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1_{BA1FF613-40A5-486A-969A-6E294CC6EC6E}" xr6:coauthVersionLast="47" xr6:coauthVersionMax="47" xr10:uidLastSave="{00000000-0000-0000-0000-000000000000}"/>
  <bookViews>
    <workbookView xWindow="-120" yWindow="-120" windowWidth="29040" windowHeight="15840" tabRatio="831" xr2:uid="{00000000-000D-0000-FFFF-FFFF00000000}"/>
  </bookViews>
  <sheets>
    <sheet name="Article d'inventaire" sheetId="1" r:id="rId1"/>
    <sheet name="BS JANVIER" sheetId="7" r:id="rId2"/>
    <sheet name="BS FEVRIER" sheetId="8" r:id="rId3"/>
    <sheet name="BS MARS" sheetId="9" r:id="rId4"/>
    <sheet name="BS AVRIL" sheetId="10" r:id="rId5"/>
    <sheet name="BS MAI" sheetId="11" r:id="rId6"/>
    <sheet name="BS JUIN" sheetId="12" r:id="rId7"/>
    <sheet name="BS JUILLET" sheetId="13" r:id="rId8"/>
    <sheet name="BS AOUT" sheetId="14" r:id="rId9"/>
    <sheet name="BS SEPTEMBRE" sheetId="15" r:id="rId10"/>
    <sheet name="BS OCTOBRE" sheetId="16" r:id="rId11"/>
    <sheet name=" BS NOVEMBRE" sheetId="17" r:id="rId12"/>
    <sheet name="BS DECEMBRE" sheetId="18" r:id="rId13"/>
    <sheet name="TOTAL BS" sheetId="19" r:id="rId14"/>
    <sheet name="Données" sheetId="6" r:id="rId15"/>
  </sheets>
  <definedNames>
    <definedName name="_synthese_bs">_xlfn.LET(_xlpm._donnees,_xlfn.VSTACK(BS_Janvier[#Headers],BS_Janvier[],BS_Février[],BS_Mars[],BS_Avril[],BS_Mai[],BS_Juin[],BS_Juillet[],BS_Août[],BS_Septembre[],BS_Octobre[],BS_Novembre[],BS_Décembre[]), _xlpm._donneesFiltrees,_xlfn._xlws.FILTER(_xlpm._donnees,_xlfn.CHOOSECOLS(_xlpm._donnees,5)&gt;0,""),_xlpm._donneesFiltrees)</definedName>
    <definedName name="_synthese_description">_xlfn.CHOOSECOLS(_synthese_bs,2)</definedName>
    <definedName name="_synthese_emplacement_article">_xlfn.CHOOSECOLS(_synthese_bs,4)</definedName>
    <definedName name="_synthese_marque">_xlfn.CHOOSECOLS(_synthese_bs,3)</definedName>
    <definedName name="_synthese_n_article">_xlfn.CHOOSECOLS(_synthese_bs,1)</definedName>
    <definedName name="_synthese_quantite_sortie">_xlfn.CHOOSECOLS(_synthese_bs,5)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7" i="1" l="1" a="1"/>
  <c r="J7" i="1" s="1"/>
  <c r="J8" i="1" a="1"/>
  <c r="J8" i="1" s="1"/>
  <c r="J9" i="1" a="1"/>
  <c r="J9" i="1" s="1"/>
  <c r="J10" i="1" a="1"/>
  <c r="J10" i="1" s="1"/>
  <c r="J11" i="1" a="1"/>
  <c r="J11" i="1" s="1"/>
  <c r="J12" i="1" a="1"/>
  <c r="J12" i="1" s="1"/>
  <c r="J13" i="1" a="1"/>
  <c r="J13" i="1" s="1"/>
  <c r="J14" i="1" a="1"/>
  <c r="J14" i="1" s="1"/>
  <c r="J15" i="1" a="1"/>
  <c r="J15" i="1" s="1"/>
  <c r="J16" i="1" a="1"/>
  <c r="J16" i="1" s="1"/>
  <c r="J17" i="1" a="1"/>
  <c r="J17" i="1" s="1"/>
  <c r="J18" i="1" a="1"/>
  <c r="J18" i="1" s="1"/>
  <c r="J19" i="1" a="1"/>
  <c r="J19" i="1" s="1"/>
  <c r="J20" i="1" a="1"/>
  <c r="J20" i="1" s="1"/>
  <c r="J21" i="1" a="1"/>
  <c r="J21" i="1" s="1"/>
  <c r="J22" i="1" a="1"/>
  <c r="J22" i="1" s="1"/>
  <c r="J23" i="1" a="1"/>
  <c r="J23" i="1" s="1"/>
  <c r="J24" i="1" a="1"/>
  <c r="J24" i="1" s="1"/>
  <c r="J25" i="1" a="1"/>
  <c r="J25" i="1" s="1"/>
  <c r="J26" i="1" a="1"/>
  <c r="J26" i="1" s="1"/>
  <c r="J27" i="1" a="1"/>
  <c r="J27" i="1" s="1"/>
  <c r="J28" i="1" a="1"/>
  <c r="J28" i="1" s="1"/>
  <c r="J29" i="1" a="1"/>
  <c r="J29" i="1" s="1"/>
  <c r="J30" i="1" a="1"/>
  <c r="J30" i="1" s="1"/>
  <c r="J31" i="1" a="1"/>
  <c r="J31" i="1" s="1"/>
  <c r="J32" i="1" a="1"/>
  <c r="J32" i="1" s="1"/>
  <c r="J33" i="1" a="1"/>
  <c r="J33" i="1" s="1"/>
  <c r="J34" i="1" a="1"/>
  <c r="J34" i="1" s="1"/>
  <c r="J35" i="1" a="1"/>
  <c r="J35" i="1" s="1"/>
  <c r="J36" i="1" a="1"/>
  <c r="J36" i="1" s="1"/>
  <c r="J37" i="1" a="1"/>
  <c r="J37" i="1" s="1"/>
  <c r="J38" i="1" a="1"/>
  <c r="J38" i="1" s="1"/>
  <c r="J39" i="1" a="1"/>
  <c r="J39" i="1" s="1"/>
  <c r="J40" i="1" a="1"/>
  <c r="J40" i="1" s="1"/>
  <c r="J41" i="1" a="1"/>
  <c r="J41" i="1" s="1"/>
  <c r="J42" i="1" a="1"/>
  <c r="J42" i="1" s="1"/>
  <c r="J43" i="1" a="1"/>
  <c r="J43" i="1" s="1"/>
  <c r="J44" i="1" a="1"/>
  <c r="J44" i="1" s="1"/>
  <c r="J45" i="1" a="1"/>
  <c r="J45" i="1" s="1"/>
  <c r="J46" i="1" a="1"/>
  <c r="J46" i="1" s="1"/>
  <c r="J47" i="1" a="1"/>
  <c r="J47" i="1" s="1"/>
  <c r="J48" i="1" a="1"/>
  <c r="J48" i="1" s="1"/>
  <c r="J49" i="1" a="1"/>
  <c r="J49" i="1" s="1"/>
  <c r="J50" i="1" a="1"/>
  <c r="J50" i="1" s="1"/>
  <c r="J51" i="1" a="1"/>
  <c r="J51" i="1" s="1"/>
  <c r="J52" i="1" a="1"/>
  <c r="J52" i="1" s="1"/>
  <c r="J53" i="1" a="1"/>
  <c r="J53" i="1" s="1"/>
  <c r="J54" i="1" a="1"/>
  <c r="J54" i="1" s="1"/>
  <c r="J55" i="1" a="1"/>
  <c r="J55" i="1" s="1"/>
  <c r="J56" i="1" a="1"/>
  <c r="J56" i="1" s="1"/>
  <c r="J57" i="1" a="1"/>
  <c r="J57" i="1" s="1"/>
  <c r="J58" i="1" a="1"/>
  <c r="J58" i="1" s="1"/>
  <c r="J59" i="1" a="1"/>
  <c r="J59" i="1" s="1"/>
  <c r="J60" i="1" a="1"/>
  <c r="J60" i="1" s="1"/>
  <c r="J61" i="1" a="1"/>
  <c r="J61" i="1" s="1"/>
  <c r="J62" i="1" a="1"/>
  <c r="J62" i="1" s="1"/>
  <c r="J63" i="1" a="1"/>
  <c r="J63" i="1" s="1"/>
  <c r="J64" i="1" a="1"/>
  <c r="J64" i="1" s="1"/>
  <c r="J65" i="1" a="1"/>
  <c r="J65" i="1" s="1"/>
  <c r="J66" i="1" a="1"/>
  <c r="J66" i="1" s="1"/>
  <c r="J67" i="1" a="1"/>
  <c r="J67" i="1" s="1"/>
  <c r="J68" i="1" a="1"/>
  <c r="J68" i="1" s="1"/>
  <c r="J69" i="1" a="1"/>
  <c r="J69" i="1" s="1"/>
  <c r="J70" i="1" a="1"/>
  <c r="J70" i="1" s="1"/>
  <c r="J71" i="1" a="1"/>
  <c r="J71" i="1" s="1"/>
  <c r="J72" i="1" a="1"/>
  <c r="J72" i="1" s="1"/>
  <c r="J73" i="1" a="1"/>
  <c r="J73" i="1" s="1"/>
  <c r="J74" i="1" a="1"/>
  <c r="J74" i="1" s="1"/>
  <c r="J75" i="1" a="1"/>
  <c r="J75" i="1" s="1"/>
  <c r="J76" i="1" a="1"/>
  <c r="J76" i="1" s="1"/>
  <c r="J77" i="1" a="1"/>
  <c r="J77" i="1" s="1"/>
  <c r="J78" i="1" a="1"/>
  <c r="J78" i="1" s="1"/>
  <c r="J79" i="1" a="1"/>
  <c r="J79" i="1" s="1"/>
  <c r="J80" i="1" a="1"/>
  <c r="J80" i="1" s="1"/>
  <c r="J81" i="1" a="1"/>
  <c r="J81" i="1" s="1"/>
  <c r="J82" i="1" a="1"/>
  <c r="J82" i="1" s="1"/>
  <c r="J83" i="1" a="1"/>
  <c r="J83" i="1" s="1"/>
  <c r="J84" i="1" a="1"/>
  <c r="J84" i="1" s="1"/>
  <c r="J85" i="1" a="1"/>
  <c r="J85" i="1" s="1"/>
  <c r="J86" i="1" a="1"/>
  <c r="J86" i="1" s="1"/>
  <c r="J87" i="1" a="1"/>
  <c r="J87" i="1" s="1"/>
  <c r="J88" i="1" a="1"/>
  <c r="J88" i="1" s="1"/>
  <c r="J89" i="1" a="1"/>
  <c r="J89" i="1" s="1"/>
  <c r="J90" i="1" a="1"/>
  <c r="J90" i="1" s="1"/>
  <c r="J91" i="1" a="1"/>
  <c r="J91" i="1" s="1"/>
  <c r="J92" i="1" a="1"/>
  <c r="J92" i="1" s="1"/>
  <c r="J93" i="1" a="1"/>
  <c r="J93" i="1" s="1"/>
  <c r="J94" i="1" a="1"/>
  <c r="J94" i="1" s="1"/>
  <c r="J95" i="1" a="1"/>
  <c r="J95" i="1" s="1"/>
  <c r="J96" i="1" a="1"/>
  <c r="J96" i="1" s="1"/>
  <c r="J97" i="1" a="1"/>
  <c r="J97" i="1" s="1"/>
  <c r="J98" i="1" a="1"/>
  <c r="J98" i="1" s="1"/>
  <c r="J99" i="1" a="1"/>
  <c r="J99" i="1" s="1"/>
  <c r="J100" i="1" a="1"/>
  <c r="J100" i="1" s="1"/>
  <c r="J101" i="1" a="1"/>
  <c r="J101" i="1" s="1"/>
  <c r="J102" i="1" a="1"/>
  <c r="J102" i="1" s="1"/>
  <c r="J103" i="1" a="1"/>
  <c r="J103" i="1" s="1"/>
  <c r="J104" i="1" a="1"/>
  <c r="J104" i="1" s="1"/>
  <c r="J105" i="1" a="1"/>
  <c r="J105" i="1" s="1"/>
  <c r="J106" i="1" a="1"/>
  <c r="J106" i="1" s="1"/>
  <c r="J107" i="1" a="1"/>
  <c r="J107" i="1" s="1"/>
  <c r="J108" i="1" a="1"/>
  <c r="J108" i="1" s="1"/>
  <c r="J109" i="1" a="1"/>
  <c r="J109" i="1" s="1"/>
  <c r="J110" i="1" a="1"/>
  <c r="J110" i="1" s="1"/>
  <c r="J111" i="1" a="1"/>
  <c r="J111" i="1" s="1"/>
  <c r="J112" i="1" a="1"/>
  <c r="J112" i="1" s="1"/>
  <c r="J113" i="1" a="1"/>
  <c r="J113" i="1" s="1"/>
  <c r="J114" i="1" a="1"/>
  <c r="J114" i="1" s="1"/>
  <c r="J115" i="1" a="1"/>
  <c r="J115" i="1" s="1"/>
  <c r="J116" i="1" a="1"/>
  <c r="J116" i="1" s="1"/>
  <c r="J117" i="1" a="1"/>
  <c r="J117" i="1" s="1"/>
  <c r="J118" i="1" a="1"/>
  <c r="J118" i="1" s="1"/>
  <c r="J119" i="1" a="1"/>
  <c r="J119" i="1" s="1"/>
  <c r="J120" i="1" a="1"/>
  <c r="J120" i="1" s="1"/>
  <c r="J121" i="1" a="1"/>
  <c r="J121" i="1" s="1"/>
  <c r="J122" i="1" a="1"/>
  <c r="J122" i="1" s="1"/>
  <c r="J123" i="1" a="1"/>
  <c r="J123" i="1" s="1"/>
  <c r="J124" i="1" a="1"/>
  <c r="J124" i="1" s="1"/>
  <c r="J125" i="1" a="1"/>
  <c r="J125" i="1" s="1"/>
  <c r="J126" i="1" a="1"/>
  <c r="J126" i="1" s="1"/>
  <c r="J127" i="1" a="1"/>
  <c r="J127" i="1" s="1"/>
  <c r="J128" i="1" a="1"/>
  <c r="J128" i="1" s="1"/>
  <c r="J129" i="1" a="1"/>
  <c r="J129" i="1" s="1"/>
  <c r="J130" i="1" a="1"/>
  <c r="J130" i="1" s="1"/>
  <c r="J131" i="1" a="1"/>
  <c r="J131" i="1" s="1"/>
  <c r="J132" i="1" a="1"/>
  <c r="J132" i="1" s="1"/>
  <c r="J133" i="1" a="1"/>
  <c r="J133" i="1" s="1"/>
  <c r="J134" i="1" a="1"/>
  <c r="J134" i="1" s="1"/>
  <c r="J135" i="1" a="1"/>
  <c r="J135" i="1" s="1"/>
  <c r="J136" i="1" a="1"/>
  <c r="J136" i="1" s="1"/>
  <c r="J137" i="1" a="1"/>
  <c r="J137" i="1" s="1"/>
  <c r="J138" i="1" a="1"/>
  <c r="J138" i="1" s="1"/>
  <c r="J139" i="1" a="1"/>
  <c r="J139" i="1" s="1"/>
  <c r="J140" i="1" a="1"/>
  <c r="J140" i="1" s="1"/>
  <c r="J141" i="1" a="1"/>
  <c r="J141" i="1" s="1"/>
  <c r="J142" i="1" a="1"/>
  <c r="J142" i="1" s="1"/>
  <c r="J143" i="1" a="1"/>
  <c r="J143" i="1" s="1"/>
  <c r="J144" i="1" a="1"/>
  <c r="J144" i="1" s="1"/>
  <c r="J145" i="1" a="1"/>
  <c r="J145" i="1" s="1"/>
  <c r="J146" i="1" a="1"/>
  <c r="J146" i="1" s="1"/>
  <c r="J147" i="1" a="1"/>
  <c r="J147" i="1" s="1"/>
  <c r="J148" i="1" a="1"/>
  <c r="J148" i="1" s="1"/>
  <c r="J149" i="1" a="1"/>
  <c r="J149" i="1" s="1"/>
  <c r="J150" i="1" a="1"/>
  <c r="J150" i="1" s="1"/>
  <c r="J151" i="1" a="1"/>
  <c r="J151" i="1" s="1"/>
  <c r="J152" i="1" a="1"/>
  <c r="J152" i="1" s="1"/>
  <c r="J153" i="1" a="1"/>
  <c r="J153" i="1" s="1"/>
  <c r="J154" i="1" a="1"/>
  <c r="J154" i="1" s="1"/>
  <c r="J155" i="1" a="1"/>
  <c r="J155" i="1" s="1"/>
  <c r="J156" i="1" a="1"/>
  <c r="J156" i="1" s="1"/>
  <c r="J157" i="1" a="1"/>
  <c r="J157" i="1" s="1"/>
  <c r="J158" i="1" a="1"/>
  <c r="J158" i="1" s="1"/>
  <c r="J159" i="1" a="1"/>
  <c r="J159" i="1" s="1"/>
  <c r="J160" i="1" a="1"/>
  <c r="J160" i="1" s="1"/>
  <c r="J161" i="1" a="1"/>
  <c r="J161" i="1" s="1"/>
  <c r="J162" i="1" a="1"/>
  <c r="J162" i="1" s="1"/>
  <c r="J163" i="1" a="1"/>
  <c r="J163" i="1" s="1"/>
  <c r="J164" i="1" a="1"/>
  <c r="J164" i="1" s="1"/>
  <c r="J165" i="1" a="1"/>
  <c r="J165" i="1" s="1"/>
  <c r="J166" i="1" a="1"/>
  <c r="J166" i="1" s="1"/>
  <c r="D7" i="19" a="1"/>
  <c r="D7" i="19" s="1"/>
  <c r="D8" i="19" a="1"/>
  <c r="D8" i="19" s="1"/>
  <c r="D9" i="19" a="1"/>
  <c r="D9" i="19" s="1"/>
  <c r="D10" i="19" a="1"/>
  <c r="D10" i="19"/>
  <c r="D11" i="19" a="1"/>
  <c r="D11" i="19" s="1"/>
  <c r="D12" i="19" a="1"/>
  <c r="D12" i="19" s="1"/>
  <c r="D13" i="19" a="1"/>
  <c r="D13" i="19" s="1"/>
  <c r="D14" i="19" a="1"/>
  <c r="D14" i="19"/>
  <c r="D15" i="19" a="1"/>
  <c r="D15" i="19" s="1"/>
  <c r="D16" i="19" a="1"/>
  <c r="D16" i="19" s="1"/>
  <c r="D17" i="19" a="1"/>
  <c r="D17" i="19" s="1"/>
  <c r="D18" i="19" a="1"/>
  <c r="D18" i="19" s="1"/>
  <c r="D19" i="19" a="1"/>
  <c r="D19" i="19" s="1"/>
  <c r="D20" i="19" a="1"/>
  <c r="D20" i="19" s="1"/>
  <c r="D21" i="19" a="1"/>
  <c r="D21" i="19" s="1"/>
  <c r="D22" i="19" a="1"/>
  <c r="D22" i="19" s="1"/>
  <c r="D23" i="19" a="1"/>
  <c r="D23" i="19" s="1"/>
  <c r="D24" i="19" a="1"/>
  <c r="D24" i="19" s="1"/>
  <c r="D25" i="19" a="1"/>
  <c r="D25" i="19" s="1"/>
  <c r="D26" i="19" a="1"/>
  <c r="D26" i="19" s="1"/>
  <c r="D27" i="19" a="1"/>
  <c r="D27" i="19" s="1"/>
  <c r="D28" i="19" a="1"/>
  <c r="D28" i="19" s="1"/>
  <c r="D29" i="19" a="1"/>
  <c r="D29" i="19" s="1"/>
  <c r="D30" i="19" a="1"/>
  <c r="D30" i="19" s="1"/>
  <c r="D31" i="19" a="1"/>
  <c r="D31" i="19" s="1"/>
  <c r="D32" i="19" a="1"/>
  <c r="D32" i="19" s="1"/>
  <c r="D33" i="19" a="1"/>
  <c r="D33" i="19" s="1"/>
  <c r="D34" i="19" a="1"/>
  <c r="D34" i="19" s="1"/>
  <c r="D35" i="19" a="1"/>
  <c r="D35" i="19" s="1"/>
  <c r="D36" i="19" a="1"/>
  <c r="D36" i="19" s="1"/>
  <c r="D37" i="19" a="1"/>
  <c r="D37" i="19" s="1"/>
  <c r="D38" i="19" a="1"/>
  <c r="D38" i="19" s="1"/>
  <c r="D39" i="19" a="1"/>
  <c r="D39" i="19" s="1"/>
  <c r="D40" i="19" a="1"/>
  <c r="D40" i="19" s="1"/>
  <c r="D41" i="19" a="1"/>
  <c r="D41" i="19" s="1"/>
  <c r="D42" i="19" a="1"/>
  <c r="D42" i="19" s="1"/>
  <c r="D43" i="19" a="1"/>
  <c r="D43" i="19" s="1"/>
  <c r="D44" i="19" a="1"/>
  <c r="D44" i="19" s="1"/>
  <c r="D45" i="19" a="1"/>
  <c r="D45" i="19" s="1"/>
  <c r="D46" i="19" a="1"/>
  <c r="D46" i="19" s="1"/>
  <c r="D47" i="19" a="1"/>
  <c r="D47" i="19" s="1"/>
  <c r="D48" i="19" a="1"/>
  <c r="D48" i="19" s="1"/>
  <c r="D49" i="19" a="1"/>
  <c r="D49" i="19" s="1"/>
  <c r="D50" i="19" a="1"/>
  <c r="D50" i="19" s="1"/>
  <c r="D51" i="19" a="1"/>
  <c r="D51" i="19" s="1"/>
  <c r="D52" i="19" a="1"/>
  <c r="D52" i="19" s="1"/>
  <c r="D53" i="19" a="1"/>
  <c r="D53" i="19" s="1"/>
  <c r="D54" i="19" a="1"/>
  <c r="D54" i="19" s="1"/>
  <c r="D55" i="19" a="1"/>
  <c r="D55" i="19" s="1"/>
  <c r="D56" i="19" a="1"/>
  <c r="D56" i="19" s="1"/>
  <c r="D57" i="19" a="1"/>
  <c r="D57" i="19" s="1"/>
  <c r="D58" i="19" a="1"/>
  <c r="D58" i="19" s="1"/>
  <c r="D59" i="19" a="1"/>
  <c r="D59" i="19" s="1"/>
  <c r="D60" i="19" a="1"/>
  <c r="D60" i="19" s="1"/>
  <c r="D61" i="19" a="1"/>
  <c r="D61" i="19" s="1"/>
  <c r="D62" i="19" a="1"/>
  <c r="D62" i="19" s="1"/>
  <c r="D63" i="19" a="1"/>
  <c r="D63" i="19" s="1"/>
  <c r="D64" i="19" a="1"/>
  <c r="D64" i="19" s="1"/>
  <c r="D65" i="19" a="1"/>
  <c r="D65" i="19" s="1"/>
  <c r="D66" i="19" a="1"/>
  <c r="D66" i="19" s="1"/>
  <c r="D67" i="19" a="1"/>
  <c r="D67" i="19" s="1"/>
  <c r="D68" i="19" a="1"/>
  <c r="D68" i="19" s="1"/>
  <c r="D69" i="19" a="1"/>
  <c r="D69" i="19" s="1"/>
  <c r="D70" i="19" a="1"/>
  <c r="D70" i="19" s="1"/>
  <c r="D71" i="19" a="1"/>
  <c r="D71" i="19" s="1"/>
  <c r="D72" i="19" a="1"/>
  <c r="D72" i="19" s="1"/>
  <c r="D73" i="19" a="1"/>
  <c r="D73" i="19" s="1"/>
  <c r="D74" i="19" a="1"/>
  <c r="D74" i="19" s="1"/>
  <c r="D75" i="19" a="1"/>
  <c r="D75" i="19" s="1"/>
  <c r="D76" i="19" a="1"/>
  <c r="D76" i="19" s="1"/>
  <c r="D77" i="19" a="1"/>
  <c r="D77" i="19" s="1"/>
  <c r="D78" i="19" a="1"/>
  <c r="D78" i="19" s="1"/>
  <c r="D79" i="19" a="1"/>
  <c r="D79" i="19" s="1"/>
  <c r="D80" i="19" a="1"/>
  <c r="D80" i="19" s="1"/>
  <c r="D81" i="19" a="1"/>
  <c r="D81" i="19" s="1"/>
  <c r="D82" i="19" a="1"/>
  <c r="D82" i="19" s="1"/>
  <c r="D83" i="19" a="1"/>
  <c r="D83" i="19" s="1"/>
  <c r="D84" i="19" a="1"/>
  <c r="D84" i="19" s="1"/>
  <c r="D85" i="19" a="1"/>
  <c r="D85" i="19" s="1"/>
  <c r="D86" i="19" a="1"/>
  <c r="D86" i="19" s="1"/>
  <c r="D87" i="19" a="1"/>
  <c r="D87" i="19" s="1"/>
  <c r="D88" i="19" a="1"/>
  <c r="D88" i="19" s="1"/>
  <c r="D89" i="19" a="1"/>
  <c r="D89" i="19" s="1"/>
  <c r="D90" i="19" a="1"/>
  <c r="D90" i="19" s="1"/>
  <c r="D91" i="19" a="1"/>
  <c r="D91" i="19" s="1"/>
  <c r="D92" i="19" a="1"/>
  <c r="D92" i="19" s="1"/>
  <c r="D93" i="19" a="1"/>
  <c r="D93" i="19" s="1"/>
  <c r="D94" i="19" a="1"/>
  <c r="D94" i="19" s="1"/>
  <c r="D95" i="19" a="1"/>
  <c r="D95" i="19" s="1"/>
  <c r="D96" i="19" a="1"/>
  <c r="D96" i="19" s="1"/>
  <c r="D97" i="19" a="1"/>
  <c r="D97" i="19" s="1"/>
  <c r="D98" i="19" a="1"/>
  <c r="D98" i="19" s="1"/>
  <c r="D99" i="19" a="1"/>
  <c r="D99" i="19" s="1"/>
  <c r="C99" i="19"/>
  <c r="B99" i="19"/>
  <c r="C98" i="19"/>
  <c r="B98" i="19"/>
  <c r="C97" i="19"/>
  <c r="B97" i="19"/>
  <c r="C96" i="19"/>
  <c r="B96" i="19"/>
  <c r="C95" i="19"/>
  <c r="B95" i="19"/>
  <c r="C94" i="19"/>
  <c r="B94" i="19"/>
  <c r="C93" i="19"/>
  <c r="B93" i="19"/>
  <c r="C92" i="19"/>
  <c r="B92" i="19"/>
  <c r="C91" i="19"/>
  <c r="B91" i="19"/>
  <c r="C90" i="19"/>
  <c r="B90" i="19"/>
  <c r="C89" i="19"/>
  <c r="B89" i="19"/>
  <c r="C88" i="19"/>
  <c r="B88" i="19"/>
  <c r="C87" i="19"/>
  <c r="B87" i="19"/>
  <c r="C86" i="19"/>
  <c r="B86" i="19"/>
  <c r="C85" i="19"/>
  <c r="B85" i="19"/>
  <c r="C84" i="19"/>
  <c r="B84" i="19"/>
  <c r="C83" i="19"/>
  <c r="B83" i="19"/>
  <c r="C82" i="19"/>
  <c r="B82" i="19"/>
  <c r="C81" i="19"/>
  <c r="B81" i="19"/>
  <c r="C80" i="19"/>
  <c r="B80" i="19"/>
  <c r="C79" i="19"/>
  <c r="B79" i="19"/>
  <c r="C78" i="19"/>
  <c r="B78" i="19"/>
  <c r="C77" i="19"/>
  <c r="B77" i="19"/>
  <c r="C76" i="19"/>
  <c r="B76" i="19"/>
  <c r="C75" i="19"/>
  <c r="B75" i="19"/>
  <c r="C74" i="19"/>
  <c r="B74" i="19"/>
  <c r="C73" i="19"/>
  <c r="B73" i="19"/>
  <c r="C72" i="19"/>
  <c r="B72" i="19"/>
  <c r="C71" i="19"/>
  <c r="B71" i="19"/>
  <c r="C70" i="19"/>
  <c r="B70" i="19"/>
  <c r="C69" i="19"/>
  <c r="B69" i="19"/>
  <c r="C68" i="19"/>
  <c r="B68" i="19"/>
  <c r="C67" i="19"/>
  <c r="B67" i="19"/>
  <c r="C66" i="19"/>
  <c r="B66" i="19"/>
  <c r="C65" i="19"/>
  <c r="B65" i="19"/>
  <c r="C64" i="19"/>
  <c r="B64" i="19"/>
  <c r="C63" i="19"/>
  <c r="C62" i="19"/>
  <c r="C61" i="19"/>
  <c r="C60" i="19"/>
  <c r="C59" i="19"/>
  <c r="C58" i="19"/>
  <c r="C57" i="19"/>
  <c r="C56" i="19"/>
  <c r="C55" i="19"/>
  <c r="C54" i="19"/>
  <c r="C53" i="19"/>
  <c r="C52" i="19"/>
  <c r="C51" i="19"/>
  <c r="C50" i="19"/>
  <c r="C49" i="19"/>
  <c r="C48" i="19"/>
  <c r="C47" i="19"/>
  <c r="C46" i="19"/>
  <c r="C45" i="19"/>
  <c r="C44" i="19"/>
  <c r="C43" i="19"/>
  <c r="C42" i="19"/>
  <c r="C41" i="19"/>
  <c r="C40" i="19"/>
  <c r="C39" i="19"/>
  <c r="C38" i="19"/>
  <c r="C37" i="19"/>
  <c r="C36" i="19"/>
  <c r="C35" i="19"/>
  <c r="C34" i="19"/>
  <c r="C33" i="19"/>
  <c r="C32" i="19"/>
  <c r="C31" i="19"/>
  <c r="C30" i="19"/>
  <c r="C29" i="19"/>
  <c r="C28" i="19"/>
  <c r="C27" i="19"/>
  <c r="C26" i="19"/>
  <c r="C25" i="19"/>
  <c r="C24" i="19"/>
  <c r="C23" i="19"/>
  <c r="C22" i="19"/>
  <c r="C21" i="19"/>
  <c r="C20" i="19"/>
  <c r="C19" i="19"/>
  <c r="C18" i="19"/>
  <c r="C17" i="19"/>
  <c r="C16" i="19"/>
  <c r="C15" i="19"/>
  <c r="C14" i="19"/>
  <c r="C13" i="19"/>
  <c r="C11" i="19"/>
  <c r="C10" i="19"/>
  <c r="C9" i="19"/>
  <c r="C8" i="19"/>
  <c r="F8" i="7"/>
  <c r="E8" i="7"/>
  <c r="F7" i="8"/>
  <c r="E7" i="8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F99" i="18"/>
  <c r="E99" i="18"/>
  <c r="F98" i="18"/>
  <c r="E98" i="18"/>
  <c r="F97" i="18"/>
  <c r="E97" i="18"/>
  <c r="F96" i="18"/>
  <c r="E96" i="18"/>
  <c r="F95" i="18"/>
  <c r="E95" i="18"/>
  <c r="F94" i="18"/>
  <c r="E94" i="18"/>
  <c r="F93" i="18"/>
  <c r="E93" i="18"/>
  <c r="F92" i="18"/>
  <c r="E92" i="18"/>
  <c r="F91" i="18"/>
  <c r="E91" i="18"/>
  <c r="F90" i="18"/>
  <c r="E90" i="18"/>
  <c r="F89" i="18"/>
  <c r="E89" i="18"/>
  <c r="F88" i="18"/>
  <c r="E88" i="18"/>
  <c r="F87" i="18"/>
  <c r="E87" i="18"/>
  <c r="F86" i="18"/>
  <c r="E86" i="18"/>
  <c r="F85" i="18"/>
  <c r="E85" i="18"/>
  <c r="F84" i="18"/>
  <c r="E84" i="18"/>
  <c r="F83" i="18"/>
  <c r="E83" i="18"/>
  <c r="F82" i="18"/>
  <c r="E82" i="18"/>
  <c r="F81" i="18"/>
  <c r="E81" i="18"/>
  <c r="F80" i="18"/>
  <c r="E80" i="18"/>
  <c r="F79" i="18"/>
  <c r="E79" i="18"/>
  <c r="F78" i="18"/>
  <c r="E78" i="18"/>
  <c r="F77" i="18"/>
  <c r="E77" i="18"/>
  <c r="F76" i="18"/>
  <c r="E76" i="18"/>
  <c r="F75" i="18"/>
  <c r="E75" i="18"/>
  <c r="F74" i="18"/>
  <c r="E74" i="18"/>
  <c r="F73" i="18"/>
  <c r="E73" i="18"/>
  <c r="F72" i="18"/>
  <c r="E72" i="18"/>
  <c r="F71" i="18"/>
  <c r="E71" i="18"/>
  <c r="F70" i="18"/>
  <c r="E70" i="18"/>
  <c r="F69" i="18"/>
  <c r="E69" i="18"/>
  <c r="F68" i="18"/>
  <c r="E68" i="18"/>
  <c r="F67" i="18"/>
  <c r="E67" i="18"/>
  <c r="F66" i="18"/>
  <c r="E66" i="18"/>
  <c r="F65" i="18"/>
  <c r="E65" i="18"/>
  <c r="F64" i="18"/>
  <c r="E64" i="18"/>
  <c r="F63" i="18"/>
  <c r="E63" i="18"/>
  <c r="F62" i="18"/>
  <c r="E62" i="18"/>
  <c r="F61" i="18"/>
  <c r="E61" i="18"/>
  <c r="F60" i="18"/>
  <c r="E60" i="18"/>
  <c r="F59" i="18"/>
  <c r="E59" i="18"/>
  <c r="F58" i="18"/>
  <c r="E58" i="18"/>
  <c r="F57" i="18"/>
  <c r="E57" i="18"/>
  <c r="F56" i="18"/>
  <c r="E56" i="18"/>
  <c r="F55" i="18"/>
  <c r="E55" i="18"/>
  <c r="F54" i="18"/>
  <c r="E54" i="18"/>
  <c r="F53" i="18"/>
  <c r="E53" i="18"/>
  <c r="F52" i="18"/>
  <c r="E52" i="18"/>
  <c r="F51" i="18"/>
  <c r="E51" i="18"/>
  <c r="F50" i="18"/>
  <c r="E50" i="18"/>
  <c r="F49" i="18"/>
  <c r="E49" i="18"/>
  <c r="F48" i="18"/>
  <c r="E48" i="18"/>
  <c r="F47" i="18"/>
  <c r="E47" i="18"/>
  <c r="F46" i="18"/>
  <c r="E46" i="18"/>
  <c r="F45" i="18"/>
  <c r="E45" i="18"/>
  <c r="F44" i="18"/>
  <c r="E44" i="18"/>
  <c r="F43" i="18"/>
  <c r="E43" i="18"/>
  <c r="F42" i="18"/>
  <c r="E42" i="18"/>
  <c r="F41" i="18"/>
  <c r="E41" i="18"/>
  <c r="F40" i="18"/>
  <c r="E40" i="18"/>
  <c r="F39" i="18"/>
  <c r="E39" i="18"/>
  <c r="F38" i="18"/>
  <c r="E38" i="18"/>
  <c r="F37" i="18"/>
  <c r="E37" i="18"/>
  <c r="F36" i="18"/>
  <c r="E36" i="18"/>
  <c r="F35" i="18"/>
  <c r="E35" i="18"/>
  <c r="F34" i="18"/>
  <c r="E34" i="18"/>
  <c r="F33" i="18"/>
  <c r="E33" i="18"/>
  <c r="F32" i="18"/>
  <c r="E32" i="18"/>
  <c r="F31" i="18"/>
  <c r="E31" i="18"/>
  <c r="F30" i="18"/>
  <c r="E30" i="18"/>
  <c r="F29" i="18"/>
  <c r="E29" i="18"/>
  <c r="F28" i="18"/>
  <c r="E28" i="18"/>
  <c r="F27" i="18"/>
  <c r="E27" i="18"/>
  <c r="F26" i="18"/>
  <c r="E26" i="18"/>
  <c r="F25" i="18"/>
  <c r="E25" i="18"/>
  <c r="F24" i="18"/>
  <c r="E24" i="18"/>
  <c r="F23" i="18"/>
  <c r="E23" i="18"/>
  <c r="F22" i="18"/>
  <c r="E22" i="18"/>
  <c r="F21" i="18"/>
  <c r="E21" i="18"/>
  <c r="F20" i="18"/>
  <c r="E20" i="18"/>
  <c r="F19" i="18"/>
  <c r="E19" i="18"/>
  <c r="F18" i="18"/>
  <c r="E18" i="18"/>
  <c r="F17" i="18"/>
  <c r="E17" i="18"/>
  <c r="F16" i="18"/>
  <c r="E16" i="18"/>
  <c r="F15" i="18"/>
  <c r="E15" i="18"/>
  <c r="F14" i="18"/>
  <c r="E14" i="18"/>
  <c r="F13" i="18"/>
  <c r="E13" i="18"/>
  <c r="F11" i="18"/>
  <c r="E11" i="18"/>
  <c r="F10" i="18"/>
  <c r="E10" i="18"/>
  <c r="F9" i="18"/>
  <c r="E9" i="18"/>
  <c r="F8" i="18"/>
  <c r="E8" i="18"/>
  <c r="F99" i="17"/>
  <c r="E99" i="17"/>
  <c r="F98" i="17"/>
  <c r="E98" i="17"/>
  <c r="F97" i="17"/>
  <c r="E97" i="17"/>
  <c r="F96" i="17"/>
  <c r="E96" i="17"/>
  <c r="F95" i="17"/>
  <c r="E95" i="17"/>
  <c r="F94" i="17"/>
  <c r="E94" i="17"/>
  <c r="F93" i="17"/>
  <c r="E93" i="17"/>
  <c r="F92" i="17"/>
  <c r="E92" i="17"/>
  <c r="F91" i="17"/>
  <c r="E91" i="17"/>
  <c r="F90" i="17"/>
  <c r="E90" i="17"/>
  <c r="F89" i="17"/>
  <c r="E89" i="17"/>
  <c r="F88" i="17"/>
  <c r="E88" i="17"/>
  <c r="F87" i="17"/>
  <c r="E87" i="17"/>
  <c r="F86" i="17"/>
  <c r="E86" i="17"/>
  <c r="F85" i="17"/>
  <c r="E85" i="17"/>
  <c r="F84" i="17"/>
  <c r="E84" i="17"/>
  <c r="F83" i="17"/>
  <c r="E83" i="17"/>
  <c r="F82" i="17"/>
  <c r="E82" i="17"/>
  <c r="F81" i="17"/>
  <c r="E81" i="17"/>
  <c r="F80" i="17"/>
  <c r="E80" i="17"/>
  <c r="F79" i="17"/>
  <c r="E79" i="17"/>
  <c r="F78" i="17"/>
  <c r="E78" i="17"/>
  <c r="F77" i="17"/>
  <c r="E77" i="17"/>
  <c r="F76" i="17"/>
  <c r="E76" i="17"/>
  <c r="F75" i="17"/>
  <c r="E75" i="17"/>
  <c r="F74" i="17"/>
  <c r="E74" i="17"/>
  <c r="F73" i="17"/>
  <c r="E73" i="17"/>
  <c r="F72" i="17"/>
  <c r="E72" i="17"/>
  <c r="F71" i="17"/>
  <c r="E71" i="17"/>
  <c r="F70" i="17"/>
  <c r="E70" i="17"/>
  <c r="F69" i="17"/>
  <c r="E69" i="17"/>
  <c r="F68" i="17"/>
  <c r="E68" i="17"/>
  <c r="F67" i="17"/>
  <c r="E67" i="17"/>
  <c r="F66" i="17"/>
  <c r="E66" i="17"/>
  <c r="F65" i="17"/>
  <c r="E65" i="17"/>
  <c r="F64" i="17"/>
  <c r="E64" i="17"/>
  <c r="F63" i="17"/>
  <c r="E63" i="17"/>
  <c r="F62" i="17"/>
  <c r="E62" i="17"/>
  <c r="F61" i="17"/>
  <c r="E61" i="17"/>
  <c r="F60" i="17"/>
  <c r="E60" i="17"/>
  <c r="F59" i="17"/>
  <c r="E59" i="17"/>
  <c r="F58" i="17"/>
  <c r="E58" i="17"/>
  <c r="F57" i="17"/>
  <c r="E57" i="17"/>
  <c r="F56" i="17"/>
  <c r="E56" i="17"/>
  <c r="F55" i="17"/>
  <c r="E55" i="17"/>
  <c r="F54" i="17"/>
  <c r="E54" i="17"/>
  <c r="F53" i="17"/>
  <c r="E53" i="17"/>
  <c r="F52" i="17"/>
  <c r="E52" i="17"/>
  <c r="F51" i="17"/>
  <c r="E51" i="17"/>
  <c r="F50" i="17"/>
  <c r="E50" i="17"/>
  <c r="F49" i="17"/>
  <c r="E49" i="17"/>
  <c r="F48" i="17"/>
  <c r="E48" i="17"/>
  <c r="F47" i="17"/>
  <c r="E47" i="17"/>
  <c r="F46" i="17"/>
  <c r="E46" i="17"/>
  <c r="F45" i="17"/>
  <c r="E45" i="17"/>
  <c r="F44" i="17"/>
  <c r="E44" i="17"/>
  <c r="F43" i="17"/>
  <c r="E43" i="17"/>
  <c r="F42" i="17"/>
  <c r="E42" i="17"/>
  <c r="F41" i="17"/>
  <c r="E41" i="17"/>
  <c r="F40" i="17"/>
  <c r="E40" i="17"/>
  <c r="F39" i="17"/>
  <c r="E39" i="17"/>
  <c r="F38" i="17"/>
  <c r="E38" i="17"/>
  <c r="F37" i="17"/>
  <c r="E37" i="17"/>
  <c r="F36" i="17"/>
  <c r="E36" i="17"/>
  <c r="F35" i="17"/>
  <c r="E35" i="17"/>
  <c r="F34" i="17"/>
  <c r="E34" i="17"/>
  <c r="F33" i="17"/>
  <c r="E33" i="17"/>
  <c r="F32" i="17"/>
  <c r="E32" i="17"/>
  <c r="F31" i="17"/>
  <c r="E31" i="17"/>
  <c r="F30" i="17"/>
  <c r="E30" i="17"/>
  <c r="F29" i="17"/>
  <c r="E29" i="17"/>
  <c r="F28" i="17"/>
  <c r="E28" i="17"/>
  <c r="F27" i="17"/>
  <c r="E27" i="17"/>
  <c r="F26" i="17"/>
  <c r="E26" i="17"/>
  <c r="F25" i="17"/>
  <c r="E25" i="17"/>
  <c r="F24" i="17"/>
  <c r="E24" i="17"/>
  <c r="F23" i="17"/>
  <c r="E23" i="17"/>
  <c r="F22" i="17"/>
  <c r="E22" i="17"/>
  <c r="F21" i="17"/>
  <c r="E21" i="17"/>
  <c r="F20" i="17"/>
  <c r="E20" i="17"/>
  <c r="F19" i="17"/>
  <c r="E19" i="17"/>
  <c r="F18" i="17"/>
  <c r="E18" i="17"/>
  <c r="F17" i="17"/>
  <c r="E17" i="17"/>
  <c r="F16" i="17"/>
  <c r="E16" i="17"/>
  <c r="F15" i="17"/>
  <c r="E15" i="17"/>
  <c r="F14" i="17"/>
  <c r="E14" i="17"/>
  <c r="F13" i="17"/>
  <c r="E13" i="17"/>
  <c r="F11" i="17"/>
  <c r="E11" i="17"/>
  <c r="F10" i="17"/>
  <c r="E10" i="17"/>
  <c r="F9" i="17"/>
  <c r="E9" i="17"/>
  <c r="F8" i="17"/>
  <c r="E8" i="17"/>
  <c r="F99" i="16"/>
  <c r="E99" i="16"/>
  <c r="F98" i="16"/>
  <c r="E98" i="16"/>
  <c r="F97" i="16"/>
  <c r="E97" i="16"/>
  <c r="F96" i="16"/>
  <c r="E96" i="16"/>
  <c r="F95" i="16"/>
  <c r="E95" i="16"/>
  <c r="F94" i="16"/>
  <c r="E94" i="16"/>
  <c r="F93" i="16"/>
  <c r="E93" i="16"/>
  <c r="F92" i="16"/>
  <c r="E92" i="16"/>
  <c r="F91" i="16"/>
  <c r="E91" i="16"/>
  <c r="F90" i="16"/>
  <c r="E90" i="16"/>
  <c r="F89" i="16"/>
  <c r="E89" i="16"/>
  <c r="F88" i="16"/>
  <c r="E88" i="16"/>
  <c r="F87" i="16"/>
  <c r="E87" i="16"/>
  <c r="F86" i="16"/>
  <c r="E86" i="16"/>
  <c r="F85" i="16"/>
  <c r="E85" i="16"/>
  <c r="F84" i="16"/>
  <c r="E84" i="16"/>
  <c r="F83" i="16"/>
  <c r="E83" i="16"/>
  <c r="F82" i="16"/>
  <c r="E82" i="16"/>
  <c r="F81" i="16"/>
  <c r="E81" i="16"/>
  <c r="F80" i="16"/>
  <c r="E80" i="16"/>
  <c r="F79" i="16"/>
  <c r="E79" i="16"/>
  <c r="F78" i="16"/>
  <c r="E78" i="16"/>
  <c r="F77" i="16"/>
  <c r="E77" i="16"/>
  <c r="F76" i="16"/>
  <c r="E76" i="16"/>
  <c r="F75" i="16"/>
  <c r="E75" i="16"/>
  <c r="F74" i="16"/>
  <c r="E74" i="16"/>
  <c r="F73" i="16"/>
  <c r="E73" i="16"/>
  <c r="F72" i="16"/>
  <c r="E72" i="16"/>
  <c r="F71" i="16"/>
  <c r="E71" i="16"/>
  <c r="F70" i="16"/>
  <c r="E70" i="16"/>
  <c r="F69" i="16"/>
  <c r="E69" i="16"/>
  <c r="F68" i="16"/>
  <c r="E68" i="16"/>
  <c r="F67" i="16"/>
  <c r="E67" i="16"/>
  <c r="F66" i="16"/>
  <c r="E66" i="16"/>
  <c r="F65" i="16"/>
  <c r="E65" i="16"/>
  <c r="F64" i="16"/>
  <c r="E64" i="16"/>
  <c r="F63" i="16"/>
  <c r="E63" i="16"/>
  <c r="F62" i="16"/>
  <c r="E62" i="16"/>
  <c r="F61" i="16"/>
  <c r="E61" i="16"/>
  <c r="F60" i="16"/>
  <c r="E60" i="16"/>
  <c r="F59" i="16"/>
  <c r="E59" i="16"/>
  <c r="F58" i="16"/>
  <c r="E58" i="16"/>
  <c r="F57" i="16"/>
  <c r="E57" i="16"/>
  <c r="F56" i="16"/>
  <c r="E56" i="16"/>
  <c r="F55" i="16"/>
  <c r="E55" i="16"/>
  <c r="F54" i="16"/>
  <c r="E54" i="16"/>
  <c r="F53" i="16"/>
  <c r="E53" i="16"/>
  <c r="F52" i="16"/>
  <c r="E52" i="16"/>
  <c r="F51" i="16"/>
  <c r="E51" i="16"/>
  <c r="F50" i="16"/>
  <c r="E50" i="16"/>
  <c r="F49" i="16"/>
  <c r="E49" i="16"/>
  <c r="F48" i="16"/>
  <c r="E48" i="16"/>
  <c r="F47" i="16"/>
  <c r="E47" i="16"/>
  <c r="F46" i="16"/>
  <c r="E46" i="16"/>
  <c r="F45" i="16"/>
  <c r="E45" i="16"/>
  <c r="F44" i="16"/>
  <c r="E44" i="16"/>
  <c r="F43" i="16"/>
  <c r="E43" i="16"/>
  <c r="F42" i="16"/>
  <c r="E42" i="16"/>
  <c r="F41" i="16"/>
  <c r="E41" i="16"/>
  <c r="F40" i="16"/>
  <c r="E40" i="16"/>
  <c r="F39" i="16"/>
  <c r="E39" i="16"/>
  <c r="F38" i="16"/>
  <c r="E38" i="16"/>
  <c r="F37" i="16"/>
  <c r="E37" i="16"/>
  <c r="F36" i="16"/>
  <c r="E36" i="16"/>
  <c r="F35" i="16"/>
  <c r="E35" i="16"/>
  <c r="F34" i="16"/>
  <c r="E34" i="16"/>
  <c r="F33" i="16"/>
  <c r="E33" i="16"/>
  <c r="F32" i="16"/>
  <c r="E32" i="16"/>
  <c r="F31" i="16"/>
  <c r="E31" i="16"/>
  <c r="F30" i="16"/>
  <c r="E30" i="16"/>
  <c r="F29" i="16"/>
  <c r="E29" i="16"/>
  <c r="F28" i="16"/>
  <c r="E28" i="16"/>
  <c r="F27" i="16"/>
  <c r="E27" i="16"/>
  <c r="F26" i="16"/>
  <c r="E26" i="16"/>
  <c r="F25" i="16"/>
  <c r="E25" i="16"/>
  <c r="F24" i="16"/>
  <c r="E24" i="16"/>
  <c r="F23" i="16"/>
  <c r="E23" i="16"/>
  <c r="F22" i="16"/>
  <c r="E22" i="16"/>
  <c r="F21" i="16"/>
  <c r="E21" i="16"/>
  <c r="F20" i="16"/>
  <c r="E20" i="16"/>
  <c r="F19" i="16"/>
  <c r="E19" i="16"/>
  <c r="F18" i="16"/>
  <c r="E18" i="16"/>
  <c r="F17" i="16"/>
  <c r="E17" i="16"/>
  <c r="F16" i="16"/>
  <c r="E16" i="16"/>
  <c r="F15" i="16"/>
  <c r="E15" i="16"/>
  <c r="F14" i="16"/>
  <c r="E14" i="16"/>
  <c r="F13" i="16"/>
  <c r="E13" i="16"/>
  <c r="F11" i="16"/>
  <c r="E11" i="16"/>
  <c r="F10" i="16"/>
  <c r="E10" i="16"/>
  <c r="F9" i="16"/>
  <c r="E9" i="16"/>
  <c r="F8" i="16"/>
  <c r="E8" i="16"/>
  <c r="F99" i="15"/>
  <c r="E99" i="15"/>
  <c r="F98" i="15"/>
  <c r="E98" i="15"/>
  <c r="F97" i="15"/>
  <c r="E97" i="15"/>
  <c r="F96" i="15"/>
  <c r="E96" i="15"/>
  <c r="F95" i="15"/>
  <c r="E95" i="15"/>
  <c r="F94" i="15"/>
  <c r="E94" i="15"/>
  <c r="F93" i="15"/>
  <c r="E93" i="15"/>
  <c r="F92" i="15"/>
  <c r="E92" i="15"/>
  <c r="F91" i="15"/>
  <c r="E91" i="15"/>
  <c r="F90" i="15"/>
  <c r="E90" i="15"/>
  <c r="F89" i="15"/>
  <c r="E89" i="15"/>
  <c r="F88" i="15"/>
  <c r="E88" i="15"/>
  <c r="F87" i="15"/>
  <c r="E87" i="15"/>
  <c r="F86" i="15"/>
  <c r="E86" i="15"/>
  <c r="F85" i="15"/>
  <c r="E85" i="15"/>
  <c r="F84" i="15"/>
  <c r="E84" i="15"/>
  <c r="F83" i="15"/>
  <c r="E83" i="15"/>
  <c r="F82" i="15"/>
  <c r="E82" i="15"/>
  <c r="F81" i="15"/>
  <c r="E81" i="15"/>
  <c r="F80" i="15"/>
  <c r="E80" i="15"/>
  <c r="F79" i="15"/>
  <c r="E79" i="15"/>
  <c r="F78" i="15"/>
  <c r="E78" i="15"/>
  <c r="F77" i="15"/>
  <c r="E77" i="15"/>
  <c r="F76" i="15"/>
  <c r="E76" i="15"/>
  <c r="F75" i="15"/>
  <c r="E75" i="15"/>
  <c r="F74" i="15"/>
  <c r="E74" i="15"/>
  <c r="F73" i="15"/>
  <c r="E73" i="15"/>
  <c r="F72" i="15"/>
  <c r="E72" i="15"/>
  <c r="F71" i="15"/>
  <c r="E71" i="15"/>
  <c r="F70" i="15"/>
  <c r="E70" i="15"/>
  <c r="F69" i="15"/>
  <c r="E69" i="15"/>
  <c r="F68" i="15"/>
  <c r="E68" i="15"/>
  <c r="F67" i="15"/>
  <c r="E67" i="15"/>
  <c r="F66" i="15"/>
  <c r="E66" i="15"/>
  <c r="F65" i="15"/>
  <c r="E65" i="15"/>
  <c r="F64" i="15"/>
  <c r="E64" i="15"/>
  <c r="F63" i="15"/>
  <c r="E63" i="15"/>
  <c r="F62" i="15"/>
  <c r="E62" i="15"/>
  <c r="F61" i="15"/>
  <c r="E61" i="15"/>
  <c r="F60" i="15"/>
  <c r="E60" i="15"/>
  <c r="F59" i="15"/>
  <c r="E59" i="15"/>
  <c r="F58" i="15"/>
  <c r="E58" i="15"/>
  <c r="F57" i="15"/>
  <c r="E57" i="15"/>
  <c r="F56" i="15"/>
  <c r="E56" i="15"/>
  <c r="F55" i="15"/>
  <c r="E55" i="15"/>
  <c r="F54" i="15"/>
  <c r="E54" i="15"/>
  <c r="F53" i="15"/>
  <c r="E53" i="15"/>
  <c r="F52" i="15"/>
  <c r="E52" i="15"/>
  <c r="F51" i="15"/>
  <c r="E51" i="15"/>
  <c r="F50" i="15"/>
  <c r="E50" i="15"/>
  <c r="F49" i="15"/>
  <c r="E49" i="15"/>
  <c r="F48" i="15"/>
  <c r="E48" i="15"/>
  <c r="F47" i="15"/>
  <c r="E47" i="15"/>
  <c r="F46" i="15"/>
  <c r="E46" i="15"/>
  <c r="F45" i="15"/>
  <c r="E45" i="15"/>
  <c r="F44" i="15"/>
  <c r="E44" i="15"/>
  <c r="F43" i="15"/>
  <c r="E43" i="15"/>
  <c r="F42" i="15"/>
  <c r="E42" i="15"/>
  <c r="F41" i="15"/>
  <c r="E41" i="15"/>
  <c r="F40" i="15"/>
  <c r="E40" i="15"/>
  <c r="F39" i="15"/>
  <c r="E39" i="15"/>
  <c r="F38" i="15"/>
  <c r="E38" i="15"/>
  <c r="F37" i="15"/>
  <c r="E37" i="15"/>
  <c r="F36" i="15"/>
  <c r="E36" i="15"/>
  <c r="F35" i="15"/>
  <c r="E35" i="15"/>
  <c r="F34" i="15"/>
  <c r="E34" i="15"/>
  <c r="F33" i="15"/>
  <c r="E33" i="15"/>
  <c r="F32" i="15"/>
  <c r="E32" i="15"/>
  <c r="F31" i="15"/>
  <c r="E31" i="15"/>
  <c r="F30" i="15"/>
  <c r="E30" i="15"/>
  <c r="F29" i="15"/>
  <c r="E29" i="15"/>
  <c r="F28" i="15"/>
  <c r="E28" i="15"/>
  <c r="F27" i="15"/>
  <c r="E27" i="15"/>
  <c r="F26" i="15"/>
  <c r="E26" i="15"/>
  <c r="F25" i="15"/>
  <c r="E25" i="15"/>
  <c r="F24" i="15"/>
  <c r="E24" i="15"/>
  <c r="F23" i="15"/>
  <c r="E23" i="15"/>
  <c r="F22" i="15"/>
  <c r="E22" i="15"/>
  <c r="F21" i="15"/>
  <c r="E21" i="15"/>
  <c r="F20" i="15"/>
  <c r="E20" i="15"/>
  <c r="F19" i="15"/>
  <c r="E19" i="15"/>
  <c r="F18" i="15"/>
  <c r="E18" i="15"/>
  <c r="F17" i="15"/>
  <c r="E17" i="15"/>
  <c r="F16" i="15"/>
  <c r="E16" i="15"/>
  <c r="F15" i="15"/>
  <c r="E15" i="15"/>
  <c r="F14" i="15"/>
  <c r="E14" i="15"/>
  <c r="F13" i="15"/>
  <c r="E13" i="15"/>
  <c r="F11" i="15"/>
  <c r="E11" i="15"/>
  <c r="F10" i="15"/>
  <c r="E10" i="15"/>
  <c r="F9" i="15"/>
  <c r="E9" i="15"/>
  <c r="F8" i="15"/>
  <c r="E8" i="15"/>
  <c r="F99" i="14"/>
  <c r="E99" i="14"/>
  <c r="F98" i="14"/>
  <c r="E98" i="14"/>
  <c r="F97" i="14"/>
  <c r="E97" i="14"/>
  <c r="F96" i="14"/>
  <c r="E96" i="14"/>
  <c r="F95" i="14"/>
  <c r="E95" i="14"/>
  <c r="F94" i="14"/>
  <c r="E94" i="14"/>
  <c r="F93" i="14"/>
  <c r="E93" i="14"/>
  <c r="F92" i="14"/>
  <c r="E92" i="14"/>
  <c r="F91" i="14"/>
  <c r="E91" i="14"/>
  <c r="F90" i="14"/>
  <c r="E90" i="14"/>
  <c r="F89" i="14"/>
  <c r="E89" i="14"/>
  <c r="F88" i="14"/>
  <c r="E88" i="14"/>
  <c r="F87" i="14"/>
  <c r="E87" i="14"/>
  <c r="F86" i="14"/>
  <c r="E86" i="14"/>
  <c r="F85" i="14"/>
  <c r="E85" i="14"/>
  <c r="F84" i="14"/>
  <c r="E84" i="14"/>
  <c r="F83" i="14"/>
  <c r="E83" i="14"/>
  <c r="F82" i="14"/>
  <c r="E82" i="14"/>
  <c r="F81" i="14"/>
  <c r="E81" i="14"/>
  <c r="F80" i="14"/>
  <c r="E80" i="14"/>
  <c r="F79" i="14"/>
  <c r="E79" i="14"/>
  <c r="F78" i="14"/>
  <c r="E78" i="14"/>
  <c r="F77" i="14"/>
  <c r="E77" i="14"/>
  <c r="F76" i="14"/>
  <c r="E76" i="14"/>
  <c r="F75" i="14"/>
  <c r="E75" i="14"/>
  <c r="F74" i="14"/>
  <c r="E74" i="14"/>
  <c r="F73" i="14"/>
  <c r="E73" i="14"/>
  <c r="F72" i="14"/>
  <c r="E72" i="14"/>
  <c r="F71" i="14"/>
  <c r="E71" i="14"/>
  <c r="F70" i="14"/>
  <c r="E70" i="14"/>
  <c r="F69" i="14"/>
  <c r="E69" i="14"/>
  <c r="F68" i="14"/>
  <c r="E68" i="14"/>
  <c r="F67" i="14"/>
  <c r="E67" i="14"/>
  <c r="F66" i="14"/>
  <c r="E66" i="14"/>
  <c r="F65" i="14"/>
  <c r="E65" i="14"/>
  <c r="F64" i="14"/>
  <c r="E64" i="14"/>
  <c r="F63" i="14"/>
  <c r="E63" i="14"/>
  <c r="F62" i="14"/>
  <c r="E62" i="14"/>
  <c r="F61" i="14"/>
  <c r="E61" i="14"/>
  <c r="F60" i="14"/>
  <c r="E60" i="14"/>
  <c r="F59" i="14"/>
  <c r="E59" i="14"/>
  <c r="F58" i="14"/>
  <c r="E58" i="14"/>
  <c r="F57" i="14"/>
  <c r="E57" i="14"/>
  <c r="F56" i="14"/>
  <c r="E56" i="14"/>
  <c r="F55" i="14"/>
  <c r="E55" i="14"/>
  <c r="F54" i="14"/>
  <c r="E54" i="14"/>
  <c r="F53" i="14"/>
  <c r="E53" i="14"/>
  <c r="F52" i="14"/>
  <c r="E52" i="14"/>
  <c r="F51" i="14"/>
  <c r="E51" i="14"/>
  <c r="F50" i="14"/>
  <c r="E50" i="14"/>
  <c r="F49" i="14"/>
  <c r="E49" i="14"/>
  <c r="F48" i="14"/>
  <c r="E48" i="14"/>
  <c r="F47" i="14"/>
  <c r="E47" i="14"/>
  <c r="F46" i="14"/>
  <c r="E46" i="14"/>
  <c r="F45" i="14"/>
  <c r="E45" i="14"/>
  <c r="F44" i="14"/>
  <c r="E44" i="14"/>
  <c r="F43" i="14"/>
  <c r="E43" i="14"/>
  <c r="F42" i="14"/>
  <c r="E42" i="14"/>
  <c r="F41" i="14"/>
  <c r="E41" i="14"/>
  <c r="F40" i="14"/>
  <c r="E40" i="14"/>
  <c r="F39" i="14"/>
  <c r="E39" i="14"/>
  <c r="F38" i="14"/>
  <c r="E38" i="14"/>
  <c r="F37" i="14"/>
  <c r="E37" i="14"/>
  <c r="F36" i="14"/>
  <c r="E36" i="14"/>
  <c r="F35" i="14"/>
  <c r="E35" i="14"/>
  <c r="F34" i="14"/>
  <c r="E34" i="14"/>
  <c r="F33" i="14"/>
  <c r="E33" i="14"/>
  <c r="F32" i="14"/>
  <c r="E32" i="14"/>
  <c r="F31" i="14"/>
  <c r="E31" i="14"/>
  <c r="F30" i="14"/>
  <c r="E30" i="14"/>
  <c r="F29" i="14"/>
  <c r="E29" i="14"/>
  <c r="F28" i="14"/>
  <c r="E28" i="14"/>
  <c r="F27" i="14"/>
  <c r="E27" i="14"/>
  <c r="F26" i="14"/>
  <c r="E26" i="14"/>
  <c r="F25" i="14"/>
  <c r="E25" i="14"/>
  <c r="F24" i="14"/>
  <c r="E24" i="14"/>
  <c r="F23" i="14"/>
  <c r="E23" i="14"/>
  <c r="F22" i="14"/>
  <c r="E22" i="14"/>
  <c r="F21" i="14"/>
  <c r="E21" i="14"/>
  <c r="F20" i="14"/>
  <c r="E20" i="14"/>
  <c r="F19" i="14"/>
  <c r="E19" i="14"/>
  <c r="F18" i="14"/>
  <c r="E18" i="14"/>
  <c r="F17" i="14"/>
  <c r="E17" i="14"/>
  <c r="F16" i="14"/>
  <c r="E16" i="14"/>
  <c r="F15" i="14"/>
  <c r="E15" i="14"/>
  <c r="F14" i="14"/>
  <c r="E14" i="14"/>
  <c r="F13" i="14"/>
  <c r="E13" i="14"/>
  <c r="F11" i="14"/>
  <c r="E11" i="14"/>
  <c r="F10" i="14"/>
  <c r="E10" i="14"/>
  <c r="F9" i="14"/>
  <c r="E9" i="14"/>
  <c r="F8" i="14"/>
  <c r="E8" i="14"/>
  <c r="F99" i="13"/>
  <c r="E99" i="13"/>
  <c r="F98" i="13"/>
  <c r="E98" i="13"/>
  <c r="F97" i="13"/>
  <c r="E97" i="13"/>
  <c r="F96" i="13"/>
  <c r="E96" i="13"/>
  <c r="F95" i="13"/>
  <c r="E95" i="13"/>
  <c r="F94" i="13"/>
  <c r="E94" i="13"/>
  <c r="F93" i="13"/>
  <c r="E93" i="13"/>
  <c r="F92" i="13"/>
  <c r="E92" i="13"/>
  <c r="F91" i="13"/>
  <c r="E91" i="13"/>
  <c r="F90" i="13"/>
  <c r="E90" i="13"/>
  <c r="F89" i="13"/>
  <c r="E89" i="13"/>
  <c r="F88" i="13"/>
  <c r="E88" i="13"/>
  <c r="F87" i="13"/>
  <c r="E87" i="13"/>
  <c r="F86" i="13"/>
  <c r="E86" i="13"/>
  <c r="F85" i="13"/>
  <c r="E85" i="13"/>
  <c r="F84" i="13"/>
  <c r="E84" i="13"/>
  <c r="F83" i="13"/>
  <c r="E83" i="13"/>
  <c r="F82" i="13"/>
  <c r="E82" i="13"/>
  <c r="F81" i="13"/>
  <c r="E81" i="13"/>
  <c r="F80" i="13"/>
  <c r="E80" i="13"/>
  <c r="F79" i="13"/>
  <c r="E79" i="13"/>
  <c r="F78" i="13"/>
  <c r="E78" i="13"/>
  <c r="F77" i="13"/>
  <c r="E77" i="13"/>
  <c r="F76" i="13"/>
  <c r="E76" i="13"/>
  <c r="F75" i="13"/>
  <c r="E75" i="13"/>
  <c r="F74" i="13"/>
  <c r="E74" i="13"/>
  <c r="F73" i="13"/>
  <c r="E73" i="13"/>
  <c r="F72" i="13"/>
  <c r="E72" i="13"/>
  <c r="F71" i="13"/>
  <c r="E71" i="13"/>
  <c r="F70" i="13"/>
  <c r="E70" i="13"/>
  <c r="F69" i="13"/>
  <c r="E69" i="13"/>
  <c r="F68" i="13"/>
  <c r="E68" i="13"/>
  <c r="F67" i="13"/>
  <c r="E67" i="13"/>
  <c r="F66" i="13"/>
  <c r="E66" i="13"/>
  <c r="F65" i="13"/>
  <c r="E65" i="13"/>
  <c r="F64" i="13"/>
  <c r="E64" i="13"/>
  <c r="F63" i="13"/>
  <c r="E63" i="13"/>
  <c r="F62" i="13"/>
  <c r="E62" i="13"/>
  <c r="F61" i="13"/>
  <c r="E61" i="13"/>
  <c r="F60" i="13"/>
  <c r="E60" i="13"/>
  <c r="F59" i="13"/>
  <c r="E59" i="13"/>
  <c r="F58" i="13"/>
  <c r="E58" i="13"/>
  <c r="F57" i="13"/>
  <c r="E57" i="13"/>
  <c r="F56" i="13"/>
  <c r="E56" i="13"/>
  <c r="F55" i="13"/>
  <c r="E55" i="13"/>
  <c r="F54" i="13"/>
  <c r="E54" i="13"/>
  <c r="F53" i="13"/>
  <c r="E53" i="13"/>
  <c r="F52" i="13"/>
  <c r="E52" i="13"/>
  <c r="F51" i="13"/>
  <c r="E51" i="13"/>
  <c r="F50" i="13"/>
  <c r="E50" i="13"/>
  <c r="F49" i="13"/>
  <c r="E49" i="13"/>
  <c r="F48" i="13"/>
  <c r="E48" i="13"/>
  <c r="F47" i="13"/>
  <c r="E47" i="13"/>
  <c r="F46" i="13"/>
  <c r="E46" i="13"/>
  <c r="F45" i="13"/>
  <c r="E45" i="13"/>
  <c r="F44" i="13"/>
  <c r="E44" i="13"/>
  <c r="F43" i="13"/>
  <c r="E43" i="13"/>
  <c r="F42" i="13"/>
  <c r="E42" i="13"/>
  <c r="F41" i="13"/>
  <c r="E41" i="13"/>
  <c r="F40" i="13"/>
  <c r="E40" i="13"/>
  <c r="F39" i="13"/>
  <c r="E39" i="13"/>
  <c r="F38" i="13"/>
  <c r="E38" i="13"/>
  <c r="F37" i="13"/>
  <c r="E37" i="13"/>
  <c r="F36" i="13"/>
  <c r="E36" i="13"/>
  <c r="F35" i="13"/>
  <c r="E35" i="13"/>
  <c r="F34" i="13"/>
  <c r="E34" i="13"/>
  <c r="F33" i="13"/>
  <c r="E33" i="13"/>
  <c r="F32" i="13"/>
  <c r="E32" i="13"/>
  <c r="F31" i="13"/>
  <c r="E31" i="13"/>
  <c r="F30" i="13"/>
  <c r="E30" i="13"/>
  <c r="F29" i="13"/>
  <c r="E29" i="13"/>
  <c r="F28" i="13"/>
  <c r="E28" i="13"/>
  <c r="F27" i="13"/>
  <c r="E27" i="13"/>
  <c r="F26" i="13"/>
  <c r="E26" i="13"/>
  <c r="F25" i="13"/>
  <c r="E25" i="13"/>
  <c r="F24" i="13"/>
  <c r="E24" i="13"/>
  <c r="F23" i="13"/>
  <c r="E23" i="13"/>
  <c r="F22" i="13"/>
  <c r="E22" i="13"/>
  <c r="F21" i="13"/>
  <c r="E21" i="13"/>
  <c r="F20" i="13"/>
  <c r="E20" i="13"/>
  <c r="F19" i="13"/>
  <c r="E19" i="13"/>
  <c r="F18" i="13"/>
  <c r="E18" i="13"/>
  <c r="F17" i="13"/>
  <c r="E17" i="13"/>
  <c r="F16" i="13"/>
  <c r="E16" i="13"/>
  <c r="F15" i="13"/>
  <c r="E15" i="13"/>
  <c r="F14" i="13"/>
  <c r="E14" i="13"/>
  <c r="F13" i="13"/>
  <c r="E13" i="13"/>
  <c r="F11" i="13"/>
  <c r="E11" i="13"/>
  <c r="F10" i="13"/>
  <c r="E10" i="13"/>
  <c r="F9" i="13"/>
  <c r="E9" i="13"/>
  <c r="F8" i="13"/>
  <c r="E8" i="13"/>
  <c r="F99" i="12"/>
  <c r="E99" i="12"/>
  <c r="F98" i="12"/>
  <c r="E98" i="12"/>
  <c r="F97" i="12"/>
  <c r="E97" i="12"/>
  <c r="F96" i="12"/>
  <c r="E96" i="12"/>
  <c r="F95" i="12"/>
  <c r="E95" i="12"/>
  <c r="F94" i="12"/>
  <c r="E94" i="12"/>
  <c r="F93" i="12"/>
  <c r="E93" i="12"/>
  <c r="F92" i="12"/>
  <c r="E92" i="12"/>
  <c r="F91" i="12"/>
  <c r="E91" i="12"/>
  <c r="F90" i="12"/>
  <c r="E90" i="12"/>
  <c r="F89" i="12"/>
  <c r="E89" i="12"/>
  <c r="F88" i="12"/>
  <c r="E88" i="12"/>
  <c r="F87" i="12"/>
  <c r="E87" i="12"/>
  <c r="F86" i="12"/>
  <c r="E86" i="12"/>
  <c r="F85" i="12"/>
  <c r="E85" i="12"/>
  <c r="F84" i="12"/>
  <c r="E84" i="12"/>
  <c r="F83" i="12"/>
  <c r="E83" i="12"/>
  <c r="F82" i="12"/>
  <c r="E82" i="12"/>
  <c r="F81" i="12"/>
  <c r="E81" i="12"/>
  <c r="F80" i="12"/>
  <c r="E80" i="12"/>
  <c r="F79" i="12"/>
  <c r="E79" i="12"/>
  <c r="F78" i="12"/>
  <c r="E78" i="12"/>
  <c r="F77" i="12"/>
  <c r="E77" i="12"/>
  <c r="F76" i="12"/>
  <c r="E76" i="12"/>
  <c r="F75" i="12"/>
  <c r="E75" i="12"/>
  <c r="F74" i="12"/>
  <c r="E74" i="12"/>
  <c r="F73" i="12"/>
  <c r="E73" i="12"/>
  <c r="F72" i="12"/>
  <c r="E72" i="12"/>
  <c r="F71" i="12"/>
  <c r="E71" i="12"/>
  <c r="F70" i="12"/>
  <c r="E70" i="12"/>
  <c r="F69" i="12"/>
  <c r="E69" i="12"/>
  <c r="F68" i="12"/>
  <c r="E68" i="12"/>
  <c r="F67" i="12"/>
  <c r="E67" i="12"/>
  <c r="F66" i="12"/>
  <c r="E66" i="12"/>
  <c r="F65" i="12"/>
  <c r="E65" i="12"/>
  <c r="F64" i="12"/>
  <c r="E64" i="12"/>
  <c r="F63" i="12"/>
  <c r="E63" i="12"/>
  <c r="F62" i="12"/>
  <c r="E62" i="12"/>
  <c r="F61" i="12"/>
  <c r="E61" i="12"/>
  <c r="F60" i="12"/>
  <c r="E60" i="12"/>
  <c r="F59" i="12"/>
  <c r="E59" i="12"/>
  <c r="F58" i="12"/>
  <c r="E58" i="12"/>
  <c r="F57" i="12"/>
  <c r="E57" i="12"/>
  <c r="F56" i="12"/>
  <c r="E56" i="12"/>
  <c r="F55" i="12"/>
  <c r="E55" i="12"/>
  <c r="F54" i="12"/>
  <c r="E54" i="12"/>
  <c r="F53" i="12"/>
  <c r="E53" i="12"/>
  <c r="F52" i="12"/>
  <c r="E52" i="12"/>
  <c r="F51" i="12"/>
  <c r="E51" i="12"/>
  <c r="F50" i="12"/>
  <c r="E50" i="12"/>
  <c r="F49" i="12"/>
  <c r="E49" i="12"/>
  <c r="F48" i="12"/>
  <c r="E48" i="12"/>
  <c r="F47" i="12"/>
  <c r="E47" i="12"/>
  <c r="F46" i="12"/>
  <c r="E46" i="12"/>
  <c r="F45" i="12"/>
  <c r="E45" i="12"/>
  <c r="F44" i="12"/>
  <c r="E44" i="12"/>
  <c r="F43" i="12"/>
  <c r="E43" i="12"/>
  <c r="F42" i="12"/>
  <c r="E42" i="12"/>
  <c r="F41" i="12"/>
  <c r="E41" i="12"/>
  <c r="F40" i="12"/>
  <c r="E40" i="12"/>
  <c r="F39" i="12"/>
  <c r="E39" i="12"/>
  <c r="F38" i="12"/>
  <c r="E38" i="12"/>
  <c r="F37" i="12"/>
  <c r="E37" i="12"/>
  <c r="F36" i="12"/>
  <c r="E36" i="12"/>
  <c r="F35" i="12"/>
  <c r="E35" i="12"/>
  <c r="F34" i="12"/>
  <c r="E34" i="12"/>
  <c r="F33" i="12"/>
  <c r="E33" i="12"/>
  <c r="F32" i="12"/>
  <c r="E32" i="12"/>
  <c r="F31" i="12"/>
  <c r="E31" i="12"/>
  <c r="F30" i="12"/>
  <c r="E30" i="12"/>
  <c r="F29" i="12"/>
  <c r="E29" i="12"/>
  <c r="F28" i="12"/>
  <c r="E28" i="12"/>
  <c r="F27" i="12"/>
  <c r="E27" i="12"/>
  <c r="F26" i="12"/>
  <c r="E26" i="12"/>
  <c r="F25" i="12"/>
  <c r="E25" i="12"/>
  <c r="F24" i="12"/>
  <c r="E24" i="12"/>
  <c r="F23" i="12"/>
  <c r="E23" i="12"/>
  <c r="F22" i="12"/>
  <c r="E22" i="12"/>
  <c r="F21" i="12"/>
  <c r="E21" i="12"/>
  <c r="F20" i="12"/>
  <c r="E20" i="12"/>
  <c r="F19" i="12"/>
  <c r="E19" i="12"/>
  <c r="F18" i="12"/>
  <c r="E18" i="12"/>
  <c r="F17" i="12"/>
  <c r="E17" i="12"/>
  <c r="F16" i="12"/>
  <c r="E16" i="12"/>
  <c r="F15" i="12"/>
  <c r="E15" i="12"/>
  <c r="F14" i="12"/>
  <c r="E14" i="12"/>
  <c r="F13" i="12"/>
  <c r="E13" i="12"/>
  <c r="F11" i="12"/>
  <c r="E11" i="12"/>
  <c r="F10" i="12"/>
  <c r="E10" i="12"/>
  <c r="F9" i="12"/>
  <c r="E9" i="12"/>
  <c r="F8" i="12"/>
  <c r="E8" i="12"/>
  <c r="F99" i="11"/>
  <c r="E99" i="11"/>
  <c r="F98" i="11"/>
  <c r="E98" i="11"/>
  <c r="F97" i="11"/>
  <c r="E97" i="11"/>
  <c r="F96" i="11"/>
  <c r="E96" i="11"/>
  <c r="F95" i="11"/>
  <c r="E95" i="11"/>
  <c r="F94" i="11"/>
  <c r="E94" i="11"/>
  <c r="F93" i="11"/>
  <c r="E93" i="11"/>
  <c r="F92" i="11"/>
  <c r="E92" i="11"/>
  <c r="F91" i="11"/>
  <c r="E91" i="11"/>
  <c r="F90" i="11"/>
  <c r="E90" i="11"/>
  <c r="F89" i="11"/>
  <c r="E89" i="11"/>
  <c r="F88" i="11"/>
  <c r="E88" i="11"/>
  <c r="F87" i="11"/>
  <c r="E87" i="11"/>
  <c r="F86" i="11"/>
  <c r="E86" i="11"/>
  <c r="F85" i="11"/>
  <c r="E85" i="11"/>
  <c r="F84" i="11"/>
  <c r="E84" i="11"/>
  <c r="F83" i="11"/>
  <c r="E83" i="11"/>
  <c r="F82" i="11"/>
  <c r="E82" i="11"/>
  <c r="F81" i="11"/>
  <c r="E81" i="11"/>
  <c r="F80" i="11"/>
  <c r="E80" i="11"/>
  <c r="F79" i="11"/>
  <c r="E79" i="11"/>
  <c r="F78" i="11"/>
  <c r="E78" i="11"/>
  <c r="F77" i="11"/>
  <c r="E77" i="11"/>
  <c r="F76" i="11"/>
  <c r="E76" i="11"/>
  <c r="F75" i="11"/>
  <c r="E75" i="11"/>
  <c r="F74" i="11"/>
  <c r="E74" i="11"/>
  <c r="F73" i="11"/>
  <c r="E73" i="11"/>
  <c r="F72" i="11"/>
  <c r="E72" i="11"/>
  <c r="F71" i="11"/>
  <c r="E71" i="11"/>
  <c r="F70" i="11"/>
  <c r="E70" i="11"/>
  <c r="F69" i="11"/>
  <c r="E69" i="11"/>
  <c r="F68" i="11"/>
  <c r="E68" i="11"/>
  <c r="F67" i="11"/>
  <c r="E67" i="11"/>
  <c r="F66" i="11"/>
  <c r="E66" i="11"/>
  <c r="F65" i="11"/>
  <c r="E65" i="11"/>
  <c r="F64" i="11"/>
  <c r="E64" i="11"/>
  <c r="F63" i="11"/>
  <c r="E63" i="11"/>
  <c r="F62" i="11"/>
  <c r="E62" i="11"/>
  <c r="F61" i="11"/>
  <c r="E61" i="11"/>
  <c r="F60" i="11"/>
  <c r="E60" i="11"/>
  <c r="F59" i="11"/>
  <c r="E59" i="11"/>
  <c r="F58" i="11"/>
  <c r="E58" i="11"/>
  <c r="F57" i="11"/>
  <c r="E57" i="11"/>
  <c r="F56" i="11"/>
  <c r="E56" i="11"/>
  <c r="F55" i="11"/>
  <c r="E55" i="11"/>
  <c r="F54" i="11"/>
  <c r="E54" i="11"/>
  <c r="F53" i="11"/>
  <c r="E53" i="11"/>
  <c r="F52" i="11"/>
  <c r="E52" i="11"/>
  <c r="F51" i="11"/>
  <c r="E51" i="11"/>
  <c r="F50" i="11"/>
  <c r="E50" i="11"/>
  <c r="F49" i="11"/>
  <c r="E49" i="11"/>
  <c r="F48" i="11"/>
  <c r="E48" i="11"/>
  <c r="F47" i="11"/>
  <c r="E47" i="11"/>
  <c r="F46" i="11"/>
  <c r="E46" i="11"/>
  <c r="F45" i="11"/>
  <c r="E45" i="11"/>
  <c r="F44" i="11"/>
  <c r="E44" i="11"/>
  <c r="F43" i="11"/>
  <c r="E43" i="11"/>
  <c r="F42" i="11"/>
  <c r="E42" i="11"/>
  <c r="F41" i="11"/>
  <c r="E41" i="11"/>
  <c r="F40" i="11"/>
  <c r="E40" i="11"/>
  <c r="F39" i="11"/>
  <c r="E39" i="11"/>
  <c r="F38" i="11"/>
  <c r="E38" i="11"/>
  <c r="F37" i="11"/>
  <c r="E37" i="11"/>
  <c r="F36" i="11"/>
  <c r="E36" i="11"/>
  <c r="F35" i="11"/>
  <c r="E35" i="11"/>
  <c r="F34" i="11"/>
  <c r="E34" i="11"/>
  <c r="F33" i="11"/>
  <c r="E33" i="11"/>
  <c r="F32" i="11"/>
  <c r="E32" i="11"/>
  <c r="F31" i="11"/>
  <c r="E31" i="11"/>
  <c r="F30" i="11"/>
  <c r="E30" i="11"/>
  <c r="F29" i="11"/>
  <c r="E29" i="11"/>
  <c r="F28" i="11"/>
  <c r="E28" i="11"/>
  <c r="F27" i="11"/>
  <c r="E27" i="11"/>
  <c r="F26" i="11"/>
  <c r="E26" i="11"/>
  <c r="F25" i="11"/>
  <c r="E25" i="11"/>
  <c r="F24" i="11"/>
  <c r="E24" i="11"/>
  <c r="F23" i="11"/>
  <c r="E23" i="11"/>
  <c r="F22" i="11"/>
  <c r="E22" i="11"/>
  <c r="F21" i="11"/>
  <c r="E21" i="11"/>
  <c r="F20" i="11"/>
  <c r="E20" i="11"/>
  <c r="F19" i="11"/>
  <c r="E19" i="11"/>
  <c r="F18" i="11"/>
  <c r="E18" i="11"/>
  <c r="F17" i="11"/>
  <c r="E17" i="11"/>
  <c r="F16" i="11"/>
  <c r="E16" i="11"/>
  <c r="F15" i="11"/>
  <c r="E15" i="11"/>
  <c r="F14" i="11"/>
  <c r="E14" i="11"/>
  <c r="F13" i="11"/>
  <c r="E13" i="11"/>
  <c r="F11" i="11"/>
  <c r="E11" i="11"/>
  <c r="F10" i="11"/>
  <c r="E10" i="11"/>
  <c r="F9" i="11"/>
  <c r="E9" i="11"/>
  <c r="F8" i="11"/>
  <c r="E8" i="11"/>
  <c r="F99" i="10"/>
  <c r="E99" i="10"/>
  <c r="F98" i="10"/>
  <c r="E98" i="10"/>
  <c r="F97" i="10"/>
  <c r="E97" i="10"/>
  <c r="F96" i="10"/>
  <c r="E96" i="10"/>
  <c r="F95" i="10"/>
  <c r="E95" i="10"/>
  <c r="F94" i="10"/>
  <c r="E94" i="10"/>
  <c r="F93" i="10"/>
  <c r="E93" i="10"/>
  <c r="F92" i="10"/>
  <c r="E92" i="10"/>
  <c r="F91" i="10"/>
  <c r="E91" i="10"/>
  <c r="F90" i="10"/>
  <c r="E90" i="10"/>
  <c r="F89" i="10"/>
  <c r="E89" i="10"/>
  <c r="F88" i="10"/>
  <c r="E88" i="10"/>
  <c r="F87" i="10"/>
  <c r="E87" i="10"/>
  <c r="F86" i="10"/>
  <c r="E86" i="10"/>
  <c r="F85" i="10"/>
  <c r="E85" i="10"/>
  <c r="F84" i="10"/>
  <c r="E84" i="10"/>
  <c r="F83" i="10"/>
  <c r="E83" i="10"/>
  <c r="F82" i="10"/>
  <c r="E82" i="10"/>
  <c r="F81" i="10"/>
  <c r="E81" i="10"/>
  <c r="F80" i="10"/>
  <c r="E80" i="10"/>
  <c r="F79" i="10"/>
  <c r="E79" i="10"/>
  <c r="F78" i="10"/>
  <c r="E78" i="10"/>
  <c r="F77" i="10"/>
  <c r="E77" i="10"/>
  <c r="F76" i="10"/>
  <c r="E76" i="10"/>
  <c r="F75" i="10"/>
  <c r="E75" i="10"/>
  <c r="F74" i="10"/>
  <c r="E74" i="10"/>
  <c r="F73" i="10"/>
  <c r="E73" i="10"/>
  <c r="F72" i="10"/>
  <c r="E72" i="10"/>
  <c r="F71" i="10"/>
  <c r="E71" i="10"/>
  <c r="F70" i="10"/>
  <c r="E70" i="10"/>
  <c r="F69" i="10"/>
  <c r="E69" i="10"/>
  <c r="F68" i="10"/>
  <c r="E68" i="10"/>
  <c r="F67" i="10"/>
  <c r="E67" i="10"/>
  <c r="F66" i="10"/>
  <c r="E66" i="10"/>
  <c r="F65" i="10"/>
  <c r="E65" i="10"/>
  <c r="F64" i="10"/>
  <c r="E64" i="10"/>
  <c r="F63" i="10"/>
  <c r="E63" i="10"/>
  <c r="F62" i="10"/>
  <c r="E62" i="10"/>
  <c r="F61" i="10"/>
  <c r="E61" i="10"/>
  <c r="F60" i="10"/>
  <c r="E60" i="10"/>
  <c r="F59" i="10"/>
  <c r="E59" i="10"/>
  <c r="F58" i="10"/>
  <c r="E58" i="10"/>
  <c r="F57" i="10"/>
  <c r="E57" i="10"/>
  <c r="F56" i="10"/>
  <c r="E56" i="10"/>
  <c r="F55" i="10"/>
  <c r="E55" i="10"/>
  <c r="F54" i="10"/>
  <c r="E54" i="10"/>
  <c r="F53" i="10"/>
  <c r="E53" i="10"/>
  <c r="F52" i="10"/>
  <c r="E52" i="10"/>
  <c r="F51" i="10"/>
  <c r="E51" i="10"/>
  <c r="F50" i="10"/>
  <c r="E50" i="10"/>
  <c r="F49" i="10"/>
  <c r="E49" i="10"/>
  <c r="F48" i="10"/>
  <c r="E48" i="10"/>
  <c r="F47" i="10"/>
  <c r="E47" i="10"/>
  <c r="F46" i="10"/>
  <c r="E46" i="10"/>
  <c r="F45" i="10"/>
  <c r="E45" i="10"/>
  <c r="F44" i="10"/>
  <c r="E44" i="10"/>
  <c r="F43" i="10"/>
  <c r="E43" i="10"/>
  <c r="F42" i="10"/>
  <c r="E42" i="10"/>
  <c r="F41" i="10"/>
  <c r="E41" i="10"/>
  <c r="F40" i="10"/>
  <c r="E40" i="10"/>
  <c r="F39" i="10"/>
  <c r="E39" i="10"/>
  <c r="F38" i="10"/>
  <c r="E38" i="10"/>
  <c r="F37" i="10"/>
  <c r="E37" i="10"/>
  <c r="F36" i="10"/>
  <c r="E36" i="10"/>
  <c r="F35" i="10"/>
  <c r="E35" i="10"/>
  <c r="F34" i="10"/>
  <c r="E34" i="10"/>
  <c r="F33" i="10"/>
  <c r="E33" i="10"/>
  <c r="F32" i="10"/>
  <c r="E32" i="10"/>
  <c r="F31" i="10"/>
  <c r="E31" i="10"/>
  <c r="F30" i="10"/>
  <c r="E30" i="10"/>
  <c r="F29" i="10"/>
  <c r="E29" i="10"/>
  <c r="F28" i="10"/>
  <c r="E28" i="10"/>
  <c r="F27" i="10"/>
  <c r="E27" i="10"/>
  <c r="F26" i="10"/>
  <c r="E26" i="10"/>
  <c r="F25" i="10"/>
  <c r="E25" i="10"/>
  <c r="F24" i="10"/>
  <c r="E24" i="10"/>
  <c r="F23" i="10"/>
  <c r="E23" i="10"/>
  <c r="F22" i="10"/>
  <c r="E22" i="10"/>
  <c r="F21" i="10"/>
  <c r="E21" i="10"/>
  <c r="F20" i="10"/>
  <c r="E20" i="10"/>
  <c r="F19" i="10"/>
  <c r="E19" i="10"/>
  <c r="F18" i="10"/>
  <c r="E18" i="10"/>
  <c r="F17" i="10"/>
  <c r="E17" i="10"/>
  <c r="F16" i="10"/>
  <c r="E16" i="10"/>
  <c r="F15" i="10"/>
  <c r="E15" i="10"/>
  <c r="F14" i="10"/>
  <c r="E14" i="10"/>
  <c r="F13" i="10"/>
  <c r="E13" i="10"/>
  <c r="F11" i="10"/>
  <c r="E11" i="10"/>
  <c r="F10" i="10"/>
  <c r="E10" i="10"/>
  <c r="F9" i="10"/>
  <c r="E9" i="10"/>
  <c r="F8" i="10"/>
  <c r="E8" i="10"/>
  <c r="F99" i="9"/>
  <c r="E99" i="9"/>
  <c r="F98" i="9"/>
  <c r="E98" i="9"/>
  <c r="F97" i="9"/>
  <c r="E97" i="9"/>
  <c r="F96" i="9"/>
  <c r="E96" i="9"/>
  <c r="F95" i="9"/>
  <c r="E95" i="9"/>
  <c r="F94" i="9"/>
  <c r="E94" i="9"/>
  <c r="F93" i="9"/>
  <c r="E93" i="9"/>
  <c r="F92" i="9"/>
  <c r="E92" i="9"/>
  <c r="F91" i="9"/>
  <c r="E91" i="9"/>
  <c r="F90" i="9"/>
  <c r="E90" i="9"/>
  <c r="F89" i="9"/>
  <c r="E89" i="9"/>
  <c r="F88" i="9"/>
  <c r="E88" i="9"/>
  <c r="F87" i="9"/>
  <c r="E87" i="9"/>
  <c r="F86" i="9"/>
  <c r="E86" i="9"/>
  <c r="F85" i="9"/>
  <c r="E85" i="9"/>
  <c r="F84" i="9"/>
  <c r="E84" i="9"/>
  <c r="F83" i="9"/>
  <c r="E83" i="9"/>
  <c r="F82" i="9"/>
  <c r="E82" i="9"/>
  <c r="F81" i="9"/>
  <c r="E81" i="9"/>
  <c r="F80" i="9"/>
  <c r="E80" i="9"/>
  <c r="F79" i="9"/>
  <c r="E79" i="9"/>
  <c r="F78" i="9"/>
  <c r="E78" i="9"/>
  <c r="F77" i="9"/>
  <c r="E77" i="9"/>
  <c r="F76" i="9"/>
  <c r="E76" i="9"/>
  <c r="F75" i="9"/>
  <c r="E75" i="9"/>
  <c r="F74" i="9"/>
  <c r="E74" i="9"/>
  <c r="F73" i="9"/>
  <c r="E73" i="9"/>
  <c r="F72" i="9"/>
  <c r="E72" i="9"/>
  <c r="F71" i="9"/>
  <c r="E71" i="9"/>
  <c r="F70" i="9"/>
  <c r="E70" i="9"/>
  <c r="F69" i="9"/>
  <c r="E69" i="9"/>
  <c r="F68" i="9"/>
  <c r="E68" i="9"/>
  <c r="F67" i="9"/>
  <c r="E67" i="9"/>
  <c r="F66" i="9"/>
  <c r="E66" i="9"/>
  <c r="F65" i="9"/>
  <c r="E65" i="9"/>
  <c r="F64" i="9"/>
  <c r="E64" i="9"/>
  <c r="F63" i="9"/>
  <c r="E63" i="9"/>
  <c r="F62" i="9"/>
  <c r="E62" i="9"/>
  <c r="F61" i="9"/>
  <c r="E61" i="9"/>
  <c r="F60" i="9"/>
  <c r="E60" i="9"/>
  <c r="F59" i="9"/>
  <c r="E59" i="9"/>
  <c r="F58" i="9"/>
  <c r="E58" i="9"/>
  <c r="F57" i="9"/>
  <c r="E57" i="9"/>
  <c r="F56" i="9"/>
  <c r="E56" i="9"/>
  <c r="F55" i="9"/>
  <c r="E55" i="9"/>
  <c r="F54" i="9"/>
  <c r="E54" i="9"/>
  <c r="F53" i="9"/>
  <c r="E53" i="9"/>
  <c r="F52" i="9"/>
  <c r="E52" i="9"/>
  <c r="F51" i="9"/>
  <c r="E51" i="9"/>
  <c r="F50" i="9"/>
  <c r="E50" i="9"/>
  <c r="F49" i="9"/>
  <c r="E49" i="9"/>
  <c r="F48" i="9"/>
  <c r="E48" i="9"/>
  <c r="F47" i="9"/>
  <c r="E47" i="9"/>
  <c r="F46" i="9"/>
  <c r="E46" i="9"/>
  <c r="F45" i="9"/>
  <c r="E45" i="9"/>
  <c r="F44" i="9"/>
  <c r="E44" i="9"/>
  <c r="F43" i="9"/>
  <c r="E43" i="9"/>
  <c r="F42" i="9"/>
  <c r="E42" i="9"/>
  <c r="F41" i="9"/>
  <c r="E41" i="9"/>
  <c r="F40" i="9"/>
  <c r="E40" i="9"/>
  <c r="F39" i="9"/>
  <c r="E39" i="9"/>
  <c r="F38" i="9"/>
  <c r="E38" i="9"/>
  <c r="F37" i="9"/>
  <c r="E37" i="9"/>
  <c r="F36" i="9"/>
  <c r="E36" i="9"/>
  <c r="F35" i="9"/>
  <c r="E35" i="9"/>
  <c r="F34" i="9"/>
  <c r="E34" i="9"/>
  <c r="F33" i="9"/>
  <c r="E33" i="9"/>
  <c r="F32" i="9"/>
  <c r="E32" i="9"/>
  <c r="F31" i="9"/>
  <c r="E31" i="9"/>
  <c r="F30" i="9"/>
  <c r="E30" i="9"/>
  <c r="F29" i="9"/>
  <c r="E29" i="9"/>
  <c r="F28" i="9"/>
  <c r="E28" i="9"/>
  <c r="F27" i="9"/>
  <c r="E27" i="9"/>
  <c r="F26" i="9"/>
  <c r="E26" i="9"/>
  <c r="F25" i="9"/>
  <c r="E25" i="9"/>
  <c r="F24" i="9"/>
  <c r="E24" i="9"/>
  <c r="F23" i="9"/>
  <c r="E23" i="9"/>
  <c r="F22" i="9"/>
  <c r="E22" i="9"/>
  <c r="F21" i="9"/>
  <c r="E21" i="9"/>
  <c r="F20" i="9"/>
  <c r="E20" i="9"/>
  <c r="F19" i="9"/>
  <c r="E19" i="9"/>
  <c r="F18" i="9"/>
  <c r="E18" i="9"/>
  <c r="F17" i="9"/>
  <c r="E17" i="9"/>
  <c r="F16" i="9"/>
  <c r="E16" i="9"/>
  <c r="F15" i="9"/>
  <c r="E15" i="9"/>
  <c r="F14" i="9"/>
  <c r="E14" i="9"/>
  <c r="F13" i="9"/>
  <c r="E13" i="9"/>
  <c r="F11" i="9"/>
  <c r="E11" i="9"/>
  <c r="F10" i="9"/>
  <c r="E10" i="9"/>
  <c r="F9" i="9"/>
  <c r="E9" i="9"/>
  <c r="F8" i="9"/>
  <c r="E8" i="9"/>
  <c r="F99" i="8"/>
  <c r="E99" i="8"/>
  <c r="F98" i="8"/>
  <c r="E98" i="8"/>
  <c r="F97" i="8"/>
  <c r="E97" i="8"/>
  <c r="F96" i="8"/>
  <c r="E96" i="8"/>
  <c r="F95" i="8"/>
  <c r="E95" i="8"/>
  <c r="F94" i="8"/>
  <c r="E94" i="8"/>
  <c r="F93" i="8"/>
  <c r="E93" i="8"/>
  <c r="F92" i="8"/>
  <c r="E92" i="8"/>
  <c r="F91" i="8"/>
  <c r="E91" i="8"/>
  <c r="F90" i="8"/>
  <c r="E90" i="8"/>
  <c r="F89" i="8"/>
  <c r="E89" i="8"/>
  <c r="F88" i="8"/>
  <c r="E88" i="8"/>
  <c r="F87" i="8"/>
  <c r="E87" i="8"/>
  <c r="F86" i="8"/>
  <c r="E86" i="8"/>
  <c r="F85" i="8"/>
  <c r="E85" i="8"/>
  <c r="F84" i="8"/>
  <c r="E84" i="8"/>
  <c r="F83" i="8"/>
  <c r="E83" i="8"/>
  <c r="F82" i="8"/>
  <c r="E82" i="8"/>
  <c r="F81" i="8"/>
  <c r="E81" i="8"/>
  <c r="F80" i="8"/>
  <c r="E80" i="8"/>
  <c r="F79" i="8"/>
  <c r="E79" i="8"/>
  <c r="F78" i="8"/>
  <c r="E78" i="8"/>
  <c r="F77" i="8"/>
  <c r="E77" i="8"/>
  <c r="F76" i="8"/>
  <c r="E76" i="8"/>
  <c r="F75" i="8"/>
  <c r="E75" i="8"/>
  <c r="F74" i="8"/>
  <c r="E74" i="8"/>
  <c r="F73" i="8"/>
  <c r="E73" i="8"/>
  <c r="F72" i="8"/>
  <c r="E72" i="8"/>
  <c r="F71" i="8"/>
  <c r="E71" i="8"/>
  <c r="F70" i="8"/>
  <c r="E70" i="8"/>
  <c r="F69" i="8"/>
  <c r="E69" i="8"/>
  <c r="F68" i="8"/>
  <c r="E68" i="8"/>
  <c r="F67" i="8"/>
  <c r="E67" i="8"/>
  <c r="F66" i="8"/>
  <c r="E66" i="8"/>
  <c r="F65" i="8"/>
  <c r="E65" i="8"/>
  <c r="F64" i="8"/>
  <c r="E64" i="8"/>
  <c r="F63" i="8"/>
  <c r="E63" i="8"/>
  <c r="F62" i="8"/>
  <c r="E62" i="8"/>
  <c r="F61" i="8"/>
  <c r="E61" i="8"/>
  <c r="F60" i="8"/>
  <c r="E60" i="8"/>
  <c r="F59" i="8"/>
  <c r="E59" i="8"/>
  <c r="F58" i="8"/>
  <c r="E58" i="8"/>
  <c r="F57" i="8"/>
  <c r="E57" i="8"/>
  <c r="F56" i="8"/>
  <c r="E56" i="8"/>
  <c r="F55" i="8"/>
  <c r="E55" i="8"/>
  <c r="F54" i="8"/>
  <c r="E54" i="8"/>
  <c r="F53" i="8"/>
  <c r="E53" i="8"/>
  <c r="F52" i="8"/>
  <c r="E52" i="8"/>
  <c r="F51" i="8"/>
  <c r="E51" i="8"/>
  <c r="F50" i="8"/>
  <c r="E50" i="8"/>
  <c r="F49" i="8"/>
  <c r="E49" i="8"/>
  <c r="F48" i="8"/>
  <c r="E48" i="8"/>
  <c r="F47" i="8"/>
  <c r="E47" i="8"/>
  <c r="F46" i="8"/>
  <c r="E46" i="8"/>
  <c r="F45" i="8"/>
  <c r="E45" i="8"/>
  <c r="F44" i="8"/>
  <c r="E44" i="8"/>
  <c r="F43" i="8"/>
  <c r="E43" i="8"/>
  <c r="F42" i="8"/>
  <c r="E42" i="8"/>
  <c r="F41" i="8"/>
  <c r="E41" i="8"/>
  <c r="F40" i="8"/>
  <c r="E40" i="8"/>
  <c r="F39" i="8"/>
  <c r="E39" i="8"/>
  <c r="F38" i="8"/>
  <c r="E38" i="8"/>
  <c r="F37" i="8"/>
  <c r="E37" i="8"/>
  <c r="F36" i="8"/>
  <c r="E36" i="8"/>
  <c r="F35" i="8"/>
  <c r="E35" i="8"/>
  <c r="F34" i="8"/>
  <c r="E34" i="8"/>
  <c r="F33" i="8"/>
  <c r="E33" i="8"/>
  <c r="F32" i="8"/>
  <c r="E32" i="8"/>
  <c r="F31" i="8"/>
  <c r="E31" i="8"/>
  <c r="F30" i="8"/>
  <c r="E30" i="8"/>
  <c r="F29" i="8"/>
  <c r="E29" i="8"/>
  <c r="F28" i="8"/>
  <c r="E28" i="8"/>
  <c r="F27" i="8"/>
  <c r="E27" i="8"/>
  <c r="F26" i="8"/>
  <c r="E26" i="8"/>
  <c r="F25" i="8"/>
  <c r="E25" i="8"/>
  <c r="F24" i="8"/>
  <c r="E24" i="8"/>
  <c r="F23" i="8"/>
  <c r="E23" i="8"/>
  <c r="F22" i="8"/>
  <c r="E22" i="8"/>
  <c r="F21" i="8"/>
  <c r="E21" i="8"/>
  <c r="F20" i="8"/>
  <c r="E20" i="8"/>
  <c r="F19" i="8"/>
  <c r="E19" i="8"/>
  <c r="F18" i="8"/>
  <c r="E18" i="8"/>
  <c r="F17" i="8"/>
  <c r="E17" i="8"/>
  <c r="F16" i="8"/>
  <c r="E16" i="8"/>
  <c r="F15" i="8"/>
  <c r="E15" i="8"/>
  <c r="F14" i="8"/>
  <c r="E14" i="8"/>
  <c r="F13" i="8"/>
  <c r="E13" i="8"/>
  <c r="F11" i="8"/>
  <c r="E11" i="8"/>
  <c r="F10" i="8"/>
  <c r="E10" i="8"/>
  <c r="F9" i="8"/>
  <c r="E9" i="8"/>
  <c r="F8" i="8"/>
  <c r="E8" i="8"/>
  <c r="F10" i="7"/>
  <c r="F11" i="7"/>
  <c r="F12" i="7"/>
  <c r="F13" i="7"/>
  <c r="F14" i="7"/>
  <c r="F15" i="7"/>
  <c r="F16" i="7"/>
  <c r="F17" i="7"/>
  <c r="F18" i="7"/>
  <c r="F19" i="7"/>
  <c r="F20" i="7"/>
  <c r="F21" i="7"/>
  <c r="F22" i="7"/>
  <c r="F23" i="7"/>
  <c r="F24" i="7"/>
  <c r="F25" i="7"/>
  <c r="F26" i="7"/>
  <c r="F27" i="7"/>
  <c r="F28" i="7"/>
  <c r="F29" i="7"/>
  <c r="F30" i="7"/>
  <c r="F31" i="7"/>
  <c r="F32" i="7"/>
  <c r="F33" i="7"/>
  <c r="F34" i="7"/>
  <c r="F35" i="7"/>
  <c r="F36" i="7"/>
  <c r="F37" i="7"/>
  <c r="F38" i="7"/>
  <c r="F39" i="7"/>
  <c r="F40" i="7"/>
  <c r="F41" i="7"/>
  <c r="F42" i="7"/>
  <c r="F43" i="7"/>
  <c r="F44" i="7"/>
  <c r="F45" i="7"/>
  <c r="F46" i="7"/>
  <c r="F47" i="7"/>
  <c r="F48" i="7"/>
  <c r="F49" i="7"/>
  <c r="F50" i="7"/>
  <c r="F51" i="7"/>
  <c r="F52" i="7"/>
  <c r="F53" i="7"/>
  <c r="F54" i="7"/>
  <c r="F55" i="7"/>
  <c r="F56" i="7"/>
  <c r="F57" i="7"/>
  <c r="F58" i="7"/>
  <c r="F59" i="7"/>
  <c r="F60" i="7"/>
  <c r="F61" i="7"/>
  <c r="F62" i="7"/>
  <c r="F63" i="7"/>
  <c r="F64" i="7"/>
  <c r="F65" i="7"/>
  <c r="F66" i="7"/>
  <c r="F67" i="7"/>
  <c r="F68" i="7"/>
  <c r="F69" i="7"/>
  <c r="F70" i="7"/>
  <c r="F71" i="7"/>
  <c r="F72" i="7"/>
  <c r="F73" i="7"/>
  <c r="F74" i="7"/>
  <c r="F75" i="7"/>
  <c r="F76" i="7"/>
  <c r="F77" i="7"/>
  <c r="F78" i="7"/>
  <c r="F79" i="7"/>
  <c r="F80" i="7"/>
  <c r="F81" i="7"/>
  <c r="F82" i="7"/>
  <c r="F83" i="7"/>
  <c r="F84" i="7"/>
  <c r="F85" i="7"/>
  <c r="F86" i="7"/>
  <c r="F87" i="7"/>
  <c r="F88" i="7"/>
  <c r="F89" i="7"/>
  <c r="F90" i="7"/>
  <c r="F91" i="7"/>
  <c r="F92" i="7"/>
  <c r="F93" i="7"/>
  <c r="F94" i="7"/>
  <c r="F95" i="7"/>
  <c r="F96" i="7"/>
  <c r="F97" i="7"/>
  <c r="F98" i="7"/>
  <c r="F99" i="7"/>
  <c r="F7" i="7"/>
  <c r="E7" i="7"/>
  <c r="E10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99" i="7"/>
  <c r="L162" i="1" l="1"/>
  <c r="L154" i="1"/>
  <c r="L146" i="1"/>
  <c r="L138" i="1"/>
  <c r="L130" i="1"/>
  <c r="L122" i="1"/>
  <c r="L114" i="1"/>
  <c r="M114" i="1" s="1"/>
  <c r="L163" i="1"/>
  <c r="L155" i="1"/>
  <c r="M155" i="1" s="1"/>
  <c r="L147" i="1"/>
  <c r="L139" i="1"/>
  <c r="L131" i="1"/>
  <c r="L123" i="1"/>
  <c r="L115" i="1"/>
  <c r="L161" i="1"/>
  <c r="M161" i="1" s="1"/>
  <c r="L153" i="1"/>
  <c r="L145" i="1"/>
  <c r="M145" i="1" s="1"/>
  <c r="L137" i="1"/>
  <c r="L129" i="1"/>
  <c r="L121" i="1"/>
  <c r="L113" i="1"/>
  <c r="L160" i="1"/>
  <c r="L152" i="1"/>
  <c r="L144" i="1"/>
  <c r="L136" i="1"/>
  <c r="M136" i="1" s="1"/>
  <c r="L128" i="1"/>
  <c r="L120" i="1"/>
  <c r="M120" i="1" s="1"/>
  <c r="L112" i="1"/>
  <c r="L166" i="1"/>
  <c r="L158" i="1"/>
  <c r="L150" i="1"/>
  <c r="M150" i="1" s="1"/>
  <c r="L142" i="1"/>
  <c r="L134" i="1"/>
  <c r="L126" i="1"/>
  <c r="L118" i="1"/>
  <c r="M118" i="1" s="1"/>
  <c r="L110" i="1"/>
  <c r="L159" i="1"/>
  <c r="L151" i="1"/>
  <c r="L143" i="1"/>
  <c r="M143" i="1" s="1"/>
  <c r="L135" i="1"/>
  <c r="L127" i="1"/>
  <c r="M127" i="1" s="1"/>
  <c r="L119" i="1"/>
  <c r="L111" i="1"/>
  <c r="M111" i="1" s="1"/>
  <c r="L165" i="1"/>
  <c r="L157" i="1"/>
  <c r="L149" i="1"/>
  <c r="L141" i="1"/>
  <c r="L133" i="1"/>
  <c r="L125" i="1"/>
  <c r="L117" i="1"/>
  <c r="L109" i="1"/>
  <c r="M109" i="1" s="1"/>
  <c r="L164" i="1"/>
  <c r="L156" i="1"/>
  <c r="L148" i="1"/>
  <c r="L140" i="1"/>
  <c r="M140" i="1" s="1"/>
  <c r="L132" i="1"/>
  <c r="L124" i="1"/>
  <c r="M124" i="1" s="1"/>
  <c r="L116" i="1"/>
  <c r="M166" i="1"/>
  <c r="M110" i="1"/>
  <c r="M158" i="1"/>
  <c r="M138" i="1"/>
  <c r="M130" i="1"/>
  <c r="M122" i="1"/>
  <c r="M165" i="1"/>
  <c r="M157" i="1"/>
  <c r="M149" i="1"/>
  <c r="M137" i="1"/>
  <c r="M129" i="1"/>
  <c r="M160" i="1"/>
  <c r="M152" i="1"/>
  <c r="M132" i="1"/>
  <c r="M116" i="1"/>
  <c r="M112" i="1"/>
  <c r="M162" i="1"/>
  <c r="M154" i="1"/>
  <c r="M146" i="1"/>
  <c r="M142" i="1"/>
  <c r="M134" i="1"/>
  <c r="M126" i="1"/>
  <c r="M153" i="1"/>
  <c r="M141" i="1"/>
  <c r="M133" i="1"/>
  <c r="M125" i="1"/>
  <c r="M164" i="1"/>
  <c r="M156" i="1"/>
  <c r="M148" i="1"/>
  <c r="M144" i="1"/>
  <c r="M128" i="1"/>
  <c r="M163" i="1"/>
  <c r="M159" i="1"/>
  <c r="M151" i="1"/>
  <c r="M147" i="1"/>
  <c r="M139" i="1"/>
  <c r="M135" i="1"/>
  <c r="M131" i="1"/>
  <c r="M121" i="1"/>
  <c r="M117" i="1"/>
  <c r="M113" i="1"/>
  <c r="M123" i="1"/>
  <c r="M119" i="1"/>
  <c r="M115" i="1"/>
  <c r="H98" i="1"/>
  <c r="L98" i="1" s="1"/>
  <c r="H99" i="1"/>
  <c r="L99" i="1" s="1"/>
  <c r="H100" i="1"/>
  <c r="L100" i="1" s="1"/>
  <c r="H101" i="1"/>
  <c r="L101" i="1" s="1"/>
  <c r="H102" i="1"/>
  <c r="L102" i="1" s="1"/>
  <c r="H103" i="1"/>
  <c r="L103" i="1" s="1"/>
  <c r="H104" i="1"/>
  <c r="L104" i="1" s="1"/>
  <c r="H105" i="1"/>
  <c r="L105" i="1" s="1"/>
  <c r="H106" i="1"/>
  <c r="L106" i="1" s="1"/>
  <c r="H107" i="1"/>
  <c r="L107" i="1" s="1"/>
  <c r="H108" i="1"/>
  <c r="L108" i="1" s="1"/>
  <c r="H97" i="1"/>
  <c r="L97" i="1" s="1"/>
  <c r="H80" i="1"/>
  <c r="L80" i="1" s="1"/>
  <c r="H81" i="1"/>
  <c r="L81" i="1" s="1"/>
  <c r="H82" i="1"/>
  <c r="L82" i="1" s="1"/>
  <c r="H83" i="1"/>
  <c r="L83" i="1" s="1"/>
  <c r="H84" i="1"/>
  <c r="L84" i="1" s="1"/>
  <c r="H85" i="1"/>
  <c r="L85" i="1" s="1"/>
  <c r="H86" i="1"/>
  <c r="L86" i="1" s="1"/>
  <c r="H87" i="1"/>
  <c r="L87" i="1" s="1"/>
  <c r="H88" i="1"/>
  <c r="L88" i="1" s="1"/>
  <c r="H89" i="1"/>
  <c r="L89" i="1" s="1"/>
  <c r="H90" i="1"/>
  <c r="L90" i="1" s="1"/>
  <c r="H91" i="1"/>
  <c r="L91" i="1" s="1"/>
  <c r="H92" i="1"/>
  <c r="L92" i="1" s="1"/>
  <c r="H93" i="1"/>
  <c r="L93" i="1" s="1"/>
  <c r="H94" i="1"/>
  <c r="L94" i="1" s="1"/>
  <c r="H95" i="1"/>
  <c r="L95" i="1" s="1"/>
  <c r="H96" i="1"/>
  <c r="L96" i="1" s="1"/>
  <c r="H79" i="1"/>
  <c r="L79" i="1" s="1"/>
  <c r="H65" i="1"/>
  <c r="L65" i="1" s="1"/>
  <c r="H63" i="1"/>
  <c r="L63" i="1" s="1"/>
  <c r="H9" i="1"/>
  <c r="L9" i="1" s="1"/>
  <c r="H51" i="1"/>
  <c r="L51" i="1" s="1"/>
  <c r="H40" i="1"/>
  <c r="L40" i="1" s="1"/>
  <c r="H41" i="1"/>
  <c r="L41" i="1" s="1"/>
  <c r="H62" i="1"/>
  <c r="L62" i="1" s="1"/>
  <c r="H42" i="1"/>
  <c r="L42" i="1" s="1"/>
  <c r="H43" i="1"/>
  <c r="L43" i="1" s="1"/>
  <c r="H47" i="1"/>
  <c r="L47" i="1" s="1"/>
  <c r="H44" i="1"/>
  <c r="L44" i="1" s="1"/>
  <c r="H45" i="1"/>
  <c r="L45" i="1" s="1"/>
  <c r="H46" i="1"/>
  <c r="L46" i="1" s="1"/>
  <c r="H48" i="1"/>
  <c r="L48" i="1" s="1"/>
  <c r="H49" i="1"/>
  <c r="L49" i="1" s="1"/>
  <c r="H50" i="1"/>
  <c r="L50" i="1" s="1"/>
  <c r="H52" i="1"/>
  <c r="L52" i="1" s="1"/>
  <c r="H53" i="1"/>
  <c r="L53" i="1" s="1"/>
  <c r="H54" i="1"/>
  <c r="L54" i="1" s="1"/>
  <c r="H55" i="1"/>
  <c r="L55" i="1" s="1"/>
  <c r="H56" i="1"/>
  <c r="L56" i="1" s="1"/>
  <c r="H57" i="1"/>
  <c r="L57" i="1" s="1"/>
  <c r="H58" i="1"/>
  <c r="L58" i="1" s="1"/>
  <c r="H59" i="1"/>
  <c r="L59" i="1" s="1"/>
  <c r="H60" i="1"/>
  <c r="L60" i="1" s="1"/>
  <c r="H61" i="1"/>
  <c r="L61" i="1" s="1"/>
  <c r="H7" i="1"/>
  <c r="L7" i="1" s="1"/>
  <c r="H8" i="1"/>
  <c r="L8" i="1" s="1"/>
  <c r="H64" i="1"/>
  <c r="L64" i="1" s="1"/>
  <c r="H66" i="1"/>
  <c r="L66" i="1" s="1"/>
  <c r="H67" i="1"/>
  <c r="L67" i="1" s="1"/>
  <c r="H68" i="1"/>
  <c r="L68" i="1" s="1"/>
  <c r="H69" i="1"/>
  <c r="L69" i="1" s="1"/>
  <c r="H70" i="1"/>
  <c r="L70" i="1" s="1"/>
  <c r="H71" i="1"/>
  <c r="L71" i="1" s="1"/>
  <c r="H72" i="1"/>
  <c r="L72" i="1" s="1"/>
  <c r="H73" i="1"/>
  <c r="L73" i="1" s="1"/>
  <c r="H74" i="1"/>
  <c r="L74" i="1" s="1"/>
  <c r="H75" i="1"/>
  <c r="L75" i="1" s="1"/>
  <c r="H76" i="1"/>
  <c r="L76" i="1" s="1"/>
  <c r="H77" i="1"/>
  <c r="L77" i="1" s="1"/>
  <c r="H78" i="1"/>
  <c r="L78" i="1" s="1"/>
  <c r="H38" i="1"/>
  <c r="L38" i="1" s="1"/>
  <c r="H39" i="1"/>
  <c r="L39" i="1" s="1"/>
  <c r="H25" i="1"/>
  <c r="L25" i="1" s="1"/>
  <c r="H26" i="1"/>
  <c r="L26" i="1" s="1"/>
  <c r="H27" i="1"/>
  <c r="L27" i="1" s="1"/>
  <c r="H28" i="1"/>
  <c r="L28" i="1" s="1"/>
  <c r="H29" i="1"/>
  <c r="L29" i="1" s="1"/>
  <c r="H30" i="1"/>
  <c r="L30" i="1" s="1"/>
  <c r="H31" i="1"/>
  <c r="L31" i="1" s="1"/>
  <c r="H32" i="1"/>
  <c r="L32" i="1" s="1"/>
  <c r="H33" i="1"/>
  <c r="L33" i="1" s="1"/>
  <c r="H34" i="1"/>
  <c r="L34" i="1" s="1"/>
  <c r="H35" i="1"/>
  <c r="L35" i="1" s="1"/>
  <c r="H36" i="1"/>
  <c r="L36" i="1" s="1"/>
  <c r="H37" i="1"/>
  <c r="L37" i="1" s="1"/>
  <c r="H17" i="1"/>
  <c r="L17" i="1" s="1"/>
  <c r="H18" i="1"/>
  <c r="L18" i="1" s="1"/>
  <c r="H19" i="1"/>
  <c r="L19" i="1" s="1"/>
  <c r="H20" i="1"/>
  <c r="L20" i="1" s="1"/>
  <c r="H14" i="1"/>
  <c r="L14" i="1" s="1"/>
  <c r="H15" i="1"/>
  <c r="L15" i="1" s="1"/>
  <c r="H16" i="1"/>
  <c r="L16" i="1" s="1"/>
  <c r="H21" i="1"/>
  <c r="L21" i="1" s="1"/>
  <c r="H10" i="1"/>
  <c r="L10" i="1" s="1"/>
  <c r="H11" i="1"/>
  <c r="L11" i="1" s="1"/>
  <c r="H12" i="1"/>
  <c r="L12" i="1" s="1"/>
  <c r="H13" i="1"/>
  <c r="L13" i="1" s="1"/>
  <c r="H22" i="1"/>
  <c r="L22" i="1" s="1"/>
  <c r="H23" i="1"/>
  <c r="L23" i="1" s="1"/>
  <c r="H24" i="1"/>
  <c r="L24" i="1" s="1"/>
  <c r="M24" i="1" l="1"/>
  <c r="M12" i="1"/>
  <c r="M16" i="1"/>
  <c r="M19" i="1"/>
  <c r="M36" i="1"/>
  <c r="M32" i="1"/>
  <c r="M28" i="1"/>
  <c r="M39" i="1"/>
  <c r="M76" i="1"/>
  <c r="M72" i="1"/>
  <c r="M68" i="1"/>
  <c r="M8" i="1"/>
  <c r="M59" i="1"/>
  <c r="M55" i="1"/>
  <c r="M50" i="1"/>
  <c r="M45" i="1"/>
  <c r="M42" i="1"/>
  <c r="M51" i="1"/>
  <c r="M79" i="1"/>
  <c r="M89" i="1"/>
  <c r="M85" i="1"/>
  <c r="M81" i="1"/>
  <c r="M23" i="1"/>
  <c r="M11" i="1"/>
  <c r="M15" i="1"/>
  <c r="M18" i="1"/>
  <c r="M35" i="1"/>
  <c r="M31" i="1"/>
  <c r="M27" i="1"/>
  <c r="M38" i="1"/>
  <c r="M75" i="1"/>
  <c r="M71" i="1"/>
  <c r="M67" i="1"/>
  <c r="M7" i="1"/>
  <c r="M58" i="1"/>
  <c r="M54" i="1"/>
  <c r="M49" i="1"/>
  <c r="M44" i="1"/>
  <c r="M62" i="1"/>
  <c r="M9" i="1"/>
  <c r="M92" i="1"/>
  <c r="M88" i="1"/>
  <c r="M84" i="1"/>
  <c r="M80" i="1"/>
  <c r="M22" i="1"/>
  <c r="M10" i="1"/>
  <c r="M14" i="1"/>
  <c r="M17" i="1"/>
  <c r="M34" i="1"/>
  <c r="M30" i="1"/>
  <c r="M26" i="1"/>
  <c r="M78" i="1"/>
  <c r="M74" i="1"/>
  <c r="M70" i="1"/>
  <c r="M66" i="1"/>
  <c r="M61" i="1"/>
  <c r="M57" i="1"/>
  <c r="M53" i="1"/>
  <c r="M48" i="1"/>
  <c r="M47" i="1"/>
  <c r="M41" i="1"/>
  <c r="M63" i="1"/>
  <c r="M91" i="1"/>
  <c r="M87" i="1"/>
  <c r="M83" i="1"/>
  <c r="M13" i="1"/>
  <c r="M21" i="1"/>
  <c r="M20" i="1"/>
  <c r="M37" i="1"/>
  <c r="M33" i="1"/>
  <c r="M29" i="1"/>
  <c r="M25" i="1"/>
  <c r="M77" i="1"/>
  <c r="M73" i="1"/>
  <c r="M69" i="1"/>
  <c r="M64" i="1"/>
  <c r="M60" i="1"/>
  <c r="M56" i="1"/>
  <c r="M52" i="1"/>
  <c r="M46" i="1"/>
  <c r="M43" i="1"/>
  <c r="M40" i="1"/>
  <c r="M65" i="1"/>
  <c r="M90" i="1"/>
  <c r="M86" i="1"/>
  <c r="M82" i="1"/>
  <c r="M106" i="1"/>
  <c r="M100" i="1"/>
  <c r="M96" i="1"/>
  <c r="M102" i="1"/>
  <c r="M98" i="1"/>
  <c r="M95" i="1"/>
  <c r="M97" i="1"/>
  <c r="M105" i="1"/>
  <c r="M101" i="1"/>
  <c r="M94" i="1"/>
  <c r="M108" i="1"/>
  <c r="M104" i="1"/>
  <c r="M107" i="1"/>
  <c r="M103" i="1"/>
  <c r="M99" i="1"/>
  <c r="M93" i="1"/>
  <c r="G3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<sst xmlns="http://schemas.openxmlformats.org/spreadsheetml/2006/main" count="557" uniqueCount="136">
  <si>
    <t xml:space="preserve"> DESCRIPTION</t>
  </si>
  <si>
    <t>VALEUR TOTALE DE L'INVENTAIRE</t>
  </si>
  <si>
    <t>ARTICLE</t>
  </si>
  <si>
    <t>QUANTITÉ / VALEUR</t>
  </si>
  <si>
    <t>VALEUR DE L'ARTICLE</t>
  </si>
  <si>
    <t>VALEUR TOTALE</t>
  </si>
  <si>
    <t>INVENTAIRE - LISTE DES ARTICLES</t>
  </si>
  <si>
    <t>Consommation d'article</t>
  </si>
  <si>
    <t>Client</t>
  </si>
  <si>
    <t>S62733</t>
  </si>
  <si>
    <t>S62743</t>
  </si>
  <si>
    <t>S62749</t>
  </si>
  <si>
    <t>Interrupteur bipolaire</t>
  </si>
  <si>
    <t>Soupape de sécurité 3 bar</t>
  </si>
  <si>
    <t>Soupape de sécurité 7 bar</t>
  </si>
  <si>
    <t>Soupape de sécurité 3 bar à clipser</t>
  </si>
  <si>
    <t>Manomètre de pression</t>
  </si>
  <si>
    <t>Sonde de température</t>
  </si>
  <si>
    <t>Sonde de température extérieure</t>
  </si>
  <si>
    <t>Tube Siphon</t>
  </si>
  <si>
    <t>Sonde de température avec NTC</t>
  </si>
  <si>
    <t>Purgeur d'air automatique</t>
  </si>
  <si>
    <t>Electrode d'allumage</t>
  </si>
  <si>
    <t>Joint profilé échangeur à plaque</t>
  </si>
  <si>
    <t>Electrode d'allumage et d'ionisation</t>
  </si>
  <si>
    <t>Electrode + ionisation</t>
  </si>
  <si>
    <t>Joint brûleur</t>
  </si>
  <si>
    <t>Câble d'ionisation et d'allumage</t>
  </si>
  <si>
    <t>Bobine T80 pour electrovanne</t>
  </si>
  <si>
    <t>Electrode d'ionisation</t>
  </si>
  <si>
    <t>Bloc d'electrode d'allumage</t>
  </si>
  <si>
    <t>Spatule de rechange</t>
  </si>
  <si>
    <t>Bobine T85 plus</t>
  </si>
  <si>
    <t>Manomètre 0-4 bar</t>
  </si>
  <si>
    <t>Siphon + tube</t>
  </si>
  <si>
    <t xml:space="preserve">STOCK ENTREPÔT </t>
  </si>
  <si>
    <t>STOCK VEHICULE ANTOINE</t>
  </si>
  <si>
    <t>STOCK VEHICULE ASHOT</t>
  </si>
  <si>
    <t>STOCK VEHICULE DAVID</t>
  </si>
  <si>
    <t>MARQUE CHAUDIERE</t>
  </si>
  <si>
    <t>F3AA40048</t>
  </si>
  <si>
    <t>F3AA40049</t>
  </si>
  <si>
    <t>F3AA40076</t>
  </si>
  <si>
    <t>F3AA40121</t>
  </si>
  <si>
    <t>F3AA40136</t>
  </si>
  <si>
    <t>F3AA40159</t>
  </si>
  <si>
    <t>F3AA40275</t>
  </si>
  <si>
    <t>F3AA40278</t>
  </si>
  <si>
    <t>F3AA40515</t>
  </si>
  <si>
    <t>F3AA40516</t>
  </si>
  <si>
    <t>F3AA40523</t>
  </si>
  <si>
    <t>F3AA40524</t>
  </si>
  <si>
    <t>F3AA40552</t>
  </si>
  <si>
    <t>F3AA40658</t>
  </si>
  <si>
    <t>F3AA40661</t>
  </si>
  <si>
    <t>F3AA40790</t>
  </si>
  <si>
    <t>F3AA40848</t>
  </si>
  <si>
    <t>F3AA40851</t>
  </si>
  <si>
    <t>F3AA40853</t>
  </si>
  <si>
    <t>F3AA40945</t>
  </si>
  <si>
    <t>F3AA40950</t>
  </si>
  <si>
    <t>F3AA40959</t>
  </si>
  <si>
    <t>F3AA40987</t>
  </si>
  <si>
    <t>F3AA41015</t>
  </si>
  <si>
    <t>F3AA41132</t>
  </si>
  <si>
    <t>F3AA41207</t>
  </si>
  <si>
    <t>F3AA41212</t>
  </si>
  <si>
    <t>F3AA41213</t>
  </si>
  <si>
    <t>F3AA41248</t>
  </si>
  <si>
    <t>F3AA41382</t>
  </si>
  <si>
    <t>F3AA41579</t>
  </si>
  <si>
    <t>Soupape MF 15x21 equerre</t>
  </si>
  <si>
    <t>Thermocouple</t>
  </si>
  <si>
    <t>Sécurité surchauffe</t>
  </si>
  <si>
    <t>purgeur automatique</t>
  </si>
  <si>
    <t>Bobine electrovanne</t>
  </si>
  <si>
    <t>Détecteur d'anomalie fumée</t>
  </si>
  <si>
    <t>Voyant vert</t>
  </si>
  <si>
    <t>Ctn à clipser</t>
  </si>
  <si>
    <t>ctn à visser</t>
  </si>
  <si>
    <t>Interrupteur unipolaire</t>
  </si>
  <si>
    <t>Moteur vanne 4 voies</t>
  </si>
  <si>
    <t>Electrode + Ionisation</t>
  </si>
  <si>
    <t>Bobine electrovanne modulante</t>
  </si>
  <si>
    <t>Capteur d'air</t>
  </si>
  <si>
    <t>Robinet de vidange</t>
  </si>
  <si>
    <t>Transformateur d'allumage</t>
  </si>
  <si>
    <t>Pochette de joints</t>
  </si>
  <si>
    <t>Joint de bruleur</t>
  </si>
  <si>
    <t>Joint de couvercle</t>
  </si>
  <si>
    <t>Joint de brûleur</t>
  </si>
  <si>
    <t>Ctn fumée à visser</t>
  </si>
  <si>
    <t>Lot joint siphon</t>
  </si>
  <si>
    <t>Air monostat</t>
  </si>
  <si>
    <t>Condensateur</t>
  </si>
  <si>
    <t>Lot de fusible</t>
  </si>
  <si>
    <t>Lot de joint electrode</t>
  </si>
  <si>
    <t>Bille siohon</t>
  </si>
  <si>
    <t>Filtre bloc gaz</t>
  </si>
  <si>
    <t>S100796</t>
  </si>
  <si>
    <t>Joint radial ventilateur</t>
  </si>
  <si>
    <t>S100797</t>
  </si>
  <si>
    <t>De Dietrich</t>
  </si>
  <si>
    <t>Frisquet</t>
  </si>
  <si>
    <t>Viessmann</t>
  </si>
  <si>
    <t>EMPLACEMENT DE L'ARTICLE</t>
  </si>
  <si>
    <t>QUANTITE SORTIE</t>
  </si>
  <si>
    <t>Emplacement de l'article</t>
  </si>
  <si>
    <t>Entrepôt</t>
  </si>
  <si>
    <t>Véhicule Antoine</t>
  </si>
  <si>
    <t>Véhicule Ashot</t>
  </si>
  <si>
    <t>Véhicule David</t>
  </si>
  <si>
    <t>BONS DE SORTIE - JANVIER</t>
  </si>
  <si>
    <t>N° ARTICLE</t>
  </si>
  <si>
    <t>Intervenant</t>
  </si>
  <si>
    <t>Ashot</t>
  </si>
  <si>
    <t>David</t>
  </si>
  <si>
    <t>Antoine</t>
  </si>
  <si>
    <t>Nom Client</t>
  </si>
  <si>
    <t>Date</t>
  </si>
  <si>
    <t>ARTICLE CONSOMME</t>
  </si>
  <si>
    <t>ARTICLE COMMANDE</t>
  </si>
  <si>
    <t>BONS DE SORTIE - FEVRIER</t>
  </si>
  <si>
    <t>BONS DE SORTIE - MARS</t>
  </si>
  <si>
    <t>BONS DE SORTIE - AVRIL</t>
  </si>
  <si>
    <t>BONS DE SORTIE - MAI</t>
  </si>
  <si>
    <t>BONS DE SORTIE - JUIN</t>
  </si>
  <si>
    <t>BONS DE SORTIE - JUILLET</t>
  </si>
  <si>
    <t>BONS DE SORTIE - AOUT</t>
  </si>
  <si>
    <t>BONS DE SORTIE - SEPTEMBRE</t>
  </si>
  <si>
    <t>BONS DE SORTIE - OCTOBRE</t>
  </si>
  <si>
    <t>BONS DE SORTIE - NOVEMBRE</t>
  </si>
  <si>
    <t>BONS DE SORTIE - DECEMBRE</t>
  </si>
  <si>
    <t>QUANTITE TOTALE EN STOCK</t>
  </si>
  <si>
    <t>STOCK FINAL</t>
  </si>
  <si>
    <t>QUANTITE ANNUELLE 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</si>
</sst>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_-&quot;$&quot;* #,##0.00_-;\-&quot;$&quot;* #,##0.00_-;_-&quot;$&quot;* &quot;-&quot;??_-;_-@_-"/>
    <numFmt numFmtId="165" formatCode="&quot;$&quot;#,##0.00"/>
    <numFmt numFmtId="166" formatCode="_([$€-2]\ * #,##0.00_);_([$€-2]\ * \(#,##0.00\);_([$€-2]\ * &quot;-&quot;??_);_(@_)"/>
  </numFmts>
  <fonts count="10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0"/>
      <name val="Arial"/>
      <family val="2"/>
    </font>
    <font>
      <sz val="11"/>
      <color theme="1"/>
      <name val="Arial"/>
      <family val="2"/>
    </font>
    <font>
      <b/>
      <sz val="22"/>
      <color theme="8"/>
      <name val="Arial"/>
      <family val="2"/>
    </font>
    <font>
      <b/>
      <sz val="11"/>
      <color theme="8"/>
      <name val="Arial"/>
      <family val="2"/>
    </font>
    <font>
      <i/>
      <sz val="9"/>
      <color theme="8"/>
      <name val="Arial"/>
      <family val="2"/>
    </font>
    <font>
      <i/>
      <sz val="9"/>
      <color theme="8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theme="8" tint="0.59999389629810485"/>
      </left>
      <right style="thin">
        <color theme="8" tint="0.59999389629810485"/>
      </right>
      <top style="thin">
        <color theme="8" tint="0.59999389629810485"/>
      </top>
      <bottom style="thin">
        <color theme="8" tint="0.59999389629810485"/>
      </bottom>
      <diagonal/>
    </border>
    <border>
      <left style="thin">
        <color theme="8" tint="0.59999389629810485"/>
      </left>
      <right/>
      <top style="thin">
        <color theme="8" tint="0.59999389629810485"/>
      </top>
      <bottom style="thin">
        <color theme="8" tint="0.59999389629810485"/>
      </bottom>
      <diagonal/>
    </border>
    <border>
      <left/>
      <right/>
      <top style="thin">
        <color theme="8" tint="0.59999389629810485"/>
      </top>
      <bottom style="thin">
        <color theme="8" tint="0.59999389629810485"/>
      </bottom>
      <diagonal/>
    </border>
    <border>
      <left/>
      <right style="thin">
        <color theme="8" tint="0.59999389629810485"/>
      </right>
      <top style="thin">
        <color theme="8" tint="0.59999389629810485"/>
      </top>
      <bottom style="thin">
        <color theme="8" tint="0.59999389629810485"/>
      </bottom>
      <diagonal/>
    </border>
    <border>
      <left/>
      <right style="thin">
        <color theme="8" tint="0.59999389629810485"/>
      </right>
      <top style="thin">
        <color theme="8" tint="0.59999389629810485"/>
      </top>
      <bottom/>
      <diagonal/>
    </border>
    <border>
      <left style="thin">
        <color theme="8" tint="0.59999389629810485"/>
      </left>
      <right style="thin">
        <color theme="8" tint="0.59999389629810485"/>
      </right>
      <top style="thin">
        <color theme="8" tint="0.59999389629810485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03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vertical="center"/>
    </xf>
    <xf numFmtId="1" fontId="4" fillId="3" borderId="1" xfId="0" applyNumberFormat="1" applyFont="1" applyFill="1" applyBorder="1" applyAlignment="1">
      <alignment horizontal="center" wrapText="1"/>
    </xf>
    <xf numFmtId="49" fontId="4" fillId="3" borderId="1" xfId="0" applyNumberFormat="1" applyFont="1" applyFill="1" applyBorder="1" applyAlignment="1">
      <alignment wrapText="1"/>
    </xf>
    <xf numFmtId="0" fontId="5" fillId="0" borderId="0" xfId="0" applyFont="1" applyAlignment="1">
      <alignment vertical="center"/>
    </xf>
    <xf numFmtId="0" fontId="3" fillId="4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49" fontId="4" fillId="3" borderId="1" xfId="0" applyNumberFormat="1" applyFont="1" applyFill="1" applyBorder="1" applyAlignment="1">
      <alignment horizontal="center" wrapText="1"/>
    </xf>
    <xf numFmtId="49" fontId="2" fillId="0" borderId="0" xfId="0" applyNumberFormat="1" applyFont="1"/>
    <xf numFmtId="1" fontId="4" fillId="3" borderId="1" xfId="0" applyNumberFormat="1" applyFont="1" applyFill="1" applyBorder="1" applyAlignment="1">
      <alignment horizontal="left" wrapText="1"/>
    </xf>
    <xf numFmtId="166" fontId="2" fillId="0" borderId="0" xfId="0" applyNumberFormat="1" applyFont="1"/>
    <xf numFmtId="166" fontId="5" fillId="0" borderId="0" xfId="0" applyNumberFormat="1" applyFont="1" applyAlignment="1">
      <alignment horizontal="left" vertical="center" indent="1"/>
    </xf>
    <xf numFmtId="166" fontId="7" fillId="0" borderId="0" xfId="0" applyNumberFormat="1" applyFont="1" applyAlignment="1">
      <alignment horizontal="left"/>
    </xf>
    <xf numFmtId="166" fontId="4" fillId="3" borderId="1" xfId="0" applyNumberFormat="1" applyFont="1" applyFill="1" applyBorder="1" applyAlignment="1">
      <alignment horizontal="right" wrapText="1"/>
    </xf>
    <xf numFmtId="166" fontId="3" fillId="2" borderId="1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vertical="center"/>
    </xf>
    <xf numFmtId="0" fontId="2" fillId="5" borderId="0" xfId="0" applyFont="1" applyFill="1"/>
    <xf numFmtId="0" fontId="0" fillId="5" borderId="0" xfId="0" applyFill="1"/>
    <xf numFmtId="1" fontId="5" fillId="0" borderId="0" xfId="0" applyNumberFormat="1" applyFont="1" applyAlignment="1">
      <alignment vertical="center"/>
    </xf>
    <xf numFmtId="1" fontId="3" fillId="2" borderId="1" xfId="0" applyNumberFormat="1" applyFont="1" applyFill="1" applyBorder="1" applyAlignment="1">
      <alignment horizontal="center" vertical="center" wrapText="1"/>
    </xf>
    <xf numFmtId="1" fontId="2" fillId="0" borderId="0" xfId="0" applyNumberFormat="1" applyFont="1"/>
    <xf numFmtId="1" fontId="5" fillId="0" borderId="0" xfId="0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/>
    </xf>
    <xf numFmtId="49" fontId="4" fillId="5" borderId="1" xfId="0" applyNumberFormat="1" applyFont="1" applyFill="1" applyBorder="1" applyAlignment="1">
      <alignment wrapText="1"/>
    </xf>
    <xf numFmtId="49" fontId="4" fillId="5" borderId="1" xfId="0" applyNumberFormat="1" applyFont="1" applyFill="1" applyBorder="1" applyAlignment="1">
      <alignment horizontal="center" wrapText="1"/>
    </xf>
    <xf numFmtId="1" fontId="4" fillId="5" borderId="1" xfId="0" applyNumberFormat="1" applyFont="1" applyFill="1" applyBorder="1" applyAlignment="1">
      <alignment horizontal="center" wrapText="1"/>
    </xf>
    <xf numFmtId="166" fontId="4" fillId="5" borderId="1" xfId="0" applyNumberFormat="1" applyFont="1" applyFill="1" applyBorder="1" applyAlignment="1">
      <alignment horizontal="right" wrapText="1"/>
    </xf>
    <xf numFmtId="1" fontId="4" fillId="5" borderId="1" xfId="0" applyNumberFormat="1" applyFont="1" applyFill="1" applyBorder="1" applyAlignment="1">
      <alignment horizontal="left" wrapText="1"/>
    </xf>
    <xf numFmtId="1" fontId="3" fillId="2" borderId="3" xfId="0" applyNumberFormat="1" applyFont="1" applyFill="1" applyBorder="1" applyAlignment="1">
      <alignment horizontal="center" vertical="center"/>
    </xf>
    <xf numFmtId="1" fontId="8" fillId="0" borderId="3" xfId="0" applyNumberFormat="1" applyFont="1" applyBorder="1" applyAlignment="1">
      <alignment horizontal="center"/>
    </xf>
    <xf numFmtId="1" fontId="7" fillId="0" borderId="0" xfId="0" applyNumberFormat="1" applyFont="1" applyAlignment="1">
      <alignment horizontal="center"/>
    </xf>
    <xf numFmtId="1" fontId="3" fillId="2" borderId="1" xfId="0" applyNumberFormat="1" applyFont="1" applyFill="1" applyBorder="1" applyAlignment="1">
      <alignment horizontal="left" vertical="center" wrapText="1"/>
    </xf>
    <xf numFmtId="1" fontId="4" fillId="5" borderId="4" xfId="0" applyNumberFormat="1" applyFont="1" applyFill="1" applyBorder="1" applyAlignment="1">
      <alignment horizontal="left" wrapText="1"/>
    </xf>
    <xf numFmtId="1" fontId="4" fillId="3" borderId="4" xfId="0" applyNumberFormat="1" applyFont="1" applyFill="1" applyBorder="1" applyAlignment="1">
      <alignment horizontal="left" wrapText="1"/>
    </xf>
    <xf numFmtId="1" fontId="2" fillId="0" borderId="0" xfId="0" applyNumberFormat="1" applyFont="1" applyAlignment="1">
      <alignment horizontal="left"/>
    </xf>
    <xf numFmtId="1" fontId="3" fillId="2" borderId="2" xfId="0" applyNumberFormat="1" applyFont="1" applyFill="1" applyBorder="1" applyAlignment="1">
      <alignment vertical="center"/>
    </xf>
    <xf numFmtId="1" fontId="0" fillId="0" borderId="2" xfId="1" applyNumberFormat="1" applyFont="1" applyBorder="1" applyAlignment="1">
      <alignment horizontal="right" indent="1"/>
    </xf>
    <xf numFmtId="1" fontId="4" fillId="3" borderId="1" xfId="0" applyNumberFormat="1" applyFont="1" applyFill="1" applyBorder="1" applyAlignment="1">
      <alignment wrapText="1"/>
    </xf>
    <xf numFmtId="1" fontId="4" fillId="5" borderId="1" xfId="0" applyNumberFormat="1" applyFont="1" applyFill="1" applyBorder="1" applyAlignment="1">
      <alignment wrapText="1"/>
    </xf>
    <xf numFmtId="1" fontId="5" fillId="5" borderId="0" xfId="0" applyNumberFormat="1" applyFont="1" applyFill="1" applyAlignment="1">
      <alignment horizontal="center" vertical="center"/>
    </xf>
    <xf numFmtId="0" fontId="2" fillId="5" borderId="0" xfId="0" applyFont="1" applyFill="1" applyAlignment="1">
      <alignment horizontal="center"/>
    </xf>
    <xf numFmtId="1" fontId="2" fillId="5" borderId="0" xfId="0" applyNumberFormat="1" applyFont="1" applyFill="1" applyAlignment="1">
      <alignment horizontal="center"/>
    </xf>
    <xf numFmtId="1" fontId="5" fillId="5" borderId="0" xfId="0" applyNumberFormat="1" applyFont="1" applyFill="1" applyAlignment="1">
      <alignment horizontal="left" vertical="center"/>
    </xf>
    <xf numFmtId="165" fontId="6" fillId="5" borderId="0" xfId="0" applyNumberFormat="1" applyFont="1" applyFill="1" applyAlignment="1">
      <alignment horizontal="right" indent="1"/>
    </xf>
    <xf numFmtId="0" fontId="2" fillId="5" borderId="0" xfId="0" applyFont="1" applyFill="1" applyAlignment="1">
      <alignment vertical="center"/>
    </xf>
    <xf numFmtId="1" fontId="2" fillId="5" borderId="0" xfId="0" applyNumberFormat="1" applyFont="1" applyFill="1" applyAlignment="1">
      <alignment horizontal="left"/>
    </xf>
    <xf numFmtId="1" fontId="4" fillId="3" borderId="6" xfId="0" applyNumberFormat="1" applyFont="1" applyFill="1" applyBorder="1" applyAlignment="1">
      <alignment horizontal="left" wrapText="1"/>
    </xf>
    <xf numFmtId="1" fontId="4" fillId="3" borderId="5" xfId="0" applyNumberFormat="1" applyFont="1" applyFill="1" applyBorder="1" applyAlignment="1">
      <alignment horizontal="left" wrapText="1"/>
    </xf>
    <xf numFmtId="49" fontId="4" fillId="3" borderId="6" xfId="0" applyNumberFormat="1" applyFont="1" applyFill="1" applyBorder="1" applyAlignment="1">
      <alignment wrapText="1"/>
    </xf>
    <xf numFmtId="1" fontId="4" fillId="5" borderId="0" xfId="0" applyNumberFormat="1" applyFont="1" applyFill="1" applyAlignment="1">
      <alignment horizontal="left" wrapText="1"/>
    </xf>
    <xf numFmtId="49" fontId="4" fillId="5" borderId="0" xfId="0" applyNumberFormat="1" applyFont="1" applyFill="1" applyAlignment="1">
      <alignment wrapText="1"/>
    </xf>
    <xf numFmtId="1" fontId="3" fillId="5" borderId="0" xfId="0" applyNumberFormat="1" applyFont="1" applyFill="1" applyAlignment="1">
      <alignment horizontal="left" vertical="center" wrapText="1"/>
    </xf>
    <xf numFmtId="49" fontId="5" fillId="5" borderId="0" xfId="0" applyNumberFormat="1" applyFont="1" applyFill="1" applyAlignment="1">
      <alignment vertical="center"/>
    </xf>
    <xf numFmtId="49" fontId="3" fillId="2" borderId="1" xfId="0" applyNumberFormat="1" applyFont="1" applyFill="1" applyBorder="1" applyAlignment="1">
      <alignment horizontal="center" vertical="center" wrapText="1"/>
    </xf>
    <xf numFmtId="49" fontId="2" fillId="5" borderId="0" xfId="0" applyNumberFormat="1" applyFont="1" applyFill="1"/>
    <xf numFmtId="1" fontId="4" fillId="3" borderId="6" xfId="0" applyNumberFormat="1" applyFont="1" applyFill="1" applyBorder="1" applyAlignment="1">
      <alignment horizontal="center" wrapText="1"/>
    </xf>
    <xf numFmtId="1" fontId="4" fillId="5" borderId="0" xfId="0" applyNumberFormat="1" applyFont="1" applyFill="1" applyAlignment="1">
      <alignment horizontal="center" wrapText="1"/>
    </xf>
    <xf numFmtId="0" fontId="8" fillId="0" borderId="4" xfId="0" applyFont="1" applyBorder="1"/>
    <xf numFmtId="0" fontId="4" fillId="3" borderId="1" xfId="0" applyFont="1" applyFill="1" applyBorder="1" applyAlignment="1">
      <alignment wrapText="1"/>
    </xf>
    <xf numFmtId="0" fontId="4" fillId="5" borderId="1" xfId="0" applyFont="1" applyFill="1" applyBorder="1" applyAlignment="1">
      <alignment wrapText="1"/>
    </xf>
    <xf numFmtId="0" fontId="4" fillId="3" borderId="6" xfId="0" applyFont="1" applyFill="1" applyBorder="1" applyAlignment="1">
      <alignment wrapText="1"/>
    </xf>
    <xf numFmtId="0" fontId="5" fillId="5" borderId="0" xfId="0" applyFont="1" applyFill="1" applyAlignment="1">
      <alignment vertical="center"/>
    </xf>
    <xf numFmtId="0" fontId="4" fillId="5" borderId="0" xfId="0" applyFont="1" applyFill="1" applyAlignment="1">
      <alignment wrapText="1"/>
    </xf>
    <xf numFmtId="0" fontId="5" fillId="5" borderId="0" xfId="0" applyFont="1" applyFill="1" applyAlignment="1">
      <alignment horizontal="left" vertical="center"/>
    </xf>
    <xf numFmtId="0" fontId="3" fillId="2" borderId="1" xfId="0" applyFont="1" applyFill="1" applyBorder="1" applyAlignment="1">
      <alignment horizontal="left" vertical="center" wrapText="1"/>
    </xf>
    <xf numFmtId="0" fontId="4" fillId="5" borderId="0" xfId="0" applyFont="1" applyFill="1" applyAlignment="1">
      <alignment horizontal="left" wrapText="1"/>
    </xf>
    <xf numFmtId="0" fontId="2" fillId="5" borderId="0" xfId="0" applyFont="1" applyFill="1" applyAlignment="1">
      <alignment horizontal="left"/>
    </xf>
    <xf numFmtId="0" fontId="2" fillId="0" borderId="0" xfId="0" applyFont="1" applyAlignment="1">
      <alignment horizontal="left"/>
    </xf>
    <xf numFmtId="14" fontId="4" fillId="3" borderId="1" xfId="0" applyNumberFormat="1" applyFont="1" applyFill="1" applyBorder="1" applyAlignment="1">
      <alignment horizontal="left" wrapText="1"/>
    </xf>
    <xf numFmtId="14" fontId="4" fillId="5" borderId="1" xfId="0" applyNumberFormat="1" applyFont="1" applyFill="1" applyBorder="1" applyAlignment="1">
      <alignment horizontal="left" wrapText="1"/>
    </xf>
    <xf numFmtId="49" fontId="5" fillId="0" borderId="0" xfId="0" applyNumberFormat="1" applyFont="1" applyAlignment="1">
      <alignment horizontal="left" vertical="center"/>
    </xf>
    <xf numFmtId="49" fontId="3" fillId="2" borderId="1" xfId="0" applyNumberFormat="1" applyFont="1" applyFill="1" applyBorder="1" applyAlignment="1">
      <alignment horizontal="left" vertical="center" wrapText="1"/>
    </xf>
    <xf numFmtId="49" fontId="4" fillId="3" borderId="1" xfId="0" applyNumberFormat="1" applyFont="1" applyFill="1" applyBorder="1" applyAlignment="1">
      <alignment horizontal="left" wrapText="1"/>
    </xf>
    <xf numFmtId="49" fontId="4" fillId="5" borderId="4" xfId="0" applyNumberFormat="1" applyFont="1" applyFill="1" applyBorder="1" applyAlignment="1">
      <alignment horizontal="left" wrapText="1"/>
    </xf>
    <xf numFmtId="49" fontId="4" fillId="3" borderId="4" xfId="0" applyNumberFormat="1" applyFont="1" applyFill="1" applyBorder="1" applyAlignment="1">
      <alignment horizontal="left" wrapText="1"/>
    </xf>
    <xf numFmtId="49" fontId="2" fillId="0" borderId="0" xfId="0" applyNumberFormat="1" applyFont="1" applyAlignment="1">
      <alignment horizontal="left"/>
    </xf>
    <xf numFmtId="49" fontId="4" fillId="3" borderId="5" xfId="0" applyNumberFormat="1" applyFont="1" applyFill="1" applyBorder="1" applyAlignment="1">
      <alignment horizontal="left" wrapText="1"/>
    </xf>
    <xf numFmtId="49" fontId="4" fillId="5" borderId="1" xfId="0" applyNumberFormat="1" applyFont="1" applyFill="1" applyBorder="1" applyAlignment="1">
      <alignment horizontal="left" wrapText="1"/>
    </xf>
    <xf numFmtId="49" fontId="5" fillId="5" borderId="0" xfId="0" applyNumberFormat="1" applyFont="1" applyFill="1" applyAlignment="1">
      <alignment horizontal="left" vertical="center"/>
    </xf>
    <xf numFmtId="49" fontId="4" fillId="5" borderId="0" xfId="0" applyNumberFormat="1" applyFont="1" applyFill="1" applyAlignment="1">
      <alignment horizontal="left" wrapText="1"/>
    </xf>
    <xf numFmtId="49" fontId="2" fillId="5" borderId="0" xfId="0" applyNumberFormat="1" applyFont="1" applyFill="1" applyAlignment="1">
      <alignment horizontal="left"/>
    </xf>
    <xf numFmtId="49" fontId="0" fillId="5" borderId="0" xfId="0" applyNumberFormat="1" applyFill="1"/>
    <xf numFmtId="49" fontId="5" fillId="0" borderId="0" xfId="0" applyNumberFormat="1" applyFont="1" applyAlignment="1">
      <alignment vertical="center"/>
    </xf>
    <xf numFmtId="49" fontId="5" fillId="0" borderId="0" xfId="0" applyNumberFormat="1" applyFont="1" applyAlignment="1">
      <alignment horizontal="center" vertical="center"/>
    </xf>
    <xf numFmtId="49" fontId="3" fillId="4" borderId="2" xfId="0" applyNumberFormat="1" applyFont="1" applyFill="1" applyBorder="1" applyAlignment="1">
      <alignment horizontal="center" vertical="center"/>
    </xf>
    <xf numFmtId="49" fontId="2" fillId="0" borderId="0" xfId="0" applyNumberFormat="1" applyFont="1" applyAlignment="1">
      <alignment horizontal="center"/>
    </xf>
    <xf numFmtId="1" fontId="5" fillId="0" borderId="0" xfId="0" applyNumberFormat="1" applyFont="1" applyAlignment="1">
      <alignment horizontal="left" indent="1"/>
    </xf>
    <xf numFmtId="1" fontId="6" fillId="0" borderId="0" xfId="0" applyNumberFormat="1" applyFont="1" applyAlignment="1">
      <alignment horizontal="right" indent="1"/>
    </xf>
    <xf numFmtId="1" fontId="4" fillId="3" borderId="1" xfId="0" applyNumberFormat="1" applyFont="1" applyFill="1" applyBorder="1" applyAlignment="1">
      <alignment horizontal="right" wrapText="1"/>
    </xf>
    <xf numFmtId="1" fontId="4" fillId="5" borderId="1" xfId="0" applyNumberFormat="1" applyFont="1" applyFill="1" applyBorder="1" applyAlignment="1">
      <alignment horizontal="right" wrapText="1"/>
    </xf>
    <xf numFmtId="0" fontId="4" fillId="3" borderId="1" xfId="0" applyFont="1" applyFill="1" applyBorder="1" applyAlignment="1">
      <alignment horizontal="right" wrapText="1"/>
    </xf>
    <xf numFmtId="49" fontId="3" fillId="2" borderId="0" xfId="0" applyNumberFormat="1" applyFont="1" applyFill="1" applyAlignment="1">
      <alignment horizontal="center" vertical="center" wrapText="1"/>
    </xf>
    <xf numFmtId="49" fontId="4" fillId="5" borderId="0" xfId="0" applyNumberFormat="1" applyFont="1" applyFill="1" applyAlignment="1">
      <alignment horizontal="center" wrapText="1"/>
    </xf>
    <xf numFmtId="49" fontId="3" fillId="4" borderId="1" xfId="0" applyNumberFormat="1" applyFont="1" applyFill="1" applyBorder="1" applyAlignment="1">
      <alignment horizontal="center" vertical="center"/>
    </xf>
    <xf numFmtId="1" fontId="3" fillId="4" borderId="1" xfId="0" applyNumberFormat="1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49" fontId="5" fillId="5" borderId="0" xfId="0" applyNumberFormat="1" applyFont="1" applyFill="1" applyAlignment="1">
      <alignment horizontal="center" vertical="center"/>
    </xf>
  </cellXfs>
  <cellStyles count="2">
    <cellStyle name="Monétaire" xfId="1" builtinId="4"/>
    <cellStyle name="Normal" xfId="0" builtinId="0"/>
  </cellStyles>
  <dxfs count="10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right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 outline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 outline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 outline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 outline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 outline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 outline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 outline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 outline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 outline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 outline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 outline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6" formatCode="_([$€-2]\ * #,##0.00_);_([$€-2]\ * \(#,##0.00\);_([$€-2]\ * &quot;-&quot;??_);_(@_)"/>
      <fill>
        <patternFill patternType="solid">
          <fgColor indexed="64"/>
          <bgColor theme="8" tint="0.79998168889431442"/>
        </patternFill>
      </fill>
      <alignment horizontal="right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6" formatCode="_([$€-2]\ * #,##0.00_);_([$€-2]\ * \(#,##0.00\);_([$€-2]\ * &quot;-&quot;??_);_(@_)"/>
      <fill>
        <patternFill patternType="solid">
          <fgColor indexed="64"/>
          <bgColor theme="8" tint="0.79998168889431442"/>
        </patternFill>
      </fill>
      <alignment horizontal="right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 style="thin">
          <color theme="8" tint="0.59999389629810485"/>
        </vertical>
        <horizontal style="thin">
          <color theme="8" tint="0.59999389629810485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/>
        <bottom/>
        <vertical style="thin">
          <color theme="8" tint="0.59999389629810485"/>
        </vertical>
        <horizontal style="thin">
          <color theme="8" tint="0.59999389629810485"/>
        </horizontal>
      </border>
    </dxf>
  </dxfs>
  <tableStyles count="2" defaultTableStyle="TableStyleMedium9" defaultPivotStyle="Style de tableau croisé dynamique 1">
    <tableStyle name="Invisible" pivot="0" table="0" count="0" xr9:uid="{B1CB8C7F-31CF-4CC4-BD72-AF74052FDD99}"/>
    <tableStyle name="Style de tableau croisé dynamique 1" table="0" count="0" xr9:uid="{5CB56D4A-8DA3-437E-A664-F29716D0623E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Articles" displayName="Articles" ref="A6:M166" totalsRowShown="0" headerRowDxfId="104" tableBorderDxfId="103">
  <autoFilter ref="A6:M166" xr:uid="{00000000-0009-0000-0100-000001000000}"/>
  <sortState xmlns:xlrd2="http://schemas.microsoft.com/office/spreadsheetml/2017/richdata2" ref="A7:M80">
    <sortCondition ref="C7:C80"/>
    <sortCondition ref="A7:A80"/>
  </sortState>
  <tableColumns count="13">
    <tableColumn id="1" xr3:uid="{00000000-0010-0000-0000-000001000000}" name="N° ARTICLE" dataDxfId="102"/>
    <tableColumn id="15" xr3:uid="{00000000-0010-0000-0000-00000F000000}" name=" DESCRIPTION" dataDxfId="101"/>
    <tableColumn id="23" xr3:uid="{98BFCE94-AC48-4E01-AC65-89AB3608DA1F}" name="MARQUE CHAUDIERE" dataDxfId="100"/>
    <tableColumn id="17" xr3:uid="{11BE2AFF-6B7D-462F-9B36-1165E7A1E25F}" name="STOCK ENTREPÔT " dataDxfId="99"/>
    <tableColumn id="13" xr3:uid="{00000000-0010-0000-0000-00000D000000}" name="STOCK VEHICULE ANTOINE" dataDxfId="98"/>
    <tableColumn id="21" xr3:uid="{B44B7D06-D433-4C60-A260-0FB03A31468C}" name="STOCK VEHICULE ASHOT" dataDxfId="97"/>
    <tableColumn id="22" xr3:uid="{F1A0A08A-4663-4311-98DF-69721042E5B1}" name="STOCK VEHICULE DAVID" dataDxfId="96"/>
    <tableColumn id="20" xr3:uid="{B52A0953-FC0B-4CB1-B33A-CC0188E12F13}" name="QUANTITE TOTALE EN STOCK" dataDxfId="95">
      <calculatedColumnFormula>SUM(Articles[[#This Row],[STOCK ENTREPÔT ]:[STOCK VEHICULE DAVID]])</calculatedColumnFormula>
    </tableColumn>
    <tableColumn id="12" xr3:uid="{903D0042-3B73-4941-A5AC-D849D57462CA}" name="VALEUR DE L'ARTICLE" dataDxfId="94"/>
    <tableColumn id="4" xr3:uid="{00000000-0010-0000-0000-000004000000}" name="ARTICLE CONSOMME" dataDxfId="0">
      <calculatedColumnFormula array="1">SUM(_xlfn._xlws.FILTER(_synthese_quantite_sortie,_synthese_n_article=Articles[[#This Row],[N° ARTICLE]],0))</calculatedColumnFormula>
    </tableColumn>
    <tableColumn id="6" xr3:uid="{00000000-0010-0000-0000-000006000000}" name="ARTICLE COMMANDE" dataDxfId="93"/>
    <tableColumn id="5" xr3:uid="{00000000-0010-0000-0000-000005000000}" name="STOCK FINAL" dataDxfId="92">
      <calculatedColumnFormula>Articles[[#This Row],[QUANTITE TOTALE EN STOCK]]-Articles[[#This Row],[ARTICLE CONSOMME]]</calculatedColumnFormula>
    </tableColumn>
    <tableColumn id="16" xr3:uid="{AB07FE13-773D-4A5D-8C94-91FFDE733784}" name="VALEUR TOTALE" dataDxfId="91">
      <calculatedColumnFormula>Articles[[#This Row],[STOCK FINAL]]*Articles[[#This Row],[VALEUR DE L''ARTICLE]]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C961BB6-DF67-4B87-B982-C5B71F6F731A}" name="BS_Janvier" displayName="BS_Janvier" ref="D6:H99" totalsRowShown="0" headerRowDxfId="90" tableBorderDxfId="89">
  <sortState xmlns:xlrd2="http://schemas.microsoft.com/office/spreadsheetml/2017/richdata2" ref="D7:H80">
    <sortCondition ref="F7:F80"/>
    <sortCondition ref="D7:D80"/>
  </sortState>
  <tableColumns count="5">
    <tableColumn id="1" xr3:uid="{41E51BD7-5B89-45CB-8AC8-185F84F1046F}" name="N° ARTICLE" dataDxfId="88"/>
    <tableColumn id="15" xr3:uid="{2A01A028-D8A0-4646-93F2-722107E1C998}" name=" DESCRIPTION" dataDxfId="87">
      <calculatedColumnFormula>IF(BS_Janvier[[#This Row],[N° ARTICLE]]=0,"",VLOOKUP(BS_Janvier[[#This Row],[N° ARTICLE]],Données!C2:E58,2,FALSE))</calculatedColumnFormula>
    </tableColumn>
    <tableColumn id="23" xr3:uid="{42D27AB9-A8C3-4914-ABE2-25519D3FB0B7}" name="MARQUE CHAUDIERE" dataDxfId="86">
      <calculatedColumnFormula>IF(BS_Janvier[[#This Row],[N° ARTICLE]]=0,"",VLOOKUP(BS_Janvier[[#This Row],[N° ARTICLE]],Données!C2:E58,3))</calculatedColumnFormula>
    </tableColumn>
    <tableColumn id="17" xr3:uid="{5DF2C104-B8B3-40E7-B242-B67B28E79DAD}" name="EMPLACEMENT DE L'ARTICLE" dataDxfId="85"/>
    <tableColumn id="13" xr3:uid="{01942B87-F407-4588-98B9-E7DD4EEE312E}" name="QUANTITE SORTIE" dataDxfId="84"/>
  </tableColumns>
  <tableStyleInfo name="TableStyleMedium1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9E75383-CEEF-4CB8-BE4D-85C56BD06B53}" name="BS_Février" displayName="BS_Février" ref="D6:H99" totalsRowShown="0" headerRowDxfId="83" tableBorderDxfId="82">
  <sortState xmlns:xlrd2="http://schemas.microsoft.com/office/spreadsheetml/2017/richdata2" ref="D7:H80">
    <sortCondition ref="F7:F80"/>
    <sortCondition ref="D7:D80"/>
  </sortState>
  <tableColumns count="5">
    <tableColumn id="1" xr3:uid="{F82934C2-78FD-4B4D-8C65-BE716FA20F1E}" name="N° ARTICLE" dataDxfId="81"/>
    <tableColumn id="15" xr3:uid="{9EA20B24-C32D-411C-BF34-5B67C43EBE4F}" name=" DESCRIPTION" dataDxfId="80">
      <calculatedColumnFormula>IF(BS_Février[[#This Row],[N° ARTICLE]]=0,"",VLOOKUP(BS_Février[[#This Row],[N° ARTICLE]],Données!C2:E58,2,FALSE))</calculatedColumnFormula>
    </tableColumn>
    <tableColumn id="23" xr3:uid="{59F5654F-060D-4F88-AF32-53CB0313554F}" name="MARQUE CHAUDIERE" dataDxfId="79">
      <calculatedColumnFormula>IF(BS_Février[[#This Row],[N° ARTICLE]]=0,"",VLOOKUP(BS_Février[[#This Row],[N° ARTICLE]],Données!C2:E58,3))</calculatedColumnFormula>
    </tableColumn>
    <tableColumn id="17" xr3:uid="{78DE0314-0D03-4C01-9605-349FD4D8A897}" name="EMPLACEMENT DE L'ARTICLE" dataDxfId="78"/>
    <tableColumn id="13" xr3:uid="{104D920E-426C-42D8-8EAA-A6023C1A2CD7}" name="QUANTITE SORTIE" dataDxfId="77"/>
  </tableColumns>
  <tableStyleInfo name="TableStyleMedium1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BDBF6F8-FC7C-4F06-9ACC-F24E72972E0F}" name="BS_Mars" displayName="BS_Mars" ref="D6:H99" totalsRowShown="0" headerRowDxfId="76" tableBorderDxfId="75">
  <sortState xmlns:xlrd2="http://schemas.microsoft.com/office/spreadsheetml/2017/richdata2" ref="D7:H80">
    <sortCondition ref="F7:F80"/>
    <sortCondition ref="D7:D80"/>
  </sortState>
  <tableColumns count="5">
    <tableColumn id="1" xr3:uid="{54822F01-94DF-40CA-826A-B8A04C02E32A}" name="N° ARTICLE" dataDxfId="74"/>
    <tableColumn id="15" xr3:uid="{1FFA25F1-E39E-45E5-900A-749438394F88}" name=" DESCRIPTION" dataDxfId="73">
      <calculatedColumnFormula>IF(BS_Mars[[#This Row],[N° ARTICLE]]=0,"",VLOOKUP(BS_Mars[[#This Row],[N° ARTICLE]],Données!C2:E58,2,FALSE))</calculatedColumnFormula>
    </tableColumn>
    <tableColumn id="23" xr3:uid="{C3253BB5-2221-455C-98EB-4896C1D4CC8C}" name="MARQUE CHAUDIERE" dataDxfId="72">
      <calculatedColumnFormula>IF(BS_Mars[[#This Row],[N° ARTICLE]]=0,"",VLOOKUP(BS_Mars[[#This Row],[N° ARTICLE]],Données!C2:E58,3))</calculatedColumnFormula>
    </tableColumn>
    <tableColumn id="17" xr3:uid="{463ACC84-232B-4398-A73A-295FE0CD348B}" name="EMPLACEMENT DE L'ARTICLE" dataDxfId="71"/>
    <tableColumn id="13" xr3:uid="{64BB9960-DD96-4537-A6A0-84AF2CC75D52}" name="QUANTITE SORTIE" dataDxfId="70"/>
  </tableColumns>
  <tableStyleInfo name="TableStyleMedium1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103ECBC-3AE7-4B55-BAD2-307CE5FEBB62}" name="BS_Avril" displayName="BS_Avril" ref="D6:H99" totalsRowShown="0" headerRowDxfId="69" tableBorderDxfId="68">
  <sortState xmlns:xlrd2="http://schemas.microsoft.com/office/spreadsheetml/2017/richdata2" ref="D7:H80">
    <sortCondition ref="F7:F80"/>
    <sortCondition ref="D7:D80"/>
  </sortState>
  <tableColumns count="5">
    <tableColumn id="1" xr3:uid="{B915A7B4-AC77-411A-BB75-208529C7142C}" name="N° ARTICLE" dataDxfId="67"/>
    <tableColumn id="15" xr3:uid="{CAB6CAAC-390D-4E39-B142-66142C4C4BBB}" name=" DESCRIPTION" dataDxfId="66">
      <calculatedColumnFormula>IF(BS_Avril[[#This Row],[N° ARTICLE]]=0,"",VLOOKUP(BS_Avril[[#This Row],[N° ARTICLE]],Données!C2:E58,2,FALSE))</calculatedColumnFormula>
    </tableColumn>
    <tableColumn id="23" xr3:uid="{C5E22502-E46E-47BB-98E9-E2E9E5A906AE}" name="MARQUE CHAUDIERE" dataDxfId="65">
      <calculatedColumnFormula>IF(BS_Avril[[#This Row],[N° ARTICLE]]=0,"",VLOOKUP(BS_Avril[[#This Row],[N° ARTICLE]],Données!C2:E58,3))</calculatedColumnFormula>
    </tableColumn>
    <tableColumn id="17" xr3:uid="{8549AE23-4D7A-4CE3-968E-0406D8912463}" name="EMPLACEMENT DE L'ARTICLE" dataDxfId="64"/>
    <tableColumn id="13" xr3:uid="{F8F77150-D83C-433F-970B-943B854A4C17}" name="QUANTITE SORTIE" dataDxfId="63"/>
  </tableColumns>
  <tableStyleInfo name="TableStyleMedium1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5BBDB9F-E283-46DF-A150-C6CE75CA12EB}" name="BS_Mai" displayName="BS_Mai" ref="D6:H99" totalsRowShown="0" headerRowDxfId="62" tableBorderDxfId="61">
  <sortState xmlns:xlrd2="http://schemas.microsoft.com/office/spreadsheetml/2017/richdata2" ref="D7:H80">
    <sortCondition ref="F7:F80"/>
    <sortCondition ref="D7:D80"/>
  </sortState>
  <tableColumns count="5">
    <tableColumn id="1" xr3:uid="{3CF95FFE-1974-44C2-BFD7-060D207DAE11}" name="N° ARTICLE" dataDxfId="60"/>
    <tableColumn id="15" xr3:uid="{14B96B02-5F1B-4140-99A9-38CDA943C3AF}" name=" DESCRIPTION" dataDxfId="59">
      <calculatedColumnFormula>IF(BS_Mai[[#This Row],[N° ARTICLE]]=0,"",VLOOKUP(BS_Mai[[#This Row],[N° ARTICLE]],Données!C2:E58,2,FALSE))</calculatedColumnFormula>
    </tableColumn>
    <tableColumn id="23" xr3:uid="{0FA6810B-6507-4F47-BF2C-CD8FC6E310D3}" name="MARQUE CHAUDIERE" dataDxfId="58">
      <calculatedColumnFormula>IF(BS_Mai[[#This Row],[N° ARTICLE]]=0,"",VLOOKUP(BS_Mai[[#This Row],[N° ARTICLE]],Données!C2:E58,3))</calculatedColumnFormula>
    </tableColumn>
    <tableColumn id="17" xr3:uid="{244231C1-70C2-46FA-977B-C1E63C50F749}" name="EMPLACEMENT DE L'ARTICLE" dataDxfId="57"/>
    <tableColumn id="13" xr3:uid="{EAAC3E3F-C24C-4809-BF24-E279284DEC43}" name="QUANTITE SORTIE" dataDxfId="56"/>
  </tableColumns>
  <tableStyleInfo name="TableStyleMedium16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C213FBE-B767-4471-8313-60ED72DE4771}" name="BS_Juin" displayName="BS_Juin" ref="D6:H99" totalsRowShown="0" headerRowDxfId="55" tableBorderDxfId="54">
  <sortState xmlns:xlrd2="http://schemas.microsoft.com/office/spreadsheetml/2017/richdata2" ref="D7:H80">
    <sortCondition ref="F7:F80"/>
    <sortCondition ref="D7:D80"/>
  </sortState>
  <tableColumns count="5">
    <tableColumn id="1" xr3:uid="{A0FB7959-6B11-4BBF-9931-7FF8CF806682}" name="N° ARTICLE" dataDxfId="53"/>
    <tableColumn id="15" xr3:uid="{D2FC8037-031F-432B-B557-BBFC32D831C6}" name=" DESCRIPTION" dataDxfId="52">
      <calculatedColumnFormula>IF(BS_Juin[[#This Row],[N° ARTICLE]]=0,"",VLOOKUP(BS_Juin[[#This Row],[N° ARTICLE]],Données!C2:E58,2,FALSE))</calculatedColumnFormula>
    </tableColumn>
    <tableColumn id="23" xr3:uid="{C141C2D7-6060-45A0-B65A-4F93413882F8}" name="MARQUE CHAUDIERE" dataDxfId="51">
      <calculatedColumnFormula>IF(BS_Juin[[#This Row],[N° ARTICLE]]=0,"",VLOOKUP(BS_Juin[[#This Row],[N° ARTICLE]],Données!C2:E58,3))</calculatedColumnFormula>
    </tableColumn>
    <tableColumn id="17" xr3:uid="{F9A8123B-3320-4E53-B06D-23C1C36B1546}" name="EMPLACEMENT DE L'ARTICLE" dataDxfId="50"/>
    <tableColumn id="13" xr3:uid="{20B20E39-0716-4B2C-B6B3-4AAFBCDC2617}" name="QUANTITE SORTIE" dataDxfId="49"/>
  </tableColumns>
  <tableStyleInfo name="TableStyleMedium16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8FE953B9-FF52-46E2-B0C2-2610CF997FF7}" name="BS_Juillet" displayName="BS_Juillet" ref="D6:H99" totalsRowShown="0" headerRowDxfId="48" tableBorderDxfId="47">
  <sortState xmlns:xlrd2="http://schemas.microsoft.com/office/spreadsheetml/2017/richdata2" ref="D7:H80">
    <sortCondition ref="F7:F80"/>
    <sortCondition ref="D7:D80"/>
  </sortState>
  <tableColumns count="5">
    <tableColumn id="1" xr3:uid="{AA69BEBC-0D50-4B9A-BBE1-D1ED3F514615}" name="N° ARTICLE" dataDxfId="46"/>
    <tableColumn id="15" xr3:uid="{0F59B4CF-9603-4AD8-A95A-89B55D6CA5F5}" name=" DESCRIPTION" dataDxfId="45">
      <calculatedColumnFormula>IF(BS_Juillet[[#This Row],[N° ARTICLE]]=0,"",VLOOKUP(BS_Juillet[[#This Row],[N° ARTICLE]],Données!C2:E58,2,FALSE))</calculatedColumnFormula>
    </tableColumn>
    <tableColumn id="23" xr3:uid="{08408950-F8ED-40AF-BDBE-415105C76E3A}" name="MARQUE CHAUDIERE" dataDxfId="44">
      <calculatedColumnFormula>IF(BS_Juillet[[#This Row],[N° ARTICLE]]=0,"",VLOOKUP(BS_Juillet[[#This Row],[N° ARTICLE]],Données!C2:E58,3))</calculatedColumnFormula>
    </tableColumn>
    <tableColumn id="17" xr3:uid="{0B06C505-A3BF-4C9F-952E-140ABE7CA78E}" name="EMPLACEMENT DE L'ARTICLE" dataDxfId="43"/>
    <tableColumn id="13" xr3:uid="{548AE9E8-6A87-4EAA-907B-84FFEA54C6BF}" name="QUANTITE SORTIE" dataDxfId="42"/>
  </tableColumns>
  <tableStyleInfo name="TableStyleMedium16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B88F6A44-D2B7-4900-ADCE-E8513661E762}" name="BS_Août" displayName="BS_Août" ref="D6:H99" totalsRowShown="0" headerRowDxfId="41" tableBorderDxfId="40">
  <sortState xmlns:xlrd2="http://schemas.microsoft.com/office/spreadsheetml/2017/richdata2" ref="D7:H80">
    <sortCondition ref="F7:F80"/>
    <sortCondition ref="D7:D80"/>
  </sortState>
  <tableColumns count="5">
    <tableColumn id="1" xr3:uid="{2AD60D87-7AE2-49DB-B644-FEB654BC689C}" name="N° ARTICLE" dataDxfId="39"/>
    <tableColumn id="15" xr3:uid="{5DCAD39E-C850-4ECA-BF25-BD6F42694419}" name=" DESCRIPTION" dataDxfId="38">
      <calculatedColumnFormula>IF(BS_Août[[#This Row],[N° ARTICLE]]=0,"",VLOOKUP(BS_Août[[#This Row],[N° ARTICLE]],Données!C2:E58,2,FALSE))</calculatedColumnFormula>
    </tableColumn>
    <tableColumn id="23" xr3:uid="{7A18DDA4-6C36-4FD0-8098-0D965400254D}" name="MARQUE CHAUDIERE" dataDxfId="37">
      <calculatedColumnFormula>IF(BS_Août[[#This Row],[N° ARTICLE]]=0,"",VLOOKUP(BS_Août[[#This Row],[N° ARTICLE]],Données!C2:E58,3))</calculatedColumnFormula>
    </tableColumn>
    <tableColumn id="17" xr3:uid="{245AB2F6-60CD-4134-930C-26AABAD7840D}" name="EMPLACEMENT DE L'ARTICLE" dataDxfId="36"/>
    <tableColumn id="13" xr3:uid="{1352DE69-D71D-49A9-AADA-E800396CED68}" name="QUANTITE SORTIE" dataDxfId="35"/>
  </tableColumns>
  <tableStyleInfo name="TableStyleMedium16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93BEBFA1-A4D6-4575-AEF9-3924DC3C4B47}" name="BS_Septembre" displayName="BS_Septembre" ref="D6:H99" totalsRowShown="0" headerRowDxfId="34" tableBorderDxfId="33">
  <sortState xmlns:xlrd2="http://schemas.microsoft.com/office/spreadsheetml/2017/richdata2" ref="D7:H80">
    <sortCondition ref="F7:F80"/>
    <sortCondition ref="D7:D80"/>
  </sortState>
  <tableColumns count="5">
    <tableColumn id="1" xr3:uid="{E71492EC-F0DE-49CE-AFFA-201B1DB9663F}" name="N° ARTICLE" dataDxfId="32"/>
    <tableColumn id="15" xr3:uid="{66FD7356-2388-4E1E-B46F-8FF0A9B3FAFA}" name=" DESCRIPTION" dataDxfId="31">
      <calculatedColumnFormula>IF(BS_Septembre[[#This Row],[N° ARTICLE]]=0,"",VLOOKUP(BS_Septembre[[#This Row],[N° ARTICLE]],Données!C2:E58,2,FALSE))</calculatedColumnFormula>
    </tableColumn>
    <tableColumn id="23" xr3:uid="{0A5B96BC-6B50-40D8-B303-4319AFE1497B}" name="MARQUE CHAUDIERE" dataDxfId="30">
      <calculatedColumnFormula>IF(BS_Septembre[[#This Row],[N° ARTICLE]]=0,"",VLOOKUP(BS_Septembre[[#This Row],[N° ARTICLE]],Données!C2:E58,3))</calculatedColumnFormula>
    </tableColumn>
    <tableColumn id="17" xr3:uid="{93A195B4-CCC5-4DEE-AE77-4E23B90DFC56}" name="EMPLACEMENT DE L'ARTICLE" dataDxfId="29"/>
    <tableColumn id="13" xr3:uid="{79487C0F-BADF-4926-98AB-E2F62147838D}" name="QUANTITE SORTIE" dataDxfId="28"/>
  </tableColumns>
  <tableStyleInfo name="TableStyleMedium16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64588125-A6B7-4F1E-B913-605A12265173}" name="BS_Octobre" displayName="BS_Octobre" ref="D6:H99" totalsRowShown="0" headerRowDxfId="27" tableBorderDxfId="26">
  <sortState xmlns:xlrd2="http://schemas.microsoft.com/office/spreadsheetml/2017/richdata2" ref="D7:H80">
    <sortCondition ref="F7:F80"/>
    <sortCondition ref="D7:D80"/>
  </sortState>
  <tableColumns count="5">
    <tableColumn id="1" xr3:uid="{EF15684D-9994-49E7-BA7B-B7312D2B0CCF}" name="N° ARTICLE" dataDxfId="25"/>
    <tableColumn id="15" xr3:uid="{536654F0-90C3-4CF8-A7AC-D9115CFF9CF7}" name=" DESCRIPTION" dataDxfId="24">
      <calculatedColumnFormula>IF(BS_Octobre[[#This Row],[N° ARTICLE]]=0,"",VLOOKUP(BS_Octobre[[#This Row],[N° ARTICLE]],Données!C2:E58,2,FALSE))</calculatedColumnFormula>
    </tableColumn>
    <tableColumn id="23" xr3:uid="{D1B87828-E8E2-4BAC-B0A0-F032035A4D80}" name="MARQUE CHAUDIERE" dataDxfId="23">
      <calculatedColumnFormula>IF(BS_Octobre[[#This Row],[N° ARTICLE]]=0,"",VLOOKUP(BS_Octobre[[#This Row],[N° ARTICLE]],Données!C2:E58,3))</calculatedColumnFormula>
    </tableColumn>
    <tableColumn id="17" xr3:uid="{1AD28B86-927F-44B0-A46F-95BBFC7DFCD9}" name="EMPLACEMENT DE L'ARTICLE" dataDxfId="22"/>
    <tableColumn id="13" xr3:uid="{5A304796-D6AB-4C4D-A817-1EF979A3C467}" name="QUANTITE SORTIE" dataDxfId="21"/>
  </tableColumns>
  <tableStyleInfo name="TableStyleMedium16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CFE013E1-9A21-405F-A91A-E03CCC6EE57A}" name="BS_Novembre" displayName="BS_Novembre" ref="D6:H99" totalsRowShown="0" headerRowDxfId="20" tableBorderDxfId="19">
  <sortState xmlns:xlrd2="http://schemas.microsoft.com/office/spreadsheetml/2017/richdata2" ref="D7:H80">
    <sortCondition ref="F7:F80"/>
    <sortCondition ref="D7:D80"/>
  </sortState>
  <tableColumns count="5">
    <tableColumn id="1" xr3:uid="{1B4D4632-B1AA-4575-9DE7-357FAC1A0CE1}" name="N° ARTICLE" dataDxfId="18"/>
    <tableColumn id="15" xr3:uid="{26D48CB7-02F2-4AB7-8538-B086F9110168}" name=" DESCRIPTION" dataDxfId="17">
      <calculatedColumnFormula>IF(BS_Novembre[[#This Row],[N° ARTICLE]]=0,"",VLOOKUP(BS_Novembre[[#This Row],[N° ARTICLE]],Données!C2:E58,2,FALSE))</calculatedColumnFormula>
    </tableColumn>
    <tableColumn id="23" xr3:uid="{2DE32770-24B2-4BE3-9716-094EB146DABD}" name="MARQUE CHAUDIERE" dataDxfId="16">
      <calculatedColumnFormula>IF(BS_Novembre[[#This Row],[N° ARTICLE]]=0,"",VLOOKUP(BS_Novembre[[#This Row],[N° ARTICLE]],Données!C2:E58,3))</calculatedColumnFormula>
    </tableColumn>
    <tableColumn id="17" xr3:uid="{996683CF-F11A-4C2B-88BA-AE680CF93308}" name="EMPLACEMENT DE L'ARTICLE" dataDxfId="15"/>
    <tableColumn id="13" xr3:uid="{22391A6C-A637-4A57-AC24-4A95632A7ECC}" name="QUANTITE SORTIE" dataDxfId="14"/>
  </tableColumns>
  <tableStyleInfo name="TableStyleMedium16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40B5883E-72CA-49FC-A65C-849A74942639}" name="BS_Décembre" displayName="BS_Décembre" ref="D6:H99" totalsRowShown="0" headerRowDxfId="13" tableBorderDxfId="12">
  <sortState xmlns:xlrd2="http://schemas.microsoft.com/office/spreadsheetml/2017/richdata2" ref="D7:H80">
    <sortCondition ref="F7:F80"/>
    <sortCondition ref="D7:D80"/>
  </sortState>
  <tableColumns count="5">
    <tableColumn id="1" xr3:uid="{8178C6BF-697A-4E9C-923A-3BE4DB92818D}" name="N° ARTICLE" dataDxfId="11"/>
    <tableColumn id="15" xr3:uid="{93FF00A4-AEA6-40D3-8C46-AFD6AF3C32B6}" name=" DESCRIPTION" dataDxfId="10">
      <calculatedColumnFormula>IF(BS_Décembre[[#This Row],[N° ARTICLE]]=0,"",VLOOKUP(BS_Décembre[[#This Row],[N° ARTICLE]],Données!C2:E58,2,FALSE))</calculatedColumnFormula>
    </tableColumn>
    <tableColumn id="23" xr3:uid="{020C4667-8D48-40DF-A355-F9F36512E154}" name="MARQUE CHAUDIERE" dataDxfId="9">
      <calculatedColumnFormula>IF(BS_Décembre[[#This Row],[N° ARTICLE]]=0,"",VLOOKUP(BS_Décembre[[#This Row],[N° ARTICLE]],Données!C2:E58,3))</calculatedColumnFormula>
    </tableColumn>
    <tableColumn id="17" xr3:uid="{B909F208-DD05-4B68-953E-06AA37E82C66}" name="EMPLACEMENT DE L'ARTICLE" dataDxfId="8"/>
    <tableColumn id="13" xr3:uid="{FB49ACB3-38F5-411E-9462-92275C016791}" name="QUANTITE SORTIE" dataDxfId="7"/>
  </tableColumns>
  <tableStyleInfo name="TableStyleMedium16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79203766-D976-4304-B961-6348209AA66B}" name="BS_Janvier4567891011131415" displayName="BS_Janvier4567891011131415" ref="A6:D99" totalsRowShown="0" headerRowDxfId="6" tableBorderDxfId="5">
  <sortState xmlns:xlrd2="http://schemas.microsoft.com/office/spreadsheetml/2017/richdata2" ref="A7:D80">
    <sortCondition ref="C7:C80"/>
    <sortCondition ref="A7:A80"/>
  </sortState>
  <tableColumns count="4">
    <tableColumn id="1" xr3:uid="{211C12D7-1CA7-4903-983F-E429A13ACAD1}" name="N° ARTICLE" dataDxfId="4"/>
    <tableColumn id="15" xr3:uid="{AB924C6D-B2D3-4A9E-9501-5E43A64C50FD}" name=" DESCRIPTION" dataDxfId="3">
      <calculatedColumnFormula>IF(BS_Janvier4567891011131415[[#This Row],[N° ARTICLE]]=0,"",VLOOKUP(BS_Janvier4567891011131415[[#This Row],[N° ARTICLE]],Données!C2:E58,2,FALSE))</calculatedColumnFormula>
    </tableColumn>
    <tableColumn id="23" xr3:uid="{0E3F5503-1175-4178-BCD8-586790F05C12}" name="MARQUE CHAUDIERE" dataDxfId="2">
      <calculatedColumnFormula>IF(BS_Janvier4567891011131415[[#This Row],[N° ARTICLE]]=0,"",VLOOKUP(BS_Janvier4567891011131415[[#This Row],[N° ARTICLE]],Données!C2:E58,3))</calculatedColumnFormula>
    </tableColumn>
    <tableColumn id="13" xr3:uid="{6D4B8CD1-375F-42AD-A5DC-268DCF2FC748}" name="QUANTITE ANNUELLE SORTIE" dataDxfId="1">
      <calculatedColumnFormula array="1">SUM(_xlfn._xlws.FILTER(_synthese_quantite_sortie,_synthese_n_article=BS_Janvier4567891011131415[[#This Row],[N° ARTICLE]],0))</calculatedColumnFormula>
    </tableColumn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66"/>
  <sheetViews>
    <sheetView showGridLines="0" tabSelected="1" zoomScale="80" zoomScaleNormal="80" zoomScalePageLayoutView="75" workbookViewId="0">
      <pane ySplit="6" topLeftCell="A7" activePane="bottomLeft" state="frozen"/>
      <selection pane="bottomLeft" activeCell="J7" sqref="J7"/>
    </sheetView>
  </sheetViews>
  <sheetFormatPr baseColWidth="10" defaultColWidth="10.875" defaultRowHeight="15" x14ac:dyDescent="0.2"/>
  <cols>
    <col min="1" max="1" width="12.5" style="77" customWidth="1"/>
    <col min="2" max="2" width="32" style="10" bestFit="1" customWidth="1"/>
    <col min="3" max="3" width="27.125" style="87" bestFit="1" customWidth="1"/>
    <col min="4" max="4" width="24.625" style="22" bestFit="1" customWidth="1"/>
    <col min="5" max="6" width="20.625" style="22" customWidth="1"/>
    <col min="7" max="7" width="20.625" style="24" customWidth="1"/>
    <col min="8" max="8" width="17.5" style="24" customWidth="1"/>
    <col min="9" max="9" width="12.875" style="12" customWidth="1"/>
    <col min="10" max="10" width="14.5" style="22" customWidth="1"/>
    <col min="11" max="11" width="37.375" style="24" customWidth="1"/>
    <col min="12" max="12" width="12.875" style="24" customWidth="1"/>
    <col min="13" max="13" width="14.375" style="12" customWidth="1"/>
    <col min="14" max="16384" width="10.875" style="1"/>
  </cols>
  <sheetData>
    <row r="1" spans="1:13" ht="21" customHeight="1" x14ac:dyDescent="0.4">
      <c r="A1" s="100" t="s">
        <v>6</v>
      </c>
      <c r="B1" s="100"/>
      <c r="C1" s="100"/>
      <c r="D1" s="100"/>
      <c r="E1" s="100"/>
      <c r="F1" s="100"/>
      <c r="G1" s="20"/>
      <c r="H1" s="20"/>
      <c r="I1" s="6"/>
      <c r="J1" s="20"/>
      <c r="K1" s="88"/>
      <c r="L1" s="23"/>
      <c r="M1" s="13"/>
    </row>
    <row r="2" spans="1:13" ht="21.95" customHeight="1" x14ac:dyDescent="0.2">
      <c r="A2" s="100"/>
      <c r="B2" s="100"/>
      <c r="C2" s="100"/>
      <c r="D2" s="100"/>
      <c r="E2" s="100"/>
      <c r="F2" s="100"/>
      <c r="G2" s="37" t="s">
        <v>1</v>
      </c>
      <c r="H2" s="30"/>
      <c r="I2" s="17"/>
      <c r="J2" s="20"/>
    </row>
    <row r="3" spans="1:13" ht="21.95" customHeight="1" x14ac:dyDescent="0.25">
      <c r="A3" s="100"/>
      <c r="B3" s="100"/>
      <c r="C3" s="100"/>
      <c r="D3" s="100"/>
      <c r="E3" s="100"/>
      <c r="F3" s="100"/>
      <c r="G3" s="38">
        <f>SUM(M7:M166)</f>
        <v>0</v>
      </c>
      <c r="H3" s="31"/>
      <c r="I3" s="59"/>
      <c r="J3" s="20"/>
    </row>
    <row r="4" spans="1:13" ht="21.95" customHeight="1" x14ac:dyDescent="0.25">
      <c r="A4" s="72"/>
      <c r="B4" s="84"/>
      <c r="C4" s="85"/>
      <c r="D4" s="20"/>
      <c r="E4" s="20"/>
      <c r="F4" s="20"/>
      <c r="G4" s="23"/>
      <c r="H4" s="23"/>
      <c r="I4" s="14"/>
      <c r="J4" s="20"/>
      <c r="K4" s="89"/>
      <c r="L4" s="32"/>
    </row>
    <row r="5" spans="1:13" ht="21.95" customHeight="1" x14ac:dyDescent="0.2">
      <c r="A5" s="95" t="s">
        <v>2</v>
      </c>
      <c r="B5" s="95"/>
      <c r="C5" s="86"/>
      <c r="D5" s="97" t="s">
        <v>3</v>
      </c>
      <c r="E5" s="98"/>
      <c r="F5" s="98"/>
      <c r="G5" s="98"/>
      <c r="H5" s="98"/>
      <c r="I5" s="99"/>
      <c r="J5" s="96" t="s">
        <v>7</v>
      </c>
      <c r="K5" s="96"/>
      <c r="L5" s="96"/>
      <c r="M5" s="7"/>
    </row>
    <row r="6" spans="1:13" s="3" customFormat="1" ht="72" customHeight="1" x14ac:dyDescent="0.25">
      <c r="A6" s="73" t="s">
        <v>113</v>
      </c>
      <c r="B6" s="55" t="s">
        <v>0</v>
      </c>
      <c r="C6" s="55" t="s">
        <v>39</v>
      </c>
      <c r="D6" s="21" t="s">
        <v>35</v>
      </c>
      <c r="E6" s="21" t="s">
        <v>36</v>
      </c>
      <c r="F6" s="21" t="s">
        <v>37</v>
      </c>
      <c r="G6" s="21" t="s">
        <v>38</v>
      </c>
      <c r="H6" s="21" t="s">
        <v>133</v>
      </c>
      <c r="I6" s="16" t="s">
        <v>4</v>
      </c>
      <c r="J6" s="21" t="s">
        <v>120</v>
      </c>
      <c r="K6" s="21" t="s">
        <v>121</v>
      </c>
      <c r="L6" s="21" t="s">
        <v>134</v>
      </c>
      <c r="M6" s="16" t="s">
        <v>5</v>
      </c>
    </row>
    <row r="7" spans="1:13" ht="15.95" customHeight="1" x14ac:dyDescent="0.2">
      <c r="A7" s="74" t="s">
        <v>9</v>
      </c>
      <c r="B7" s="5" t="s">
        <v>33</v>
      </c>
      <c r="C7" s="9" t="s">
        <v>102</v>
      </c>
      <c r="D7" s="39"/>
      <c r="E7" s="39"/>
      <c r="F7" s="39"/>
      <c r="G7" s="4">
        <v>1</v>
      </c>
      <c r="H7" s="4">
        <f>SUM(Articles[[#This Row],[STOCK ENTREPÔT ]:[STOCK VEHICULE DAVID]])</f>
        <v>1</v>
      </c>
      <c r="I7" s="15"/>
      <c r="J7" s="92" cm="1">
        <f t="array" ref="J7">SUM(_xlfn._xlws.FILTER(_synthese_quantite_sortie,_synthese_n_article=Articles[[#This Row],[N° ARTICLE]],0))</f>
        <v>0</v>
      </c>
      <c r="K7" s="11"/>
      <c r="L7" s="4">
        <f>Articles[[#This Row],[QUANTITE TOTALE EN STOCK]]-Articles[[#This Row],[ARTICLE CONSOMME]]+Articles[[#This Row],[ARTICLE COMMANDE]]</f>
        <v>1</v>
      </c>
      <c r="M7" s="15">
        <f>Articles[[#This Row],[STOCK FINAL]]*Articles[[#This Row],[VALEUR DE L''ARTICLE]]</f>
        <v>0</v>
      </c>
    </row>
    <row r="8" spans="1:13" ht="15.95" customHeight="1" x14ac:dyDescent="0.2">
      <c r="A8" s="75" t="s">
        <v>10</v>
      </c>
      <c r="B8" s="25" t="s">
        <v>25</v>
      </c>
      <c r="C8" s="26" t="s">
        <v>102</v>
      </c>
      <c r="D8" s="40"/>
      <c r="E8" s="40"/>
      <c r="F8" s="40"/>
      <c r="G8" s="27">
        <v>1</v>
      </c>
      <c r="H8" s="27">
        <f>SUM(Articles[[#This Row],[STOCK ENTREPÔT ]:[STOCK VEHICULE DAVID]])</f>
        <v>1</v>
      </c>
      <c r="I8" s="28"/>
      <c r="J8" s="91" cm="1">
        <f t="array" ref="J8">SUM(_xlfn._xlws.FILTER(_synthese_quantite_sortie,_synthese_n_article=Articles[[#This Row],[N° ARTICLE]],0))</f>
        <v>0</v>
      </c>
      <c r="K8" s="29"/>
      <c r="L8" s="27">
        <f>Articles[[#This Row],[QUANTITE TOTALE EN STOCK]]-Articles[[#This Row],[ARTICLE CONSOMME]]</f>
        <v>1</v>
      </c>
      <c r="M8" s="28">
        <f>Articles[[#This Row],[STOCK FINAL]]*Articles[[#This Row],[VALEUR DE L''ARTICLE]]</f>
        <v>0</v>
      </c>
    </row>
    <row r="9" spans="1:13" ht="15.95" customHeight="1" x14ac:dyDescent="0.2">
      <c r="A9" s="76" t="s">
        <v>11</v>
      </c>
      <c r="B9" s="5" t="s">
        <v>34</v>
      </c>
      <c r="C9" s="9" t="s">
        <v>102</v>
      </c>
      <c r="D9" s="39"/>
      <c r="E9" s="39"/>
      <c r="F9" s="39"/>
      <c r="G9" s="4">
        <v>1</v>
      </c>
      <c r="H9" s="4">
        <f>SUM(Articles[[#This Row],[STOCK ENTREPÔT ]:[STOCK VEHICULE DAVID]])</f>
        <v>1</v>
      </c>
      <c r="I9" s="15"/>
      <c r="J9" s="90" cm="1">
        <f t="array" ref="J9">SUM(_xlfn._xlws.FILTER(_synthese_quantite_sortie,_synthese_n_article=Articles[[#This Row],[N° ARTICLE]],0))</f>
        <v>0</v>
      </c>
      <c r="K9" s="11"/>
      <c r="L9" s="4">
        <f>Articles[[#This Row],[QUANTITE TOTALE EN STOCK]]-Articles[[#This Row],[ARTICLE CONSOMME]]</f>
        <v>1</v>
      </c>
      <c r="M9" s="15">
        <f>Articles[[#This Row],[STOCK FINAL]]*Articles[[#This Row],[VALEUR DE L''ARTICLE]]</f>
        <v>0</v>
      </c>
    </row>
    <row r="10" spans="1:13" s="18" customFormat="1" ht="15.95" customHeight="1" x14ac:dyDescent="0.2">
      <c r="A10" s="75" t="s">
        <v>40</v>
      </c>
      <c r="B10" s="25" t="s">
        <v>71</v>
      </c>
      <c r="C10" s="26" t="s">
        <v>103</v>
      </c>
      <c r="D10" s="40"/>
      <c r="E10" s="40"/>
      <c r="F10" s="40"/>
      <c r="G10" s="27">
        <v>1</v>
      </c>
      <c r="H10" s="27">
        <f>SUM(Articles[[#This Row],[STOCK ENTREPÔT ]:[STOCK VEHICULE DAVID]])</f>
        <v>1</v>
      </c>
      <c r="I10" s="28"/>
      <c r="J10" s="91" cm="1">
        <f t="array" ref="J10">SUM(_xlfn._xlws.FILTER(_synthese_quantite_sortie,_synthese_n_article=Articles[[#This Row],[N° ARTICLE]],0))</f>
        <v>0</v>
      </c>
      <c r="K10" s="29"/>
      <c r="L10" s="27">
        <f>Articles[[#This Row],[QUANTITE TOTALE EN STOCK]]-Articles[[#This Row],[ARTICLE CONSOMME]]</f>
        <v>1</v>
      </c>
      <c r="M10" s="28">
        <f>Articles[[#This Row],[STOCK FINAL]]*Articles[[#This Row],[VALEUR DE L''ARTICLE]]</f>
        <v>0</v>
      </c>
    </row>
    <row r="11" spans="1:13" ht="15.95" customHeight="1" x14ac:dyDescent="0.2">
      <c r="A11" s="76" t="s">
        <v>41</v>
      </c>
      <c r="B11" s="5" t="s">
        <v>72</v>
      </c>
      <c r="C11" s="9" t="s">
        <v>103</v>
      </c>
      <c r="D11" s="39"/>
      <c r="E11" s="39"/>
      <c r="F11" s="39"/>
      <c r="G11" s="4">
        <v>1</v>
      </c>
      <c r="H11" s="4">
        <f>SUM(Articles[[#This Row],[STOCK ENTREPÔT ]:[STOCK VEHICULE DAVID]])</f>
        <v>1</v>
      </c>
      <c r="I11" s="15"/>
      <c r="J11" s="90" cm="1">
        <f t="array" ref="J11">SUM(_xlfn._xlws.FILTER(_synthese_quantite_sortie,_synthese_n_article=Articles[[#This Row],[N° ARTICLE]],0))</f>
        <v>0</v>
      </c>
      <c r="K11" s="11"/>
      <c r="L11" s="4">
        <f>Articles[[#This Row],[QUANTITE TOTALE EN STOCK]]-Articles[[#This Row],[ARTICLE CONSOMME]]</f>
        <v>1</v>
      </c>
      <c r="M11" s="15">
        <f>Articles[[#This Row],[STOCK FINAL]]*Articles[[#This Row],[VALEUR DE L''ARTICLE]]</f>
        <v>0</v>
      </c>
    </row>
    <row r="12" spans="1:13" s="18" customFormat="1" ht="15.95" customHeight="1" x14ac:dyDescent="0.2">
      <c r="A12" s="75" t="s">
        <v>42</v>
      </c>
      <c r="B12" s="25" t="s">
        <v>73</v>
      </c>
      <c r="C12" s="26" t="s">
        <v>103</v>
      </c>
      <c r="D12" s="40"/>
      <c r="E12" s="40"/>
      <c r="F12" s="40"/>
      <c r="G12" s="27">
        <v>1</v>
      </c>
      <c r="H12" s="27">
        <f>SUM(Articles[[#This Row],[STOCK ENTREPÔT ]:[STOCK VEHICULE DAVID]])</f>
        <v>1</v>
      </c>
      <c r="I12" s="28"/>
      <c r="J12" s="91" cm="1">
        <f t="array" ref="J12">SUM(_xlfn._xlws.FILTER(_synthese_quantite_sortie,_synthese_n_article=Articles[[#This Row],[N° ARTICLE]],0))</f>
        <v>0</v>
      </c>
      <c r="K12" s="29"/>
      <c r="L12" s="27">
        <f>Articles[[#This Row],[QUANTITE TOTALE EN STOCK]]-Articles[[#This Row],[ARTICLE CONSOMME]]</f>
        <v>1</v>
      </c>
      <c r="M12" s="28">
        <f>Articles[[#This Row],[STOCK FINAL]]*Articles[[#This Row],[VALEUR DE L''ARTICLE]]</f>
        <v>0</v>
      </c>
    </row>
    <row r="13" spans="1:13" ht="15.95" customHeight="1" x14ac:dyDescent="0.2">
      <c r="A13" s="76" t="s">
        <v>43</v>
      </c>
      <c r="B13" s="5" t="s">
        <v>74</v>
      </c>
      <c r="C13" s="9" t="s">
        <v>103</v>
      </c>
      <c r="D13" s="39"/>
      <c r="E13" s="39"/>
      <c r="F13" s="39"/>
      <c r="G13" s="4">
        <v>1</v>
      </c>
      <c r="H13" s="4">
        <f>SUM(Articles[[#This Row],[STOCK ENTREPÔT ]:[STOCK VEHICULE DAVID]])</f>
        <v>1</v>
      </c>
      <c r="I13" s="15"/>
      <c r="J13" s="90" cm="1">
        <f t="array" ref="J13">SUM(_xlfn._xlws.FILTER(_synthese_quantite_sortie,_synthese_n_article=Articles[[#This Row],[N° ARTICLE]],0))</f>
        <v>1</v>
      </c>
      <c r="K13" s="11"/>
      <c r="L13" s="4">
        <f>Articles[[#This Row],[QUANTITE TOTALE EN STOCK]]-Articles[[#This Row],[ARTICLE CONSOMME]]</f>
        <v>0</v>
      </c>
      <c r="M13" s="15">
        <f>Articles[[#This Row],[STOCK FINAL]]*Articles[[#This Row],[VALEUR DE L''ARTICLE]]</f>
        <v>0</v>
      </c>
    </row>
    <row r="14" spans="1:13" s="18" customFormat="1" ht="15.95" customHeight="1" x14ac:dyDescent="0.2">
      <c r="A14" s="75" t="s">
        <v>44</v>
      </c>
      <c r="B14" s="25" t="s">
        <v>75</v>
      </c>
      <c r="C14" s="26" t="s">
        <v>103</v>
      </c>
      <c r="D14" s="40"/>
      <c r="E14" s="40"/>
      <c r="F14" s="40"/>
      <c r="G14" s="27">
        <v>2</v>
      </c>
      <c r="H14" s="27">
        <f>SUM(Articles[[#This Row],[STOCK ENTREPÔT ]:[STOCK VEHICULE DAVID]])</f>
        <v>2</v>
      </c>
      <c r="I14" s="28"/>
      <c r="J14" s="91" cm="1">
        <f t="array" ref="J14">SUM(_xlfn._xlws.FILTER(_synthese_quantite_sortie,_synthese_n_article=Articles[[#This Row],[N° ARTICLE]],0))</f>
        <v>0</v>
      </c>
      <c r="K14" s="29"/>
      <c r="L14" s="27">
        <f>Articles[[#This Row],[QUANTITE TOTALE EN STOCK]]-Articles[[#This Row],[ARTICLE CONSOMME]]</f>
        <v>2</v>
      </c>
      <c r="M14" s="28">
        <f>Articles[[#This Row],[STOCK FINAL]]*Articles[[#This Row],[VALEUR DE L''ARTICLE]]</f>
        <v>0</v>
      </c>
    </row>
    <row r="15" spans="1:13" ht="15.95" customHeight="1" x14ac:dyDescent="0.2">
      <c r="A15" s="76" t="s">
        <v>45</v>
      </c>
      <c r="B15" s="5" t="s">
        <v>75</v>
      </c>
      <c r="C15" s="9" t="s">
        <v>103</v>
      </c>
      <c r="D15" s="39"/>
      <c r="E15" s="39"/>
      <c r="F15" s="39"/>
      <c r="G15" s="4">
        <v>1</v>
      </c>
      <c r="H15" s="4">
        <f>SUM(Articles[[#This Row],[STOCK ENTREPÔT ]:[STOCK VEHICULE DAVID]])</f>
        <v>1</v>
      </c>
      <c r="I15" s="15"/>
      <c r="J15" s="90" cm="1">
        <f t="array" ref="J15">SUM(_xlfn._xlws.FILTER(_synthese_quantite_sortie,_synthese_n_article=Articles[[#This Row],[N° ARTICLE]],0))</f>
        <v>0</v>
      </c>
      <c r="K15" s="11"/>
      <c r="L15" s="4">
        <f>Articles[[#This Row],[QUANTITE TOTALE EN STOCK]]-Articles[[#This Row],[ARTICLE CONSOMME]]</f>
        <v>1</v>
      </c>
      <c r="M15" s="15">
        <f>Articles[[#This Row],[STOCK FINAL]]*Articles[[#This Row],[VALEUR DE L''ARTICLE]]</f>
        <v>0</v>
      </c>
    </row>
    <row r="16" spans="1:13" s="18" customFormat="1" ht="15.95" customHeight="1" x14ac:dyDescent="0.2">
      <c r="A16" s="75" t="s">
        <v>46</v>
      </c>
      <c r="B16" s="25" t="s">
        <v>76</v>
      </c>
      <c r="C16" s="26" t="s">
        <v>103</v>
      </c>
      <c r="D16" s="40"/>
      <c r="E16" s="40"/>
      <c r="F16" s="40"/>
      <c r="G16" s="27">
        <v>1</v>
      </c>
      <c r="H16" s="27">
        <f>SUM(Articles[[#This Row],[STOCK ENTREPÔT ]:[STOCK VEHICULE DAVID]])</f>
        <v>1</v>
      </c>
      <c r="I16" s="28"/>
      <c r="J16" s="91" cm="1">
        <f t="array" ref="J16">SUM(_xlfn._xlws.FILTER(_synthese_quantite_sortie,_synthese_n_article=Articles[[#This Row],[N° ARTICLE]],0))</f>
        <v>0</v>
      </c>
      <c r="K16" s="29"/>
      <c r="L16" s="27">
        <f>Articles[[#This Row],[QUANTITE TOTALE EN STOCK]]-Articles[[#This Row],[ARTICLE CONSOMME]]</f>
        <v>1</v>
      </c>
      <c r="M16" s="28">
        <f>Articles[[#This Row],[STOCK FINAL]]*Articles[[#This Row],[VALEUR DE L''ARTICLE]]</f>
        <v>0</v>
      </c>
    </row>
    <row r="17" spans="1:13" ht="15.95" customHeight="1" x14ac:dyDescent="0.2">
      <c r="A17" s="76" t="s">
        <v>47</v>
      </c>
      <c r="B17" s="5" t="s">
        <v>77</v>
      </c>
      <c r="C17" s="9" t="s">
        <v>103</v>
      </c>
      <c r="D17" s="39"/>
      <c r="E17" s="39"/>
      <c r="F17" s="39"/>
      <c r="G17" s="4">
        <v>1</v>
      </c>
      <c r="H17" s="4">
        <f>SUM(Articles[[#This Row],[STOCK ENTREPÔT ]:[STOCK VEHICULE DAVID]])</f>
        <v>1</v>
      </c>
      <c r="I17" s="15"/>
      <c r="J17" s="90" cm="1">
        <f t="array" ref="J17">SUM(_xlfn._xlws.FILTER(_synthese_quantite_sortie,_synthese_n_article=Articles[[#This Row],[N° ARTICLE]],0))</f>
        <v>0</v>
      </c>
      <c r="K17" s="11"/>
      <c r="L17" s="4">
        <f>Articles[[#This Row],[QUANTITE TOTALE EN STOCK]]-Articles[[#This Row],[ARTICLE CONSOMME]]</f>
        <v>1</v>
      </c>
      <c r="M17" s="15">
        <f>Articles[[#This Row],[STOCK FINAL]]*Articles[[#This Row],[VALEUR DE L''ARTICLE]]</f>
        <v>0</v>
      </c>
    </row>
    <row r="18" spans="1:13" s="18" customFormat="1" ht="15.95" customHeight="1" x14ac:dyDescent="0.2">
      <c r="A18" s="75" t="s">
        <v>48</v>
      </c>
      <c r="B18" s="25" t="s">
        <v>78</v>
      </c>
      <c r="C18" s="26" t="s">
        <v>103</v>
      </c>
      <c r="D18" s="40"/>
      <c r="E18" s="40"/>
      <c r="F18" s="40"/>
      <c r="G18" s="27">
        <v>1</v>
      </c>
      <c r="H18" s="27">
        <f>SUM(Articles[[#This Row],[STOCK ENTREPÔT ]:[STOCK VEHICULE DAVID]])</f>
        <v>1</v>
      </c>
      <c r="I18" s="28"/>
      <c r="J18" s="91" cm="1">
        <f t="array" ref="J18">SUM(_xlfn._xlws.FILTER(_synthese_quantite_sortie,_synthese_n_article=Articles[[#This Row],[N° ARTICLE]],0))</f>
        <v>0</v>
      </c>
      <c r="K18" s="29"/>
      <c r="L18" s="27">
        <f>Articles[[#This Row],[QUANTITE TOTALE EN STOCK]]-Articles[[#This Row],[ARTICLE CONSOMME]]</f>
        <v>1</v>
      </c>
      <c r="M18" s="28">
        <f>Articles[[#This Row],[STOCK FINAL]]*Articles[[#This Row],[VALEUR DE L''ARTICLE]]</f>
        <v>0</v>
      </c>
    </row>
    <row r="19" spans="1:13" ht="15.95" customHeight="1" x14ac:dyDescent="0.2">
      <c r="A19" s="76" t="s">
        <v>49</v>
      </c>
      <c r="B19" s="5" t="s">
        <v>79</v>
      </c>
      <c r="C19" s="9" t="s">
        <v>103</v>
      </c>
      <c r="D19" s="39"/>
      <c r="E19" s="39"/>
      <c r="F19" s="39"/>
      <c r="G19" s="4">
        <v>2</v>
      </c>
      <c r="H19" s="4">
        <f>SUM(Articles[[#This Row],[STOCK ENTREPÔT ]:[STOCK VEHICULE DAVID]])</f>
        <v>2</v>
      </c>
      <c r="I19" s="15"/>
      <c r="J19" s="90" cm="1">
        <f t="array" ref="J19">SUM(_xlfn._xlws.FILTER(_synthese_quantite_sortie,_synthese_n_article=Articles[[#This Row],[N° ARTICLE]],0))</f>
        <v>0</v>
      </c>
      <c r="K19" s="11"/>
      <c r="L19" s="4">
        <f>Articles[[#This Row],[QUANTITE TOTALE EN STOCK]]-Articles[[#This Row],[ARTICLE CONSOMME]]</f>
        <v>2</v>
      </c>
      <c r="M19" s="15">
        <f>Articles[[#This Row],[STOCK FINAL]]*Articles[[#This Row],[VALEUR DE L''ARTICLE]]</f>
        <v>0</v>
      </c>
    </row>
    <row r="20" spans="1:13" s="18" customFormat="1" ht="15.95" customHeight="1" x14ac:dyDescent="0.2">
      <c r="A20" s="75" t="s">
        <v>50</v>
      </c>
      <c r="B20" s="25" t="s">
        <v>80</v>
      </c>
      <c r="C20" s="26" t="s">
        <v>103</v>
      </c>
      <c r="D20" s="40"/>
      <c r="E20" s="40"/>
      <c r="F20" s="40"/>
      <c r="G20" s="27">
        <v>1</v>
      </c>
      <c r="H20" s="27">
        <f>SUM(Articles[[#This Row],[STOCK ENTREPÔT ]:[STOCK VEHICULE DAVID]])</f>
        <v>1</v>
      </c>
      <c r="I20" s="28"/>
      <c r="J20" s="91" cm="1">
        <f t="array" ref="J20">SUM(_xlfn._xlws.FILTER(_synthese_quantite_sortie,_synthese_n_article=Articles[[#This Row],[N° ARTICLE]],0))</f>
        <v>0</v>
      </c>
      <c r="K20" s="29"/>
      <c r="L20" s="27">
        <f>Articles[[#This Row],[QUANTITE TOTALE EN STOCK]]-Articles[[#This Row],[ARTICLE CONSOMME]]</f>
        <v>1</v>
      </c>
      <c r="M20" s="28">
        <f>Articles[[#This Row],[STOCK FINAL]]*Articles[[#This Row],[VALEUR DE L''ARTICLE]]</f>
        <v>0</v>
      </c>
    </row>
    <row r="21" spans="1:13" ht="15.95" customHeight="1" x14ac:dyDescent="0.2">
      <c r="A21" s="76" t="s">
        <v>51</v>
      </c>
      <c r="B21" s="5" t="s">
        <v>81</v>
      </c>
      <c r="C21" s="9" t="s">
        <v>103</v>
      </c>
      <c r="D21" s="39"/>
      <c r="E21" s="39"/>
      <c r="F21" s="39"/>
      <c r="G21" s="4">
        <v>1</v>
      </c>
      <c r="H21" s="4">
        <f>SUM(Articles[[#This Row],[STOCK ENTREPÔT ]:[STOCK VEHICULE DAVID]])</f>
        <v>1</v>
      </c>
      <c r="I21" s="15"/>
      <c r="J21" s="90" cm="1">
        <f t="array" ref="J21">SUM(_xlfn._xlws.FILTER(_synthese_quantite_sortie,_synthese_n_article=Articles[[#This Row],[N° ARTICLE]],0))</f>
        <v>0</v>
      </c>
      <c r="K21" s="11"/>
      <c r="L21" s="4">
        <f>Articles[[#This Row],[QUANTITE TOTALE EN STOCK]]-Articles[[#This Row],[ARTICLE CONSOMME]]</f>
        <v>1</v>
      </c>
      <c r="M21" s="15">
        <f>Articles[[#This Row],[STOCK FINAL]]*Articles[[#This Row],[VALEUR DE L''ARTICLE]]</f>
        <v>0</v>
      </c>
    </row>
    <row r="22" spans="1:13" s="18" customFormat="1" ht="15.95" customHeight="1" x14ac:dyDescent="0.2">
      <c r="A22" s="75" t="s">
        <v>52</v>
      </c>
      <c r="B22" s="25" t="s">
        <v>82</v>
      </c>
      <c r="C22" s="26" t="s">
        <v>103</v>
      </c>
      <c r="D22" s="40"/>
      <c r="E22" s="40"/>
      <c r="F22" s="40"/>
      <c r="G22" s="27">
        <v>3</v>
      </c>
      <c r="H22" s="27">
        <f>SUM(Articles[[#This Row],[STOCK ENTREPÔT ]:[STOCK VEHICULE DAVID]])</f>
        <v>3</v>
      </c>
      <c r="I22" s="28"/>
      <c r="J22" s="91" cm="1">
        <f t="array" ref="J22">SUM(_xlfn._xlws.FILTER(_synthese_quantite_sortie,_synthese_n_article=Articles[[#This Row],[N° ARTICLE]],0))</f>
        <v>0</v>
      </c>
      <c r="K22" s="29"/>
      <c r="L22" s="27">
        <f>Articles[[#This Row],[QUANTITE TOTALE EN STOCK]]-Articles[[#This Row],[ARTICLE CONSOMME]]</f>
        <v>3</v>
      </c>
      <c r="M22" s="28">
        <f>Articles[[#This Row],[STOCK FINAL]]*Articles[[#This Row],[VALEUR DE L''ARTICLE]]</f>
        <v>0</v>
      </c>
    </row>
    <row r="23" spans="1:13" ht="15.95" customHeight="1" x14ac:dyDescent="0.2">
      <c r="A23" s="76" t="s">
        <v>53</v>
      </c>
      <c r="B23" s="5" t="s">
        <v>83</v>
      </c>
      <c r="C23" s="9" t="s">
        <v>103</v>
      </c>
      <c r="D23" s="39"/>
      <c r="E23" s="39"/>
      <c r="F23" s="39"/>
      <c r="G23" s="4">
        <v>1</v>
      </c>
      <c r="H23" s="4">
        <f>SUM(Articles[[#This Row],[STOCK ENTREPÔT ]:[STOCK VEHICULE DAVID]])</f>
        <v>1</v>
      </c>
      <c r="I23" s="15"/>
      <c r="J23" s="90" cm="1">
        <f t="array" ref="J23">SUM(_xlfn._xlws.FILTER(_synthese_quantite_sortie,_synthese_n_article=Articles[[#This Row],[N° ARTICLE]],0))</f>
        <v>0</v>
      </c>
      <c r="K23" s="11"/>
      <c r="L23" s="4">
        <f>Articles[[#This Row],[QUANTITE TOTALE EN STOCK]]-Articles[[#This Row],[ARTICLE CONSOMME]]</f>
        <v>1</v>
      </c>
      <c r="M23" s="15">
        <f>Articles[[#This Row],[STOCK FINAL]]*Articles[[#This Row],[VALEUR DE L''ARTICLE]]</f>
        <v>0</v>
      </c>
    </row>
    <row r="24" spans="1:13" ht="15.95" customHeight="1" x14ac:dyDescent="0.2">
      <c r="A24" s="75" t="s">
        <v>54</v>
      </c>
      <c r="B24" s="25" t="s">
        <v>84</v>
      </c>
      <c r="C24" s="26" t="s">
        <v>103</v>
      </c>
      <c r="D24" s="40"/>
      <c r="E24" s="40"/>
      <c r="F24" s="40"/>
      <c r="G24" s="27">
        <v>2</v>
      </c>
      <c r="H24" s="27">
        <f>SUM(Articles[[#This Row],[STOCK ENTREPÔT ]:[STOCK VEHICULE DAVID]])</f>
        <v>2</v>
      </c>
      <c r="I24" s="28"/>
      <c r="J24" s="91" cm="1">
        <f t="array" ref="J24">SUM(_xlfn._xlws.FILTER(_synthese_quantite_sortie,_synthese_n_article=Articles[[#This Row],[N° ARTICLE]],0))</f>
        <v>0</v>
      </c>
      <c r="K24" s="29"/>
      <c r="L24" s="27">
        <f>Articles[[#This Row],[QUANTITE TOTALE EN STOCK]]-Articles[[#This Row],[ARTICLE CONSOMME]]</f>
        <v>2</v>
      </c>
      <c r="M24" s="28">
        <f>Articles[[#This Row],[STOCK FINAL]]*Articles[[#This Row],[VALEUR DE L''ARTICLE]]</f>
        <v>0</v>
      </c>
    </row>
    <row r="25" spans="1:13" s="18" customFormat="1" ht="15.95" customHeight="1" x14ac:dyDescent="0.2">
      <c r="A25" s="76" t="s">
        <v>55</v>
      </c>
      <c r="B25" s="5" t="s">
        <v>85</v>
      </c>
      <c r="C25" s="9" t="s">
        <v>103</v>
      </c>
      <c r="D25" s="39"/>
      <c r="E25" s="39"/>
      <c r="F25" s="39"/>
      <c r="G25" s="4">
        <v>2</v>
      </c>
      <c r="H25" s="4">
        <f>SUM(Articles[[#This Row],[STOCK ENTREPÔT ]:[STOCK VEHICULE DAVID]])</f>
        <v>2</v>
      </c>
      <c r="I25" s="15"/>
      <c r="J25" s="90" cm="1">
        <f t="array" ref="J25">SUM(_xlfn._xlws.FILTER(_synthese_quantite_sortie,_synthese_n_article=Articles[[#This Row],[N° ARTICLE]],0))</f>
        <v>0</v>
      </c>
      <c r="K25" s="11"/>
      <c r="L25" s="4">
        <f>Articles[[#This Row],[QUANTITE TOTALE EN STOCK]]-Articles[[#This Row],[ARTICLE CONSOMME]]</f>
        <v>2</v>
      </c>
      <c r="M25" s="15">
        <f>Articles[[#This Row],[STOCK FINAL]]*Articles[[#This Row],[VALEUR DE L''ARTICLE]]</f>
        <v>0</v>
      </c>
    </row>
    <row r="26" spans="1:13" ht="15.95" customHeight="1" x14ac:dyDescent="0.2">
      <c r="A26" s="75" t="s">
        <v>56</v>
      </c>
      <c r="B26" s="25" t="s">
        <v>86</v>
      </c>
      <c r="C26" s="26" t="s">
        <v>103</v>
      </c>
      <c r="D26" s="40"/>
      <c r="E26" s="40"/>
      <c r="F26" s="40"/>
      <c r="G26" s="27">
        <v>1</v>
      </c>
      <c r="H26" s="27">
        <f>SUM(Articles[[#This Row],[STOCK ENTREPÔT ]:[STOCK VEHICULE DAVID]])</f>
        <v>1</v>
      </c>
      <c r="I26" s="28"/>
      <c r="J26" s="91" cm="1">
        <f t="array" ref="J26">SUM(_xlfn._xlws.FILTER(_synthese_quantite_sortie,_synthese_n_article=Articles[[#This Row],[N° ARTICLE]],0))</f>
        <v>0</v>
      </c>
      <c r="K26" s="29"/>
      <c r="L26" s="27">
        <f>Articles[[#This Row],[QUANTITE TOTALE EN STOCK]]-Articles[[#This Row],[ARTICLE CONSOMME]]</f>
        <v>1</v>
      </c>
      <c r="M26" s="28">
        <f>Articles[[#This Row],[STOCK FINAL]]*Articles[[#This Row],[VALEUR DE L''ARTICLE]]</f>
        <v>0</v>
      </c>
    </row>
    <row r="27" spans="1:13" s="18" customFormat="1" ht="15.95" customHeight="1" x14ac:dyDescent="0.2">
      <c r="A27" s="76" t="s">
        <v>57</v>
      </c>
      <c r="B27" s="5" t="s">
        <v>87</v>
      </c>
      <c r="C27" s="9" t="s">
        <v>103</v>
      </c>
      <c r="D27" s="39"/>
      <c r="E27" s="39"/>
      <c r="F27" s="39"/>
      <c r="G27" s="4">
        <v>1</v>
      </c>
      <c r="H27" s="4">
        <f>SUM(Articles[[#This Row],[STOCK ENTREPÔT ]:[STOCK VEHICULE DAVID]])</f>
        <v>1</v>
      </c>
      <c r="I27" s="15"/>
      <c r="J27" s="90" cm="1">
        <f t="array" ref="J27">SUM(_xlfn._xlws.FILTER(_synthese_quantite_sortie,_synthese_n_article=Articles[[#This Row],[N° ARTICLE]],0))</f>
        <v>0</v>
      </c>
      <c r="K27" s="11"/>
      <c r="L27" s="4">
        <f>Articles[[#This Row],[QUANTITE TOTALE EN STOCK]]-Articles[[#This Row],[ARTICLE CONSOMME]]</f>
        <v>1</v>
      </c>
      <c r="M27" s="15">
        <f>Articles[[#This Row],[STOCK FINAL]]*Articles[[#This Row],[VALEUR DE L''ARTICLE]]</f>
        <v>0</v>
      </c>
    </row>
    <row r="28" spans="1:13" ht="15.95" customHeight="1" x14ac:dyDescent="0.2">
      <c r="A28" s="75" t="s">
        <v>58</v>
      </c>
      <c r="B28" s="25" t="s">
        <v>88</v>
      </c>
      <c r="C28" s="26" t="s">
        <v>103</v>
      </c>
      <c r="D28" s="40"/>
      <c r="E28" s="40"/>
      <c r="F28" s="40"/>
      <c r="G28" s="27">
        <v>1</v>
      </c>
      <c r="H28" s="27">
        <f>SUM(Articles[[#This Row],[STOCK ENTREPÔT ]:[STOCK VEHICULE DAVID]])</f>
        <v>1</v>
      </c>
      <c r="I28" s="28"/>
      <c r="J28" s="91" cm="1">
        <f t="array" ref="J28">SUM(_xlfn._xlws.FILTER(_synthese_quantite_sortie,_synthese_n_article=Articles[[#This Row],[N° ARTICLE]],0))</f>
        <v>0</v>
      </c>
      <c r="K28" s="29"/>
      <c r="L28" s="27">
        <f>Articles[[#This Row],[QUANTITE TOTALE EN STOCK]]-Articles[[#This Row],[ARTICLE CONSOMME]]</f>
        <v>1</v>
      </c>
      <c r="M28" s="28">
        <f>Articles[[#This Row],[STOCK FINAL]]*Articles[[#This Row],[VALEUR DE L''ARTICLE]]</f>
        <v>0</v>
      </c>
    </row>
    <row r="29" spans="1:13" s="18" customFormat="1" ht="15.95" customHeight="1" x14ac:dyDescent="0.2">
      <c r="A29" s="76" t="s">
        <v>59</v>
      </c>
      <c r="B29" s="5" t="s">
        <v>89</v>
      </c>
      <c r="C29" s="9" t="s">
        <v>103</v>
      </c>
      <c r="D29" s="39"/>
      <c r="E29" s="39"/>
      <c r="F29" s="39"/>
      <c r="G29" s="4">
        <v>1</v>
      </c>
      <c r="H29" s="4">
        <f>SUM(Articles[[#This Row],[STOCK ENTREPÔT ]:[STOCK VEHICULE DAVID]])</f>
        <v>1</v>
      </c>
      <c r="I29" s="15"/>
      <c r="J29" s="90" cm="1">
        <f t="array" ref="J29">SUM(_xlfn._xlws.FILTER(_synthese_quantite_sortie,_synthese_n_article=Articles[[#This Row],[N° ARTICLE]],0))</f>
        <v>0</v>
      </c>
      <c r="K29" s="11"/>
      <c r="L29" s="4">
        <f>Articles[[#This Row],[QUANTITE TOTALE EN STOCK]]-Articles[[#This Row],[ARTICLE CONSOMME]]</f>
        <v>1</v>
      </c>
      <c r="M29" s="15">
        <f>Articles[[#This Row],[STOCK FINAL]]*Articles[[#This Row],[VALEUR DE L''ARTICLE]]</f>
        <v>0</v>
      </c>
    </row>
    <row r="30" spans="1:13" ht="15.95" customHeight="1" x14ac:dyDescent="0.2">
      <c r="A30" s="75" t="s">
        <v>60</v>
      </c>
      <c r="B30" s="25" t="s">
        <v>90</v>
      </c>
      <c r="C30" s="26" t="s">
        <v>103</v>
      </c>
      <c r="D30" s="40"/>
      <c r="E30" s="40"/>
      <c r="F30" s="40"/>
      <c r="G30" s="27">
        <v>4</v>
      </c>
      <c r="H30" s="27">
        <f>SUM(Articles[[#This Row],[STOCK ENTREPÔT ]:[STOCK VEHICULE DAVID]])</f>
        <v>4</v>
      </c>
      <c r="I30" s="28"/>
      <c r="J30" s="91" cm="1">
        <f t="array" ref="J30">SUM(_xlfn._xlws.FILTER(_synthese_quantite_sortie,_synthese_n_article=Articles[[#This Row],[N° ARTICLE]],0))</f>
        <v>2</v>
      </c>
      <c r="K30" s="29"/>
      <c r="L30" s="27">
        <f>Articles[[#This Row],[QUANTITE TOTALE EN STOCK]]-Articles[[#This Row],[ARTICLE CONSOMME]]</f>
        <v>2</v>
      </c>
      <c r="M30" s="28">
        <f>Articles[[#This Row],[STOCK FINAL]]*Articles[[#This Row],[VALEUR DE L''ARTICLE]]</f>
        <v>0</v>
      </c>
    </row>
    <row r="31" spans="1:13" s="18" customFormat="1" ht="15.95" customHeight="1" x14ac:dyDescent="0.2">
      <c r="A31" s="76" t="s">
        <v>61</v>
      </c>
      <c r="B31" s="5" t="s">
        <v>91</v>
      </c>
      <c r="C31" s="9" t="s">
        <v>103</v>
      </c>
      <c r="D31" s="39"/>
      <c r="E31" s="39"/>
      <c r="F31" s="39"/>
      <c r="G31" s="4">
        <v>1</v>
      </c>
      <c r="H31" s="4">
        <f>SUM(Articles[[#This Row],[STOCK ENTREPÔT ]:[STOCK VEHICULE DAVID]])</f>
        <v>1</v>
      </c>
      <c r="I31" s="15"/>
      <c r="J31" s="90" cm="1">
        <f t="array" ref="J31">SUM(_xlfn._xlws.FILTER(_synthese_quantite_sortie,_synthese_n_article=Articles[[#This Row],[N° ARTICLE]],0))</f>
        <v>0</v>
      </c>
      <c r="K31" s="11"/>
      <c r="L31" s="4">
        <f>Articles[[#This Row],[QUANTITE TOTALE EN STOCK]]-Articles[[#This Row],[ARTICLE CONSOMME]]</f>
        <v>1</v>
      </c>
      <c r="M31" s="15">
        <f>Articles[[#This Row],[STOCK FINAL]]*Articles[[#This Row],[VALEUR DE L''ARTICLE]]</f>
        <v>0</v>
      </c>
    </row>
    <row r="32" spans="1:13" ht="15.95" customHeight="1" x14ac:dyDescent="0.2">
      <c r="A32" s="75" t="s">
        <v>62</v>
      </c>
      <c r="B32" s="25" t="s">
        <v>92</v>
      </c>
      <c r="C32" s="26" t="s">
        <v>103</v>
      </c>
      <c r="D32" s="40"/>
      <c r="E32" s="40"/>
      <c r="F32" s="40"/>
      <c r="G32" s="27">
        <v>1</v>
      </c>
      <c r="H32" s="27">
        <f>SUM(Articles[[#This Row],[STOCK ENTREPÔT ]:[STOCK VEHICULE DAVID]])</f>
        <v>1</v>
      </c>
      <c r="I32" s="28"/>
      <c r="J32" s="91" cm="1">
        <f t="array" ref="J32">SUM(_xlfn._xlws.FILTER(_synthese_quantite_sortie,_synthese_n_article=Articles[[#This Row],[N° ARTICLE]],0))</f>
        <v>0</v>
      </c>
      <c r="K32" s="29"/>
      <c r="L32" s="27">
        <f>Articles[[#This Row],[QUANTITE TOTALE EN STOCK]]-Articles[[#This Row],[ARTICLE CONSOMME]]</f>
        <v>1</v>
      </c>
      <c r="M32" s="28">
        <f>Articles[[#This Row],[STOCK FINAL]]*Articles[[#This Row],[VALEUR DE L''ARTICLE]]</f>
        <v>0</v>
      </c>
    </row>
    <row r="33" spans="1:13" s="18" customFormat="1" ht="15.95" customHeight="1" x14ac:dyDescent="0.2">
      <c r="A33" s="76" t="s">
        <v>63</v>
      </c>
      <c r="B33" s="5" t="s">
        <v>93</v>
      </c>
      <c r="C33" s="9" t="s">
        <v>103</v>
      </c>
      <c r="D33" s="39"/>
      <c r="E33" s="39"/>
      <c r="F33" s="39"/>
      <c r="G33" s="4">
        <v>1</v>
      </c>
      <c r="H33" s="4">
        <f>SUM(Articles[[#This Row],[STOCK ENTREPÔT ]:[STOCK VEHICULE DAVID]])</f>
        <v>1</v>
      </c>
      <c r="I33" s="15"/>
      <c r="J33" s="90" cm="1">
        <f t="array" ref="J33">SUM(_xlfn._xlws.FILTER(_synthese_quantite_sortie,_synthese_n_article=Articles[[#This Row],[N° ARTICLE]],0))</f>
        <v>0</v>
      </c>
      <c r="K33" s="11"/>
      <c r="L33" s="4">
        <f>Articles[[#This Row],[QUANTITE TOTALE EN STOCK]]-Articles[[#This Row],[ARTICLE CONSOMME]]</f>
        <v>1</v>
      </c>
      <c r="M33" s="15">
        <f>Articles[[#This Row],[STOCK FINAL]]*Articles[[#This Row],[VALEUR DE L''ARTICLE]]</f>
        <v>0</v>
      </c>
    </row>
    <row r="34" spans="1:13" ht="15.95" customHeight="1" x14ac:dyDescent="0.2">
      <c r="A34" s="75" t="s">
        <v>64</v>
      </c>
      <c r="B34" s="25" t="s">
        <v>82</v>
      </c>
      <c r="C34" s="26" t="s">
        <v>103</v>
      </c>
      <c r="D34" s="40"/>
      <c r="E34" s="40"/>
      <c r="F34" s="40"/>
      <c r="G34" s="27">
        <v>1</v>
      </c>
      <c r="H34" s="27">
        <f>SUM(Articles[[#This Row],[STOCK ENTREPÔT ]:[STOCK VEHICULE DAVID]])</f>
        <v>1</v>
      </c>
      <c r="I34" s="28"/>
      <c r="J34" s="91" cm="1">
        <f t="array" ref="J34">SUM(_xlfn._xlws.FILTER(_synthese_quantite_sortie,_synthese_n_article=Articles[[#This Row],[N° ARTICLE]],0))</f>
        <v>0</v>
      </c>
      <c r="K34" s="29"/>
      <c r="L34" s="27">
        <f>Articles[[#This Row],[QUANTITE TOTALE EN STOCK]]-Articles[[#This Row],[ARTICLE CONSOMME]]</f>
        <v>1</v>
      </c>
      <c r="M34" s="28">
        <f>Articles[[#This Row],[STOCK FINAL]]*Articles[[#This Row],[VALEUR DE L''ARTICLE]]</f>
        <v>0</v>
      </c>
    </row>
    <row r="35" spans="1:13" s="18" customFormat="1" ht="15.95" customHeight="1" x14ac:dyDescent="0.2">
      <c r="A35" s="76" t="s">
        <v>65</v>
      </c>
      <c r="B35" s="5" t="s">
        <v>94</v>
      </c>
      <c r="C35" s="9" t="s">
        <v>103</v>
      </c>
      <c r="D35" s="39"/>
      <c r="E35" s="39"/>
      <c r="F35" s="39"/>
      <c r="G35" s="4">
        <v>1</v>
      </c>
      <c r="H35" s="4">
        <f>SUM(Articles[[#This Row],[STOCK ENTREPÔT ]:[STOCK VEHICULE DAVID]])</f>
        <v>1</v>
      </c>
      <c r="I35" s="15"/>
      <c r="J35" s="90" cm="1">
        <f t="array" ref="J35">SUM(_xlfn._xlws.FILTER(_synthese_quantite_sortie,_synthese_n_article=Articles[[#This Row],[N° ARTICLE]],0))</f>
        <v>0</v>
      </c>
      <c r="K35" s="11"/>
      <c r="L35" s="4">
        <f>Articles[[#This Row],[QUANTITE TOTALE EN STOCK]]-Articles[[#This Row],[ARTICLE CONSOMME]]</f>
        <v>1</v>
      </c>
      <c r="M35" s="15">
        <f>Articles[[#This Row],[STOCK FINAL]]*Articles[[#This Row],[VALEUR DE L''ARTICLE]]</f>
        <v>0</v>
      </c>
    </row>
    <row r="36" spans="1:13" ht="15.95" customHeight="1" x14ac:dyDescent="0.2">
      <c r="A36" s="75" t="s">
        <v>66</v>
      </c>
      <c r="B36" s="25" t="s">
        <v>95</v>
      </c>
      <c r="C36" s="26" t="s">
        <v>103</v>
      </c>
      <c r="D36" s="40"/>
      <c r="E36" s="40"/>
      <c r="F36" s="40"/>
      <c r="G36" s="27">
        <v>1</v>
      </c>
      <c r="H36" s="27">
        <f>SUM(Articles[[#This Row],[STOCK ENTREPÔT ]:[STOCK VEHICULE DAVID]])</f>
        <v>1</v>
      </c>
      <c r="I36" s="28"/>
      <c r="J36" s="91" cm="1">
        <f t="array" ref="J36">SUM(_xlfn._xlws.FILTER(_synthese_quantite_sortie,_synthese_n_article=Articles[[#This Row],[N° ARTICLE]],0))</f>
        <v>0</v>
      </c>
      <c r="K36" s="29"/>
      <c r="L36" s="27">
        <f>Articles[[#This Row],[QUANTITE TOTALE EN STOCK]]-Articles[[#This Row],[ARTICLE CONSOMME]]</f>
        <v>1</v>
      </c>
      <c r="M36" s="28">
        <f>Articles[[#This Row],[STOCK FINAL]]*Articles[[#This Row],[VALEUR DE L''ARTICLE]]</f>
        <v>0</v>
      </c>
    </row>
    <row r="37" spans="1:13" s="18" customFormat="1" ht="15.95" customHeight="1" x14ac:dyDescent="0.2">
      <c r="A37" s="76" t="s">
        <v>67</v>
      </c>
      <c r="B37" s="5" t="s">
        <v>95</v>
      </c>
      <c r="C37" s="9" t="s">
        <v>103</v>
      </c>
      <c r="D37" s="39"/>
      <c r="E37" s="39"/>
      <c r="F37" s="39"/>
      <c r="G37" s="4">
        <v>1</v>
      </c>
      <c r="H37" s="4">
        <f>SUM(Articles[[#This Row],[STOCK ENTREPÔT ]:[STOCK VEHICULE DAVID]])</f>
        <v>1</v>
      </c>
      <c r="I37" s="15"/>
      <c r="J37" s="90" cm="1">
        <f t="array" ref="J37">SUM(_xlfn._xlws.FILTER(_synthese_quantite_sortie,_synthese_n_article=Articles[[#This Row],[N° ARTICLE]],0))</f>
        <v>0</v>
      </c>
      <c r="K37" s="11"/>
      <c r="L37" s="4">
        <f>Articles[[#This Row],[QUANTITE TOTALE EN STOCK]]-Articles[[#This Row],[ARTICLE CONSOMME]]</f>
        <v>1</v>
      </c>
      <c r="M37" s="15">
        <f>Articles[[#This Row],[STOCK FINAL]]*Articles[[#This Row],[VALEUR DE L''ARTICLE]]</f>
        <v>0</v>
      </c>
    </row>
    <row r="38" spans="1:13" ht="15.95" customHeight="1" x14ac:dyDescent="0.2">
      <c r="A38" s="75" t="s">
        <v>68</v>
      </c>
      <c r="B38" s="25" t="s">
        <v>96</v>
      </c>
      <c r="C38" s="26" t="s">
        <v>103</v>
      </c>
      <c r="D38" s="40"/>
      <c r="E38" s="40"/>
      <c r="F38" s="40"/>
      <c r="G38" s="27">
        <v>1</v>
      </c>
      <c r="H38" s="27">
        <f>SUM(Articles[[#This Row],[STOCK ENTREPÔT ]:[STOCK VEHICULE DAVID]])</f>
        <v>1</v>
      </c>
      <c r="I38" s="28"/>
      <c r="J38" s="91" cm="1">
        <f t="array" ref="J38">SUM(_xlfn._xlws.FILTER(_synthese_quantite_sortie,_synthese_n_article=Articles[[#This Row],[N° ARTICLE]],0))</f>
        <v>0</v>
      </c>
      <c r="K38" s="29"/>
      <c r="L38" s="27">
        <f>Articles[[#This Row],[QUANTITE TOTALE EN STOCK]]-Articles[[#This Row],[ARTICLE CONSOMME]]</f>
        <v>1</v>
      </c>
      <c r="M38" s="28">
        <f>Articles[[#This Row],[STOCK FINAL]]*Articles[[#This Row],[VALEUR DE L''ARTICLE]]</f>
        <v>0</v>
      </c>
    </row>
    <row r="39" spans="1:13" s="18" customFormat="1" ht="15.95" customHeight="1" x14ac:dyDescent="0.2">
      <c r="A39" s="76" t="s">
        <v>69</v>
      </c>
      <c r="B39" s="5" t="s">
        <v>97</v>
      </c>
      <c r="C39" s="9" t="s">
        <v>103</v>
      </c>
      <c r="D39" s="39"/>
      <c r="E39" s="39"/>
      <c r="F39" s="39"/>
      <c r="G39" s="4">
        <v>1</v>
      </c>
      <c r="H39" s="4">
        <f>SUM(Articles[[#This Row],[STOCK ENTREPÔT ]:[STOCK VEHICULE DAVID]])</f>
        <v>1</v>
      </c>
      <c r="I39" s="15"/>
      <c r="J39" s="90" cm="1">
        <f t="array" ref="J39">SUM(_xlfn._xlws.FILTER(_synthese_quantite_sortie,_synthese_n_article=Articles[[#This Row],[N° ARTICLE]],0))</f>
        <v>0</v>
      </c>
      <c r="K39" s="11"/>
      <c r="L39" s="4">
        <f>Articles[[#This Row],[QUANTITE TOTALE EN STOCK]]-Articles[[#This Row],[ARTICLE CONSOMME]]</f>
        <v>1</v>
      </c>
      <c r="M39" s="15">
        <f>Articles[[#This Row],[STOCK FINAL]]*Articles[[#This Row],[VALEUR DE L''ARTICLE]]</f>
        <v>0</v>
      </c>
    </row>
    <row r="40" spans="1:13" ht="15.95" customHeight="1" x14ac:dyDescent="0.2">
      <c r="A40" s="75" t="s">
        <v>70</v>
      </c>
      <c r="B40" s="25" t="s">
        <v>98</v>
      </c>
      <c r="C40" s="26" t="s">
        <v>103</v>
      </c>
      <c r="D40" s="40"/>
      <c r="E40" s="40"/>
      <c r="F40" s="40"/>
      <c r="G40" s="27">
        <v>1</v>
      </c>
      <c r="H40" s="27">
        <f>SUM(Articles[[#This Row],[STOCK ENTREPÔT ]:[STOCK VEHICULE DAVID]])</f>
        <v>1</v>
      </c>
      <c r="I40" s="28"/>
      <c r="J40" s="91" cm="1">
        <f t="array" ref="J40">SUM(_xlfn._xlws.FILTER(_synthese_quantite_sortie,_synthese_n_article=Articles[[#This Row],[N° ARTICLE]],0))</f>
        <v>0</v>
      </c>
      <c r="K40" s="29"/>
      <c r="L40" s="27">
        <f>Articles[[#This Row],[QUANTITE TOTALE EN STOCK]]-Articles[[#This Row],[ARTICLE CONSOMME]]</f>
        <v>1</v>
      </c>
      <c r="M40" s="28">
        <f>Articles[[#This Row],[STOCK FINAL]]*Articles[[#This Row],[VALEUR DE L''ARTICLE]]</f>
        <v>0</v>
      </c>
    </row>
    <row r="41" spans="1:13" s="18" customFormat="1" ht="15.95" customHeight="1" x14ac:dyDescent="0.2">
      <c r="A41" s="76">
        <v>120888</v>
      </c>
      <c r="B41" s="5" t="s">
        <v>12</v>
      </c>
      <c r="C41" s="9" t="s">
        <v>104</v>
      </c>
      <c r="D41" s="39"/>
      <c r="E41" s="39"/>
      <c r="F41" s="39"/>
      <c r="G41" s="4">
        <v>1</v>
      </c>
      <c r="H41" s="4">
        <f>SUM(Articles[[#This Row],[STOCK ENTREPÔT ]:[STOCK VEHICULE DAVID]])</f>
        <v>1</v>
      </c>
      <c r="I41" s="15"/>
      <c r="J41" s="90" cm="1">
        <f t="array" ref="J41">SUM(_xlfn._xlws.FILTER(_synthese_quantite_sortie,_synthese_n_article=Articles[[#This Row],[N° ARTICLE]],0))</f>
        <v>0</v>
      </c>
      <c r="K41" s="11"/>
      <c r="L41" s="4">
        <f>Articles[[#This Row],[QUANTITE TOTALE EN STOCK]]-Articles[[#This Row],[ARTICLE CONSOMME]]</f>
        <v>1</v>
      </c>
      <c r="M41" s="15">
        <f>Articles[[#This Row],[STOCK FINAL]]*Articles[[#This Row],[VALEUR DE L''ARTICLE]]</f>
        <v>0</v>
      </c>
    </row>
    <row r="42" spans="1:13" ht="15.95" customHeight="1" x14ac:dyDescent="0.2">
      <c r="A42" s="75">
        <v>706218</v>
      </c>
      <c r="B42" s="25" t="s">
        <v>15</v>
      </c>
      <c r="C42" s="26" t="s">
        <v>104</v>
      </c>
      <c r="D42" s="40"/>
      <c r="E42" s="40"/>
      <c r="F42" s="40"/>
      <c r="G42" s="27">
        <v>1</v>
      </c>
      <c r="H42" s="27">
        <f>SUM(Articles[[#This Row],[STOCK ENTREPÔT ]:[STOCK VEHICULE DAVID]])</f>
        <v>1</v>
      </c>
      <c r="I42" s="28"/>
      <c r="J42" s="91" cm="1">
        <f t="array" ref="J42">SUM(_xlfn._xlws.FILTER(_synthese_quantite_sortie,_synthese_n_article=Articles[[#This Row],[N° ARTICLE]],0))</f>
        <v>0</v>
      </c>
      <c r="K42" s="29"/>
      <c r="L42" s="27">
        <f>Articles[[#This Row],[QUANTITE TOTALE EN STOCK]]-Articles[[#This Row],[ARTICLE CONSOMME]]</f>
        <v>1</v>
      </c>
      <c r="M42" s="28">
        <f>Articles[[#This Row],[STOCK FINAL]]*Articles[[#This Row],[VALEUR DE L''ARTICLE]]</f>
        <v>0</v>
      </c>
    </row>
    <row r="43" spans="1:13" s="18" customFormat="1" ht="15.95" customHeight="1" x14ac:dyDescent="0.2">
      <c r="A43" s="76">
        <v>709266</v>
      </c>
      <c r="B43" s="5" t="s">
        <v>16</v>
      </c>
      <c r="C43" s="9" t="s">
        <v>104</v>
      </c>
      <c r="D43" s="39"/>
      <c r="E43" s="39"/>
      <c r="F43" s="39"/>
      <c r="G43" s="4">
        <v>1</v>
      </c>
      <c r="H43" s="4">
        <f>SUM(Articles[[#This Row],[STOCK ENTREPÔT ]:[STOCK VEHICULE DAVID]])</f>
        <v>1</v>
      </c>
      <c r="I43" s="15"/>
      <c r="J43" s="90" cm="1">
        <f t="array" ref="J43">SUM(_xlfn._xlws.FILTER(_synthese_quantite_sortie,_synthese_n_article=Articles[[#This Row],[N° ARTICLE]],0))</f>
        <v>0</v>
      </c>
      <c r="K43" s="11"/>
      <c r="L43" s="4">
        <f>Articles[[#This Row],[QUANTITE TOTALE EN STOCK]]-Articles[[#This Row],[ARTICLE CONSOMME]]</f>
        <v>1</v>
      </c>
      <c r="M43" s="15">
        <f>Articles[[#This Row],[STOCK FINAL]]*Articles[[#This Row],[VALEUR DE L''ARTICLE]]</f>
        <v>0</v>
      </c>
    </row>
    <row r="44" spans="1:13" ht="15.95" customHeight="1" x14ac:dyDescent="0.2">
      <c r="A44" s="75">
        <v>7427232</v>
      </c>
      <c r="B44" s="25" t="s">
        <v>18</v>
      </c>
      <c r="C44" s="26" t="s">
        <v>104</v>
      </c>
      <c r="D44" s="40"/>
      <c r="E44" s="40"/>
      <c r="F44" s="40"/>
      <c r="G44" s="27">
        <v>1</v>
      </c>
      <c r="H44" s="27">
        <f>SUM(Articles[[#This Row],[STOCK ENTREPÔT ]:[STOCK VEHICULE DAVID]])</f>
        <v>1</v>
      </c>
      <c r="I44" s="28"/>
      <c r="J44" s="91" cm="1">
        <f t="array" ref="J44">SUM(_xlfn._xlws.FILTER(_synthese_quantite_sortie,_synthese_n_article=Articles[[#This Row],[N° ARTICLE]],0))</f>
        <v>0</v>
      </c>
      <c r="K44" s="29"/>
      <c r="L44" s="27">
        <f>Articles[[#This Row],[QUANTITE TOTALE EN STOCK]]-Articles[[#This Row],[ARTICLE CONSOMME]]</f>
        <v>1</v>
      </c>
      <c r="M44" s="28">
        <f>Articles[[#This Row],[STOCK FINAL]]*Articles[[#This Row],[VALEUR DE L''ARTICLE]]</f>
        <v>0</v>
      </c>
    </row>
    <row r="45" spans="1:13" s="18" customFormat="1" ht="15.95" customHeight="1" x14ac:dyDescent="0.2">
      <c r="A45" s="76">
        <v>7600485</v>
      </c>
      <c r="B45" s="5" t="s">
        <v>19</v>
      </c>
      <c r="C45" s="9" t="s">
        <v>104</v>
      </c>
      <c r="D45" s="39"/>
      <c r="E45" s="39"/>
      <c r="F45" s="39"/>
      <c r="G45" s="4">
        <v>1</v>
      </c>
      <c r="H45" s="4">
        <f>SUM(Articles[[#This Row],[STOCK ENTREPÔT ]:[STOCK VEHICULE DAVID]])</f>
        <v>1</v>
      </c>
      <c r="I45" s="15"/>
      <c r="J45" s="90" cm="1">
        <f t="array" ref="J45">SUM(_xlfn._xlws.FILTER(_synthese_quantite_sortie,_synthese_n_article=Articles[[#This Row],[N° ARTICLE]],0))</f>
        <v>0</v>
      </c>
      <c r="K45" s="11"/>
      <c r="L45" s="4">
        <f>Articles[[#This Row],[QUANTITE TOTALE EN STOCK]]-Articles[[#This Row],[ARTICLE CONSOMME]]</f>
        <v>1</v>
      </c>
      <c r="M45" s="15">
        <f>Articles[[#This Row],[STOCK FINAL]]*Articles[[#This Row],[VALEUR DE L''ARTICLE]]</f>
        <v>0</v>
      </c>
    </row>
    <row r="46" spans="1:13" ht="15.95" customHeight="1" x14ac:dyDescent="0.2">
      <c r="A46" s="75">
        <v>7819825</v>
      </c>
      <c r="B46" s="25" t="s">
        <v>20</v>
      </c>
      <c r="C46" s="26" t="s">
        <v>104</v>
      </c>
      <c r="D46" s="40"/>
      <c r="E46" s="40"/>
      <c r="F46" s="40"/>
      <c r="G46" s="27">
        <v>1</v>
      </c>
      <c r="H46" s="27">
        <f>SUM(Articles[[#This Row],[STOCK ENTREPÔT ]:[STOCK VEHICULE DAVID]])</f>
        <v>1</v>
      </c>
      <c r="I46" s="28"/>
      <c r="J46" s="91" cm="1">
        <f t="array" ref="J46">SUM(_xlfn._xlws.FILTER(_synthese_quantite_sortie,_synthese_n_article=Articles[[#This Row],[N° ARTICLE]],0))</f>
        <v>0</v>
      </c>
      <c r="K46" s="29"/>
      <c r="L46" s="27">
        <f>Articles[[#This Row],[QUANTITE TOTALE EN STOCK]]-Articles[[#This Row],[ARTICLE CONSOMME]]</f>
        <v>1</v>
      </c>
      <c r="M46" s="28">
        <f>Articles[[#This Row],[STOCK FINAL]]*Articles[[#This Row],[VALEUR DE L''ARTICLE]]</f>
        <v>0</v>
      </c>
    </row>
    <row r="47" spans="1:13" s="18" customFormat="1" ht="15.95" customHeight="1" x14ac:dyDescent="0.2">
      <c r="A47" s="76">
        <v>7819967</v>
      </c>
      <c r="B47" s="5" t="s">
        <v>17</v>
      </c>
      <c r="C47" s="9" t="s">
        <v>104</v>
      </c>
      <c r="D47" s="39"/>
      <c r="E47" s="39"/>
      <c r="F47" s="39"/>
      <c r="G47" s="4">
        <v>4</v>
      </c>
      <c r="H47" s="4">
        <f>SUM(Articles[[#This Row],[STOCK ENTREPÔT ]:[STOCK VEHICULE DAVID]])</f>
        <v>4</v>
      </c>
      <c r="I47" s="15"/>
      <c r="J47" s="90" cm="1">
        <f t="array" ref="J47">SUM(_xlfn._xlws.FILTER(_synthese_quantite_sortie,_synthese_n_article=Articles[[#This Row],[N° ARTICLE]],0))</f>
        <v>0</v>
      </c>
      <c r="K47" s="11"/>
      <c r="L47" s="4">
        <f>Articles[[#This Row],[QUANTITE TOTALE EN STOCK]]-Articles[[#This Row],[ARTICLE CONSOMME]]</f>
        <v>4</v>
      </c>
      <c r="M47" s="15">
        <f>Articles[[#This Row],[STOCK FINAL]]*Articles[[#This Row],[VALEUR DE L''ARTICLE]]</f>
        <v>0</v>
      </c>
    </row>
    <row r="48" spans="1:13" ht="15.95" customHeight="1" x14ac:dyDescent="0.2">
      <c r="A48" s="75">
        <v>7819971</v>
      </c>
      <c r="B48" s="25" t="s">
        <v>21</v>
      </c>
      <c r="C48" s="26" t="s">
        <v>104</v>
      </c>
      <c r="D48" s="40"/>
      <c r="E48" s="40"/>
      <c r="F48" s="40"/>
      <c r="G48" s="27">
        <v>2</v>
      </c>
      <c r="H48" s="27">
        <f>SUM(Articles[[#This Row],[STOCK ENTREPÔT ]:[STOCK VEHICULE DAVID]])</f>
        <v>2</v>
      </c>
      <c r="I48" s="28"/>
      <c r="J48" s="91" cm="1">
        <f t="array" ref="J48">SUM(_xlfn._xlws.FILTER(_synthese_quantite_sortie,_synthese_n_article=Articles[[#This Row],[N° ARTICLE]],0))</f>
        <v>0</v>
      </c>
      <c r="K48" s="29"/>
      <c r="L48" s="27">
        <f>Articles[[#This Row],[QUANTITE TOTALE EN STOCK]]-Articles[[#This Row],[ARTICLE CONSOMME]]</f>
        <v>2</v>
      </c>
      <c r="M48" s="28">
        <f>Articles[[#This Row],[STOCK FINAL]]*Articles[[#This Row],[VALEUR DE L''ARTICLE]]</f>
        <v>0</v>
      </c>
    </row>
    <row r="49" spans="1:13" s="18" customFormat="1" ht="15.95" customHeight="1" x14ac:dyDescent="0.2">
      <c r="A49" s="76">
        <v>7826504</v>
      </c>
      <c r="B49" s="5" t="s">
        <v>22</v>
      </c>
      <c r="C49" s="9" t="s">
        <v>104</v>
      </c>
      <c r="D49" s="39"/>
      <c r="E49" s="39"/>
      <c r="F49" s="39"/>
      <c r="G49" s="4">
        <v>1</v>
      </c>
      <c r="H49" s="4">
        <f>SUM(Articles[[#This Row],[STOCK ENTREPÔT ]:[STOCK VEHICULE DAVID]])</f>
        <v>1</v>
      </c>
      <c r="I49" s="15"/>
      <c r="J49" s="90" cm="1">
        <f t="array" ref="J49">SUM(_xlfn._xlws.FILTER(_synthese_quantite_sortie,_synthese_n_article=Articles[[#This Row],[N° ARTICLE]],0))</f>
        <v>0</v>
      </c>
      <c r="K49" s="11"/>
      <c r="L49" s="4">
        <f>Articles[[#This Row],[QUANTITE TOTALE EN STOCK]]-Articles[[#This Row],[ARTICLE CONSOMME]]</f>
        <v>1</v>
      </c>
      <c r="M49" s="15">
        <f>Articles[[#This Row],[STOCK FINAL]]*Articles[[#This Row],[VALEUR DE L''ARTICLE]]</f>
        <v>0</v>
      </c>
    </row>
    <row r="50" spans="1:13" ht="15.95" customHeight="1" x14ac:dyDescent="0.2">
      <c r="A50" s="75">
        <v>7826515</v>
      </c>
      <c r="B50" s="25" t="s">
        <v>22</v>
      </c>
      <c r="C50" s="26" t="s">
        <v>104</v>
      </c>
      <c r="D50" s="40"/>
      <c r="E50" s="40"/>
      <c r="F50" s="40"/>
      <c r="G50" s="27">
        <v>1</v>
      </c>
      <c r="H50" s="27">
        <f>SUM(Articles[[#This Row],[STOCK ENTREPÔT ]:[STOCK VEHICULE DAVID]])</f>
        <v>1</v>
      </c>
      <c r="I50" s="28"/>
      <c r="J50" s="91" cm="1">
        <f t="array" ref="J50">SUM(_xlfn._xlws.FILTER(_synthese_quantite_sortie,_synthese_n_article=Articles[[#This Row],[N° ARTICLE]],0))</f>
        <v>0</v>
      </c>
      <c r="K50" s="29"/>
      <c r="L50" s="27">
        <f>Articles[[#This Row],[QUANTITE TOTALE EN STOCK]]-Articles[[#This Row],[ARTICLE CONSOMME]]</f>
        <v>1</v>
      </c>
      <c r="M50" s="28">
        <f>Articles[[#This Row],[STOCK FINAL]]*Articles[[#This Row],[VALEUR DE L''ARTICLE]]</f>
        <v>0</v>
      </c>
    </row>
    <row r="51" spans="1:13" s="18" customFormat="1" ht="15.95" customHeight="1" x14ac:dyDescent="0.2">
      <c r="A51" s="76">
        <v>7826529</v>
      </c>
      <c r="B51" s="5" t="s">
        <v>100</v>
      </c>
      <c r="C51" s="9" t="s">
        <v>104</v>
      </c>
      <c r="D51" s="39"/>
      <c r="E51" s="39"/>
      <c r="F51" s="39"/>
      <c r="G51" s="4">
        <v>1</v>
      </c>
      <c r="H51" s="4">
        <f>SUM(Articles[[#This Row],[STOCK ENTREPÔT ]:[STOCK VEHICULE DAVID]])</f>
        <v>1</v>
      </c>
      <c r="I51" s="15"/>
      <c r="J51" s="90" cm="1">
        <f t="array" ref="J51">SUM(_xlfn._xlws.FILTER(_synthese_quantite_sortie,_synthese_n_article=Articles[[#This Row],[N° ARTICLE]],0))</f>
        <v>0</v>
      </c>
      <c r="K51" s="11"/>
      <c r="L51" s="4">
        <f>Articles[[#This Row],[QUANTITE TOTALE EN STOCK]]-Articles[[#This Row],[ARTICLE CONSOMME]]</f>
        <v>1</v>
      </c>
      <c r="M51" s="15">
        <f>Articles[[#This Row],[STOCK FINAL]]*Articles[[#This Row],[VALEUR DE L''ARTICLE]]</f>
        <v>0</v>
      </c>
    </row>
    <row r="52" spans="1:13" ht="15.95" customHeight="1" x14ac:dyDescent="0.2">
      <c r="A52" s="75">
        <v>7827933</v>
      </c>
      <c r="B52" s="25" t="s">
        <v>23</v>
      </c>
      <c r="C52" s="26" t="s">
        <v>104</v>
      </c>
      <c r="D52" s="40"/>
      <c r="E52" s="40"/>
      <c r="F52" s="40"/>
      <c r="G52" s="27">
        <v>1</v>
      </c>
      <c r="H52" s="27">
        <f>SUM(Articles[[#This Row],[STOCK ENTREPÔT ]:[STOCK VEHICULE DAVID]])</f>
        <v>1</v>
      </c>
      <c r="I52" s="28"/>
      <c r="J52" s="91" cm="1">
        <f t="array" ref="J52">SUM(_xlfn._xlws.FILTER(_synthese_quantite_sortie,_synthese_n_article=Articles[[#This Row],[N° ARTICLE]],0))</f>
        <v>0</v>
      </c>
      <c r="K52" s="29"/>
      <c r="L52" s="27">
        <f>Articles[[#This Row],[QUANTITE TOTALE EN STOCK]]-Articles[[#This Row],[ARTICLE CONSOMME]]</f>
        <v>1</v>
      </c>
      <c r="M52" s="28">
        <f>Articles[[#This Row],[STOCK FINAL]]*Articles[[#This Row],[VALEUR DE L''ARTICLE]]</f>
        <v>0</v>
      </c>
    </row>
    <row r="53" spans="1:13" s="18" customFormat="1" ht="15.95" customHeight="1" x14ac:dyDescent="0.2">
      <c r="A53" s="76">
        <v>7828718</v>
      </c>
      <c r="B53" s="5" t="s">
        <v>24</v>
      </c>
      <c r="C53" s="9" t="s">
        <v>104</v>
      </c>
      <c r="D53" s="39"/>
      <c r="E53" s="39"/>
      <c r="F53" s="39"/>
      <c r="G53" s="4">
        <v>2</v>
      </c>
      <c r="H53" s="4">
        <f>SUM(Articles[[#This Row],[STOCK ENTREPÔT ]:[STOCK VEHICULE DAVID]])</f>
        <v>2</v>
      </c>
      <c r="I53" s="15"/>
      <c r="J53" s="90" cm="1">
        <f t="array" ref="J53">SUM(_xlfn._xlws.FILTER(_synthese_quantite_sortie,_synthese_n_article=Articles[[#This Row],[N° ARTICLE]],0))</f>
        <v>0</v>
      </c>
      <c r="K53" s="11"/>
      <c r="L53" s="4">
        <f>Articles[[#This Row],[QUANTITE TOTALE EN STOCK]]-Articles[[#This Row],[ARTICLE CONSOMME]]</f>
        <v>2</v>
      </c>
      <c r="M53" s="15">
        <f>Articles[[#This Row],[STOCK FINAL]]*Articles[[#This Row],[VALEUR DE L''ARTICLE]]</f>
        <v>0</v>
      </c>
    </row>
    <row r="54" spans="1:13" ht="15.95" customHeight="1" x14ac:dyDescent="0.2">
      <c r="A54" s="75">
        <v>7831305</v>
      </c>
      <c r="B54" s="25" t="s">
        <v>25</v>
      </c>
      <c r="C54" s="26" t="s">
        <v>104</v>
      </c>
      <c r="D54" s="40"/>
      <c r="E54" s="40"/>
      <c r="F54" s="40"/>
      <c r="G54" s="27">
        <v>1</v>
      </c>
      <c r="H54" s="27">
        <f>SUM(Articles[[#This Row],[STOCK ENTREPÔT ]:[STOCK VEHICULE DAVID]])</f>
        <v>1</v>
      </c>
      <c r="I54" s="28"/>
      <c r="J54" s="91" cm="1">
        <f t="array" ref="J54">SUM(_xlfn._xlws.FILTER(_synthese_quantite_sortie,_synthese_n_article=Articles[[#This Row],[N° ARTICLE]],0))</f>
        <v>0</v>
      </c>
      <c r="K54" s="29"/>
      <c r="L54" s="27">
        <f>Articles[[#This Row],[QUANTITE TOTALE EN STOCK]]-Articles[[#This Row],[ARTICLE CONSOMME]]</f>
        <v>1</v>
      </c>
      <c r="M54" s="28">
        <f>Articles[[#This Row],[STOCK FINAL]]*Articles[[#This Row],[VALEUR DE L''ARTICLE]]</f>
        <v>0</v>
      </c>
    </row>
    <row r="55" spans="1:13" s="18" customFormat="1" ht="15.95" customHeight="1" x14ac:dyDescent="0.2">
      <c r="A55" s="76">
        <v>7836177</v>
      </c>
      <c r="B55" s="5" t="s">
        <v>26</v>
      </c>
      <c r="C55" s="9" t="s">
        <v>104</v>
      </c>
      <c r="D55" s="39"/>
      <c r="E55" s="39"/>
      <c r="F55" s="39"/>
      <c r="G55" s="4">
        <v>1</v>
      </c>
      <c r="H55" s="4">
        <f>SUM(Articles[[#This Row],[STOCK ENTREPÔT ]:[STOCK VEHICULE DAVID]])</f>
        <v>1</v>
      </c>
      <c r="I55" s="15"/>
      <c r="J55" s="90" cm="1">
        <f t="array" ref="J55">SUM(_xlfn._xlws.FILTER(_synthese_quantite_sortie,_synthese_n_article=Articles[[#This Row],[N° ARTICLE]],0))</f>
        <v>0</v>
      </c>
      <c r="K55" s="11"/>
      <c r="L55" s="4">
        <f>Articles[[#This Row],[QUANTITE TOTALE EN STOCK]]-Articles[[#This Row],[ARTICLE CONSOMME]]</f>
        <v>1</v>
      </c>
      <c r="M55" s="15">
        <f>Articles[[#This Row],[STOCK FINAL]]*Articles[[#This Row],[VALEUR DE L''ARTICLE]]</f>
        <v>0</v>
      </c>
    </row>
    <row r="56" spans="1:13" ht="15.95" customHeight="1" x14ac:dyDescent="0.2">
      <c r="A56" s="75">
        <v>7836777</v>
      </c>
      <c r="B56" s="25" t="s">
        <v>27</v>
      </c>
      <c r="C56" s="26" t="s">
        <v>104</v>
      </c>
      <c r="D56" s="40"/>
      <c r="E56" s="40"/>
      <c r="F56" s="40"/>
      <c r="G56" s="27">
        <v>1</v>
      </c>
      <c r="H56" s="27">
        <f>SUM(Articles[[#This Row],[STOCK ENTREPÔT ]:[STOCK VEHICULE DAVID]])</f>
        <v>1</v>
      </c>
      <c r="I56" s="28"/>
      <c r="J56" s="91" cm="1">
        <f t="array" ref="J56">SUM(_xlfn._xlws.FILTER(_synthese_quantite_sortie,_synthese_n_article=Articles[[#This Row],[N° ARTICLE]],0))</f>
        <v>0</v>
      </c>
      <c r="K56" s="29"/>
      <c r="L56" s="27">
        <f>Articles[[#This Row],[QUANTITE TOTALE EN STOCK]]-Articles[[#This Row],[ARTICLE CONSOMME]]</f>
        <v>1</v>
      </c>
      <c r="M56" s="28">
        <f>Articles[[#This Row],[STOCK FINAL]]*Articles[[#This Row],[VALEUR DE L''ARTICLE]]</f>
        <v>0</v>
      </c>
    </row>
    <row r="57" spans="1:13" s="18" customFormat="1" ht="15.95" customHeight="1" x14ac:dyDescent="0.2">
      <c r="A57" s="76">
        <v>7838979</v>
      </c>
      <c r="B57" s="5" t="s">
        <v>28</v>
      </c>
      <c r="C57" s="9" t="s">
        <v>104</v>
      </c>
      <c r="D57" s="39"/>
      <c r="E57" s="39"/>
      <c r="F57" s="39"/>
      <c r="G57" s="4">
        <v>1</v>
      </c>
      <c r="H57" s="4">
        <f>SUM(Articles[[#This Row],[STOCK ENTREPÔT ]:[STOCK VEHICULE DAVID]])</f>
        <v>1</v>
      </c>
      <c r="I57" s="15"/>
      <c r="J57" s="90" cm="1">
        <f t="array" ref="J57">SUM(_xlfn._xlws.FILTER(_synthese_quantite_sortie,_synthese_n_article=Articles[[#This Row],[N° ARTICLE]],0))</f>
        <v>0</v>
      </c>
      <c r="K57" s="11"/>
      <c r="L57" s="4">
        <f>Articles[[#This Row],[QUANTITE TOTALE EN STOCK]]-Articles[[#This Row],[ARTICLE CONSOMME]]</f>
        <v>1</v>
      </c>
      <c r="M57" s="15">
        <f>Articles[[#This Row],[STOCK FINAL]]*Articles[[#This Row],[VALEUR DE L''ARTICLE]]</f>
        <v>0</v>
      </c>
    </row>
    <row r="58" spans="1:13" ht="15.95" customHeight="1" x14ac:dyDescent="0.2">
      <c r="A58" s="75">
        <v>7839451</v>
      </c>
      <c r="B58" s="25" t="s">
        <v>29</v>
      </c>
      <c r="C58" s="26" t="s">
        <v>104</v>
      </c>
      <c r="D58" s="40"/>
      <c r="E58" s="40"/>
      <c r="F58" s="40"/>
      <c r="G58" s="27">
        <v>1</v>
      </c>
      <c r="H58" s="27">
        <f>SUM(Articles[[#This Row],[STOCK ENTREPÔT ]:[STOCK VEHICULE DAVID]])</f>
        <v>1</v>
      </c>
      <c r="I58" s="28"/>
      <c r="J58" s="91" cm="1">
        <f t="array" ref="J58">SUM(_xlfn._xlws.FILTER(_synthese_quantite_sortie,_synthese_n_article=Articles[[#This Row],[N° ARTICLE]],0))</f>
        <v>0</v>
      </c>
      <c r="K58" s="29"/>
      <c r="L58" s="27">
        <f>Articles[[#This Row],[QUANTITE TOTALE EN STOCK]]-Articles[[#This Row],[ARTICLE CONSOMME]]</f>
        <v>1</v>
      </c>
      <c r="M58" s="28">
        <f>Articles[[#This Row],[STOCK FINAL]]*Articles[[#This Row],[VALEUR DE L''ARTICLE]]</f>
        <v>0</v>
      </c>
    </row>
    <row r="59" spans="1:13" s="18" customFormat="1" ht="15.95" customHeight="1" x14ac:dyDescent="0.2">
      <c r="A59" s="76">
        <v>7839971</v>
      </c>
      <c r="B59" s="5" t="s">
        <v>30</v>
      </c>
      <c r="C59" s="9" t="s">
        <v>104</v>
      </c>
      <c r="D59" s="39"/>
      <c r="E59" s="39"/>
      <c r="F59" s="39"/>
      <c r="G59" s="4">
        <v>1</v>
      </c>
      <c r="H59" s="4">
        <f>SUM(Articles[[#This Row],[STOCK ENTREPÔT ]:[STOCK VEHICULE DAVID]])</f>
        <v>1</v>
      </c>
      <c r="I59" s="15"/>
      <c r="J59" s="90" cm="1">
        <f t="array" ref="J59">SUM(_xlfn._xlws.FILTER(_synthese_quantite_sortie,_synthese_n_article=Articles[[#This Row],[N° ARTICLE]],0))</f>
        <v>0</v>
      </c>
      <c r="K59" s="11"/>
      <c r="L59" s="4">
        <f>Articles[[#This Row],[QUANTITE TOTALE EN STOCK]]-Articles[[#This Row],[ARTICLE CONSOMME]]</f>
        <v>1</v>
      </c>
      <c r="M59" s="15">
        <f>Articles[[#This Row],[STOCK FINAL]]*Articles[[#This Row],[VALEUR DE L''ARTICLE]]</f>
        <v>0</v>
      </c>
    </row>
    <row r="60" spans="1:13" ht="15.95" customHeight="1" x14ac:dyDescent="0.2">
      <c r="A60" s="75">
        <v>7840346</v>
      </c>
      <c r="B60" s="25" t="s">
        <v>31</v>
      </c>
      <c r="C60" s="26" t="s">
        <v>104</v>
      </c>
      <c r="D60" s="40"/>
      <c r="E60" s="40"/>
      <c r="F60" s="40"/>
      <c r="G60" s="27">
        <v>1</v>
      </c>
      <c r="H60" s="27">
        <f>SUM(Articles[[#This Row],[STOCK ENTREPÔT ]:[STOCK VEHICULE DAVID]])</f>
        <v>1</v>
      </c>
      <c r="I60" s="28"/>
      <c r="J60" s="91" cm="1">
        <f t="array" ref="J60">SUM(_xlfn._xlws.FILTER(_synthese_quantite_sortie,_synthese_n_article=Articles[[#This Row],[N° ARTICLE]],0))</f>
        <v>0</v>
      </c>
      <c r="K60" s="29"/>
      <c r="L60" s="27">
        <f>Articles[[#This Row],[QUANTITE TOTALE EN STOCK]]-Articles[[#This Row],[ARTICLE CONSOMME]]</f>
        <v>1</v>
      </c>
      <c r="M60" s="28">
        <f>Articles[[#This Row],[STOCK FINAL]]*Articles[[#This Row],[VALEUR DE L''ARTICLE]]</f>
        <v>0</v>
      </c>
    </row>
    <row r="61" spans="1:13" s="18" customFormat="1" ht="15.95" customHeight="1" x14ac:dyDescent="0.2">
      <c r="A61" s="76">
        <v>7858539</v>
      </c>
      <c r="B61" s="5" t="s">
        <v>32</v>
      </c>
      <c r="C61" s="9" t="s">
        <v>104</v>
      </c>
      <c r="D61" s="39"/>
      <c r="E61" s="39"/>
      <c r="F61" s="39"/>
      <c r="G61" s="4">
        <v>1</v>
      </c>
      <c r="H61" s="4">
        <f>SUM(Articles[[#This Row],[STOCK ENTREPÔT ]:[STOCK VEHICULE DAVID]])</f>
        <v>1</v>
      </c>
      <c r="I61" s="15"/>
      <c r="J61" s="90" cm="1">
        <f t="array" ref="J61">SUM(_xlfn._xlws.FILTER(_synthese_quantite_sortie,_synthese_n_article=Articles[[#This Row],[N° ARTICLE]],0))</f>
        <v>0</v>
      </c>
      <c r="K61" s="11"/>
      <c r="L61" s="4">
        <f>Articles[[#This Row],[QUANTITE TOTALE EN STOCK]]-Articles[[#This Row],[ARTICLE CONSOMME]]</f>
        <v>1</v>
      </c>
      <c r="M61" s="15">
        <f>Articles[[#This Row],[STOCK FINAL]]*Articles[[#This Row],[VALEUR DE L''ARTICLE]]</f>
        <v>0</v>
      </c>
    </row>
    <row r="62" spans="1:13" ht="15.95" customHeight="1" x14ac:dyDescent="0.2">
      <c r="A62" s="75" t="s">
        <v>99</v>
      </c>
      <c r="B62" s="25" t="s">
        <v>14</v>
      </c>
      <c r="C62" s="26" t="s">
        <v>104</v>
      </c>
      <c r="D62" s="40"/>
      <c r="E62" s="40"/>
      <c r="F62" s="40"/>
      <c r="G62" s="27">
        <v>1</v>
      </c>
      <c r="H62" s="27">
        <f>SUM(Articles[[#This Row],[STOCK ENTREPÔT ]:[STOCK VEHICULE DAVID]])</f>
        <v>1</v>
      </c>
      <c r="I62" s="28"/>
      <c r="J62" s="91" cm="1">
        <f t="array" ref="J62">SUM(_xlfn._xlws.FILTER(_synthese_quantite_sortie,_synthese_n_article=Articles[[#This Row],[N° ARTICLE]],0))</f>
        <v>0</v>
      </c>
      <c r="K62" s="29"/>
      <c r="L62" s="27">
        <f>Articles[[#This Row],[QUANTITE TOTALE EN STOCK]]-Articles[[#This Row],[ARTICLE CONSOMME]]</f>
        <v>1</v>
      </c>
      <c r="M62" s="28">
        <f>Articles[[#This Row],[STOCK FINAL]]*Articles[[#This Row],[VALEUR DE L''ARTICLE]]</f>
        <v>0</v>
      </c>
    </row>
    <row r="63" spans="1:13" ht="15.95" customHeight="1" x14ac:dyDescent="0.2">
      <c r="A63" s="76" t="s">
        <v>101</v>
      </c>
      <c r="B63" s="5" t="s">
        <v>13</v>
      </c>
      <c r="C63" s="9" t="s">
        <v>104</v>
      </c>
      <c r="D63" s="39"/>
      <c r="E63" s="39"/>
      <c r="F63" s="39"/>
      <c r="G63" s="4">
        <v>1</v>
      </c>
      <c r="H63" s="4">
        <f>SUM(Articles[[#This Row],[STOCK ENTREPÔT ]:[STOCK VEHICULE DAVID]])</f>
        <v>1</v>
      </c>
      <c r="I63" s="15"/>
      <c r="J63" s="90" cm="1">
        <f t="array" ref="J63">SUM(_xlfn._xlws.FILTER(_synthese_quantite_sortie,_synthese_n_article=Articles[[#This Row],[N° ARTICLE]],0))</f>
        <v>0</v>
      </c>
      <c r="K63" s="11"/>
      <c r="L63" s="4">
        <f>Articles[[#This Row],[QUANTITE TOTALE EN STOCK]]-Articles[[#This Row],[ARTICLE CONSOMME]]</f>
        <v>1</v>
      </c>
      <c r="M63" s="15">
        <f>Articles[[#This Row],[STOCK FINAL]]*Articles[[#This Row],[VALEUR DE L''ARTICLE]]</f>
        <v>0</v>
      </c>
    </row>
    <row r="64" spans="1:13" s="18" customFormat="1" ht="15.95" customHeight="1" x14ac:dyDescent="0.2">
      <c r="A64" s="75"/>
      <c r="B64" s="25"/>
      <c r="C64" s="26"/>
      <c r="D64" s="40"/>
      <c r="E64" s="40"/>
      <c r="F64" s="40"/>
      <c r="G64" s="27"/>
      <c r="H64" s="27">
        <f>SUM(Articles[[#This Row],[STOCK ENTREPÔT ]:[STOCK VEHICULE DAVID]])</f>
        <v>0</v>
      </c>
      <c r="I64" s="28"/>
      <c r="J64" s="91" cm="1">
        <f t="array" ref="J64">SUM(_xlfn._xlws.FILTER(_synthese_quantite_sortie,_synthese_n_article=Articles[[#This Row],[N° ARTICLE]],0))</f>
        <v>0</v>
      </c>
      <c r="K64" s="29"/>
      <c r="L64" s="27">
        <f>Articles[[#This Row],[QUANTITE TOTALE EN STOCK]]-Articles[[#This Row],[ARTICLE CONSOMME]]</f>
        <v>0</v>
      </c>
      <c r="M64" s="28">
        <f>Articles[[#This Row],[STOCK FINAL]]*Articles[[#This Row],[VALEUR DE L''ARTICLE]]</f>
        <v>0</v>
      </c>
    </row>
    <row r="65" spans="1:13" ht="15.95" customHeight="1" x14ac:dyDescent="0.2">
      <c r="A65" s="76"/>
      <c r="B65" s="5"/>
      <c r="C65" s="9"/>
      <c r="D65" s="39"/>
      <c r="E65" s="39"/>
      <c r="F65" s="39"/>
      <c r="G65" s="4"/>
      <c r="H65" s="4">
        <f>SUM(Articles[[#This Row],[STOCK ENTREPÔT ]:[STOCK VEHICULE DAVID]])</f>
        <v>0</v>
      </c>
      <c r="I65" s="15"/>
      <c r="J65" s="90" cm="1">
        <f t="array" ref="J65">SUM(_xlfn._xlws.FILTER(_synthese_quantite_sortie,_synthese_n_article=Articles[[#This Row],[N° ARTICLE]],0))</f>
        <v>0</v>
      </c>
      <c r="K65" s="11"/>
      <c r="L65" s="4">
        <f>Articles[[#This Row],[QUANTITE TOTALE EN STOCK]]-Articles[[#This Row],[ARTICLE CONSOMME]]</f>
        <v>0</v>
      </c>
      <c r="M65" s="15">
        <f>Articles[[#This Row],[STOCK FINAL]]*Articles[[#This Row],[VALEUR DE L''ARTICLE]]</f>
        <v>0</v>
      </c>
    </row>
    <row r="66" spans="1:13" ht="15.95" customHeight="1" x14ac:dyDescent="0.2">
      <c r="A66" s="75"/>
      <c r="B66" s="25"/>
      <c r="C66" s="26"/>
      <c r="D66" s="40"/>
      <c r="E66" s="40"/>
      <c r="F66" s="40"/>
      <c r="G66" s="27"/>
      <c r="H66" s="27">
        <f>SUM(Articles[[#This Row],[STOCK ENTREPÔT ]:[STOCK VEHICULE DAVID]])</f>
        <v>0</v>
      </c>
      <c r="I66" s="28"/>
      <c r="J66" s="91" cm="1">
        <f t="array" ref="J66">SUM(_xlfn._xlws.FILTER(_synthese_quantite_sortie,_synthese_n_article=Articles[[#This Row],[N° ARTICLE]],0))</f>
        <v>0</v>
      </c>
      <c r="K66" s="29"/>
      <c r="L66" s="27">
        <f>Articles[[#This Row],[QUANTITE TOTALE EN STOCK]]-Articles[[#This Row],[ARTICLE CONSOMME]]</f>
        <v>0</v>
      </c>
      <c r="M66" s="28">
        <f>Articles[[#This Row],[STOCK FINAL]]*Articles[[#This Row],[VALEUR DE L''ARTICLE]]</f>
        <v>0</v>
      </c>
    </row>
    <row r="67" spans="1:13" s="18" customFormat="1" ht="15.95" customHeight="1" x14ac:dyDescent="0.2">
      <c r="A67" s="76"/>
      <c r="B67" s="5"/>
      <c r="C67" s="9"/>
      <c r="D67" s="39"/>
      <c r="E67" s="39"/>
      <c r="F67" s="39"/>
      <c r="G67" s="4"/>
      <c r="H67" s="4">
        <f>SUM(Articles[[#This Row],[STOCK ENTREPÔT ]:[STOCK VEHICULE DAVID]])</f>
        <v>0</v>
      </c>
      <c r="I67" s="15"/>
      <c r="J67" s="90" cm="1">
        <f t="array" ref="J67">SUM(_xlfn._xlws.FILTER(_synthese_quantite_sortie,_synthese_n_article=Articles[[#This Row],[N° ARTICLE]],0))</f>
        <v>0</v>
      </c>
      <c r="K67" s="11"/>
      <c r="L67" s="4">
        <f>Articles[[#This Row],[QUANTITE TOTALE EN STOCK]]-Articles[[#This Row],[ARTICLE CONSOMME]]</f>
        <v>0</v>
      </c>
      <c r="M67" s="15">
        <f>Articles[[#This Row],[STOCK FINAL]]*Articles[[#This Row],[VALEUR DE L''ARTICLE]]</f>
        <v>0</v>
      </c>
    </row>
    <row r="68" spans="1:13" ht="15.95" customHeight="1" x14ac:dyDescent="0.2">
      <c r="A68" s="75"/>
      <c r="B68" s="25"/>
      <c r="C68" s="26"/>
      <c r="D68" s="40"/>
      <c r="E68" s="40"/>
      <c r="F68" s="40"/>
      <c r="G68" s="27"/>
      <c r="H68" s="27">
        <f>SUM(Articles[[#This Row],[STOCK ENTREPÔT ]:[STOCK VEHICULE DAVID]])</f>
        <v>0</v>
      </c>
      <c r="I68" s="28"/>
      <c r="J68" s="91" cm="1">
        <f t="array" ref="J68">SUM(_xlfn._xlws.FILTER(_synthese_quantite_sortie,_synthese_n_article=Articles[[#This Row],[N° ARTICLE]],0))</f>
        <v>0</v>
      </c>
      <c r="K68" s="29"/>
      <c r="L68" s="27">
        <f>Articles[[#This Row],[QUANTITE TOTALE EN STOCK]]-Articles[[#This Row],[ARTICLE CONSOMME]]</f>
        <v>0</v>
      </c>
      <c r="M68" s="28">
        <f>Articles[[#This Row],[STOCK FINAL]]*Articles[[#This Row],[VALEUR DE L''ARTICLE]]</f>
        <v>0</v>
      </c>
    </row>
    <row r="69" spans="1:13" s="18" customFormat="1" ht="15.95" customHeight="1" x14ac:dyDescent="0.2">
      <c r="A69" s="76"/>
      <c r="B69" s="5"/>
      <c r="C69" s="9"/>
      <c r="D69" s="39"/>
      <c r="E69" s="39"/>
      <c r="F69" s="39"/>
      <c r="G69" s="4"/>
      <c r="H69" s="4">
        <f>SUM(Articles[[#This Row],[STOCK ENTREPÔT ]:[STOCK VEHICULE DAVID]])</f>
        <v>0</v>
      </c>
      <c r="I69" s="15"/>
      <c r="J69" s="90" cm="1">
        <f t="array" ref="J69">SUM(_xlfn._xlws.FILTER(_synthese_quantite_sortie,_synthese_n_article=Articles[[#This Row],[N° ARTICLE]],0))</f>
        <v>0</v>
      </c>
      <c r="K69" s="11"/>
      <c r="L69" s="4">
        <f>Articles[[#This Row],[QUANTITE TOTALE EN STOCK]]-Articles[[#This Row],[ARTICLE CONSOMME]]</f>
        <v>0</v>
      </c>
      <c r="M69" s="15">
        <f>Articles[[#This Row],[STOCK FINAL]]*Articles[[#This Row],[VALEUR DE L''ARTICLE]]</f>
        <v>0</v>
      </c>
    </row>
    <row r="70" spans="1:13" ht="15.95" customHeight="1" x14ac:dyDescent="0.2">
      <c r="A70" s="75"/>
      <c r="B70" s="25"/>
      <c r="C70" s="26"/>
      <c r="D70" s="40"/>
      <c r="E70" s="40"/>
      <c r="F70" s="40"/>
      <c r="G70" s="27"/>
      <c r="H70" s="27">
        <f>SUM(Articles[[#This Row],[STOCK ENTREPÔT ]:[STOCK VEHICULE DAVID]])</f>
        <v>0</v>
      </c>
      <c r="I70" s="28"/>
      <c r="J70" s="91" cm="1">
        <f t="array" ref="J70">SUM(_xlfn._xlws.FILTER(_synthese_quantite_sortie,_synthese_n_article=Articles[[#This Row],[N° ARTICLE]],0))</f>
        <v>0</v>
      </c>
      <c r="K70" s="29"/>
      <c r="L70" s="27">
        <f>Articles[[#This Row],[QUANTITE TOTALE EN STOCK]]-Articles[[#This Row],[ARTICLE CONSOMME]]</f>
        <v>0</v>
      </c>
      <c r="M70" s="28">
        <f>Articles[[#This Row],[STOCK FINAL]]*Articles[[#This Row],[VALEUR DE L''ARTICLE]]</f>
        <v>0</v>
      </c>
    </row>
    <row r="71" spans="1:13" s="18" customFormat="1" ht="15.95" customHeight="1" x14ac:dyDescent="0.2">
      <c r="A71" s="76"/>
      <c r="B71" s="5"/>
      <c r="C71" s="9"/>
      <c r="D71" s="39"/>
      <c r="E71" s="39"/>
      <c r="F71" s="39"/>
      <c r="G71" s="4"/>
      <c r="H71" s="4">
        <f>SUM(Articles[[#This Row],[STOCK ENTREPÔT ]:[STOCK VEHICULE DAVID]])</f>
        <v>0</v>
      </c>
      <c r="I71" s="15"/>
      <c r="J71" s="90" cm="1">
        <f t="array" ref="J71">SUM(_xlfn._xlws.FILTER(_synthese_quantite_sortie,_synthese_n_article=Articles[[#This Row],[N° ARTICLE]],0))</f>
        <v>0</v>
      </c>
      <c r="K71" s="11"/>
      <c r="L71" s="4">
        <f>Articles[[#This Row],[QUANTITE TOTALE EN STOCK]]-Articles[[#This Row],[ARTICLE CONSOMME]]</f>
        <v>0</v>
      </c>
      <c r="M71" s="15">
        <f>Articles[[#This Row],[STOCK FINAL]]*Articles[[#This Row],[VALEUR DE L''ARTICLE]]</f>
        <v>0</v>
      </c>
    </row>
    <row r="72" spans="1:13" ht="15.95" customHeight="1" x14ac:dyDescent="0.2">
      <c r="A72" s="75"/>
      <c r="B72" s="25"/>
      <c r="C72" s="26"/>
      <c r="D72" s="40"/>
      <c r="E72" s="40"/>
      <c r="F72" s="40"/>
      <c r="G72" s="27"/>
      <c r="H72" s="27">
        <f>SUM(Articles[[#This Row],[STOCK ENTREPÔT ]:[STOCK VEHICULE DAVID]])</f>
        <v>0</v>
      </c>
      <c r="I72" s="28"/>
      <c r="J72" s="91" cm="1">
        <f t="array" ref="J72">SUM(_xlfn._xlws.FILTER(_synthese_quantite_sortie,_synthese_n_article=Articles[[#This Row],[N° ARTICLE]],0))</f>
        <v>0</v>
      </c>
      <c r="K72" s="29"/>
      <c r="L72" s="27">
        <f>Articles[[#This Row],[QUANTITE TOTALE EN STOCK]]-Articles[[#This Row],[ARTICLE CONSOMME]]</f>
        <v>0</v>
      </c>
      <c r="M72" s="28">
        <f>Articles[[#This Row],[STOCK FINAL]]*Articles[[#This Row],[VALEUR DE L''ARTICLE]]</f>
        <v>0</v>
      </c>
    </row>
    <row r="73" spans="1:13" s="18" customFormat="1" ht="15.95" customHeight="1" x14ac:dyDescent="0.2">
      <c r="A73" s="76"/>
      <c r="B73" s="5"/>
      <c r="C73" s="9"/>
      <c r="D73" s="39"/>
      <c r="E73" s="39"/>
      <c r="F73" s="39"/>
      <c r="G73" s="4"/>
      <c r="H73" s="4">
        <f>SUM(Articles[[#This Row],[STOCK ENTREPÔT ]:[STOCK VEHICULE DAVID]])</f>
        <v>0</v>
      </c>
      <c r="I73" s="15"/>
      <c r="J73" s="90" cm="1">
        <f t="array" ref="J73">SUM(_xlfn._xlws.FILTER(_synthese_quantite_sortie,_synthese_n_article=Articles[[#This Row],[N° ARTICLE]],0))</f>
        <v>0</v>
      </c>
      <c r="K73" s="11"/>
      <c r="L73" s="4">
        <f>Articles[[#This Row],[QUANTITE TOTALE EN STOCK]]-Articles[[#This Row],[ARTICLE CONSOMME]]</f>
        <v>0</v>
      </c>
      <c r="M73" s="15">
        <f>Articles[[#This Row],[STOCK FINAL]]*Articles[[#This Row],[VALEUR DE L''ARTICLE]]</f>
        <v>0</v>
      </c>
    </row>
    <row r="74" spans="1:13" ht="15.95" customHeight="1" x14ac:dyDescent="0.2">
      <c r="A74" s="75"/>
      <c r="B74" s="25"/>
      <c r="C74" s="26"/>
      <c r="D74" s="40"/>
      <c r="E74" s="40"/>
      <c r="F74" s="40"/>
      <c r="G74" s="27"/>
      <c r="H74" s="27">
        <f>SUM(Articles[[#This Row],[STOCK ENTREPÔT ]:[STOCK VEHICULE DAVID]])</f>
        <v>0</v>
      </c>
      <c r="I74" s="28"/>
      <c r="J74" s="91" cm="1">
        <f t="array" ref="J74">SUM(_xlfn._xlws.FILTER(_synthese_quantite_sortie,_synthese_n_article=Articles[[#This Row],[N° ARTICLE]],0))</f>
        <v>0</v>
      </c>
      <c r="K74" s="29"/>
      <c r="L74" s="27">
        <f>Articles[[#This Row],[QUANTITE TOTALE EN STOCK]]-Articles[[#This Row],[ARTICLE CONSOMME]]</f>
        <v>0</v>
      </c>
      <c r="M74" s="28">
        <f>Articles[[#This Row],[STOCK FINAL]]*Articles[[#This Row],[VALEUR DE L''ARTICLE]]</f>
        <v>0</v>
      </c>
    </row>
    <row r="75" spans="1:13" s="18" customFormat="1" ht="15.95" customHeight="1" x14ac:dyDescent="0.2">
      <c r="A75" s="76"/>
      <c r="B75" s="5"/>
      <c r="C75" s="9"/>
      <c r="D75" s="39"/>
      <c r="E75" s="39"/>
      <c r="F75" s="39"/>
      <c r="G75" s="4"/>
      <c r="H75" s="4">
        <f>SUM(Articles[[#This Row],[STOCK ENTREPÔT ]:[STOCK VEHICULE DAVID]])</f>
        <v>0</v>
      </c>
      <c r="I75" s="15"/>
      <c r="J75" s="90" cm="1">
        <f t="array" ref="J75">SUM(_xlfn._xlws.FILTER(_synthese_quantite_sortie,_synthese_n_article=Articles[[#This Row],[N° ARTICLE]],0))</f>
        <v>0</v>
      </c>
      <c r="K75" s="11"/>
      <c r="L75" s="4">
        <f>Articles[[#This Row],[QUANTITE TOTALE EN STOCK]]-Articles[[#This Row],[ARTICLE CONSOMME]]</f>
        <v>0</v>
      </c>
      <c r="M75" s="15">
        <f>Articles[[#This Row],[STOCK FINAL]]*Articles[[#This Row],[VALEUR DE L''ARTICLE]]</f>
        <v>0</v>
      </c>
    </row>
    <row r="76" spans="1:13" ht="15.95" customHeight="1" x14ac:dyDescent="0.2">
      <c r="A76" s="75"/>
      <c r="B76" s="25"/>
      <c r="C76" s="26"/>
      <c r="D76" s="40"/>
      <c r="E76" s="40"/>
      <c r="F76" s="40"/>
      <c r="G76" s="27"/>
      <c r="H76" s="27">
        <f>SUM(Articles[[#This Row],[STOCK ENTREPÔT ]:[STOCK VEHICULE DAVID]])</f>
        <v>0</v>
      </c>
      <c r="I76" s="28"/>
      <c r="J76" s="91" cm="1">
        <f t="array" ref="J76">SUM(_xlfn._xlws.FILTER(_synthese_quantite_sortie,_synthese_n_article=Articles[[#This Row],[N° ARTICLE]],0))</f>
        <v>0</v>
      </c>
      <c r="K76" s="29"/>
      <c r="L76" s="27">
        <f>Articles[[#This Row],[QUANTITE TOTALE EN STOCK]]-Articles[[#This Row],[ARTICLE CONSOMME]]</f>
        <v>0</v>
      </c>
      <c r="M76" s="28">
        <f>Articles[[#This Row],[STOCK FINAL]]*Articles[[#This Row],[VALEUR DE L''ARTICLE]]</f>
        <v>0</v>
      </c>
    </row>
    <row r="77" spans="1:13" s="18" customFormat="1" ht="15.95" customHeight="1" x14ac:dyDescent="0.2">
      <c r="A77" s="76"/>
      <c r="B77" s="5"/>
      <c r="C77" s="9"/>
      <c r="D77" s="39"/>
      <c r="E77" s="39"/>
      <c r="F77" s="39"/>
      <c r="G77" s="4"/>
      <c r="H77" s="4">
        <f>SUM(Articles[[#This Row],[STOCK ENTREPÔT ]:[STOCK VEHICULE DAVID]])</f>
        <v>0</v>
      </c>
      <c r="I77" s="15"/>
      <c r="J77" s="90" cm="1">
        <f t="array" ref="J77">SUM(_xlfn._xlws.FILTER(_synthese_quantite_sortie,_synthese_n_article=Articles[[#This Row],[N° ARTICLE]],0))</f>
        <v>0</v>
      </c>
      <c r="K77" s="11"/>
      <c r="L77" s="4">
        <f>Articles[[#This Row],[QUANTITE TOTALE EN STOCK]]-Articles[[#This Row],[ARTICLE CONSOMME]]</f>
        <v>0</v>
      </c>
      <c r="M77" s="15">
        <f>Articles[[#This Row],[STOCK FINAL]]*Articles[[#This Row],[VALEUR DE L''ARTICLE]]</f>
        <v>0</v>
      </c>
    </row>
    <row r="78" spans="1:13" ht="15.95" customHeight="1" x14ac:dyDescent="0.2">
      <c r="A78" s="75"/>
      <c r="B78" s="25"/>
      <c r="C78" s="26"/>
      <c r="D78" s="40"/>
      <c r="E78" s="40"/>
      <c r="F78" s="40"/>
      <c r="G78" s="27"/>
      <c r="H78" s="27">
        <f>SUM(Articles[[#This Row],[STOCK ENTREPÔT ]:[STOCK VEHICULE DAVID]])</f>
        <v>0</v>
      </c>
      <c r="I78" s="28"/>
      <c r="J78" s="91" cm="1">
        <f t="array" ref="J78">SUM(_xlfn._xlws.FILTER(_synthese_quantite_sortie,_synthese_n_article=Articles[[#This Row],[N° ARTICLE]],0))</f>
        <v>0</v>
      </c>
      <c r="K78" s="29"/>
      <c r="L78" s="27">
        <f>Articles[[#This Row],[QUANTITE TOTALE EN STOCK]]-Articles[[#This Row],[ARTICLE CONSOMME]]</f>
        <v>0</v>
      </c>
      <c r="M78" s="28">
        <f>Articles[[#This Row],[STOCK FINAL]]*Articles[[#This Row],[VALEUR DE L''ARTICLE]]</f>
        <v>0</v>
      </c>
    </row>
    <row r="79" spans="1:13" s="18" customFormat="1" ht="15.95" customHeight="1" x14ac:dyDescent="0.2">
      <c r="A79" s="76"/>
      <c r="B79" s="5"/>
      <c r="C79" s="9"/>
      <c r="D79" s="39"/>
      <c r="E79" s="39"/>
      <c r="F79" s="39"/>
      <c r="G79" s="4"/>
      <c r="H79" s="4">
        <f>SUM(Articles[[#This Row],[STOCK ENTREPÔT ]:[STOCK VEHICULE DAVID]])</f>
        <v>0</v>
      </c>
      <c r="I79" s="15"/>
      <c r="J79" s="90" cm="1">
        <f t="array" ref="J79">SUM(_xlfn._xlws.FILTER(_synthese_quantite_sortie,_synthese_n_article=Articles[[#This Row],[N° ARTICLE]],0))</f>
        <v>0</v>
      </c>
      <c r="K79" s="11"/>
      <c r="L79" s="4">
        <f>Articles[[#This Row],[QUANTITE TOTALE EN STOCK]]-Articles[[#This Row],[ARTICLE CONSOMME]]</f>
        <v>0</v>
      </c>
      <c r="M79" s="15">
        <f>Articles[[#This Row],[STOCK FINAL]]*Articles[[#This Row],[VALEUR DE L''ARTICLE]]</f>
        <v>0</v>
      </c>
    </row>
    <row r="80" spans="1:13" ht="15.95" customHeight="1" x14ac:dyDescent="0.2">
      <c r="A80" s="75"/>
      <c r="B80" s="25"/>
      <c r="C80" s="26"/>
      <c r="D80" s="40"/>
      <c r="E80" s="40"/>
      <c r="F80" s="40"/>
      <c r="G80" s="27"/>
      <c r="H80" s="27">
        <f>SUM(Articles[[#This Row],[STOCK ENTREPÔT ]:[STOCK VEHICULE DAVID]])</f>
        <v>0</v>
      </c>
      <c r="I80" s="28"/>
      <c r="J80" s="91" cm="1">
        <f t="array" ref="J80">SUM(_xlfn._xlws.FILTER(_synthese_quantite_sortie,_synthese_n_article=Articles[[#This Row],[N° ARTICLE]],0))</f>
        <v>0</v>
      </c>
      <c r="K80" s="29"/>
      <c r="L80" s="27">
        <f>Articles[[#This Row],[QUANTITE TOTALE EN STOCK]]-Articles[[#This Row],[ARTICLE CONSOMME]]</f>
        <v>0</v>
      </c>
      <c r="M80" s="28">
        <f>Articles[[#This Row],[STOCK FINAL]]*Articles[[#This Row],[VALEUR DE L''ARTICLE]]</f>
        <v>0</v>
      </c>
    </row>
    <row r="81" spans="1:13" ht="15.95" customHeight="1" x14ac:dyDescent="0.2">
      <c r="A81" s="76"/>
      <c r="B81" s="5"/>
      <c r="C81" s="9"/>
      <c r="D81" s="39"/>
      <c r="E81" s="39"/>
      <c r="F81" s="39"/>
      <c r="G81" s="4"/>
      <c r="H81" s="4">
        <f>SUM(Articles[[#This Row],[STOCK ENTREPÔT ]:[STOCK VEHICULE DAVID]])</f>
        <v>0</v>
      </c>
      <c r="I81" s="15"/>
      <c r="J81" s="90" cm="1">
        <f t="array" ref="J81">SUM(_xlfn._xlws.FILTER(_synthese_quantite_sortie,_synthese_n_article=Articles[[#This Row],[N° ARTICLE]],0))</f>
        <v>0</v>
      </c>
      <c r="K81" s="11"/>
      <c r="L81" s="4">
        <f>Articles[[#This Row],[QUANTITE TOTALE EN STOCK]]-Articles[[#This Row],[ARTICLE CONSOMME]]</f>
        <v>0</v>
      </c>
      <c r="M81" s="15">
        <f>Articles[[#This Row],[STOCK FINAL]]*Articles[[#This Row],[VALEUR DE L''ARTICLE]]</f>
        <v>0</v>
      </c>
    </row>
    <row r="82" spans="1:13" s="18" customFormat="1" ht="15.95" customHeight="1" x14ac:dyDescent="0.2">
      <c r="A82" s="75"/>
      <c r="B82" s="25"/>
      <c r="C82" s="26"/>
      <c r="D82" s="40"/>
      <c r="E82" s="40"/>
      <c r="F82" s="40"/>
      <c r="G82" s="27"/>
      <c r="H82" s="27">
        <f>SUM(Articles[[#This Row],[STOCK ENTREPÔT ]:[STOCK VEHICULE DAVID]])</f>
        <v>0</v>
      </c>
      <c r="I82" s="28"/>
      <c r="J82" s="91" cm="1">
        <f t="array" ref="J82">SUM(_xlfn._xlws.FILTER(_synthese_quantite_sortie,_synthese_n_article=Articles[[#This Row],[N° ARTICLE]],0))</f>
        <v>0</v>
      </c>
      <c r="K82" s="29"/>
      <c r="L82" s="27">
        <f>Articles[[#This Row],[QUANTITE TOTALE EN STOCK]]-Articles[[#This Row],[ARTICLE CONSOMME]]</f>
        <v>0</v>
      </c>
      <c r="M82" s="28">
        <f>Articles[[#This Row],[STOCK FINAL]]*Articles[[#This Row],[VALEUR DE L''ARTICLE]]</f>
        <v>0</v>
      </c>
    </row>
    <row r="83" spans="1:13" ht="15.95" customHeight="1" x14ac:dyDescent="0.2">
      <c r="A83" s="76"/>
      <c r="B83" s="5"/>
      <c r="C83" s="9"/>
      <c r="D83" s="39"/>
      <c r="E83" s="39"/>
      <c r="F83" s="39"/>
      <c r="G83" s="4"/>
      <c r="H83" s="4">
        <f>SUM(Articles[[#This Row],[STOCK ENTREPÔT ]:[STOCK VEHICULE DAVID]])</f>
        <v>0</v>
      </c>
      <c r="I83" s="15"/>
      <c r="J83" s="90" cm="1">
        <f t="array" ref="J83">SUM(_xlfn._xlws.FILTER(_synthese_quantite_sortie,_synthese_n_article=Articles[[#This Row],[N° ARTICLE]],0))</f>
        <v>0</v>
      </c>
      <c r="K83" s="11"/>
      <c r="L83" s="4">
        <f>Articles[[#This Row],[QUANTITE TOTALE EN STOCK]]-Articles[[#This Row],[ARTICLE CONSOMME]]</f>
        <v>0</v>
      </c>
      <c r="M83" s="15">
        <f>Articles[[#This Row],[STOCK FINAL]]*Articles[[#This Row],[VALEUR DE L''ARTICLE]]</f>
        <v>0</v>
      </c>
    </row>
    <row r="84" spans="1:13" s="18" customFormat="1" ht="15.95" customHeight="1" x14ac:dyDescent="0.2">
      <c r="A84" s="75"/>
      <c r="B84" s="25"/>
      <c r="C84" s="26"/>
      <c r="D84" s="40"/>
      <c r="E84" s="40"/>
      <c r="F84" s="40"/>
      <c r="G84" s="27"/>
      <c r="H84" s="27">
        <f>SUM(Articles[[#This Row],[STOCK ENTREPÔT ]:[STOCK VEHICULE DAVID]])</f>
        <v>0</v>
      </c>
      <c r="I84" s="28"/>
      <c r="J84" s="91" cm="1">
        <f t="array" ref="J84">SUM(_xlfn._xlws.FILTER(_synthese_quantite_sortie,_synthese_n_article=Articles[[#This Row],[N° ARTICLE]],0))</f>
        <v>0</v>
      </c>
      <c r="K84" s="29"/>
      <c r="L84" s="27">
        <f>Articles[[#This Row],[QUANTITE TOTALE EN STOCK]]-Articles[[#This Row],[ARTICLE CONSOMME]]</f>
        <v>0</v>
      </c>
      <c r="M84" s="28">
        <f>Articles[[#This Row],[STOCK FINAL]]*Articles[[#This Row],[VALEUR DE L''ARTICLE]]</f>
        <v>0</v>
      </c>
    </row>
    <row r="85" spans="1:13" ht="15.95" customHeight="1" x14ac:dyDescent="0.2">
      <c r="A85" s="76"/>
      <c r="B85" s="5"/>
      <c r="C85" s="9"/>
      <c r="D85" s="39"/>
      <c r="E85" s="39"/>
      <c r="F85" s="39"/>
      <c r="G85" s="4"/>
      <c r="H85" s="4">
        <f>SUM(Articles[[#This Row],[STOCK ENTREPÔT ]:[STOCK VEHICULE DAVID]])</f>
        <v>0</v>
      </c>
      <c r="I85" s="15"/>
      <c r="J85" s="90" cm="1">
        <f t="array" ref="J85">SUM(_xlfn._xlws.FILTER(_synthese_quantite_sortie,_synthese_n_article=Articles[[#This Row],[N° ARTICLE]],0))</f>
        <v>0</v>
      </c>
      <c r="K85" s="11"/>
      <c r="L85" s="4">
        <f>Articles[[#This Row],[QUANTITE TOTALE EN STOCK]]-Articles[[#This Row],[ARTICLE CONSOMME]]</f>
        <v>0</v>
      </c>
      <c r="M85" s="15">
        <f>Articles[[#This Row],[STOCK FINAL]]*Articles[[#This Row],[VALEUR DE L''ARTICLE]]</f>
        <v>0</v>
      </c>
    </row>
    <row r="86" spans="1:13" s="18" customFormat="1" ht="15.95" customHeight="1" x14ac:dyDescent="0.2">
      <c r="A86" s="75"/>
      <c r="B86" s="25"/>
      <c r="C86" s="26"/>
      <c r="D86" s="40"/>
      <c r="E86" s="40"/>
      <c r="F86" s="40"/>
      <c r="G86" s="27"/>
      <c r="H86" s="27">
        <f>SUM(Articles[[#This Row],[STOCK ENTREPÔT ]:[STOCK VEHICULE DAVID]])</f>
        <v>0</v>
      </c>
      <c r="I86" s="28"/>
      <c r="J86" s="91" cm="1">
        <f t="array" ref="J86">SUM(_xlfn._xlws.FILTER(_synthese_quantite_sortie,_synthese_n_article=Articles[[#This Row],[N° ARTICLE]],0))</f>
        <v>0</v>
      </c>
      <c r="K86" s="29"/>
      <c r="L86" s="27">
        <f>Articles[[#This Row],[QUANTITE TOTALE EN STOCK]]-Articles[[#This Row],[ARTICLE CONSOMME]]</f>
        <v>0</v>
      </c>
      <c r="M86" s="28">
        <f>Articles[[#This Row],[STOCK FINAL]]*Articles[[#This Row],[VALEUR DE L''ARTICLE]]</f>
        <v>0</v>
      </c>
    </row>
    <row r="87" spans="1:13" ht="15.95" customHeight="1" x14ac:dyDescent="0.2">
      <c r="A87" s="76"/>
      <c r="B87" s="5"/>
      <c r="C87" s="9"/>
      <c r="D87" s="39"/>
      <c r="E87" s="39"/>
      <c r="F87" s="39"/>
      <c r="G87" s="4"/>
      <c r="H87" s="4">
        <f>SUM(Articles[[#This Row],[STOCK ENTREPÔT ]:[STOCK VEHICULE DAVID]])</f>
        <v>0</v>
      </c>
      <c r="I87" s="15"/>
      <c r="J87" s="90" cm="1">
        <f t="array" ref="J87">SUM(_xlfn._xlws.FILTER(_synthese_quantite_sortie,_synthese_n_article=Articles[[#This Row],[N° ARTICLE]],0))</f>
        <v>0</v>
      </c>
      <c r="K87" s="11"/>
      <c r="L87" s="4">
        <f>Articles[[#This Row],[QUANTITE TOTALE EN STOCK]]-Articles[[#This Row],[ARTICLE CONSOMME]]</f>
        <v>0</v>
      </c>
      <c r="M87" s="15">
        <f>Articles[[#This Row],[STOCK FINAL]]*Articles[[#This Row],[VALEUR DE L''ARTICLE]]</f>
        <v>0</v>
      </c>
    </row>
    <row r="88" spans="1:13" s="18" customFormat="1" ht="15.95" customHeight="1" x14ac:dyDescent="0.2">
      <c r="A88" s="75"/>
      <c r="B88" s="25"/>
      <c r="C88" s="26"/>
      <c r="D88" s="40"/>
      <c r="E88" s="40"/>
      <c r="F88" s="40"/>
      <c r="G88" s="27"/>
      <c r="H88" s="27">
        <f>SUM(Articles[[#This Row],[STOCK ENTREPÔT ]:[STOCK VEHICULE DAVID]])</f>
        <v>0</v>
      </c>
      <c r="I88" s="28"/>
      <c r="J88" s="91" cm="1">
        <f t="array" ref="J88">SUM(_xlfn._xlws.FILTER(_synthese_quantite_sortie,_synthese_n_article=Articles[[#This Row],[N° ARTICLE]],0))</f>
        <v>0</v>
      </c>
      <c r="K88" s="29"/>
      <c r="L88" s="27">
        <f>Articles[[#This Row],[QUANTITE TOTALE EN STOCK]]-Articles[[#This Row],[ARTICLE CONSOMME]]</f>
        <v>0</v>
      </c>
      <c r="M88" s="28">
        <f>Articles[[#This Row],[STOCK FINAL]]*Articles[[#This Row],[VALEUR DE L''ARTICLE]]</f>
        <v>0</v>
      </c>
    </row>
    <row r="89" spans="1:13" ht="15.95" customHeight="1" x14ac:dyDescent="0.2">
      <c r="A89" s="76"/>
      <c r="B89" s="5"/>
      <c r="C89" s="9"/>
      <c r="D89" s="39"/>
      <c r="E89" s="39"/>
      <c r="F89" s="39"/>
      <c r="G89" s="4"/>
      <c r="H89" s="4">
        <f>SUM(Articles[[#This Row],[STOCK ENTREPÔT ]:[STOCK VEHICULE DAVID]])</f>
        <v>0</v>
      </c>
      <c r="I89" s="15"/>
      <c r="J89" s="90" cm="1">
        <f t="array" ref="J89">SUM(_xlfn._xlws.FILTER(_synthese_quantite_sortie,_synthese_n_article=Articles[[#This Row],[N° ARTICLE]],0))</f>
        <v>0</v>
      </c>
      <c r="K89" s="11"/>
      <c r="L89" s="4">
        <f>Articles[[#This Row],[QUANTITE TOTALE EN STOCK]]-Articles[[#This Row],[ARTICLE CONSOMME]]</f>
        <v>0</v>
      </c>
      <c r="M89" s="15">
        <f>Articles[[#This Row],[STOCK FINAL]]*Articles[[#This Row],[VALEUR DE L''ARTICLE]]</f>
        <v>0</v>
      </c>
    </row>
    <row r="90" spans="1:13" s="18" customFormat="1" ht="15.95" customHeight="1" x14ac:dyDescent="0.2">
      <c r="A90" s="75"/>
      <c r="B90" s="25"/>
      <c r="C90" s="26"/>
      <c r="D90" s="40"/>
      <c r="E90" s="40"/>
      <c r="F90" s="40"/>
      <c r="G90" s="27"/>
      <c r="H90" s="27">
        <f>SUM(Articles[[#This Row],[STOCK ENTREPÔT ]:[STOCK VEHICULE DAVID]])</f>
        <v>0</v>
      </c>
      <c r="I90" s="28"/>
      <c r="J90" s="91" cm="1">
        <f t="array" ref="J90">SUM(_xlfn._xlws.FILTER(_synthese_quantite_sortie,_synthese_n_article=Articles[[#This Row],[N° ARTICLE]],0))</f>
        <v>0</v>
      </c>
      <c r="K90" s="29"/>
      <c r="L90" s="27">
        <f>Articles[[#This Row],[QUANTITE TOTALE EN STOCK]]-Articles[[#This Row],[ARTICLE CONSOMME]]</f>
        <v>0</v>
      </c>
      <c r="M90" s="28">
        <f>Articles[[#This Row],[STOCK FINAL]]*Articles[[#This Row],[VALEUR DE L''ARTICLE]]</f>
        <v>0</v>
      </c>
    </row>
    <row r="91" spans="1:13" ht="15.95" customHeight="1" x14ac:dyDescent="0.2">
      <c r="A91" s="76"/>
      <c r="B91" s="5"/>
      <c r="C91" s="9"/>
      <c r="D91" s="39"/>
      <c r="E91" s="39"/>
      <c r="F91" s="39"/>
      <c r="G91" s="4"/>
      <c r="H91" s="4">
        <f>SUM(Articles[[#This Row],[STOCK ENTREPÔT ]:[STOCK VEHICULE DAVID]])</f>
        <v>0</v>
      </c>
      <c r="I91" s="15"/>
      <c r="J91" s="90" cm="1">
        <f t="array" ref="J91">SUM(_xlfn._xlws.FILTER(_synthese_quantite_sortie,_synthese_n_article=Articles[[#This Row],[N° ARTICLE]],0))</f>
        <v>0</v>
      </c>
      <c r="K91" s="11"/>
      <c r="L91" s="4">
        <f>Articles[[#This Row],[QUANTITE TOTALE EN STOCK]]-Articles[[#This Row],[ARTICLE CONSOMME]]</f>
        <v>0</v>
      </c>
      <c r="M91" s="15">
        <f>Articles[[#This Row],[STOCK FINAL]]*Articles[[#This Row],[VALEUR DE L''ARTICLE]]</f>
        <v>0</v>
      </c>
    </row>
    <row r="92" spans="1:13" ht="15.95" customHeight="1" x14ac:dyDescent="0.2">
      <c r="A92" s="75"/>
      <c r="B92" s="25"/>
      <c r="C92" s="26"/>
      <c r="D92" s="40"/>
      <c r="E92" s="40"/>
      <c r="F92" s="40"/>
      <c r="G92" s="27"/>
      <c r="H92" s="27">
        <f>SUM(Articles[[#This Row],[STOCK ENTREPÔT ]:[STOCK VEHICULE DAVID]])</f>
        <v>0</v>
      </c>
      <c r="I92" s="28"/>
      <c r="J92" s="91" cm="1">
        <f t="array" ref="J92">SUM(_xlfn._xlws.FILTER(_synthese_quantite_sortie,_synthese_n_article=Articles[[#This Row],[N° ARTICLE]],0))</f>
        <v>0</v>
      </c>
      <c r="K92" s="29"/>
      <c r="L92" s="27">
        <f>Articles[[#This Row],[QUANTITE TOTALE EN STOCK]]-Articles[[#This Row],[ARTICLE CONSOMME]]</f>
        <v>0</v>
      </c>
      <c r="M92" s="28">
        <f>Articles[[#This Row],[STOCK FINAL]]*Articles[[#This Row],[VALEUR DE L''ARTICLE]]</f>
        <v>0</v>
      </c>
    </row>
    <row r="93" spans="1:13" s="18" customFormat="1" ht="15.95" customHeight="1" x14ac:dyDescent="0.2">
      <c r="A93" s="76"/>
      <c r="B93" s="5"/>
      <c r="C93" s="9"/>
      <c r="D93" s="39"/>
      <c r="E93" s="39"/>
      <c r="F93" s="39"/>
      <c r="G93" s="4"/>
      <c r="H93" s="4">
        <f>SUM(Articles[[#This Row],[STOCK ENTREPÔT ]:[STOCK VEHICULE DAVID]])</f>
        <v>0</v>
      </c>
      <c r="I93" s="15"/>
      <c r="J93" s="90" cm="1">
        <f t="array" ref="J93">SUM(_xlfn._xlws.FILTER(_synthese_quantite_sortie,_synthese_n_article=Articles[[#This Row],[N° ARTICLE]],0))</f>
        <v>0</v>
      </c>
      <c r="K93" s="11"/>
      <c r="L93" s="4">
        <f>Articles[[#This Row],[QUANTITE TOTALE EN STOCK]]-Articles[[#This Row],[ARTICLE CONSOMME]]</f>
        <v>0</v>
      </c>
      <c r="M93" s="15">
        <f>Articles[[#This Row],[STOCK FINAL]]*Articles[[#This Row],[VALEUR DE L''ARTICLE]]</f>
        <v>0</v>
      </c>
    </row>
    <row r="94" spans="1:13" ht="15.95" customHeight="1" x14ac:dyDescent="0.2">
      <c r="A94" s="75"/>
      <c r="B94" s="25"/>
      <c r="C94" s="26"/>
      <c r="D94" s="40"/>
      <c r="E94" s="40"/>
      <c r="F94" s="40"/>
      <c r="G94" s="27"/>
      <c r="H94" s="27">
        <f>SUM(Articles[[#This Row],[STOCK ENTREPÔT ]:[STOCK VEHICULE DAVID]])</f>
        <v>0</v>
      </c>
      <c r="I94" s="28"/>
      <c r="J94" s="91" cm="1">
        <f t="array" ref="J94">SUM(_xlfn._xlws.FILTER(_synthese_quantite_sortie,_synthese_n_article=Articles[[#This Row],[N° ARTICLE]],0))</f>
        <v>0</v>
      </c>
      <c r="K94" s="29"/>
      <c r="L94" s="27">
        <f>Articles[[#This Row],[QUANTITE TOTALE EN STOCK]]-Articles[[#This Row],[ARTICLE CONSOMME]]</f>
        <v>0</v>
      </c>
      <c r="M94" s="28">
        <f>Articles[[#This Row],[STOCK FINAL]]*Articles[[#This Row],[VALEUR DE L''ARTICLE]]</f>
        <v>0</v>
      </c>
    </row>
    <row r="95" spans="1:13" s="18" customFormat="1" ht="15.95" customHeight="1" x14ac:dyDescent="0.2">
      <c r="A95" s="76"/>
      <c r="B95" s="5"/>
      <c r="C95" s="9"/>
      <c r="D95" s="39"/>
      <c r="E95" s="39"/>
      <c r="F95" s="39"/>
      <c r="G95" s="4"/>
      <c r="H95" s="4">
        <f>SUM(Articles[[#This Row],[STOCK ENTREPÔT ]:[STOCK VEHICULE DAVID]])</f>
        <v>0</v>
      </c>
      <c r="I95" s="15"/>
      <c r="J95" s="90" cm="1">
        <f t="array" ref="J95">SUM(_xlfn._xlws.FILTER(_synthese_quantite_sortie,_synthese_n_article=Articles[[#This Row],[N° ARTICLE]],0))</f>
        <v>0</v>
      </c>
      <c r="K95" s="11"/>
      <c r="L95" s="4">
        <f>Articles[[#This Row],[QUANTITE TOTALE EN STOCK]]-Articles[[#This Row],[ARTICLE CONSOMME]]</f>
        <v>0</v>
      </c>
      <c r="M95" s="15">
        <f>Articles[[#This Row],[STOCK FINAL]]*Articles[[#This Row],[VALEUR DE L''ARTICLE]]</f>
        <v>0</v>
      </c>
    </row>
    <row r="96" spans="1:13" ht="15.95" customHeight="1" x14ac:dyDescent="0.2">
      <c r="A96" s="75"/>
      <c r="B96" s="25"/>
      <c r="C96" s="26"/>
      <c r="D96" s="40"/>
      <c r="E96" s="40"/>
      <c r="F96" s="40"/>
      <c r="G96" s="27"/>
      <c r="H96" s="27">
        <f>SUM(Articles[[#This Row],[STOCK ENTREPÔT ]:[STOCK VEHICULE DAVID]])</f>
        <v>0</v>
      </c>
      <c r="I96" s="28"/>
      <c r="J96" s="91" cm="1">
        <f t="array" ref="J96">SUM(_xlfn._xlws.FILTER(_synthese_quantite_sortie,_synthese_n_article=Articles[[#This Row],[N° ARTICLE]],0))</f>
        <v>0</v>
      </c>
      <c r="K96" s="29"/>
      <c r="L96" s="27">
        <f>Articles[[#This Row],[QUANTITE TOTALE EN STOCK]]-Articles[[#This Row],[ARTICLE CONSOMME]]</f>
        <v>0</v>
      </c>
      <c r="M96" s="28">
        <f>Articles[[#This Row],[STOCK FINAL]]*Articles[[#This Row],[VALEUR DE L''ARTICLE]]</f>
        <v>0</v>
      </c>
    </row>
    <row r="97" spans="1:13" s="18" customFormat="1" ht="15.95" customHeight="1" x14ac:dyDescent="0.2">
      <c r="A97" s="76"/>
      <c r="B97" s="5"/>
      <c r="C97" s="9"/>
      <c r="D97" s="39"/>
      <c r="E97" s="39"/>
      <c r="F97" s="39"/>
      <c r="G97" s="4"/>
      <c r="H97" s="4">
        <f>SUM(Articles[[#This Row],[STOCK ENTREPÔT ]:[STOCK VEHICULE DAVID]])</f>
        <v>0</v>
      </c>
      <c r="I97" s="15"/>
      <c r="J97" s="90" cm="1">
        <f t="array" ref="J97">SUM(_xlfn._xlws.FILTER(_synthese_quantite_sortie,_synthese_n_article=Articles[[#This Row],[N° ARTICLE]],0))</f>
        <v>0</v>
      </c>
      <c r="K97" s="11"/>
      <c r="L97" s="4">
        <f>Articles[[#This Row],[QUANTITE TOTALE EN STOCK]]-Articles[[#This Row],[ARTICLE CONSOMME]]</f>
        <v>0</v>
      </c>
      <c r="M97" s="15">
        <f>Articles[[#This Row],[STOCK FINAL]]*Articles[[#This Row],[VALEUR DE L''ARTICLE]]</f>
        <v>0</v>
      </c>
    </row>
    <row r="98" spans="1:13" ht="15.95" customHeight="1" x14ac:dyDescent="0.2">
      <c r="A98" s="75"/>
      <c r="B98" s="25"/>
      <c r="C98" s="26"/>
      <c r="D98" s="40"/>
      <c r="E98" s="40"/>
      <c r="F98" s="40"/>
      <c r="G98" s="27"/>
      <c r="H98" s="27">
        <f>SUM(Articles[[#This Row],[STOCK ENTREPÔT ]:[STOCK VEHICULE DAVID]])</f>
        <v>0</v>
      </c>
      <c r="I98" s="28"/>
      <c r="J98" s="91" cm="1">
        <f t="array" ref="J98">SUM(_xlfn._xlws.FILTER(_synthese_quantite_sortie,_synthese_n_article=Articles[[#This Row],[N° ARTICLE]],0))</f>
        <v>0</v>
      </c>
      <c r="K98" s="29"/>
      <c r="L98" s="27">
        <f>Articles[[#This Row],[QUANTITE TOTALE EN STOCK]]-Articles[[#This Row],[ARTICLE CONSOMME]]</f>
        <v>0</v>
      </c>
      <c r="M98" s="28">
        <f>Articles[[#This Row],[STOCK FINAL]]*Articles[[#This Row],[VALEUR DE L''ARTICLE]]</f>
        <v>0</v>
      </c>
    </row>
    <row r="99" spans="1:13" s="18" customFormat="1" ht="15.95" customHeight="1" x14ac:dyDescent="0.2">
      <c r="A99" s="76"/>
      <c r="B99" s="5"/>
      <c r="C99" s="9"/>
      <c r="D99" s="39"/>
      <c r="E99" s="39"/>
      <c r="F99" s="39"/>
      <c r="G99" s="4"/>
      <c r="H99" s="4">
        <f>SUM(Articles[[#This Row],[STOCK ENTREPÔT ]:[STOCK VEHICULE DAVID]])</f>
        <v>0</v>
      </c>
      <c r="I99" s="15"/>
      <c r="J99" s="90" cm="1">
        <f t="array" ref="J99">SUM(_xlfn._xlws.FILTER(_synthese_quantite_sortie,_synthese_n_article=Articles[[#This Row],[N° ARTICLE]],0))</f>
        <v>0</v>
      </c>
      <c r="K99" s="11"/>
      <c r="L99" s="4">
        <f>Articles[[#This Row],[QUANTITE TOTALE EN STOCK]]-Articles[[#This Row],[ARTICLE CONSOMME]]</f>
        <v>0</v>
      </c>
      <c r="M99" s="15">
        <f>Articles[[#This Row],[STOCK FINAL]]*Articles[[#This Row],[VALEUR DE L''ARTICLE]]</f>
        <v>0</v>
      </c>
    </row>
    <row r="100" spans="1:13" ht="15.95" customHeight="1" x14ac:dyDescent="0.2">
      <c r="A100" s="75"/>
      <c r="B100" s="25"/>
      <c r="C100" s="26"/>
      <c r="D100" s="40"/>
      <c r="E100" s="40"/>
      <c r="F100" s="40"/>
      <c r="G100" s="27"/>
      <c r="H100" s="27">
        <f>SUM(Articles[[#This Row],[STOCK ENTREPÔT ]:[STOCK VEHICULE DAVID]])</f>
        <v>0</v>
      </c>
      <c r="I100" s="28"/>
      <c r="J100" s="91" cm="1">
        <f t="array" ref="J100">SUM(_xlfn._xlws.FILTER(_synthese_quantite_sortie,_synthese_n_article=Articles[[#This Row],[N° ARTICLE]],0))</f>
        <v>0</v>
      </c>
      <c r="K100" s="29"/>
      <c r="L100" s="27">
        <f>Articles[[#This Row],[QUANTITE TOTALE EN STOCK]]-Articles[[#This Row],[ARTICLE CONSOMME]]</f>
        <v>0</v>
      </c>
      <c r="M100" s="28">
        <f>Articles[[#This Row],[STOCK FINAL]]*Articles[[#This Row],[VALEUR DE L''ARTICLE]]</f>
        <v>0</v>
      </c>
    </row>
    <row r="101" spans="1:13" s="18" customFormat="1" ht="15.95" customHeight="1" x14ac:dyDescent="0.2">
      <c r="A101" s="76"/>
      <c r="B101" s="5"/>
      <c r="C101" s="9"/>
      <c r="D101" s="39"/>
      <c r="E101" s="39"/>
      <c r="F101" s="39"/>
      <c r="G101" s="4"/>
      <c r="H101" s="4">
        <f>SUM(Articles[[#This Row],[STOCK ENTREPÔT ]:[STOCK VEHICULE DAVID]])</f>
        <v>0</v>
      </c>
      <c r="I101" s="15"/>
      <c r="J101" s="90" cm="1">
        <f t="array" ref="J101">SUM(_xlfn._xlws.FILTER(_synthese_quantite_sortie,_synthese_n_article=Articles[[#This Row],[N° ARTICLE]],0))</f>
        <v>0</v>
      </c>
      <c r="K101" s="11"/>
      <c r="L101" s="4">
        <f>Articles[[#This Row],[QUANTITE TOTALE EN STOCK]]-Articles[[#This Row],[ARTICLE CONSOMME]]</f>
        <v>0</v>
      </c>
      <c r="M101" s="15">
        <f>Articles[[#This Row],[STOCK FINAL]]*Articles[[#This Row],[VALEUR DE L''ARTICLE]]</f>
        <v>0</v>
      </c>
    </row>
    <row r="102" spans="1:13" ht="15.95" customHeight="1" x14ac:dyDescent="0.2">
      <c r="A102" s="75"/>
      <c r="B102" s="25"/>
      <c r="C102" s="26"/>
      <c r="D102" s="40"/>
      <c r="E102" s="40"/>
      <c r="F102" s="40"/>
      <c r="G102" s="27"/>
      <c r="H102" s="27">
        <f>SUM(Articles[[#This Row],[STOCK ENTREPÔT ]:[STOCK VEHICULE DAVID]])</f>
        <v>0</v>
      </c>
      <c r="I102" s="28"/>
      <c r="J102" s="91" cm="1">
        <f t="array" ref="J102">SUM(_xlfn._xlws.FILTER(_synthese_quantite_sortie,_synthese_n_article=Articles[[#This Row],[N° ARTICLE]],0))</f>
        <v>0</v>
      </c>
      <c r="K102" s="29"/>
      <c r="L102" s="27">
        <f>Articles[[#This Row],[QUANTITE TOTALE EN STOCK]]-Articles[[#This Row],[ARTICLE CONSOMME]]</f>
        <v>0</v>
      </c>
      <c r="M102" s="28">
        <f>Articles[[#This Row],[STOCK FINAL]]*Articles[[#This Row],[VALEUR DE L''ARTICLE]]</f>
        <v>0</v>
      </c>
    </row>
    <row r="103" spans="1:13" s="18" customFormat="1" ht="15.95" customHeight="1" x14ac:dyDescent="0.2">
      <c r="A103" s="76"/>
      <c r="B103" s="5"/>
      <c r="C103" s="9"/>
      <c r="D103" s="39"/>
      <c r="E103" s="39"/>
      <c r="F103" s="39"/>
      <c r="G103" s="4"/>
      <c r="H103" s="4">
        <f>SUM(Articles[[#This Row],[STOCK ENTREPÔT ]:[STOCK VEHICULE DAVID]])</f>
        <v>0</v>
      </c>
      <c r="I103" s="15"/>
      <c r="J103" s="90" cm="1">
        <f t="array" ref="J103">SUM(_xlfn._xlws.FILTER(_synthese_quantite_sortie,_synthese_n_article=Articles[[#This Row],[N° ARTICLE]],0))</f>
        <v>0</v>
      </c>
      <c r="K103" s="11"/>
      <c r="L103" s="4">
        <f>Articles[[#This Row],[QUANTITE TOTALE EN STOCK]]-Articles[[#This Row],[ARTICLE CONSOMME]]</f>
        <v>0</v>
      </c>
      <c r="M103" s="15">
        <f>Articles[[#This Row],[STOCK FINAL]]*Articles[[#This Row],[VALEUR DE L''ARTICLE]]</f>
        <v>0</v>
      </c>
    </row>
    <row r="104" spans="1:13" ht="15.95" customHeight="1" x14ac:dyDescent="0.2">
      <c r="A104" s="75"/>
      <c r="B104" s="25"/>
      <c r="C104" s="26"/>
      <c r="D104" s="40"/>
      <c r="E104" s="40"/>
      <c r="F104" s="40"/>
      <c r="G104" s="27"/>
      <c r="H104" s="27">
        <f>SUM(Articles[[#This Row],[STOCK ENTREPÔT ]:[STOCK VEHICULE DAVID]])</f>
        <v>0</v>
      </c>
      <c r="I104" s="28"/>
      <c r="J104" s="91" cm="1">
        <f t="array" ref="J104">SUM(_xlfn._xlws.FILTER(_synthese_quantite_sortie,_synthese_n_article=Articles[[#This Row],[N° ARTICLE]],0))</f>
        <v>0</v>
      </c>
      <c r="K104" s="29"/>
      <c r="L104" s="27">
        <f>Articles[[#This Row],[QUANTITE TOTALE EN STOCK]]-Articles[[#This Row],[ARTICLE CONSOMME]]</f>
        <v>0</v>
      </c>
      <c r="M104" s="28">
        <f>Articles[[#This Row],[STOCK FINAL]]*Articles[[#This Row],[VALEUR DE L''ARTICLE]]</f>
        <v>0</v>
      </c>
    </row>
    <row r="105" spans="1:13" s="18" customFormat="1" ht="15.95" customHeight="1" x14ac:dyDescent="0.2">
      <c r="A105" s="76"/>
      <c r="B105" s="5"/>
      <c r="C105" s="9"/>
      <c r="D105" s="39"/>
      <c r="E105" s="39"/>
      <c r="F105" s="39"/>
      <c r="G105" s="4"/>
      <c r="H105" s="4">
        <f>SUM(Articles[[#This Row],[STOCK ENTREPÔT ]:[STOCK VEHICULE DAVID]])</f>
        <v>0</v>
      </c>
      <c r="I105" s="15"/>
      <c r="J105" s="90" cm="1">
        <f t="array" ref="J105">SUM(_xlfn._xlws.FILTER(_synthese_quantite_sortie,_synthese_n_article=Articles[[#This Row],[N° ARTICLE]],0))</f>
        <v>0</v>
      </c>
      <c r="K105" s="11"/>
      <c r="L105" s="4">
        <f>Articles[[#This Row],[QUANTITE TOTALE EN STOCK]]-Articles[[#This Row],[ARTICLE CONSOMME]]</f>
        <v>0</v>
      </c>
      <c r="M105" s="15">
        <f>Articles[[#This Row],[STOCK FINAL]]*Articles[[#This Row],[VALEUR DE L''ARTICLE]]</f>
        <v>0</v>
      </c>
    </row>
    <row r="106" spans="1:13" ht="15.95" customHeight="1" x14ac:dyDescent="0.2">
      <c r="A106" s="75"/>
      <c r="B106" s="25"/>
      <c r="C106" s="26"/>
      <c r="D106" s="40"/>
      <c r="E106" s="40"/>
      <c r="F106" s="40"/>
      <c r="G106" s="27"/>
      <c r="H106" s="27">
        <f>SUM(Articles[[#This Row],[STOCK ENTREPÔT ]:[STOCK VEHICULE DAVID]])</f>
        <v>0</v>
      </c>
      <c r="I106" s="28"/>
      <c r="J106" s="91" cm="1">
        <f t="array" ref="J106">SUM(_xlfn._xlws.FILTER(_synthese_quantite_sortie,_synthese_n_article=Articles[[#This Row],[N° ARTICLE]],0))</f>
        <v>0</v>
      </c>
      <c r="K106" s="29"/>
      <c r="L106" s="27">
        <f>Articles[[#This Row],[QUANTITE TOTALE EN STOCK]]-Articles[[#This Row],[ARTICLE CONSOMME]]</f>
        <v>0</v>
      </c>
      <c r="M106" s="28">
        <f>Articles[[#This Row],[STOCK FINAL]]*Articles[[#This Row],[VALEUR DE L''ARTICLE]]</f>
        <v>0</v>
      </c>
    </row>
    <row r="107" spans="1:13" s="18" customFormat="1" ht="15.95" customHeight="1" x14ac:dyDescent="0.2">
      <c r="A107" s="76"/>
      <c r="B107" s="5"/>
      <c r="C107" s="9"/>
      <c r="D107" s="39"/>
      <c r="E107" s="39"/>
      <c r="F107" s="39"/>
      <c r="G107" s="4"/>
      <c r="H107" s="4">
        <f>SUM(Articles[[#This Row],[STOCK ENTREPÔT ]:[STOCK VEHICULE DAVID]])</f>
        <v>0</v>
      </c>
      <c r="I107" s="15"/>
      <c r="J107" s="90" cm="1">
        <f t="array" ref="J107">SUM(_xlfn._xlws.FILTER(_synthese_quantite_sortie,_synthese_n_article=Articles[[#This Row],[N° ARTICLE]],0))</f>
        <v>0</v>
      </c>
      <c r="K107" s="11"/>
      <c r="L107" s="4">
        <f>Articles[[#This Row],[QUANTITE TOTALE EN STOCK]]-Articles[[#This Row],[ARTICLE CONSOMME]]</f>
        <v>0</v>
      </c>
      <c r="M107" s="15">
        <f>Articles[[#This Row],[STOCK FINAL]]*Articles[[#This Row],[VALEUR DE L''ARTICLE]]</f>
        <v>0</v>
      </c>
    </row>
    <row r="108" spans="1:13" ht="15.95" customHeight="1" x14ac:dyDescent="0.2">
      <c r="A108" s="75"/>
      <c r="B108" s="25"/>
      <c r="C108" s="26"/>
      <c r="D108" s="40"/>
      <c r="E108" s="40"/>
      <c r="F108" s="40"/>
      <c r="G108" s="27"/>
      <c r="H108" s="27">
        <f>SUM(Articles[[#This Row],[STOCK ENTREPÔT ]:[STOCK VEHICULE DAVID]])</f>
        <v>0</v>
      </c>
      <c r="I108" s="28"/>
      <c r="J108" s="91" cm="1">
        <f t="array" ref="J108">SUM(_xlfn._xlws.FILTER(_synthese_quantite_sortie,_synthese_n_article=Articles[[#This Row],[N° ARTICLE]],0))</f>
        <v>0</v>
      </c>
      <c r="K108" s="29"/>
      <c r="L108" s="27">
        <f>Articles[[#This Row],[QUANTITE TOTALE EN STOCK]]-Articles[[#This Row],[ARTICLE CONSOMME]]</f>
        <v>0</v>
      </c>
      <c r="M108" s="28">
        <f>Articles[[#This Row],[STOCK FINAL]]*Articles[[#This Row],[VALEUR DE L''ARTICLE]]</f>
        <v>0</v>
      </c>
    </row>
    <row r="109" spans="1:13" ht="15.95" customHeight="1" x14ac:dyDescent="0.2">
      <c r="A109" s="76"/>
      <c r="B109" s="5"/>
      <c r="C109" s="9"/>
      <c r="D109" s="39"/>
      <c r="E109" s="39"/>
      <c r="F109" s="39"/>
      <c r="G109" s="4"/>
      <c r="H109" s="4">
        <f>SUM(Articles[[#This Row],[STOCK ENTREPÔT ]:[STOCK VEHICULE DAVID]])</f>
        <v>0</v>
      </c>
      <c r="I109" s="15"/>
      <c r="J109" s="90" cm="1">
        <f t="array" ref="J109">SUM(_xlfn._xlws.FILTER(_synthese_quantite_sortie,_synthese_n_article=Articles[[#This Row],[N° ARTICLE]],0))</f>
        <v>0</v>
      </c>
      <c r="K109" s="11"/>
      <c r="L109" s="4">
        <f>Articles[[#This Row],[QUANTITE TOTALE EN STOCK]]-Articles[[#This Row],[ARTICLE CONSOMME]]</f>
        <v>0</v>
      </c>
      <c r="M109" s="15">
        <f>Articles[[#This Row],[STOCK FINAL]]*Articles[[#This Row],[VALEUR DE L''ARTICLE]]</f>
        <v>0</v>
      </c>
    </row>
    <row r="110" spans="1:13" s="18" customFormat="1" ht="15.95" customHeight="1" x14ac:dyDescent="0.2">
      <c r="A110" s="75"/>
      <c r="B110" s="25"/>
      <c r="C110" s="26"/>
      <c r="D110" s="40"/>
      <c r="E110" s="40"/>
      <c r="F110" s="40"/>
      <c r="G110" s="27"/>
      <c r="H110" s="27">
        <f>SUM(Articles[[#This Row],[STOCK ENTREPÔT ]:[STOCK VEHICULE DAVID]])</f>
        <v>0</v>
      </c>
      <c r="I110" s="28"/>
      <c r="J110" s="91" cm="1">
        <f t="array" ref="J110">SUM(_xlfn._xlws.FILTER(_synthese_quantite_sortie,_synthese_n_article=Articles[[#This Row],[N° ARTICLE]],0))</f>
        <v>0</v>
      </c>
      <c r="K110" s="29"/>
      <c r="L110" s="27">
        <f>Articles[[#This Row],[QUANTITE TOTALE EN STOCK]]-Articles[[#This Row],[ARTICLE CONSOMME]]</f>
        <v>0</v>
      </c>
      <c r="M110" s="28">
        <f>Articles[[#This Row],[STOCK FINAL]]*Articles[[#This Row],[VALEUR DE L''ARTICLE]]</f>
        <v>0</v>
      </c>
    </row>
    <row r="111" spans="1:13" ht="15.95" customHeight="1" x14ac:dyDescent="0.2">
      <c r="A111" s="76"/>
      <c r="B111" s="5"/>
      <c r="C111" s="9"/>
      <c r="D111" s="39"/>
      <c r="E111" s="39"/>
      <c r="F111" s="39"/>
      <c r="G111" s="4"/>
      <c r="H111" s="4">
        <f>SUM(Articles[[#This Row],[STOCK ENTREPÔT ]:[STOCK VEHICULE DAVID]])</f>
        <v>0</v>
      </c>
      <c r="I111" s="15"/>
      <c r="J111" s="90" cm="1">
        <f t="array" ref="J111">SUM(_xlfn._xlws.FILTER(_synthese_quantite_sortie,_synthese_n_article=Articles[[#This Row],[N° ARTICLE]],0))</f>
        <v>0</v>
      </c>
      <c r="K111" s="11"/>
      <c r="L111" s="4">
        <f>Articles[[#This Row],[QUANTITE TOTALE EN STOCK]]-Articles[[#This Row],[ARTICLE CONSOMME]]</f>
        <v>0</v>
      </c>
      <c r="M111" s="15">
        <f>Articles[[#This Row],[STOCK FINAL]]*Articles[[#This Row],[VALEUR DE L''ARTICLE]]</f>
        <v>0</v>
      </c>
    </row>
    <row r="112" spans="1:13" s="18" customFormat="1" ht="15.95" customHeight="1" x14ac:dyDescent="0.2">
      <c r="A112" s="75"/>
      <c r="B112" s="25"/>
      <c r="C112" s="26"/>
      <c r="D112" s="40"/>
      <c r="E112" s="40"/>
      <c r="F112" s="40"/>
      <c r="G112" s="27"/>
      <c r="H112" s="27">
        <f>SUM(Articles[[#This Row],[STOCK ENTREPÔT ]:[STOCK VEHICULE DAVID]])</f>
        <v>0</v>
      </c>
      <c r="I112" s="28"/>
      <c r="J112" s="91" cm="1">
        <f t="array" ref="J112">SUM(_xlfn._xlws.FILTER(_synthese_quantite_sortie,_synthese_n_article=Articles[[#This Row],[N° ARTICLE]],0))</f>
        <v>0</v>
      </c>
      <c r="K112" s="29"/>
      <c r="L112" s="27">
        <f>Articles[[#This Row],[QUANTITE TOTALE EN STOCK]]-Articles[[#This Row],[ARTICLE CONSOMME]]</f>
        <v>0</v>
      </c>
      <c r="M112" s="28">
        <f>Articles[[#This Row],[STOCK FINAL]]*Articles[[#This Row],[VALEUR DE L''ARTICLE]]</f>
        <v>0</v>
      </c>
    </row>
    <row r="113" spans="1:13" ht="15.95" customHeight="1" x14ac:dyDescent="0.2">
      <c r="A113" s="76"/>
      <c r="B113" s="5"/>
      <c r="C113" s="9"/>
      <c r="D113" s="39"/>
      <c r="E113" s="39"/>
      <c r="F113" s="39"/>
      <c r="G113" s="4"/>
      <c r="H113" s="4">
        <f>SUM(Articles[[#This Row],[STOCK ENTREPÔT ]:[STOCK VEHICULE DAVID]])</f>
        <v>0</v>
      </c>
      <c r="I113" s="15"/>
      <c r="J113" s="90" cm="1">
        <f t="array" ref="J113">SUM(_xlfn._xlws.FILTER(_synthese_quantite_sortie,_synthese_n_article=Articles[[#This Row],[N° ARTICLE]],0))</f>
        <v>0</v>
      </c>
      <c r="K113" s="11"/>
      <c r="L113" s="4">
        <f>Articles[[#This Row],[QUANTITE TOTALE EN STOCK]]-Articles[[#This Row],[ARTICLE CONSOMME]]</f>
        <v>0</v>
      </c>
      <c r="M113" s="15">
        <f>Articles[[#This Row],[STOCK FINAL]]*Articles[[#This Row],[VALEUR DE L''ARTICLE]]</f>
        <v>0</v>
      </c>
    </row>
    <row r="114" spans="1:13" s="18" customFormat="1" ht="15.95" customHeight="1" x14ac:dyDescent="0.2">
      <c r="A114" s="75"/>
      <c r="B114" s="25"/>
      <c r="C114" s="26"/>
      <c r="D114" s="40"/>
      <c r="E114" s="40"/>
      <c r="F114" s="40"/>
      <c r="G114" s="27"/>
      <c r="H114" s="27">
        <f>SUM(Articles[[#This Row],[STOCK ENTREPÔT ]:[STOCK VEHICULE DAVID]])</f>
        <v>0</v>
      </c>
      <c r="I114" s="28"/>
      <c r="J114" s="91" cm="1">
        <f t="array" ref="J114">SUM(_xlfn._xlws.FILTER(_synthese_quantite_sortie,_synthese_n_article=Articles[[#This Row],[N° ARTICLE]],0))</f>
        <v>0</v>
      </c>
      <c r="K114" s="29"/>
      <c r="L114" s="27">
        <f>Articles[[#This Row],[QUANTITE TOTALE EN STOCK]]-Articles[[#This Row],[ARTICLE CONSOMME]]</f>
        <v>0</v>
      </c>
      <c r="M114" s="28">
        <f>Articles[[#This Row],[STOCK FINAL]]*Articles[[#This Row],[VALEUR DE L''ARTICLE]]</f>
        <v>0</v>
      </c>
    </row>
    <row r="115" spans="1:13" ht="15.95" customHeight="1" x14ac:dyDescent="0.2">
      <c r="A115" s="76"/>
      <c r="B115" s="5"/>
      <c r="C115" s="9"/>
      <c r="D115" s="39"/>
      <c r="E115" s="39"/>
      <c r="F115" s="39"/>
      <c r="G115" s="4"/>
      <c r="H115" s="4">
        <f>SUM(Articles[[#This Row],[STOCK ENTREPÔT ]:[STOCK VEHICULE DAVID]])</f>
        <v>0</v>
      </c>
      <c r="I115" s="15"/>
      <c r="J115" s="90" cm="1">
        <f t="array" ref="J115">SUM(_xlfn._xlws.FILTER(_synthese_quantite_sortie,_synthese_n_article=Articles[[#This Row],[N° ARTICLE]],0))</f>
        <v>0</v>
      </c>
      <c r="K115" s="11"/>
      <c r="L115" s="4">
        <f>Articles[[#This Row],[QUANTITE TOTALE EN STOCK]]-Articles[[#This Row],[ARTICLE CONSOMME]]</f>
        <v>0</v>
      </c>
      <c r="M115" s="15">
        <f>Articles[[#This Row],[STOCK FINAL]]*Articles[[#This Row],[VALEUR DE L''ARTICLE]]</f>
        <v>0</v>
      </c>
    </row>
    <row r="116" spans="1:13" s="18" customFormat="1" ht="15.95" customHeight="1" x14ac:dyDescent="0.2">
      <c r="A116" s="75"/>
      <c r="B116" s="25"/>
      <c r="C116" s="26"/>
      <c r="D116" s="40"/>
      <c r="E116" s="40"/>
      <c r="F116" s="40"/>
      <c r="G116" s="27"/>
      <c r="H116" s="27">
        <f>SUM(Articles[[#This Row],[STOCK ENTREPÔT ]:[STOCK VEHICULE DAVID]])</f>
        <v>0</v>
      </c>
      <c r="I116" s="28"/>
      <c r="J116" s="91" cm="1">
        <f t="array" ref="J116">SUM(_xlfn._xlws.FILTER(_synthese_quantite_sortie,_synthese_n_article=Articles[[#This Row],[N° ARTICLE]],0))</f>
        <v>0</v>
      </c>
      <c r="K116" s="29"/>
      <c r="L116" s="27">
        <f>Articles[[#This Row],[QUANTITE TOTALE EN STOCK]]-Articles[[#This Row],[ARTICLE CONSOMME]]</f>
        <v>0</v>
      </c>
      <c r="M116" s="28">
        <f>Articles[[#This Row],[STOCK FINAL]]*Articles[[#This Row],[VALEUR DE L''ARTICLE]]</f>
        <v>0</v>
      </c>
    </row>
    <row r="117" spans="1:13" ht="15.95" customHeight="1" x14ac:dyDescent="0.2">
      <c r="A117" s="76"/>
      <c r="B117" s="5"/>
      <c r="C117" s="9"/>
      <c r="D117" s="39"/>
      <c r="E117" s="39"/>
      <c r="F117" s="39"/>
      <c r="G117" s="4"/>
      <c r="H117" s="4">
        <f>SUM(Articles[[#This Row],[STOCK ENTREPÔT ]:[STOCK VEHICULE DAVID]])</f>
        <v>0</v>
      </c>
      <c r="I117" s="15"/>
      <c r="J117" s="90" cm="1">
        <f t="array" ref="J117">SUM(_xlfn._xlws.FILTER(_synthese_quantite_sortie,_synthese_n_article=Articles[[#This Row],[N° ARTICLE]],0))</f>
        <v>0</v>
      </c>
      <c r="K117" s="11"/>
      <c r="L117" s="4">
        <f>Articles[[#This Row],[QUANTITE TOTALE EN STOCK]]-Articles[[#This Row],[ARTICLE CONSOMME]]</f>
        <v>0</v>
      </c>
      <c r="M117" s="15">
        <f>Articles[[#This Row],[STOCK FINAL]]*Articles[[#This Row],[VALEUR DE L''ARTICLE]]</f>
        <v>0</v>
      </c>
    </row>
    <row r="118" spans="1:13" s="18" customFormat="1" ht="15.95" customHeight="1" x14ac:dyDescent="0.2">
      <c r="A118" s="75"/>
      <c r="B118" s="25"/>
      <c r="C118" s="26"/>
      <c r="D118" s="40"/>
      <c r="E118" s="40"/>
      <c r="F118" s="40"/>
      <c r="G118" s="27"/>
      <c r="H118" s="27">
        <f>SUM(Articles[[#This Row],[STOCK ENTREPÔT ]:[STOCK VEHICULE DAVID]])</f>
        <v>0</v>
      </c>
      <c r="I118" s="28"/>
      <c r="J118" s="91" cm="1">
        <f t="array" ref="J118">SUM(_xlfn._xlws.FILTER(_synthese_quantite_sortie,_synthese_n_article=Articles[[#This Row],[N° ARTICLE]],0))</f>
        <v>0</v>
      </c>
      <c r="K118" s="29"/>
      <c r="L118" s="27">
        <f>Articles[[#This Row],[QUANTITE TOTALE EN STOCK]]-Articles[[#This Row],[ARTICLE CONSOMME]]</f>
        <v>0</v>
      </c>
      <c r="M118" s="28">
        <f>Articles[[#This Row],[STOCK FINAL]]*Articles[[#This Row],[VALEUR DE L''ARTICLE]]</f>
        <v>0</v>
      </c>
    </row>
    <row r="119" spans="1:13" ht="15.95" customHeight="1" x14ac:dyDescent="0.2">
      <c r="A119" s="76"/>
      <c r="B119" s="5"/>
      <c r="C119" s="9"/>
      <c r="D119" s="39"/>
      <c r="E119" s="39"/>
      <c r="F119" s="39"/>
      <c r="G119" s="4"/>
      <c r="H119" s="4">
        <f>SUM(Articles[[#This Row],[STOCK ENTREPÔT ]:[STOCK VEHICULE DAVID]])</f>
        <v>0</v>
      </c>
      <c r="I119" s="15"/>
      <c r="J119" s="90" cm="1">
        <f t="array" ref="J119">SUM(_xlfn._xlws.FILTER(_synthese_quantite_sortie,_synthese_n_article=Articles[[#This Row],[N° ARTICLE]],0))</f>
        <v>0</v>
      </c>
      <c r="K119" s="11"/>
      <c r="L119" s="4">
        <f>Articles[[#This Row],[QUANTITE TOTALE EN STOCK]]-Articles[[#This Row],[ARTICLE CONSOMME]]</f>
        <v>0</v>
      </c>
      <c r="M119" s="15">
        <f>Articles[[#This Row],[STOCK FINAL]]*Articles[[#This Row],[VALEUR DE L''ARTICLE]]</f>
        <v>0</v>
      </c>
    </row>
    <row r="120" spans="1:13" s="18" customFormat="1" ht="15.95" customHeight="1" x14ac:dyDescent="0.2">
      <c r="A120" s="75"/>
      <c r="B120" s="25"/>
      <c r="C120" s="26"/>
      <c r="D120" s="40"/>
      <c r="E120" s="40"/>
      <c r="F120" s="40"/>
      <c r="G120" s="27"/>
      <c r="H120" s="27">
        <f>SUM(Articles[[#This Row],[STOCK ENTREPÔT ]:[STOCK VEHICULE DAVID]])</f>
        <v>0</v>
      </c>
      <c r="I120" s="28"/>
      <c r="J120" s="91" cm="1">
        <f t="array" ref="J120">SUM(_xlfn._xlws.FILTER(_synthese_quantite_sortie,_synthese_n_article=Articles[[#This Row],[N° ARTICLE]],0))</f>
        <v>0</v>
      </c>
      <c r="K120" s="29"/>
      <c r="L120" s="27">
        <f>Articles[[#This Row],[QUANTITE TOTALE EN STOCK]]-Articles[[#This Row],[ARTICLE CONSOMME]]</f>
        <v>0</v>
      </c>
      <c r="M120" s="28">
        <f>Articles[[#This Row],[STOCK FINAL]]*Articles[[#This Row],[VALEUR DE L''ARTICLE]]</f>
        <v>0</v>
      </c>
    </row>
    <row r="121" spans="1:13" ht="15.95" customHeight="1" x14ac:dyDescent="0.2">
      <c r="A121" s="76"/>
      <c r="B121" s="5"/>
      <c r="C121" s="9"/>
      <c r="D121" s="39"/>
      <c r="E121" s="39"/>
      <c r="F121" s="39"/>
      <c r="G121" s="4"/>
      <c r="H121" s="4">
        <f>SUM(Articles[[#This Row],[STOCK ENTREPÔT ]:[STOCK VEHICULE DAVID]])</f>
        <v>0</v>
      </c>
      <c r="I121" s="15"/>
      <c r="J121" s="90" cm="1">
        <f t="array" ref="J121">SUM(_xlfn._xlws.FILTER(_synthese_quantite_sortie,_synthese_n_article=Articles[[#This Row],[N° ARTICLE]],0))</f>
        <v>0</v>
      </c>
      <c r="K121" s="11"/>
      <c r="L121" s="4">
        <f>Articles[[#This Row],[QUANTITE TOTALE EN STOCK]]-Articles[[#This Row],[ARTICLE CONSOMME]]</f>
        <v>0</v>
      </c>
      <c r="M121" s="15">
        <f>Articles[[#This Row],[STOCK FINAL]]*Articles[[#This Row],[VALEUR DE L''ARTICLE]]</f>
        <v>0</v>
      </c>
    </row>
    <row r="122" spans="1:13" s="18" customFormat="1" ht="15.95" customHeight="1" x14ac:dyDescent="0.2">
      <c r="A122" s="75"/>
      <c r="B122" s="25"/>
      <c r="C122" s="26"/>
      <c r="D122" s="40"/>
      <c r="E122" s="40"/>
      <c r="F122" s="40"/>
      <c r="G122" s="27"/>
      <c r="H122" s="27">
        <f>SUM(Articles[[#This Row],[STOCK ENTREPÔT ]:[STOCK VEHICULE DAVID]])</f>
        <v>0</v>
      </c>
      <c r="I122" s="28"/>
      <c r="J122" s="91" cm="1">
        <f t="array" ref="J122">SUM(_xlfn._xlws.FILTER(_synthese_quantite_sortie,_synthese_n_article=Articles[[#This Row],[N° ARTICLE]],0))</f>
        <v>0</v>
      </c>
      <c r="K122" s="29"/>
      <c r="L122" s="27">
        <f>Articles[[#This Row],[QUANTITE TOTALE EN STOCK]]-Articles[[#This Row],[ARTICLE CONSOMME]]</f>
        <v>0</v>
      </c>
      <c r="M122" s="28">
        <f>Articles[[#This Row],[STOCK FINAL]]*Articles[[#This Row],[VALEUR DE L''ARTICLE]]</f>
        <v>0</v>
      </c>
    </row>
    <row r="123" spans="1:13" ht="15.95" customHeight="1" x14ac:dyDescent="0.2">
      <c r="A123" s="76"/>
      <c r="B123" s="5"/>
      <c r="C123" s="9"/>
      <c r="D123" s="39"/>
      <c r="E123" s="39"/>
      <c r="F123" s="39"/>
      <c r="G123" s="4"/>
      <c r="H123" s="4">
        <f>SUM(Articles[[#This Row],[STOCK ENTREPÔT ]:[STOCK VEHICULE DAVID]])</f>
        <v>0</v>
      </c>
      <c r="I123" s="15"/>
      <c r="J123" s="90" cm="1">
        <f t="array" ref="J123">SUM(_xlfn._xlws.FILTER(_synthese_quantite_sortie,_synthese_n_article=Articles[[#This Row],[N° ARTICLE]],0))</f>
        <v>0</v>
      </c>
      <c r="K123" s="11"/>
      <c r="L123" s="4">
        <f>Articles[[#This Row],[QUANTITE TOTALE EN STOCK]]-Articles[[#This Row],[ARTICLE CONSOMME]]</f>
        <v>0</v>
      </c>
      <c r="M123" s="15">
        <f>Articles[[#This Row],[STOCK FINAL]]*Articles[[#This Row],[VALEUR DE L''ARTICLE]]</f>
        <v>0</v>
      </c>
    </row>
    <row r="124" spans="1:13" s="18" customFormat="1" ht="15.95" customHeight="1" x14ac:dyDescent="0.2">
      <c r="A124" s="75"/>
      <c r="B124" s="25"/>
      <c r="C124" s="26"/>
      <c r="D124" s="40"/>
      <c r="E124" s="40"/>
      <c r="F124" s="40"/>
      <c r="G124" s="27"/>
      <c r="H124" s="27">
        <f>SUM(Articles[[#This Row],[STOCK ENTREPÔT ]:[STOCK VEHICULE DAVID]])</f>
        <v>0</v>
      </c>
      <c r="I124" s="28"/>
      <c r="J124" s="91" cm="1">
        <f t="array" ref="J124">SUM(_xlfn._xlws.FILTER(_synthese_quantite_sortie,_synthese_n_article=Articles[[#This Row],[N° ARTICLE]],0))</f>
        <v>0</v>
      </c>
      <c r="K124" s="29"/>
      <c r="L124" s="27">
        <f>Articles[[#This Row],[QUANTITE TOTALE EN STOCK]]-Articles[[#This Row],[ARTICLE CONSOMME]]</f>
        <v>0</v>
      </c>
      <c r="M124" s="28">
        <f>Articles[[#This Row],[STOCK FINAL]]*Articles[[#This Row],[VALEUR DE L''ARTICLE]]</f>
        <v>0</v>
      </c>
    </row>
    <row r="125" spans="1:13" ht="15.95" customHeight="1" x14ac:dyDescent="0.2">
      <c r="A125" s="76"/>
      <c r="B125" s="5"/>
      <c r="C125" s="9"/>
      <c r="D125" s="39"/>
      <c r="E125" s="39"/>
      <c r="F125" s="39"/>
      <c r="G125" s="4"/>
      <c r="H125" s="4">
        <f>SUM(Articles[[#This Row],[STOCK ENTREPÔT ]:[STOCK VEHICULE DAVID]])</f>
        <v>0</v>
      </c>
      <c r="I125" s="15"/>
      <c r="J125" s="90" cm="1">
        <f t="array" ref="J125">SUM(_xlfn._xlws.FILTER(_synthese_quantite_sortie,_synthese_n_article=Articles[[#This Row],[N° ARTICLE]],0))</f>
        <v>0</v>
      </c>
      <c r="K125" s="11"/>
      <c r="L125" s="4">
        <f>Articles[[#This Row],[QUANTITE TOTALE EN STOCK]]-Articles[[#This Row],[ARTICLE CONSOMME]]</f>
        <v>0</v>
      </c>
      <c r="M125" s="15">
        <f>Articles[[#This Row],[STOCK FINAL]]*Articles[[#This Row],[VALEUR DE L''ARTICLE]]</f>
        <v>0</v>
      </c>
    </row>
    <row r="126" spans="1:13" s="18" customFormat="1" ht="15.95" customHeight="1" x14ac:dyDescent="0.2">
      <c r="A126" s="75"/>
      <c r="B126" s="25"/>
      <c r="C126" s="26"/>
      <c r="D126" s="40"/>
      <c r="E126" s="40"/>
      <c r="F126" s="40"/>
      <c r="G126" s="27"/>
      <c r="H126" s="27">
        <f>SUM(Articles[[#This Row],[STOCK ENTREPÔT ]:[STOCK VEHICULE DAVID]])</f>
        <v>0</v>
      </c>
      <c r="I126" s="28"/>
      <c r="J126" s="91" cm="1">
        <f t="array" ref="J126">SUM(_xlfn._xlws.FILTER(_synthese_quantite_sortie,_synthese_n_article=Articles[[#This Row],[N° ARTICLE]],0))</f>
        <v>0</v>
      </c>
      <c r="K126" s="29"/>
      <c r="L126" s="27">
        <f>Articles[[#This Row],[QUANTITE TOTALE EN STOCK]]-Articles[[#This Row],[ARTICLE CONSOMME]]</f>
        <v>0</v>
      </c>
      <c r="M126" s="28">
        <f>Articles[[#This Row],[STOCK FINAL]]*Articles[[#This Row],[VALEUR DE L''ARTICLE]]</f>
        <v>0</v>
      </c>
    </row>
    <row r="127" spans="1:13" ht="15.95" customHeight="1" x14ac:dyDescent="0.2">
      <c r="A127" s="76"/>
      <c r="B127" s="5"/>
      <c r="C127" s="9"/>
      <c r="D127" s="39"/>
      <c r="E127" s="39"/>
      <c r="F127" s="39"/>
      <c r="G127" s="4"/>
      <c r="H127" s="4">
        <f>SUM(Articles[[#This Row],[STOCK ENTREPÔT ]:[STOCK VEHICULE DAVID]])</f>
        <v>0</v>
      </c>
      <c r="I127" s="15"/>
      <c r="J127" s="90" cm="1">
        <f t="array" ref="J127">SUM(_xlfn._xlws.FILTER(_synthese_quantite_sortie,_synthese_n_article=Articles[[#This Row],[N° ARTICLE]],0))</f>
        <v>0</v>
      </c>
      <c r="K127" s="11"/>
      <c r="L127" s="4">
        <f>Articles[[#This Row],[QUANTITE TOTALE EN STOCK]]-Articles[[#This Row],[ARTICLE CONSOMME]]</f>
        <v>0</v>
      </c>
      <c r="M127" s="15">
        <f>Articles[[#This Row],[STOCK FINAL]]*Articles[[#This Row],[VALEUR DE L''ARTICLE]]</f>
        <v>0</v>
      </c>
    </row>
    <row r="128" spans="1:13" s="18" customFormat="1" ht="15.95" customHeight="1" x14ac:dyDescent="0.2">
      <c r="A128" s="75"/>
      <c r="B128" s="25"/>
      <c r="C128" s="26"/>
      <c r="D128" s="40"/>
      <c r="E128" s="40"/>
      <c r="F128" s="40"/>
      <c r="G128" s="27"/>
      <c r="H128" s="27">
        <f>SUM(Articles[[#This Row],[STOCK ENTREPÔT ]:[STOCK VEHICULE DAVID]])</f>
        <v>0</v>
      </c>
      <c r="I128" s="28"/>
      <c r="J128" s="91" cm="1">
        <f t="array" ref="J128">SUM(_xlfn._xlws.FILTER(_synthese_quantite_sortie,_synthese_n_article=Articles[[#This Row],[N° ARTICLE]],0))</f>
        <v>0</v>
      </c>
      <c r="K128" s="29"/>
      <c r="L128" s="27">
        <f>Articles[[#This Row],[QUANTITE TOTALE EN STOCK]]-Articles[[#This Row],[ARTICLE CONSOMME]]</f>
        <v>0</v>
      </c>
      <c r="M128" s="28">
        <f>Articles[[#This Row],[STOCK FINAL]]*Articles[[#This Row],[VALEUR DE L''ARTICLE]]</f>
        <v>0</v>
      </c>
    </row>
    <row r="129" spans="1:13" ht="15.95" customHeight="1" x14ac:dyDescent="0.2">
      <c r="A129" s="76"/>
      <c r="B129" s="5"/>
      <c r="C129" s="9"/>
      <c r="D129" s="39"/>
      <c r="E129" s="39"/>
      <c r="F129" s="39"/>
      <c r="G129" s="4"/>
      <c r="H129" s="4">
        <f>SUM(Articles[[#This Row],[STOCK ENTREPÔT ]:[STOCK VEHICULE DAVID]])</f>
        <v>0</v>
      </c>
      <c r="I129" s="15"/>
      <c r="J129" s="90" cm="1">
        <f t="array" ref="J129">SUM(_xlfn._xlws.FILTER(_synthese_quantite_sortie,_synthese_n_article=Articles[[#This Row],[N° ARTICLE]],0))</f>
        <v>0</v>
      </c>
      <c r="K129" s="11"/>
      <c r="L129" s="4">
        <f>Articles[[#This Row],[QUANTITE TOTALE EN STOCK]]-Articles[[#This Row],[ARTICLE CONSOMME]]</f>
        <v>0</v>
      </c>
      <c r="M129" s="15">
        <f>Articles[[#This Row],[STOCK FINAL]]*Articles[[#This Row],[VALEUR DE L''ARTICLE]]</f>
        <v>0</v>
      </c>
    </row>
    <row r="130" spans="1:13" s="18" customFormat="1" ht="15.95" customHeight="1" x14ac:dyDescent="0.2">
      <c r="A130" s="75"/>
      <c r="B130" s="25"/>
      <c r="C130" s="26"/>
      <c r="D130" s="40"/>
      <c r="E130" s="40"/>
      <c r="F130" s="40"/>
      <c r="G130" s="27"/>
      <c r="H130" s="27">
        <f>SUM(Articles[[#This Row],[STOCK ENTREPÔT ]:[STOCK VEHICULE DAVID]])</f>
        <v>0</v>
      </c>
      <c r="I130" s="28"/>
      <c r="J130" s="91" cm="1">
        <f t="array" ref="J130">SUM(_xlfn._xlws.FILTER(_synthese_quantite_sortie,_synthese_n_article=Articles[[#This Row],[N° ARTICLE]],0))</f>
        <v>0</v>
      </c>
      <c r="K130" s="29"/>
      <c r="L130" s="27">
        <f>Articles[[#This Row],[QUANTITE TOTALE EN STOCK]]-Articles[[#This Row],[ARTICLE CONSOMME]]</f>
        <v>0</v>
      </c>
      <c r="M130" s="28">
        <f>Articles[[#This Row],[STOCK FINAL]]*Articles[[#This Row],[VALEUR DE L''ARTICLE]]</f>
        <v>0</v>
      </c>
    </row>
    <row r="131" spans="1:13" ht="15.95" customHeight="1" x14ac:dyDescent="0.2">
      <c r="A131" s="76"/>
      <c r="B131" s="5"/>
      <c r="C131" s="9"/>
      <c r="D131" s="39"/>
      <c r="E131" s="39"/>
      <c r="F131" s="39"/>
      <c r="G131" s="4"/>
      <c r="H131" s="4">
        <f>SUM(Articles[[#This Row],[STOCK ENTREPÔT ]:[STOCK VEHICULE DAVID]])</f>
        <v>0</v>
      </c>
      <c r="I131" s="15"/>
      <c r="J131" s="90" cm="1">
        <f t="array" ref="J131">SUM(_xlfn._xlws.FILTER(_synthese_quantite_sortie,_synthese_n_article=Articles[[#This Row],[N° ARTICLE]],0))</f>
        <v>0</v>
      </c>
      <c r="K131" s="11"/>
      <c r="L131" s="4">
        <f>Articles[[#This Row],[QUANTITE TOTALE EN STOCK]]-Articles[[#This Row],[ARTICLE CONSOMME]]</f>
        <v>0</v>
      </c>
      <c r="M131" s="15">
        <f>Articles[[#This Row],[STOCK FINAL]]*Articles[[#This Row],[VALEUR DE L''ARTICLE]]</f>
        <v>0</v>
      </c>
    </row>
    <row r="132" spans="1:13" s="18" customFormat="1" ht="15.95" customHeight="1" x14ac:dyDescent="0.2">
      <c r="A132" s="75"/>
      <c r="B132" s="25"/>
      <c r="C132" s="26"/>
      <c r="D132" s="40"/>
      <c r="E132" s="40"/>
      <c r="F132" s="40"/>
      <c r="G132" s="27"/>
      <c r="H132" s="27">
        <f>SUM(Articles[[#This Row],[STOCK ENTREPÔT ]:[STOCK VEHICULE DAVID]])</f>
        <v>0</v>
      </c>
      <c r="I132" s="28"/>
      <c r="J132" s="91" cm="1">
        <f t="array" ref="J132">SUM(_xlfn._xlws.FILTER(_synthese_quantite_sortie,_synthese_n_article=Articles[[#This Row],[N° ARTICLE]],0))</f>
        <v>0</v>
      </c>
      <c r="K132" s="29"/>
      <c r="L132" s="27">
        <f>Articles[[#This Row],[QUANTITE TOTALE EN STOCK]]-Articles[[#This Row],[ARTICLE CONSOMME]]</f>
        <v>0</v>
      </c>
      <c r="M132" s="28">
        <f>Articles[[#This Row],[STOCK FINAL]]*Articles[[#This Row],[VALEUR DE L''ARTICLE]]</f>
        <v>0</v>
      </c>
    </row>
    <row r="133" spans="1:13" ht="15.95" customHeight="1" x14ac:dyDescent="0.2">
      <c r="A133" s="76"/>
      <c r="B133" s="5"/>
      <c r="C133" s="9"/>
      <c r="D133" s="39"/>
      <c r="E133" s="39"/>
      <c r="F133" s="39"/>
      <c r="G133" s="4"/>
      <c r="H133" s="4">
        <f>SUM(Articles[[#This Row],[STOCK ENTREPÔT ]:[STOCK VEHICULE DAVID]])</f>
        <v>0</v>
      </c>
      <c r="I133" s="15"/>
      <c r="J133" s="90" cm="1">
        <f t="array" ref="J133">SUM(_xlfn._xlws.FILTER(_synthese_quantite_sortie,_synthese_n_article=Articles[[#This Row],[N° ARTICLE]],0))</f>
        <v>0</v>
      </c>
      <c r="K133" s="11"/>
      <c r="L133" s="4">
        <f>Articles[[#This Row],[QUANTITE TOTALE EN STOCK]]-Articles[[#This Row],[ARTICLE CONSOMME]]</f>
        <v>0</v>
      </c>
      <c r="M133" s="15">
        <f>Articles[[#This Row],[STOCK FINAL]]*Articles[[#This Row],[VALEUR DE L''ARTICLE]]</f>
        <v>0</v>
      </c>
    </row>
    <row r="134" spans="1:13" s="18" customFormat="1" ht="15.95" customHeight="1" x14ac:dyDescent="0.2">
      <c r="A134" s="75"/>
      <c r="B134" s="25"/>
      <c r="C134" s="26"/>
      <c r="D134" s="40"/>
      <c r="E134" s="40"/>
      <c r="F134" s="40"/>
      <c r="G134" s="27"/>
      <c r="H134" s="27">
        <f>SUM(Articles[[#This Row],[STOCK ENTREPÔT ]:[STOCK VEHICULE DAVID]])</f>
        <v>0</v>
      </c>
      <c r="I134" s="28"/>
      <c r="J134" s="91" cm="1">
        <f t="array" ref="J134">SUM(_xlfn._xlws.FILTER(_synthese_quantite_sortie,_synthese_n_article=Articles[[#This Row],[N° ARTICLE]],0))</f>
        <v>0</v>
      </c>
      <c r="K134" s="29"/>
      <c r="L134" s="27">
        <f>Articles[[#This Row],[QUANTITE TOTALE EN STOCK]]-Articles[[#This Row],[ARTICLE CONSOMME]]</f>
        <v>0</v>
      </c>
      <c r="M134" s="28">
        <f>Articles[[#This Row],[STOCK FINAL]]*Articles[[#This Row],[VALEUR DE L''ARTICLE]]</f>
        <v>0</v>
      </c>
    </row>
    <row r="135" spans="1:13" ht="15.95" customHeight="1" x14ac:dyDescent="0.2">
      <c r="A135" s="76"/>
      <c r="B135" s="5"/>
      <c r="C135" s="9"/>
      <c r="D135" s="39"/>
      <c r="E135" s="39"/>
      <c r="F135" s="39"/>
      <c r="G135" s="4"/>
      <c r="H135" s="4">
        <f>SUM(Articles[[#This Row],[STOCK ENTREPÔT ]:[STOCK VEHICULE DAVID]])</f>
        <v>0</v>
      </c>
      <c r="I135" s="15"/>
      <c r="J135" s="90" cm="1">
        <f t="array" ref="J135">SUM(_xlfn._xlws.FILTER(_synthese_quantite_sortie,_synthese_n_article=Articles[[#This Row],[N° ARTICLE]],0))</f>
        <v>0</v>
      </c>
      <c r="K135" s="11"/>
      <c r="L135" s="4">
        <f>Articles[[#This Row],[QUANTITE TOTALE EN STOCK]]-Articles[[#This Row],[ARTICLE CONSOMME]]</f>
        <v>0</v>
      </c>
      <c r="M135" s="15">
        <f>Articles[[#This Row],[STOCK FINAL]]*Articles[[#This Row],[VALEUR DE L''ARTICLE]]</f>
        <v>0</v>
      </c>
    </row>
    <row r="136" spans="1:13" s="18" customFormat="1" ht="15.95" customHeight="1" x14ac:dyDescent="0.2">
      <c r="A136" s="75"/>
      <c r="B136" s="25"/>
      <c r="C136" s="26"/>
      <c r="D136" s="40"/>
      <c r="E136" s="40"/>
      <c r="F136" s="40"/>
      <c r="G136" s="27"/>
      <c r="H136" s="27">
        <f>SUM(Articles[[#This Row],[STOCK ENTREPÔT ]:[STOCK VEHICULE DAVID]])</f>
        <v>0</v>
      </c>
      <c r="I136" s="28"/>
      <c r="J136" s="91" cm="1">
        <f t="array" ref="J136">SUM(_xlfn._xlws.FILTER(_synthese_quantite_sortie,_synthese_n_article=Articles[[#This Row],[N° ARTICLE]],0))</f>
        <v>0</v>
      </c>
      <c r="K136" s="29"/>
      <c r="L136" s="27">
        <f>Articles[[#This Row],[QUANTITE TOTALE EN STOCK]]-Articles[[#This Row],[ARTICLE CONSOMME]]</f>
        <v>0</v>
      </c>
      <c r="M136" s="28">
        <f>Articles[[#This Row],[STOCK FINAL]]*Articles[[#This Row],[VALEUR DE L''ARTICLE]]</f>
        <v>0</v>
      </c>
    </row>
    <row r="137" spans="1:13" ht="15.95" customHeight="1" x14ac:dyDescent="0.2">
      <c r="A137" s="76"/>
      <c r="B137" s="5"/>
      <c r="C137" s="9"/>
      <c r="D137" s="39"/>
      <c r="E137" s="39"/>
      <c r="F137" s="39"/>
      <c r="G137" s="4"/>
      <c r="H137" s="4">
        <f>SUM(Articles[[#This Row],[STOCK ENTREPÔT ]:[STOCK VEHICULE DAVID]])</f>
        <v>0</v>
      </c>
      <c r="I137" s="15"/>
      <c r="J137" s="90" cm="1">
        <f t="array" ref="J137">SUM(_xlfn._xlws.FILTER(_synthese_quantite_sortie,_synthese_n_article=Articles[[#This Row],[N° ARTICLE]],0))</f>
        <v>0</v>
      </c>
      <c r="K137" s="11"/>
      <c r="L137" s="4">
        <f>Articles[[#This Row],[QUANTITE TOTALE EN STOCK]]-Articles[[#This Row],[ARTICLE CONSOMME]]</f>
        <v>0</v>
      </c>
      <c r="M137" s="15">
        <f>Articles[[#This Row],[STOCK FINAL]]*Articles[[#This Row],[VALEUR DE L''ARTICLE]]</f>
        <v>0</v>
      </c>
    </row>
    <row r="138" spans="1:13" s="18" customFormat="1" ht="15.95" customHeight="1" x14ac:dyDescent="0.2">
      <c r="A138" s="75"/>
      <c r="B138" s="25"/>
      <c r="C138" s="26"/>
      <c r="D138" s="40"/>
      <c r="E138" s="40"/>
      <c r="F138" s="40"/>
      <c r="G138" s="27"/>
      <c r="H138" s="27">
        <f>SUM(Articles[[#This Row],[STOCK ENTREPÔT ]:[STOCK VEHICULE DAVID]])</f>
        <v>0</v>
      </c>
      <c r="I138" s="28"/>
      <c r="J138" s="91" cm="1">
        <f t="array" ref="J138">SUM(_xlfn._xlws.FILTER(_synthese_quantite_sortie,_synthese_n_article=Articles[[#This Row],[N° ARTICLE]],0))</f>
        <v>0</v>
      </c>
      <c r="K138" s="29"/>
      <c r="L138" s="27">
        <f>Articles[[#This Row],[QUANTITE TOTALE EN STOCK]]-Articles[[#This Row],[ARTICLE CONSOMME]]</f>
        <v>0</v>
      </c>
      <c r="M138" s="28">
        <f>Articles[[#This Row],[STOCK FINAL]]*Articles[[#This Row],[VALEUR DE L''ARTICLE]]</f>
        <v>0</v>
      </c>
    </row>
    <row r="139" spans="1:13" ht="15.95" customHeight="1" x14ac:dyDescent="0.2">
      <c r="A139" s="76"/>
      <c r="B139" s="5"/>
      <c r="C139" s="9"/>
      <c r="D139" s="39"/>
      <c r="E139" s="39"/>
      <c r="F139" s="39"/>
      <c r="G139" s="4"/>
      <c r="H139" s="4">
        <f>SUM(Articles[[#This Row],[STOCK ENTREPÔT ]:[STOCK VEHICULE DAVID]])</f>
        <v>0</v>
      </c>
      <c r="I139" s="15"/>
      <c r="J139" s="90" cm="1">
        <f t="array" ref="J139">SUM(_xlfn._xlws.FILTER(_synthese_quantite_sortie,_synthese_n_article=Articles[[#This Row],[N° ARTICLE]],0))</f>
        <v>0</v>
      </c>
      <c r="K139" s="11"/>
      <c r="L139" s="4">
        <f>Articles[[#This Row],[QUANTITE TOTALE EN STOCK]]-Articles[[#This Row],[ARTICLE CONSOMME]]</f>
        <v>0</v>
      </c>
      <c r="M139" s="15">
        <f>Articles[[#This Row],[STOCK FINAL]]*Articles[[#This Row],[VALEUR DE L''ARTICLE]]</f>
        <v>0</v>
      </c>
    </row>
    <row r="140" spans="1:13" s="18" customFormat="1" ht="15.95" customHeight="1" x14ac:dyDescent="0.2">
      <c r="A140" s="75"/>
      <c r="B140" s="25"/>
      <c r="C140" s="26"/>
      <c r="D140" s="40"/>
      <c r="E140" s="40"/>
      <c r="F140" s="40"/>
      <c r="G140" s="27"/>
      <c r="H140" s="27">
        <f>SUM(Articles[[#This Row],[STOCK ENTREPÔT ]:[STOCK VEHICULE DAVID]])</f>
        <v>0</v>
      </c>
      <c r="I140" s="28"/>
      <c r="J140" s="91" cm="1">
        <f t="array" ref="J140">SUM(_xlfn._xlws.FILTER(_synthese_quantite_sortie,_synthese_n_article=Articles[[#This Row],[N° ARTICLE]],0))</f>
        <v>0</v>
      </c>
      <c r="K140" s="29"/>
      <c r="L140" s="27">
        <f>Articles[[#This Row],[QUANTITE TOTALE EN STOCK]]-Articles[[#This Row],[ARTICLE CONSOMME]]</f>
        <v>0</v>
      </c>
      <c r="M140" s="28">
        <f>Articles[[#This Row],[STOCK FINAL]]*Articles[[#This Row],[VALEUR DE L''ARTICLE]]</f>
        <v>0</v>
      </c>
    </row>
    <row r="141" spans="1:13" ht="15.95" customHeight="1" x14ac:dyDescent="0.2">
      <c r="A141" s="76"/>
      <c r="B141" s="5"/>
      <c r="C141" s="9"/>
      <c r="D141" s="39"/>
      <c r="E141" s="39"/>
      <c r="F141" s="39"/>
      <c r="G141" s="4"/>
      <c r="H141" s="4">
        <f>SUM(Articles[[#This Row],[STOCK ENTREPÔT ]:[STOCK VEHICULE DAVID]])</f>
        <v>0</v>
      </c>
      <c r="I141" s="15"/>
      <c r="J141" s="90" cm="1">
        <f t="array" ref="J141">SUM(_xlfn._xlws.FILTER(_synthese_quantite_sortie,_synthese_n_article=Articles[[#This Row],[N° ARTICLE]],0))</f>
        <v>0</v>
      </c>
      <c r="K141" s="11"/>
      <c r="L141" s="4">
        <f>Articles[[#This Row],[QUANTITE TOTALE EN STOCK]]-Articles[[#This Row],[ARTICLE CONSOMME]]</f>
        <v>0</v>
      </c>
      <c r="M141" s="15">
        <f>Articles[[#This Row],[STOCK FINAL]]*Articles[[#This Row],[VALEUR DE L''ARTICLE]]</f>
        <v>0</v>
      </c>
    </row>
    <row r="142" spans="1:13" s="18" customFormat="1" ht="15.95" customHeight="1" x14ac:dyDescent="0.2">
      <c r="A142" s="75"/>
      <c r="B142" s="25"/>
      <c r="C142" s="26"/>
      <c r="D142" s="40"/>
      <c r="E142" s="40"/>
      <c r="F142" s="40"/>
      <c r="G142" s="27"/>
      <c r="H142" s="27">
        <f>SUM(Articles[[#This Row],[STOCK ENTREPÔT ]:[STOCK VEHICULE DAVID]])</f>
        <v>0</v>
      </c>
      <c r="I142" s="28"/>
      <c r="J142" s="91" cm="1">
        <f t="array" ref="J142">SUM(_xlfn._xlws.FILTER(_synthese_quantite_sortie,_synthese_n_article=Articles[[#This Row],[N° ARTICLE]],0))</f>
        <v>0</v>
      </c>
      <c r="K142" s="29"/>
      <c r="L142" s="27">
        <f>Articles[[#This Row],[QUANTITE TOTALE EN STOCK]]-Articles[[#This Row],[ARTICLE CONSOMME]]</f>
        <v>0</v>
      </c>
      <c r="M142" s="28">
        <f>Articles[[#This Row],[STOCK FINAL]]*Articles[[#This Row],[VALEUR DE L''ARTICLE]]</f>
        <v>0</v>
      </c>
    </row>
    <row r="143" spans="1:13" ht="15.95" customHeight="1" x14ac:dyDescent="0.2">
      <c r="A143" s="76"/>
      <c r="B143" s="5"/>
      <c r="C143" s="9"/>
      <c r="D143" s="39"/>
      <c r="E143" s="39"/>
      <c r="F143" s="39"/>
      <c r="G143" s="4"/>
      <c r="H143" s="4">
        <f>SUM(Articles[[#This Row],[STOCK ENTREPÔT ]:[STOCK VEHICULE DAVID]])</f>
        <v>0</v>
      </c>
      <c r="I143" s="15"/>
      <c r="J143" s="90" cm="1">
        <f t="array" ref="J143">SUM(_xlfn._xlws.FILTER(_synthese_quantite_sortie,_synthese_n_article=Articles[[#This Row],[N° ARTICLE]],0))</f>
        <v>0</v>
      </c>
      <c r="K143" s="11"/>
      <c r="L143" s="4">
        <f>Articles[[#This Row],[QUANTITE TOTALE EN STOCK]]-Articles[[#This Row],[ARTICLE CONSOMME]]</f>
        <v>0</v>
      </c>
      <c r="M143" s="15">
        <f>Articles[[#This Row],[STOCK FINAL]]*Articles[[#This Row],[VALEUR DE L''ARTICLE]]</f>
        <v>0</v>
      </c>
    </row>
    <row r="144" spans="1:13" x14ac:dyDescent="0.2">
      <c r="A144" s="75"/>
      <c r="B144" s="25"/>
      <c r="C144" s="26"/>
      <c r="D144" s="40"/>
      <c r="E144" s="40"/>
      <c r="F144" s="40"/>
      <c r="G144" s="27"/>
      <c r="H144" s="27">
        <f>SUM(Articles[[#This Row],[STOCK ENTREPÔT ]:[STOCK VEHICULE DAVID]])</f>
        <v>0</v>
      </c>
      <c r="I144" s="28"/>
      <c r="J144" s="91" cm="1">
        <f t="array" ref="J144">SUM(_xlfn._xlws.FILTER(_synthese_quantite_sortie,_synthese_n_article=Articles[[#This Row],[N° ARTICLE]],0))</f>
        <v>0</v>
      </c>
      <c r="K144" s="29"/>
      <c r="L144" s="27">
        <f>Articles[[#This Row],[QUANTITE TOTALE EN STOCK]]-Articles[[#This Row],[ARTICLE CONSOMME]]</f>
        <v>0</v>
      </c>
      <c r="M144" s="28">
        <f>Articles[[#This Row],[STOCK FINAL]]*Articles[[#This Row],[VALEUR DE L''ARTICLE]]</f>
        <v>0</v>
      </c>
    </row>
    <row r="145" spans="1:13" x14ac:dyDescent="0.2">
      <c r="A145" s="76"/>
      <c r="B145" s="5"/>
      <c r="C145" s="9"/>
      <c r="D145" s="39"/>
      <c r="E145" s="39"/>
      <c r="F145" s="39"/>
      <c r="G145" s="4"/>
      <c r="H145" s="4">
        <f>SUM(Articles[[#This Row],[STOCK ENTREPÔT ]:[STOCK VEHICULE DAVID]])</f>
        <v>0</v>
      </c>
      <c r="I145" s="15"/>
      <c r="J145" s="90" cm="1">
        <f t="array" ref="J145">SUM(_xlfn._xlws.FILTER(_synthese_quantite_sortie,_synthese_n_article=Articles[[#This Row],[N° ARTICLE]],0))</f>
        <v>0</v>
      </c>
      <c r="K145" s="11"/>
      <c r="L145" s="4">
        <f>Articles[[#This Row],[QUANTITE TOTALE EN STOCK]]-Articles[[#This Row],[ARTICLE CONSOMME]]</f>
        <v>0</v>
      </c>
      <c r="M145" s="15">
        <f>Articles[[#This Row],[STOCK FINAL]]*Articles[[#This Row],[VALEUR DE L''ARTICLE]]</f>
        <v>0</v>
      </c>
    </row>
    <row r="146" spans="1:13" x14ac:dyDescent="0.2">
      <c r="A146" s="75"/>
      <c r="B146" s="25"/>
      <c r="C146" s="26"/>
      <c r="D146" s="40"/>
      <c r="E146" s="40"/>
      <c r="F146" s="40"/>
      <c r="G146" s="27"/>
      <c r="H146" s="27">
        <f>SUM(Articles[[#This Row],[STOCK ENTREPÔT ]:[STOCK VEHICULE DAVID]])</f>
        <v>0</v>
      </c>
      <c r="I146" s="28"/>
      <c r="J146" s="91" cm="1">
        <f t="array" ref="J146">SUM(_xlfn._xlws.FILTER(_synthese_quantite_sortie,_synthese_n_article=Articles[[#This Row],[N° ARTICLE]],0))</f>
        <v>0</v>
      </c>
      <c r="K146" s="29"/>
      <c r="L146" s="27">
        <f>Articles[[#This Row],[QUANTITE TOTALE EN STOCK]]-Articles[[#This Row],[ARTICLE CONSOMME]]</f>
        <v>0</v>
      </c>
      <c r="M146" s="28">
        <f>Articles[[#This Row],[STOCK FINAL]]*Articles[[#This Row],[VALEUR DE L''ARTICLE]]</f>
        <v>0</v>
      </c>
    </row>
    <row r="147" spans="1:13" x14ac:dyDescent="0.2">
      <c r="A147" s="76"/>
      <c r="B147" s="5"/>
      <c r="C147" s="9"/>
      <c r="D147" s="39"/>
      <c r="E147" s="39"/>
      <c r="F147" s="39"/>
      <c r="G147" s="4"/>
      <c r="H147" s="4">
        <f>SUM(Articles[[#This Row],[STOCK ENTREPÔT ]:[STOCK VEHICULE DAVID]])</f>
        <v>0</v>
      </c>
      <c r="I147" s="15"/>
      <c r="J147" s="90" cm="1">
        <f t="array" ref="J147">SUM(_xlfn._xlws.FILTER(_synthese_quantite_sortie,_synthese_n_article=Articles[[#This Row],[N° ARTICLE]],0))</f>
        <v>0</v>
      </c>
      <c r="K147" s="11"/>
      <c r="L147" s="4">
        <f>Articles[[#This Row],[QUANTITE TOTALE EN STOCK]]-Articles[[#This Row],[ARTICLE CONSOMME]]</f>
        <v>0</v>
      </c>
      <c r="M147" s="15">
        <f>Articles[[#This Row],[STOCK FINAL]]*Articles[[#This Row],[VALEUR DE L''ARTICLE]]</f>
        <v>0</v>
      </c>
    </row>
    <row r="148" spans="1:13" x14ac:dyDescent="0.2">
      <c r="A148" s="75"/>
      <c r="B148" s="25"/>
      <c r="C148" s="26"/>
      <c r="D148" s="40"/>
      <c r="E148" s="40"/>
      <c r="F148" s="40"/>
      <c r="G148" s="27"/>
      <c r="H148" s="27">
        <f>SUM(Articles[[#This Row],[STOCK ENTREPÔT ]:[STOCK VEHICULE DAVID]])</f>
        <v>0</v>
      </c>
      <c r="I148" s="28"/>
      <c r="J148" s="91" cm="1">
        <f t="array" ref="J148">SUM(_xlfn._xlws.FILTER(_synthese_quantite_sortie,_synthese_n_article=Articles[[#This Row],[N° ARTICLE]],0))</f>
        <v>0</v>
      </c>
      <c r="K148" s="29"/>
      <c r="L148" s="27">
        <f>Articles[[#This Row],[QUANTITE TOTALE EN STOCK]]-Articles[[#This Row],[ARTICLE CONSOMME]]</f>
        <v>0</v>
      </c>
      <c r="M148" s="28">
        <f>Articles[[#This Row],[STOCK FINAL]]*Articles[[#This Row],[VALEUR DE L''ARTICLE]]</f>
        <v>0</v>
      </c>
    </row>
    <row r="149" spans="1:13" x14ac:dyDescent="0.2">
      <c r="A149" s="76"/>
      <c r="B149" s="5"/>
      <c r="C149" s="9"/>
      <c r="D149" s="39"/>
      <c r="E149" s="39"/>
      <c r="F149" s="39"/>
      <c r="G149" s="4"/>
      <c r="H149" s="4">
        <f>SUM(Articles[[#This Row],[STOCK ENTREPÔT ]:[STOCK VEHICULE DAVID]])</f>
        <v>0</v>
      </c>
      <c r="I149" s="15"/>
      <c r="J149" s="90" cm="1">
        <f t="array" ref="J149">SUM(_xlfn._xlws.FILTER(_synthese_quantite_sortie,_synthese_n_article=Articles[[#This Row],[N° ARTICLE]],0))</f>
        <v>0</v>
      </c>
      <c r="K149" s="11"/>
      <c r="L149" s="4">
        <f>Articles[[#This Row],[QUANTITE TOTALE EN STOCK]]-Articles[[#This Row],[ARTICLE CONSOMME]]</f>
        <v>0</v>
      </c>
      <c r="M149" s="15">
        <f>Articles[[#This Row],[STOCK FINAL]]*Articles[[#This Row],[VALEUR DE L''ARTICLE]]</f>
        <v>0</v>
      </c>
    </row>
    <row r="150" spans="1:13" x14ac:dyDescent="0.2">
      <c r="A150" s="75"/>
      <c r="B150" s="25"/>
      <c r="C150" s="26"/>
      <c r="D150" s="40"/>
      <c r="E150" s="40"/>
      <c r="F150" s="40"/>
      <c r="G150" s="27"/>
      <c r="H150" s="27">
        <f>SUM(Articles[[#This Row],[STOCK ENTREPÔT ]:[STOCK VEHICULE DAVID]])</f>
        <v>0</v>
      </c>
      <c r="I150" s="28"/>
      <c r="J150" s="91" cm="1">
        <f t="array" ref="J150">SUM(_xlfn._xlws.FILTER(_synthese_quantite_sortie,_synthese_n_article=Articles[[#This Row],[N° ARTICLE]],0))</f>
        <v>0</v>
      </c>
      <c r="K150" s="29"/>
      <c r="L150" s="27">
        <f>Articles[[#This Row],[QUANTITE TOTALE EN STOCK]]-Articles[[#This Row],[ARTICLE CONSOMME]]</f>
        <v>0</v>
      </c>
      <c r="M150" s="28">
        <f>Articles[[#This Row],[STOCK FINAL]]*Articles[[#This Row],[VALEUR DE L''ARTICLE]]</f>
        <v>0</v>
      </c>
    </row>
    <row r="151" spans="1:13" x14ac:dyDescent="0.2">
      <c r="A151" s="76"/>
      <c r="B151" s="5"/>
      <c r="C151" s="9"/>
      <c r="D151" s="39"/>
      <c r="E151" s="39"/>
      <c r="F151" s="39"/>
      <c r="G151" s="4"/>
      <c r="H151" s="4">
        <f>SUM(Articles[[#This Row],[STOCK ENTREPÔT ]:[STOCK VEHICULE DAVID]])</f>
        <v>0</v>
      </c>
      <c r="I151" s="15"/>
      <c r="J151" s="90" cm="1">
        <f t="array" ref="J151">SUM(_xlfn._xlws.FILTER(_synthese_quantite_sortie,_synthese_n_article=Articles[[#This Row],[N° ARTICLE]],0))</f>
        <v>0</v>
      </c>
      <c r="K151" s="11"/>
      <c r="L151" s="4">
        <f>Articles[[#This Row],[QUANTITE TOTALE EN STOCK]]-Articles[[#This Row],[ARTICLE CONSOMME]]</f>
        <v>0</v>
      </c>
      <c r="M151" s="15">
        <f>Articles[[#This Row],[STOCK FINAL]]*Articles[[#This Row],[VALEUR DE L''ARTICLE]]</f>
        <v>0</v>
      </c>
    </row>
    <row r="152" spans="1:13" x14ac:dyDescent="0.2">
      <c r="A152" s="75"/>
      <c r="B152" s="25"/>
      <c r="C152" s="26"/>
      <c r="D152" s="40"/>
      <c r="E152" s="40"/>
      <c r="F152" s="40"/>
      <c r="G152" s="27"/>
      <c r="H152" s="27">
        <f>SUM(Articles[[#This Row],[STOCK ENTREPÔT ]:[STOCK VEHICULE DAVID]])</f>
        <v>0</v>
      </c>
      <c r="I152" s="28"/>
      <c r="J152" s="91" cm="1">
        <f t="array" ref="J152">SUM(_xlfn._xlws.FILTER(_synthese_quantite_sortie,_synthese_n_article=Articles[[#This Row],[N° ARTICLE]],0))</f>
        <v>0</v>
      </c>
      <c r="K152" s="29"/>
      <c r="L152" s="27">
        <f>Articles[[#This Row],[QUANTITE TOTALE EN STOCK]]-Articles[[#This Row],[ARTICLE CONSOMME]]</f>
        <v>0</v>
      </c>
      <c r="M152" s="28">
        <f>Articles[[#This Row],[STOCK FINAL]]*Articles[[#This Row],[VALEUR DE L''ARTICLE]]</f>
        <v>0</v>
      </c>
    </row>
    <row r="153" spans="1:13" x14ac:dyDescent="0.2">
      <c r="A153" s="76"/>
      <c r="B153" s="5"/>
      <c r="C153" s="9"/>
      <c r="D153" s="39"/>
      <c r="E153" s="39"/>
      <c r="F153" s="39"/>
      <c r="G153" s="4"/>
      <c r="H153" s="4">
        <f>SUM(Articles[[#This Row],[STOCK ENTREPÔT ]:[STOCK VEHICULE DAVID]])</f>
        <v>0</v>
      </c>
      <c r="I153" s="15"/>
      <c r="J153" s="90" cm="1">
        <f t="array" ref="J153">SUM(_xlfn._xlws.FILTER(_synthese_quantite_sortie,_synthese_n_article=Articles[[#This Row],[N° ARTICLE]],0))</f>
        <v>0</v>
      </c>
      <c r="K153" s="11"/>
      <c r="L153" s="4">
        <f>Articles[[#This Row],[QUANTITE TOTALE EN STOCK]]-Articles[[#This Row],[ARTICLE CONSOMME]]</f>
        <v>0</v>
      </c>
      <c r="M153" s="15">
        <f>Articles[[#This Row],[STOCK FINAL]]*Articles[[#This Row],[VALEUR DE L''ARTICLE]]</f>
        <v>0</v>
      </c>
    </row>
    <row r="154" spans="1:13" x14ac:dyDescent="0.2">
      <c r="A154" s="75"/>
      <c r="B154" s="25"/>
      <c r="C154" s="26"/>
      <c r="D154" s="40"/>
      <c r="E154" s="40"/>
      <c r="F154" s="40"/>
      <c r="G154" s="27"/>
      <c r="H154" s="27">
        <f>SUM(Articles[[#This Row],[STOCK ENTREPÔT ]:[STOCK VEHICULE DAVID]])</f>
        <v>0</v>
      </c>
      <c r="I154" s="28"/>
      <c r="J154" s="91" cm="1">
        <f t="array" ref="J154">SUM(_xlfn._xlws.FILTER(_synthese_quantite_sortie,_synthese_n_article=Articles[[#This Row],[N° ARTICLE]],0))</f>
        <v>0</v>
      </c>
      <c r="K154" s="29"/>
      <c r="L154" s="27">
        <f>Articles[[#This Row],[QUANTITE TOTALE EN STOCK]]-Articles[[#This Row],[ARTICLE CONSOMME]]</f>
        <v>0</v>
      </c>
      <c r="M154" s="28">
        <f>Articles[[#This Row],[STOCK FINAL]]*Articles[[#This Row],[VALEUR DE L''ARTICLE]]</f>
        <v>0</v>
      </c>
    </row>
    <row r="155" spans="1:13" x14ac:dyDescent="0.2">
      <c r="A155" s="76"/>
      <c r="B155" s="5"/>
      <c r="C155" s="9"/>
      <c r="D155" s="39"/>
      <c r="E155" s="39"/>
      <c r="F155" s="39"/>
      <c r="G155" s="4"/>
      <c r="H155" s="4">
        <f>SUM(Articles[[#This Row],[STOCK ENTREPÔT ]:[STOCK VEHICULE DAVID]])</f>
        <v>0</v>
      </c>
      <c r="I155" s="15"/>
      <c r="J155" s="90" cm="1">
        <f t="array" ref="J155">SUM(_xlfn._xlws.FILTER(_synthese_quantite_sortie,_synthese_n_article=Articles[[#This Row],[N° ARTICLE]],0))</f>
        <v>0</v>
      </c>
      <c r="K155" s="11"/>
      <c r="L155" s="4">
        <f>Articles[[#This Row],[QUANTITE TOTALE EN STOCK]]-Articles[[#This Row],[ARTICLE CONSOMME]]</f>
        <v>0</v>
      </c>
      <c r="M155" s="15">
        <f>Articles[[#This Row],[STOCK FINAL]]*Articles[[#This Row],[VALEUR DE L''ARTICLE]]</f>
        <v>0</v>
      </c>
    </row>
    <row r="156" spans="1:13" x14ac:dyDescent="0.2">
      <c r="A156" s="75"/>
      <c r="B156" s="25"/>
      <c r="C156" s="26"/>
      <c r="D156" s="40"/>
      <c r="E156" s="40"/>
      <c r="F156" s="40"/>
      <c r="G156" s="27"/>
      <c r="H156" s="27">
        <f>SUM(Articles[[#This Row],[STOCK ENTREPÔT ]:[STOCK VEHICULE DAVID]])</f>
        <v>0</v>
      </c>
      <c r="I156" s="28"/>
      <c r="J156" s="91" cm="1">
        <f t="array" ref="J156">SUM(_xlfn._xlws.FILTER(_synthese_quantite_sortie,_synthese_n_article=Articles[[#This Row],[N° ARTICLE]],0))</f>
        <v>0</v>
      </c>
      <c r="K156" s="29"/>
      <c r="L156" s="27">
        <f>Articles[[#This Row],[QUANTITE TOTALE EN STOCK]]-Articles[[#This Row],[ARTICLE CONSOMME]]</f>
        <v>0</v>
      </c>
      <c r="M156" s="28">
        <f>Articles[[#This Row],[STOCK FINAL]]*Articles[[#This Row],[VALEUR DE L''ARTICLE]]</f>
        <v>0</v>
      </c>
    </row>
    <row r="157" spans="1:13" x14ac:dyDescent="0.2">
      <c r="A157" s="76"/>
      <c r="B157" s="5"/>
      <c r="C157" s="9"/>
      <c r="D157" s="39"/>
      <c r="E157" s="39"/>
      <c r="F157" s="39"/>
      <c r="G157" s="4"/>
      <c r="H157" s="4">
        <f>SUM(Articles[[#This Row],[STOCK ENTREPÔT ]:[STOCK VEHICULE DAVID]])</f>
        <v>0</v>
      </c>
      <c r="I157" s="15"/>
      <c r="J157" s="90" cm="1">
        <f t="array" ref="J157">SUM(_xlfn._xlws.FILTER(_synthese_quantite_sortie,_synthese_n_article=Articles[[#This Row],[N° ARTICLE]],0))</f>
        <v>0</v>
      </c>
      <c r="K157" s="11"/>
      <c r="L157" s="4">
        <f>Articles[[#This Row],[QUANTITE TOTALE EN STOCK]]-Articles[[#This Row],[ARTICLE CONSOMME]]</f>
        <v>0</v>
      </c>
      <c r="M157" s="15">
        <f>Articles[[#This Row],[STOCK FINAL]]*Articles[[#This Row],[VALEUR DE L''ARTICLE]]</f>
        <v>0</v>
      </c>
    </row>
    <row r="158" spans="1:13" x14ac:dyDescent="0.2">
      <c r="A158" s="75"/>
      <c r="B158" s="25"/>
      <c r="C158" s="26"/>
      <c r="D158" s="40"/>
      <c r="E158" s="40"/>
      <c r="F158" s="40"/>
      <c r="G158" s="27"/>
      <c r="H158" s="27">
        <f>SUM(Articles[[#This Row],[STOCK ENTREPÔT ]:[STOCK VEHICULE DAVID]])</f>
        <v>0</v>
      </c>
      <c r="I158" s="28"/>
      <c r="J158" s="91" cm="1">
        <f t="array" ref="J158">SUM(_xlfn._xlws.FILTER(_synthese_quantite_sortie,_synthese_n_article=Articles[[#This Row],[N° ARTICLE]],0))</f>
        <v>0</v>
      </c>
      <c r="K158" s="29"/>
      <c r="L158" s="27">
        <f>Articles[[#This Row],[QUANTITE TOTALE EN STOCK]]-Articles[[#This Row],[ARTICLE CONSOMME]]</f>
        <v>0</v>
      </c>
      <c r="M158" s="28">
        <f>Articles[[#This Row],[STOCK FINAL]]*Articles[[#This Row],[VALEUR DE L''ARTICLE]]</f>
        <v>0</v>
      </c>
    </row>
    <row r="159" spans="1:13" x14ac:dyDescent="0.2">
      <c r="A159" s="76"/>
      <c r="B159" s="5"/>
      <c r="C159" s="9"/>
      <c r="D159" s="39"/>
      <c r="E159" s="39"/>
      <c r="F159" s="39"/>
      <c r="G159" s="4"/>
      <c r="H159" s="4">
        <f>SUM(Articles[[#This Row],[STOCK ENTREPÔT ]:[STOCK VEHICULE DAVID]])</f>
        <v>0</v>
      </c>
      <c r="I159" s="15"/>
      <c r="J159" s="90" cm="1">
        <f t="array" ref="J159">SUM(_xlfn._xlws.FILTER(_synthese_quantite_sortie,_synthese_n_article=Articles[[#This Row],[N° ARTICLE]],0))</f>
        <v>0</v>
      </c>
      <c r="K159" s="11"/>
      <c r="L159" s="4">
        <f>Articles[[#This Row],[QUANTITE TOTALE EN STOCK]]-Articles[[#This Row],[ARTICLE CONSOMME]]</f>
        <v>0</v>
      </c>
      <c r="M159" s="15">
        <f>Articles[[#This Row],[STOCK FINAL]]*Articles[[#This Row],[VALEUR DE L''ARTICLE]]</f>
        <v>0</v>
      </c>
    </row>
    <row r="160" spans="1:13" x14ac:dyDescent="0.2">
      <c r="A160" s="75"/>
      <c r="B160" s="25"/>
      <c r="C160" s="26"/>
      <c r="D160" s="40"/>
      <c r="E160" s="40"/>
      <c r="F160" s="40"/>
      <c r="G160" s="27"/>
      <c r="H160" s="27">
        <f>SUM(Articles[[#This Row],[STOCK ENTREPÔT ]:[STOCK VEHICULE DAVID]])</f>
        <v>0</v>
      </c>
      <c r="I160" s="28"/>
      <c r="J160" s="91" cm="1">
        <f t="array" ref="J160">SUM(_xlfn._xlws.FILTER(_synthese_quantite_sortie,_synthese_n_article=Articles[[#This Row],[N° ARTICLE]],0))</f>
        <v>0</v>
      </c>
      <c r="K160" s="29"/>
      <c r="L160" s="27">
        <f>Articles[[#This Row],[QUANTITE TOTALE EN STOCK]]-Articles[[#This Row],[ARTICLE CONSOMME]]</f>
        <v>0</v>
      </c>
      <c r="M160" s="28">
        <f>Articles[[#This Row],[STOCK FINAL]]*Articles[[#This Row],[VALEUR DE L''ARTICLE]]</f>
        <v>0</v>
      </c>
    </row>
    <row r="161" spans="1:13" x14ac:dyDescent="0.2">
      <c r="A161" s="76"/>
      <c r="B161" s="5"/>
      <c r="C161" s="9"/>
      <c r="D161" s="39"/>
      <c r="E161" s="39"/>
      <c r="F161" s="39"/>
      <c r="G161" s="4"/>
      <c r="H161" s="4">
        <f>SUM(Articles[[#This Row],[STOCK ENTREPÔT ]:[STOCK VEHICULE DAVID]])</f>
        <v>0</v>
      </c>
      <c r="I161" s="15"/>
      <c r="J161" s="90" cm="1">
        <f t="array" ref="J161">SUM(_xlfn._xlws.FILTER(_synthese_quantite_sortie,_synthese_n_article=Articles[[#This Row],[N° ARTICLE]],0))</f>
        <v>0</v>
      </c>
      <c r="K161" s="11"/>
      <c r="L161" s="4">
        <f>Articles[[#This Row],[QUANTITE TOTALE EN STOCK]]-Articles[[#This Row],[ARTICLE CONSOMME]]</f>
        <v>0</v>
      </c>
      <c r="M161" s="15">
        <f>Articles[[#This Row],[STOCK FINAL]]*Articles[[#This Row],[VALEUR DE L''ARTICLE]]</f>
        <v>0</v>
      </c>
    </row>
    <row r="162" spans="1:13" x14ac:dyDescent="0.2">
      <c r="A162" s="75"/>
      <c r="B162" s="25"/>
      <c r="C162" s="26"/>
      <c r="D162" s="40"/>
      <c r="E162" s="40"/>
      <c r="F162" s="40"/>
      <c r="G162" s="27"/>
      <c r="H162" s="27">
        <f>SUM(Articles[[#This Row],[STOCK ENTREPÔT ]:[STOCK VEHICULE DAVID]])</f>
        <v>0</v>
      </c>
      <c r="I162" s="28"/>
      <c r="J162" s="91" cm="1">
        <f t="array" ref="J162">SUM(_xlfn._xlws.FILTER(_synthese_quantite_sortie,_synthese_n_article=Articles[[#This Row],[N° ARTICLE]],0))</f>
        <v>0</v>
      </c>
      <c r="K162" s="29"/>
      <c r="L162" s="27">
        <f>Articles[[#This Row],[QUANTITE TOTALE EN STOCK]]-Articles[[#This Row],[ARTICLE CONSOMME]]</f>
        <v>0</v>
      </c>
      <c r="M162" s="28">
        <f>Articles[[#This Row],[STOCK FINAL]]*Articles[[#This Row],[VALEUR DE L''ARTICLE]]</f>
        <v>0</v>
      </c>
    </row>
    <row r="163" spans="1:13" x14ac:dyDescent="0.2">
      <c r="A163" s="76"/>
      <c r="B163" s="5"/>
      <c r="C163" s="9"/>
      <c r="D163" s="39"/>
      <c r="E163" s="39"/>
      <c r="F163" s="39"/>
      <c r="G163" s="4"/>
      <c r="H163" s="4">
        <f>SUM(Articles[[#This Row],[STOCK ENTREPÔT ]:[STOCK VEHICULE DAVID]])</f>
        <v>0</v>
      </c>
      <c r="I163" s="15"/>
      <c r="J163" s="90" cm="1">
        <f t="array" ref="J163">SUM(_xlfn._xlws.FILTER(_synthese_quantite_sortie,_synthese_n_article=Articles[[#This Row],[N° ARTICLE]],0))</f>
        <v>0</v>
      </c>
      <c r="K163" s="11"/>
      <c r="L163" s="4">
        <f>Articles[[#This Row],[QUANTITE TOTALE EN STOCK]]-Articles[[#This Row],[ARTICLE CONSOMME]]</f>
        <v>0</v>
      </c>
      <c r="M163" s="15">
        <f>Articles[[#This Row],[STOCK FINAL]]*Articles[[#This Row],[VALEUR DE L''ARTICLE]]</f>
        <v>0</v>
      </c>
    </row>
    <row r="164" spans="1:13" x14ac:dyDescent="0.2">
      <c r="A164" s="75"/>
      <c r="B164" s="25"/>
      <c r="C164" s="26"/>
      <c r="D164" s="40"/>
      <c r="E164" s="40"/>
      <c r="F164" s="40"/>
      <c r="G164" s="27"/>
      <c r="H164" s="27">
        <f>SUM(Articles[[#This Row],[STOCK ENTREPÔT ]:[STOCK VEHICULE DAVID]])</f>
        <v>0</v>
      </c>
      <c r="I164" s="28"/>
      <c r="J164" s="91" cm="1">
        <f t="array" ref="J164">SUM(_xlfn._xlws.FILTER(_synthese_quantite_sortie,_synthese_n_article=Articles[[#This Row],[N° ARTICLE]],0))</f>
        <v>0</v>
      </c>
      <c r="K164" s="29"/>
      <c r="L164" s="27">
        <f>Articles[[#This Row],[QUANTITE TOTALE EN STOCK]]-Articles[[#This Row],[ARTICLE CONSOMME]]</f>
        <v>0</v>
      </c>
      <c r="M164" s="28">
        <f>Articles[[#This Row],[STOCK FINAL]]*Articles[[#This Row],[VALEUR DE L''ARTICLE]]</f>
        <v>0</v>
      </c>
    </row>
    <row r="165" spans="1:13" x14ac:dyDescent="0.2">
      <c r="A165" s="76"/>
      <c r="B165" s="5"/>
      <c r="C165" s="9"/>
      <c r="D165" s="39"/>
      <c r="E165" s="39"/>
      <c r="F165" s="39"/>
      <c r="G165" s="4"/>
      <c r="H165" s="4">
        <f>SUM(Articles[[#This Row],[STOCK ENTREPÔT ]:[STOCK VEHICULE DAVID]])</f>
        <v>0</v>
      </c>
      <c r="I165" s="15"/>
      <c r="J165" s="90" cm="1">
        <f t="array" ref="J165">SUM(_xlfn._xlws.FILTER(_synthese_quantite_sortie,_synthese_n_article=Articles[[#This Row],[N° ARTICLE]],0))</f>
        <v>0</v>
      </c>
      <c r="K165" s="11"/>
      <c r="L165" s="4">
        <f>Articles[[#This Row],[QUANTITE TOTALE EN STOCK]]-Articles[[#This Row],[ARTICLE CONSOMME]]</f>
        <v>0</v>
      </c>
      <c r="M165" s="15">
        <f>Articles[[#This Row],[STOCK FINAL]]*Articles[[#This Row],[VALEUR DE L''ARTICLE]]</f>
        <v>0</v>
      </c>
    </row>
    <row r="166" spans="1:13" x14ac:dyDescent="0.2">
      <c r="A166" s="75"/>
      <c r="B166" s="25"/>
      <c r="C166" s="26"/>
      <c r="D166" s="40"/>
      <c r="E166" s="40"/>
      <c r="F166" s="40"/>
      <c r="G166" s="27"/>
      <c r="H166" s="27">
        <f>SUM(Articles[[#This Row],[STOCK ENTREPÔT ]:[STOCK VEHICULE DAVID]])</f>
        <v>0</v>
      </c>
      <c r="I166" s="28"/>
      <c r="J166" s="91" cm="1">
        <f t="array" ref="J166">SUM(_xlfn._xlws.FILTER(_synthese_quantite_sortie,_synthese_n_article=Articles[[#This Row],[N° ARTICLE]],0))</f>
        <v>0</v>
      </c>
      <c r="K166" s="29"/>
      <c r="L166" s="27">
        <f>Articles[[#This Row],[QUANTITE TOTALE EN STOCK]]-Articles[[#This Row],[ARTICLE CONSOMME]]</f>
        <v>0</v>
      </c>
      <c r="M166" s="28">
        <f>Articles[[#This Row],[STOCK FINAL]]*Articles[[#This Row],[VALEUR DE L''ARTICLE]]</f>
        <v>0</v>
      </c>
    </row>
  </sheetData>
  <mergeCells count="4">
    <mergeCell ref="A5:B5"/>
    <mergeCell ref="J5:L5"/>
    <mergeCell ref="D5:I5"/>
    <mergeCell ref="A1:F3"/>
  </mergeCells>
  <phoneticPr fontId="9" type="noConversion"/>
  <dataValidations count="1">
    <dataValidation type="list" allowBlank="1" showInputMessage="1" showErrorMessage="1" sqref="C7:C166" xr:uid="{9611AACF-2BBF-4B8C-8BA4-8A5AFDDBAEA4}">
      <formula1>Marque_Chaudiére</formula1>
    </dataValidation>
  </dataValidations>
  <pageMargins left="0.7" right="0.7" top="0.75" bottom="0.75" header="0.3" footer="0.3"/>
  <pageSetup orientation="portrait" verticalDpi="0"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BF6E4E-EAD6-43E6-916E-8CCD41EE3E79}">
  <dimension ref="A1:AZ347"/>
  <sheetViews>
    <sheetView workbookViewId="0">
      <selection activeCell="F8" sqref="F8"/>
    </sheetView>
  </sheetViews>
  <sheetFormatPr baseColWidth="10" defaultColWidth="10.875" defaultRowHeight="15" x14ac:dyDescent="0.2"/>
  <cols>
    <col min="1" max="1" width="37.375" style="2" customWidth="1"/>
    <col min="2" max="2" width="13.375" style="2" customWidth="1"/>
    <col min="3" max="3" width="11.875" style="2" bestFit="1" customWidth="1"/>
    <col min="4" max="4" width="18.125" style="77" customWidth="1"/>
    <col min="5" max="5" width="32" style="10" bestFit="1" customWidth="1"/>
    <col min="6" max="6" width="27.125" style="77" bestFit="1" customWidth="1"/>
    <col min="7" max="7" width="24.625" style="10" bestFit="1" customWidth="1"/>
    <col min="8" max="8" width="20.625" style="24" customWidth="1"/>
    <col min="9" max="52" width="10.875" style="18"/>
    <col min="53" max="16384" width="10.875" style="1"/>
  </cols>
  <sheetData>
    <row r="1" spans="1:52" s="18" customFormat="1" ht="21" customHeight="1" x14ac:dyDescent="0.2">
      <c r="A1" s="101" t="s">
        <v>112</v>
      </c>
      <c r="B1" s="101"/>
      <c r="C1" s="101"/>
      <c r="D1" s="101"/>
      <c r="E1" s="101"/>
      <c r="F1" s="101"/>
      <c r="G1" s="101"/>
      <c r="H1" s="101"/>
    </row>
    <row r="2" spans="1:52" s="18" customFormat="1" ht="21.95" customHeight="1" x14ac:dyDescent="0.2">
      <c r="A2" s="101"/>
      <c r="B2" s="101"/>
      <c r="C2" s="101"/>
      <c r="D2" s="101"/>
      <c r="E2" s="101"/>
      <c r="F2" s="101"/>
      <c r="G2" s="101"/>
      <c r="H2" s="101"/>
    </row>
    <row r="3" spans="1:52" s="18" customFormat="1" ht="21.95" customHeight="1" x14ac:dyDescent="0.2">
      <c r="A3" s="101"/>
      <c r="B3" s="101"/>
      <c r="C3" s="101"/>
      <c r="D3" s="101"/>
      <c r="E3" s="101"/>
      <c r="F3" s="101"/>
      <c r="G3" s="101"/>
      <c r="H3" s="101"/>
    </row>
    <row r="4" spans="1:52" s="18" customFormat="1" ht="21.95" customHeight="1" x14ac:dyDescent="0.25">
      <c r="A4" s="45"/>
      <c r="B4" s="45"/>
      <c r="C4" s="45"/>
      <c r="D4" s="80"/>
      <c r="E4" s="54"/>
      <c r="F4" s="80"/>
      <c r="G4" s="54"/>
      <c r="H4" s="41"/>
    </row>
    <row r="5" spans="1:52" ht="21.95" customHeight="1" x14ac:dyDescent="0.2">
      <c r="A5" s="97" t="s">
        <v>7</v>
      </c>
      <c r="B5" s="98"/>
      <c r="C5" s="98"/>
      <c r="D5" s="98"/>
      <c r="E5" s="98"/>
      <c r="F5" s="98"/>
      <c r="G5" s="98"/>
      <c r="H5" s="98"/>
    </row>
    <row r="6" spans="1:52" s="3" customFormat="1" ht="72" customHeight="1" x14ac:dyDescent="0.25">
      <c r="A6" s="8" t="s">
        <v>8</v>
      </c>
      <c r="B6" s="8" t="s">
        <v>119</v>
      </c>
      <c r="C6" s="8" t="s">
        <v>114</v>
      </c>
      <c r="D6" s="73" t="s">
        <v>113</v>
      </c>
      <c r="E6" s="55" t="s">
        <v>0</v>
      </c>
      <c r="F6" s="73" t="s">
        <v>39</v>
      </c>
      <c r="G6" s="55" t="s">
        <v>105</v>
      </c>
      <c r="H6" s="21" t="s">
        <v>106</v>
      </c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Y6" s="46"/>
      <c r="AZ6" s="46"/>
    </row>
    <row r="7" spans="1:52" ht="15.95" customHeight="1" x14ac:dyDescent="0.2">
      <c r="A7" s="11"/>
      <c r="B7" s="70"/>
      <c r="C7" s="11" t="s">
        <v>116</v>
      </c>
      <c r="D7" s="74" t="s">
        <v>60</v>
      </c>
      <c r="E7" s="5" t="str">
        <f>IF(BS_Janvier[[#This Row],[N° ARTICLE]]=0,"",VLOOKUP(BS_Janvier[[#This Row],[N° ARTICLE]],Données!C2:E58,2,FALSE))</f>
        <v>Joint de brûleur</v>
      </c>
      <c r="F7" s="74" t="str">
        <f>IF(BS_Janvier[[#This Row],[N° ARTICLE]]=0,"",VLOOKUP(BS_Janvier[[#This Row],[N° ARTICLE]],Données!C2:E58,3))</f>
        <v>Frisquet</v>
      </c>
      <c r="G7" s="5" t="s">
        <v>111</v>
      </c>
      <c r="H7" s="4">
        <v>1</v>
      </c>
    </row>
    <row r="8" spans="1:52" ht="15.95" customHeight="1" x14ac:dyDescent="0.2">
      <c r="A8" s="29"/>
      <c r="B8" s="34"/>
      <c r="C8" s="34" t="s">
        <v>116</v>
      </c>
      <c r="D8" s="75" t="s">
        <v>43</v>
      </c>
      <c r="E8" s="25" t="str">
        <f>IF(BS_Janvier[[#This Row],[N° ARTICLE]]=0,"",VLOOKUP(BS_Janvier[[#This Row],[N° ARTICLE]],Données!C3:E59,2,FALSE))</f>
        <v>purgeur automatique</v>
      </c>
      <c r="F8" s="75" t="str">
        <f>IF(BS_Janvier[[#This Row],[N° ARTICLE]]=0,"",VLOOKUP(BS_Janvier[[#This Row],[N° ARTICLE]],Données!C3:E59,3))</f>
        <v>Frisquet</v>
      </c>
      <c r="G8" s="25" t="s">
        <v>111</v>
      </c>
      <c r="H8" s="27">
        <v>1</v>
      </c>
    </row>
    <row r="9" spans="1:52" ht="15.95" customHeight="1" x14ac:dyDescent="0.2">
      <c r="A9" s="11"/>
      <c r="B9" s="35"/>
      <c r="C9" s="35"/>
      <c r="D9" s="76"/>
      <c r="E9" s="5"/>
      <c r="F9" s="76"/>
      <c r="G9" s="5"/>
      <c r="H9" s="4"/>
    </row>
    <row r="10" spans="1:52" s="18" customFormat="1" ht="15.95" customHeight="1" x14ac:dyDescent="0.2">
      <c r="A10" s="29"/>
      <c r="B10" s="34"/>
      <c r="C10" s="34"/>
      <c r="D10" s="75"/>
      <c r="E10" s="25" t="str">
        <f>IF(BS_Janvier[[#This Row],[N° ARTICLE]]=0,"",VLOOKUP(BS_Janvier[[#This Row],[N° ARTICLE]],Données!C5:E61,2,FALSE))</f>
        <v/>
      </c>
      <c r="F10" s="75" t="str">
        <f>IF(BS_Janvier[[#This Row],[N° ARTICLE]]=0,"",VLOOKUP(BS_Janvier[[#This Row],[N° ARTICLE]],Données!C5:E61,3))</f>
        <v/>
      </c>
      <c r="G10" s="25"/>
      <c r="H10" s="27"/>
    </row>
    <row r="11" spans="1:52" ht="15.95" customHeight="1" x14ac:dyDescent="0.2">
      <c r="A11" s="11"/>
      <c r="B11" s="35"/>
      <c r="C11" s="35"/>
      <c r="D11" s="76"/>
      <c r="E11" s="5" t="str">
        <f>IF(BS_Janvier[[#This Row],[N° ARTICLE]]=0,"",VLOOKUP(BS_Janvier[[#This Row],[N° ARTICLE]],Données!C6:E62,2,FALSE))</f>
        <v/>
      </c>
      <c r="F11" s="76" t="str">
        <f>IF(BS_Janvier[[#This Row],[N° ARTICLE]]=0,"",VLOOKUP(BS_Janvier[[#This Row],[N° ARTICLE]],Données!C6:E62,3))</f>
        <v/>
      </c>
      <c r="G11" s="5"/>
      <c r="H11" s="4"/>
    </row>
    <row r="12" spans="1:52" s="18" customFormat="1" ht="15.95" customHeight="1" x14ac:dyDescent="0.2">
      <c r="A12" s="29"/>
      <c r="B12" s="34"/>
      <c r="C12" s="34"/>
      <c r="D12" s="75"/>
      <c r="E12" s="25" t="str">
        <f>IF(BS_Janvier[[#This Row],[N° ARTICLE]]=0,"",VLOOKUP(BS_Janvier[[#This Row],[N° ARTICLE]],Données!C7:E63,2,FALSE))</f>
        <v/>
      </c>
      <c r="F12" s="75" t="str">
        <f>IF(BS_Janvier[[#This Row],[N° ARTICLE]]=0,"",VLOOKUP(BS_Janvier[[#This Row],[N° ARTICLE]],Données!C7:E63,3))</f>
        <v/>
      </c>
      <c r="G12" s="25"/>
      <c r="H12" s="27"/>
    </row>
    <row r="13" spans="1:52" ht="15.95" customHeight="1" x14ac:dyDescent="0.2">
      <c r="A13" s="11"/>
      <c r="B13" s="35"/>
      <c r="C13" s="35"/>
      <c r="D13" s="76"/>
      <c r="E13" s="5" t="str">
        <f>IF(BS_Janvier[[#This Row],[N° ARTICLE]]=0,"",VLOOKUP(BS_Janvier[[#This Row],[N° ARTICLE]],Données!C8:E64,2,FALSE))</f>
        <v/>
      </c>
      <c r="F13" s="76" t="str">
        <f>IF(BS_Janvier[[#This Row],[N° ARTICLE]]=0,"",VLOOKUP(BS_Janvier[[#This Row],[N° ARTICLE]],Données!C8:E64,3))</f>
        <v/>
      </c>
      <c r="G13" s="5"/>
      <c r="H13" s="4"/>
    </row>
    <row r="14" spans="1:52" s="18" customFormat="1" ht="15.95" customHeight="1" x14ac:dyDescent="0.2">
      <c r="A14" s="29"/>
      <c r="B14" s="34"/>
      <c r="C14" s="34"/>
      <c r="D14" s="75"/>
      <c r="E14" s="25" t="str">
        <f>IF(BS_Janvier[[#This Row],[N° ARTICLE]]=0,"",VLOOKUP(BS_Janvier[[#This Row],[N° ARTICLE]],Données!C9:E65,2,FALSE))</f>
        <v/>
      </c>
      <c r="F14" s="75" t="str">
        <f>IF(BS_Janvier[[#This Row],[N° ARTICLE]]=0,"",VLOOKUP(BS_Janvier[[#This Row],[N° ARTICLE]],Données!C9:E65,3))</f>
        <v/>
      </c>
      <c r="G14" s="25"/>
      <c r="H14" s="27"/>
    </row>
    <row r="15" spans="1:52" ht="15.95" customHeight="1" x14ac:dyDescent="0.2">
      <c r="A15" s="11"/>
      <c r="B15" s="35"/>
      <c r="C15" s="35"/>
      <c r="D15" s="76"/>
      <c r="E15" s="5" t="str">
        <f>IF(BS_Janvier[[#This Row],[N° ARTICLE]]=0,"",VLOOKUP(BS_Janvier[[#This Row],[N° ARTICLE]],Données!C10:E66,2,FALSE))</f>
        <v/>
      </c>
      <c r="F15" s="76" t="str">
        <f>IF(BS_Janvier[[#This Row],[N° ARTICLE]]=0,"",VLOOKUP(BS_Janvier[[#This Row],[N° ARTICLE]],Données!C10:E66,3))</f>
        <v/>
      </c>
      <c r="G15" s="5"/>
      <c r="H15" s="4"/>
    </row>
    <row r="16" spans="1:52" s="18" customFormat="1" ht="15.95" customHeight="1" x14ac:dyDescent="0.2">
      <c r="A16" s="29"/>
      <c r="B16" s="34"/>
      <c r="C16" s="34"/>
      <c r="D16" s="75"/>
      <c r="E16" s="25" t="str">
        <f>IF(BS_Janvier[[#This Row],[N° ARTICLE]]=0,"",VLOOKUP(BS_Janvier[[#This Row],[N° ARTICLE]],Données!C11:E67,2,FALSE))</f>
        <v/>
      </c>
      <c r="F16" s="75" t="str">
        <f>IF(BS_Janvier[[#This Row],[N° ARTICLE]]=0,"",VLOOKUP(BS_Janvier[[#This Row],[N° ARTICLE]],Données!C11:E67,3))</f>
        <v/>
      </c>
      <c r="G16" s="25"/>
      <c r="H16" s="27"/>
    </row>
    <row r="17" spans="1:8" ht="15.95" customHeight="1" x14ac:dyDescent="0.2">
      <c r="A17" s="11"/>
      <c r="B17" s="35"/>
      <c r="C17" s="35"/>
      <c r="D17" s="76"/>
      <c r="E17" s="5" t="str">
        <f>IF(BS_Janvier[[#This Row],[N° ARTICLE]]=0,"",VLOOKUP(BS_Janvier[[#This Row],[N° ARTICLE]],Données!C12:E68,2,FALSE))</f>
        <v/>
      </c>
      <c r="F17" s="76" t="str">
        <f>IF(BS_Janvier[[#This Row],[N° ARTICLE]]=0,"",VLOOKUP(BS_Janvier[[#This Row],[N° ARTICLE]],Données!C12:E68,3))</f>
        <v/>
      </c>
      <c r="G17" s="5"/>
      <c r="H17" s="4"/>
    </row>
    <row r="18" spans="1:8" s="18" customFormat="1" ht="15.95" customHeight="1" x14ac:dyDescent="0.2">
      <c r="A18" s="29"/>
      <c r="B18" s="34"/>
      <c r="C18" s="34"/>
      <c r="D18" s="75"/>
      <c r="E18" s="25" t="str">
        <f>IF(BS_Janvier[[#This Row],[N° ARTICLE]]=0,"",VLOOKUP(BS_Janvier[[#This Row],[N° ARTICLE]],Données!C13:E69,2,FALSE))</f>
        <v/>
      </c>
      <c r="F18" s="75" t="str">
        <f>IF(BS_Janvier[[#This Row],[N° ARTICLE]]=0,"",VLOOKUP(BS_Janvier[[#This Row],[N° ARTICLE]],Données!C13:E69,3))</f>
        <v/>
      </c>
      <c r="G18" s="25"/>
      <c r="H18" s="27"/>
    </row>
    <row r="19" spans="1:8" ht="15.95" customHeight="1" x14ac:dyDescent="0.2">
      <c r="A19" s="11"/>
      <c r="B19" s="35"/>
      <c r="C19" s="35"/>
      <c r="D19" s="76"/>
      <c r="E19" s="5" t="str">
        <f>IF(BS_Janvier[[#This Row],[N° ARTICLE]]=0,"",VLOOKUP(BS_Janvier[[#This Row],[N° ARTICLE]],Données!C14:E70,2,FALSE))</f>
        <v/>
      </c>
      <c r="F19" s="76" t="str">
        <f>IF(BS_Janvier[[#This Row],[N° ARTICLE]]=0,"",VLOOKUP(BS_Janvier[[#This Row],[N° ARTICLE]],Données!C14:E70,3))</f>
        <v/>
      </c>
      <c r="G19" s="5"/>
      <c r="H19" s="4"/>
    </row>
    <row r="20" spans="1:8" s="18" customFormat="1" ht="15.95" customHeight="1" x14ac:dyDescent="0.2">
      <c r="A20" s="29"/>
      <c r="B20" s="34"/>
      <c r="C20" s="34"/>
      <c r="D20" s="75"/>
      <c r="E20" s="25" t="str">
        <f>IF(BS_Janvier[[#This Row],[N° ARTICLE]]=0,"",VLOOKUP(BS_Janvier[[#This Row],[N° ARTICLE]],Données!C15:E71,2,FALSE))</f>
        <v/>
      </c>
      <c r="F20" s="75" t="str">
        <f>IF(BS_Janvier[[#This Row],[N° ARTICLE]]=0,"",VLOOKUP(BS_Janvier[[#This Row],[N° ARTICLE]],Données!C15:E71,3))</f>
        <v/>
      </c>
      <c r="G20" s="25"/>
      <c r="H20" s="27"/>
    </row>
    <row r="21" spans="1:8" ht="15.95" customHeight="1" x14ac:dyDescent="0.2">
      <c r="A21" s="11"/>
      <c r="B21" s="35"/>
      <c r="C21" s="35"/>
      <c r="D21" s="76"/>
      <c r="E21" s="5" t="str">
        <f>IF(BS_Janvier[[#This Row],[N° ARTICLE]]=0,"",VLOOKUP(BS_Janvier[[#This Row],[N° ARTICLE]],Données!C16:E72,2,FALSE))</f>
        <v/>
      </c>
      <c r="F21" s="76" t="str">
        <f>IF(BS_Janvier[[#This Row],[N° ARTICLE]]=0,"",VLOOKUP(BS_Janvier[[#This Row],[N° ARTICLE]],Données!C16:E72,3))</f>
        <v/>
      </c>
      <c r="G21" s="5"/>
      <c r="H21" s="4"/>
    </row>
    <row r="22" spans="1:8" s="18" customFormat="1" ht="15.95" customHeight="1" x14ac:dyDescent="0.2">
      <c r="A22" s="29"/>
      <c r="B22" s="34"/>
      <c r="C22" s="34"/>
      <c r="D22" s="75"/>
      <c r="E22" s="25" t="str">
        <f>IF(BS_Janvier[[#This Row],[N° ARTICLE]]=0,"",VLOOKUP(BS_Janvier[[#This Row],[N° ARTICLE]],Données!C17:E73,2,FALSE))</f>
        <v/>
      </c>
      <c r="F22" s="75" t="str">
        <f>IF(BS_Janvier[[#This Row],[N° ARTICLE]]=0,"",VLOOKUP(BS_Janvier[[#This Row],[N° ARTICLE]],Données!C17:E73,3))</f>
        <v/>
      </c>
      <c r="G22" s="25"/>
      <c r="H22" s="27"/>
    </row>
    <row r="23" spans="1:8" ht="15.95" customHeight="1" x14ac:dyDescent="0.2">
      <c r="A23" s="11"/>
      <c r="B23" s="35"/>
      <c r="C23" s="35"/>
      <c r="D23" s="76"/>
      <c r="E23" s="5" t="str">
        <f>IF(BS_Janvier[[#This Row],[N° ARTICLE]]=0,"",VLOOKUP(BS_Janvier[[#This Row],[N° ARTICLE]],Données!C18:E74,2,FALSE))</f>
        <v/>
      </c>
      <c r="F23" s="76" t="str">
        <f>IF(BS_Janvier[[#This Row],[N° ARTICLE]]=0,"",VLOOKUP(BS_Janvier[[#This Row],[N° ARTICLE]],Données!C18:E74,3))</f>
        <v/>
      </c>
      <c r="G23" s="5"/>
      <c r="H23" s="4"/>
    </row>
    <row r="24" spans="1:8" ht="15.95" customHeight="1" x14ac:dyDescent="0.2">
      <c r="A24" s="29"/>
      <c r="B24" s="34"/>
      <c r="C24" s="34"/>
      <c r="D24" s="75"/>
      <c r="E24" s="25" t="str">
        <f>IF(BS_Janvier[[#This Row],[N° ARTICLE]]=0,"",VLOOKUP(BS_Janvier[[#This Row],[N° ARTICLE]],Données!C19:E75,2,FALSE))</f>
        <v/>
      </c>
      <c r="F24" s="75" t="str">
        <f>IF(BS_Janvier[[#This Row],[N° ARTICLE]]=0,"",VLOOKUP(BS_Janvier[[#This Row],[N° ARTICLE]],Données!C19:E75,3))</f>
        <v/>
      </c>
      <c r="G24" s="25"/>
      <c r="H24" s="27"/>
    </row>
    <row r="25" spans="1:8" s="18" customFormat="1" ht="15.95" customHeight="1" x14ac:dyDescent="0.2">
      <c r="A25" s="11"/>
      <c r="B25" s="35"/>
      <c r="C25" s="35"/>
      <c r="D25" s="76"/>
      <c r="E25" s="5" t="str">
        <f>IF(BS_Janvier[[#This Row],[N° ARTICLE]]=0,"",VLOOKUP(BS_Janvier[[#This Row],[N° ARTICLE]],Données!C20:E76,2,FALSE))</f>
        <v/>
      </c>
      <c r="F25" s="76" t="str">
        <f>IF(BS_Janvier[[#This Row],[N° ARTICLE]]=0,"",VLOOKUP(BS_Janvier[[#This Row],[N° ARTICLE]],Données!C20:E76,3))</f>
        <v/>
      </c>
      <c r="G25" s="5"/>
      <c r="H25" s="4"/>
    </row>
    <row r="26" spans="1:8" ht="15.95" customHeight="1" x14ac:dyDescent="0.2">
      <c r="A26" s="29"/>
      <c r="B26" s="34"/>
      <c r="C26" s="34"/>
      <c r="D26" s="75"/>
      <c r="E26" s="25" t="str">
        <f>IF(BS_Janvier[[#This Row],[N° ARTICLE]]=0,"",VLOOKUP(BS_Janvier[[#This Row],[N° ARTICLE]],Données!C21:E77,2,FALSE))</f>
        <v/>
      </c>
      <c r="F26" s="75" t="str">
        <f>IF(BS_Janvier[[#This Row],[N° ARTICLE]]=0,"",VLOOKUP(BS_Janvier[[#This Row],[N° ARTICLE]],Données!C21:E77,3))</f>
        <v/>
      </c>
      <c r="G26" s="25"/>
      <c r="H26" s="27"/>
    </row>
    <row r="27" spans="1:8" s="18" customFormat="1" ht="15.95" customHeight="1" x14ac:dyDescent="0.2">
      <c r="A27" s="11"/>
      <c r="B27" s="35"/>
      <c r="C27" s="35"/>
      <c r="D27" s="76"/>
      <c r="E27" s="5" t="str">
        <f>IF(BS_Janvier[[#This Row],[N° ARTICLE]]=0,"",VLOOKUP(BS_Janvier[[#This Row],[N° ARTICLE]],Données!C22:E78,2,FALSE))</f>
        <v/>
      </c>
      <c r="F27" s="76" t="str">
        <f>IF(BS_Janvier[[#This Row],[N° ARTICLE]]=0,"",VLOOKUP(BS_Janvier[[#This Row],[N° ARTICLE]],Données!C22:E78,3))</f>
        <v/>
      </c>
      <c r="G27" s="5"/>
      <c r="H27" s="4"/>
    </row>
    <row r="28" spans="1:8" ht="15.95" customHeight="1" x14ac:dyDescent="0.2">
      <c r="A28" s="29"/>
      <c r="B28" s="34"/>
      <c r="C28" s="34"/>
      <c r="D28" s="75"/>
      <c r="E28" s="25" t="str">
        <f>IF(BS_Janvier[[#This Row],[N° ARTICLE]]=0,"",VLOOKUP(BS_Janvier[[#This Row],[N° ARTICLE]],Données!C23:E79,2,FALSE))</f>
        <v/>
      </c>
      <c r="F28" s="75" t="str">
        <f>IF(BS_Janvier[[#This Row],[N° ARTICLE]]=0,"",VLOOKUP(BS_Janvier[[#This Row],[N° ARTICLE]],Données!C23:E79,3))</f>
        <v/>
      </c>
      <c r="G28" s="25"/>
      <c r="H28" s="27"/>
    </row>
    <row r="29" spans="1:8" s="18" customFormat="1" ht="15.95" customHeight="1" x14ac:dyDescent="0.2">
      <c r="A29" s="11"/>
      <c r="B29" s="35"/>
      <c r="C29" s="35"/>
      <c r="D29" s="76"/>
      <c r="E29" s="5" t="str">
        <f>IF(BS_Janvier[[#This Row],[N° ARTICLE]]=0,"",VLOOKUP(BS_Janvier[[#This Row],[N° ARTICLE]],Données!C24:E80,2,FALSE))</f>
        <v/>
      </c>
      <c r="F29" s="76" t="str">
        <f>IF(BS_Janvier[[#This Row],[N° ARTICLE]]=0,"",VLOOKUP(BS_Janvier[[#This Row],[N° ARTICLE]],Données!C24:E80,3))</f>
        <v/>
      </c>
      <c r="G29" s="5"/>
      <c r="H29" s="4"/>
    </row>
    <row r="30" spans="1:8" ht="15.95" customHeight="1" x14ac:dyDescent="0.2">
      <c r="A30" s="29"/>
      <c r="B30" s="34"/>
      <c r="C30" s="34"/>
      <c r="D30" s="75"/>
      <c r="E30" s="25" t="str">
        <f>IF(BS_Janvier[[#This Row],[N° ARTICLE]]=0,"",VLOOKUP(BS_Janvier[[#This Row],[N° ARTICLE]],Données!C25:E81,2,FALSE))</f>
        <v/>
      </c>
      <c r="F30" s="75" t="str">
        <f>IF(BS_Janvier[[#This Row],[N° ARTICLE]]=0,"",VLOOKUP(BS_Janvier[[#This Row],[N° ARTICLE]],Données!C25:E81,3))</f>
        <v/>
      </c>
      <c r="G30" s="25"/>
      <c r="H30" s="27"/>
    </row>
    <row r="31" spans="1:8" s="18" customFormat="1" ht="15.95" customHeight="1" x14ac:dyDescent="0.2">
      <c r="A31" s="11"/>
      <c r="B31" s="35"/>
      <c r="C31" s="35"/>
      <c r="D31" s="76"/>
      <c r="E31" s="5" t="str">
        <f>IF(BS_Janvier[[#This Row],[N° ARTICLE]]=0,"",VLOOKUP(BS_Janvier[[#This Row],[N° ARTICLE]],Données!C26:E82,2,FALSE))</f>
        <v/>
      </c>
      <c r="F31" s="76" t="str">
        <f>IF(BS_Janvier[[#This Row],[N° ARTICLE]]=0,"",VLOOKUP(BS_Janvier[[#This Row],[N° ARTICLE]],Données!C26:E82,3))</f>
        <v/>
      </c>
      <c r="G31" s="5"/>
      <c r="H31" s="4"/>
    </row>
    <row r="32" spans="1:8" ht="15.95" customHeight="1" x14ac:dyDescent="0.2">
      <c r="A32" s="29"/>
      <c r="B32" s="34"/>
      <c r="C32" s="34"/>
      <c r="D32" s="75"/>
      <c r="E32" s="25" t="str">
        <f>IF(BS_Janvier[[#This Row],[N° ARTICLE]]=0,"",VLOOKUP(BS_Janvier[[#This Row],[N° ARTICLE]],Données!C27:E83,2,FALSE))</f>
        <v/>
      </c>
      <c r="F32" s="75" t="str">
        <f>IF(BS_Janvier[[#This Row],[N° ARTICLE]]=0,"",VLOOKUP(BS_Janvier[[#This Row],[N° ARTICLE]],Données!C27:E83,3))</f>
        <v/>
      </c>
      <c r="G32" s="25"/>
      <c r="H32" s="27"/>
    </row>
    <row r="33" spans="1:8" s="18" customFormat="1" ht="15.95" customHeight="1" x14ac:dyDescent="0.2">
      <c r="A33" s="11"/>
      <c r="B33" s="35"/>
      <c r="C33" s="35"/>
      <c r="D33" s="76"/>
      <c r="E33" s="5" t="str">
        <f>IF(BS_Janvier[[#This Row],[N° ARTICLE]]=0,"",VLOOKUP(BS_Janvier[[#This Row],[N° ARTICLE]],Données!C28:E84,2,FALSE))</f>
        <v/>
      </c>
      <c r="F33" s="76" t="str">
        <f>IF(BS_Janvier[[#This Row],[N° ARTICLE]]=0,"",VLOOKUP(BS_Janvier[[#This Row],[N° ARTICLE]],Données!C28:E84,3))</f>
        <v/>
      </c>
      <c r="G33" s="5"/>
      <c r="H33" s="4"/>
    </row>
    <row r="34" spans="1:8" ht="15.95" customHeight="1" x14ac:dyDescent="0.2">
      <c r="A34" s="29"/>
      <c r="B34" s="34"/>
      <c r="C34" s="34"/>
      <c r="D34" s="75"/>
      <c r="E34" s="25" t="str">
        <f>IF(BS_Janvier[[#This Row],[N° ARTICLE]]=0,"",VLOOKUP(BS_Janvier[[#This Row],[N° ARTICLE]],Données!C29:E85,2,FALSE))</f>
        <v/>
      </c>
      <c r="F34" s="75" t="str">
        <f>IF(BS_Janvier[[#This Row],[N° ARTICLE]]=0,"",VLOOKUP(BS_Janvier[[#This Row],[N° ARTICLE]],Données!C29:E85,3))</f>
        <v/>
      </c>
      <c r="G34" s="25"/>
      <c r="H34" s="27"/>
    </row>
    <row r="35" spans="1:8" s="18" customFormat="1" ht="15.95" customHeight="1" x14ac:dyDescent="0.2">
      <c r="A35" s="11"/>
      <c r="B35" s="35"/>
      <c r="C35" s="35"/>
      <c r="D35" s="76"/>
      <c r="E35" s="5" t="str">
        <f>IF(BS_Janvier[[#This Row],[N° ARTICLE]]=0,"",VLOOKUP(BS_Janvier[[#This Row],[N° ARTICLE]],Données!C30:E86,2,FALSE))</f>
        <v/>
      </c>
      <c r="F35" s="76" t="str">
        <f>IF(BS_Janvier[[#This Row],[N° ARTICLE]]=0,"",VLOOKUP(BS_Janvier[[#This Row],[N° ARTICLE]],Données!C30:E86,3))</f>
        <v/>
      </c>
      <c r="G35" s="5"/>
      <c r="H35" s="4"/>
    </row>
    <row r="36" spans="1:8" ht="15.95" customHeight="1" x14ac:dyDescent="0.2">
      <c r="A36" s="29"/>
      <c r="B36" s="34"/>
      <c r="C36" s="34"/>
      <c r="D36" s="75"/>
      <c r="E36" s="25" t="str">
        <f>IF(BS_Janvier[[#This Row],[N° ARTICLE]]=0,"",VLOOKUP(BS_Janvier[[#This Row],[N° ARTICLE]],Données!C31:E87,2,FALSE))</f>
        <v/>
      </c>
      <c r="F36" s="75" t="str">
        <f>IF(BS_Janvier[[#This Row],[N° ARTICLE]]=0,"",VLOOKUP(BS_Janvier[[#This Row],[N° ARTICLE]],Données!C31:E87,3))</f>
        <v/>
      </c>
      <c r="G36" s="25"/>
      <c r="H36" s="27"/>
    </row>
    <row r="37" spans="1:8" s="18" customFormat="1" ht="15.95" customHeight="1" x14ac:dyDescent="0.2">
      <c r="A37" s="11"/>
      <c r="B37" s="35"/>
      <c r="C37" s="35"/>
      <c r="D37" s="76"/>
      <c r="E37" s="5" t="str">
        <f>IF(BS_Janvier[[#This Row],[N° ARTICLE]]=0,"",VLOOKUP(BS_Janvier[[#This Row],[N° ARTICLE]],Données!C32:E88,2,FALSE))</f>
        <v/>
      </c>
      <c r="F37" s="76" t="str">
        <f>IF(BS_Janvier[[#This Row],[N° ARTICLE]]=0,"",VLOOKUP(BS_Janvier[[#This Row],[N° ARTICLE]],Données!C32:E88,3))</f>
        <v/>
      </c>
      <c r="G37" s="5"/>
      <c r="H37" s="4"/>
    </row>
    <row r="38" spans="1:8" ht="15.95" customHeight="1" x14ac:dyDescent="0.2">
      <c r="A38" s="29"/>
      <c r="B38" s="34"/>
      <c r="C38" s="34"/>
      <c r="D38" s="75"/>
      <c r="E38" s="25" t="str">
        <f>IF(BS_Janvier[[#This Row],[N° ARTICLE]]=0,"",VLOOKUP(BS_Janvier[[#This Row],[N° ARTICLE]],Données!C33:E89,2,FALSE))</f>
        <v/>
      </c>
      <c r="F38" s="75" t="str">
        <f>IF(BS_Janvier[[#This Row],[N° ARTICLE]]=0,"",VLOOKUP(BS_Janvier[[#This Row],[N° ARTICLE]],Données!C33:E89,3))</f>
        <v/>
      </c>
      <c r="G38" s="25"/>
      <c r="H38" s="27"/>
    </row>
    <row r="39" spans="1:8" s="18" customFormat="1" ht="15.95" customHeight="1" x14ac:dyDescent="0.2">
      <c r="A39" s="11"/>
      <c r="B39" s="35"/>
      <c r="C39" s="35"/>
      <c r="D39" s="76"/>
      <c r="E39" s="5" t="str">
        <f>IF(BS_Janvier[[#This Row],[N° ARTICLE]]=0,"",VLOOKUP(BS_Janvier[[#This Row],[N° ARTICLE]],Données!C34:E90,2,FALSE))</f>
        <v/>
      </c>
      <c r="F39" s="76" t="str">
        <f>IF(BS_Janvier[[#This Row],[N° ARTICLE]]=0,"",VLOOKUP(BS_Janvier[[#This Row],[N° ARTICLE]],Données!C34:E90,3))</f>
        <v/>
      </c>
      <c r="G39" s="5"/>
      <c r="H39" s="4"/>
    </row>
    <row r="40" spans="1:8" ht="15.95" customHeight="1" x14ac:dyDescent="0.2">
      <c r="A40" s="29"/>
      <c r="B40" s="34"/>
      <c r="C40" s="34"/>
      <c r="D40" s="75"/>
      <c r="E40" s="25" t="str">
        <f>IF(BS_Janvier[[#This Row],[N° ARTICLE]]=0,"",VLOOKUP(BS_Janvier[[#This Row],[N° ARTICLE]],Données!C35:E91,2,FALSE))</f>
        <v/>
      </c>
      <c r="F40" s="75" t="str">
        <f>IF(BS_Janvier[[#This Row],[N° ARTICLE]]=0,"",VLOOKUP(BS_Janvier[[#This Row],[N° ARTICLE]],Données!C35:E91,3))</f>
        <v/>
      </c>
      <c r="G40" s="25"/>
      <c r="H40" s="27"/>
    </row>
    <row r="41" spans="1:8" s="18" customFormat="1" ht="15.95" customHeight="1" x14ac:dyDescent="0.2">
      <c r="A41" s="11"/>
      <c r="B41" s="35"/>
      <c r="C41" s="35"/>
      <c r="D41" s="76"/>
      <c r="E41" s="5" t="str">
        <f>IF(BS_Janvier[[#This Row],[N° ARTICLE]]=0,"",VLOOKUP(BS_Janvier[[#This Row],[N° ARTICLE]],Données!C36:E92,2,FALSE))</f>
        <v/>
      </c>
      <c r="F41" s="76" t="str">
        <f>IF(BS_Janvier[[#This Row],[N° ARTICLE]]=0,"",VLOOKUP(BS_Janvier[[#This Row],[N° ARTICLE]],Données!C36:E92,3))</f>
        <v/>
      </c>
      <c r="G41" s="5"/>
      <c r="H41" s="4"/>
    </row>
    <row r="42" spans="1:8" ht="15.95" customHeight="1" x14ac:dyDescent="0.2">
      <c r="A42" s="29"/>
      <c r="B42" s="34"/>
      <c r="C42" s="34"/>
      <c r="D42" s="75"/>
      <c r="E42" s="25" t="str">
        <f>IF(BS_Janvier[[#This Row],[N° ARTICLE]]=0,"",VLOOKUP(BS_Janvier[[#This Row],[N° ARTICLE]],Données!C37:E93,2,FALSE))</f>
        <v/>
      </c>
      <c r="F42" s="75" t="str">
        <f>IF(BS_Janvier[[#This Row],[N° ARTICLE]]=0,"",VLOOKUP(BS_Janvier[[#This Row],[N° ARTICLE]],Données!C37:E93,3))</f>
        <v/>
      </c>
      <c r="G42" s="25"/>
      <c r="H42" s="27"/>
    </row>
    <row r="43" spans="1:8" s="18" customFormat="1" ht="15.95" customHeight="1" x14ac:dyDescent="0.2">
      <c r="A43" s="11"/>
      <c r="B43" s="35"/>
      <c r="C43" s="35"/>
      <c r="D43" s="76"/>
      <c r="E43" s="5" t="str">
        <f>IF(BS_Janvier[[#This Row],[N° ARTICLE]]=0,"",VLOOKUP(BS_Janvier[[#This Row],[N° ARTICLE]],Données!C38:E94,2,FALSE))</f>
        <v/>
      </c>
      <c r="F43" s="76" t="str">
        <f>IF(BS_Janvier[[#This Row],[N° ARTICLE]]=0,"",VLOOKUP(BS_Janvier[[#This Row],[N° ARTICLE]],Données!C38:E94,3))</f>
        <v/>
      </c>
      <c r="G43" s="5"/>
      <c r="H43" s="4"/>
    </row>
    <row r="44" spans="1:8" ht="15.95" customHeight="1" x14ac:dyDescent="0.2">
      <c r="A44" s="29"/>
      <c r="B44" s="34"/>
      <c r="C44" s="34"/>
      <c r="D44" s="75"/>
      <c r="E44" s="25" t="str">
        <f>IF(BS_Janvier[[#This Row],[N° ARTICLE]]=0,"",VLOOKUP(BS_Janvier[[#This Row],[N° ARTICLE]],Données!C39:E95,2,FALSE))</f>
        <v/>
      </c>
      <c r="F44" s="75" t="str">
        <f>IF(BS_Janvier[[#This Row],[N° ARTICLE]]=0,"",VLOOKUP(BS_Janvier[[#This Row],[N° ARTICLE]],Données!C39:E95,3))</f>
        <v/>
      </c>
      <c r="G44" s="25"/>
      <c r="H44" s="27"/>
    </row>
    <row r="45" spans="1:8" s="18" customFormat="1" ht="15.95" customHeight="1" x14ac:dyDescent="0.2">
      <c r="A45" s="11"/>
      <c r="B45" s="35"/>
      <c r="C45" s="35"/>
      <c r="D45" s="76"/>
      <c r="E45" s="5" t="str">
        <f>IF(BS_Janvier[[#This Row],[N° ARTICLE]]=0,"",VLOOKUP(BS_Janvier[[#This Row],[N° ARTICLE]],Données!C40:E96,2,FALSE))</f>
        <v/>
      </c>
      <c r="F45" s="76" t="str">
        <f>IF(BS_Janvier[[#This Row],[N° ARTICLE]]=0,"",VLOOKUP(BS_Janvier[[#This Row],[N° ARTICLE]],Données!C40:E96,3))</f>
        <v/>
      </c>
      <c r="G45" s="5"/>
      <c r="H45" s="4"/>
    </row>
    <row r="46" spans="1:8" ht="15.95" customHeight="1" x14ac:dyDescent="0.2">
      <c r="A46" s="29"/>
      <c r="B46" s="34"/>
      <c r="C46" s="34"/>
      <c r="D46" s="75"/>
      <c r="E46" s="25" t="str">
        <f>IF(BS_Janvier[[#This Row],[N° ARTICLE]]=0,"",VLOOKUP(BS_Janvier[[#This Row],[N° ARTICLE]],Données!C41:E97,2,FALSE))</f>
        <v/>
      </c>
      <c r="F46" s="75" t="str">
        <f>IF(BS_Janvier[[#This Row],[N° ARTICLE]]=0,"",VLOOKUP(BS_Janvier[[#This Row],[N° ARTICLE]],Données!C41:E97,3))</f>
        <v/>
      </c>
      <c r="G46" s="25"/>
      <c r="H46" s="27"/>
    </row>
    <row r="47" spans="1:8" s="18" customFormat="1" ht="15.95" customHeight="1" x14ac:dyDescent="0.2">
      <c r="A47" s="11"/>
      <c r="B47" s="35"/>
      <c r="C47" s="35"/>
      <c r="D47" s="76"/>
      <c r="E47" s="5" t="str">
        <f>IF(BS_Janvier[[#This Row],[N° ARTICLE]]=0,"",VLOOKUP(BS_Janvier[[#This Row],[N° ARTICLE]],Données!C42:E98,2,FALSE))</f>
        <v/>
      </c>
      <c r="F47" s="76" t="str">
        <f>IF(BS_Janvier[[#This Row],[N° ARTICLE]]=0,"",VLOOKUP(BS_Janvier[[#This Row],[N° ARTICLE]],Données!C42:E98,3))</f>
        <v/>
      </c>
      <c r="G47" s="5"/>
      <c r="H47" s="4"/>
    </row>
    <row r="48" spans="1:8" ht="15.95" customHeight="1" x14ac:dyDescent="0.2">
      <c r="A48" s="29"/>
      <c r="B48" s="34"/>
      <c r="C48" s="34"/>
      <c r="D48" s="75"/>
      <c r="E48" s="25" t="str">
        <f>IF(BS_Janvier[[#This Row],[N° ARTICLE]]=0,"",VLOOKUP(BS_Janvier[[#This Row],[N° ARTICLE]],Données!C43:E99,2,FALSE))</f>
        <v/>
      </c>
      <c r="F48" s="75" t="str">
        <f>IF(BS_Janvier[[#This Row],[N° ARTICLE]]=0,"",VLOOKUP(BS_Janvier[[#This Row],[N° ARTICLE]],Données!C43:E99,3))</f>
        <v/>
      </c>
      <c r="G48" s="25"/>
      <c r="H48" s="27"/>
    </row>
    <row r="49" spans="1:8" s="18" customFormat="1" ht="15.95" customHeight="1" x14ac:dyDescent="0.2">
      <c r="A49" s="11"/>
      <c r="B49" s="35"/>
      <c r="C49" s="35"/>
      <c r="D49" s="76"/>
      <c r="E49" s="5" t="str">
        <f>IF(BS_Janvier[[#This Row],[N° ARTICLE]]=0,"",VLOOKUP(BS_Janvier[[#This Row],[N° ARTICLE]],Données!C44:E100,2,FALSE))</f>
        <v/>
      </c>
      <c r="F49" s="76" t="str">
        <f>IF(BS_Janvier[[#This Row],[N° ARTICLE]]=0,"",VLOOKUP(BS_Janvier[[#This Row],[N° ARTICLE]],Données!C44:E100,3))</f>
        <v/>
      </c>
      <c r="G49" s="5"/>
      <c r="H49" s="4"/>
    </row>
    <row r="50" spans="1:8" ht="15.95" customHeight="1" x14ac:dyDescent="0.2">
      <c r="A50" s="29"/>
      <c r="B50" s="34"/>
      <c r="C50" s="34"/>
      <c r="D50" s="75"/>
      <c r="E50" s="25" t="str">
        <f>IF(BS_Janvier[[#This Row],[N° ARTICLE]]=0,"",VLOOKUP(BS_Janvier[[#This Row],[N° ARTICLE]],Données!C45:E101,2,FALSE))</f>
        <v/>
      </c>
      <c r="F50" s="75" t="str">
        <f>IF(BS_Janvier[[#This Row],[N° ARTICLE]]=0,"",VLOOKUP(BS_Janvier[[#This Row],[N° ARTICLE]],Données!C45:E101,3))</f>
        <v/>
      </c>
      <c r="G50" s="25"/>
      <c r="H50" s="27"/>
    </row>
    <row r="51" spans="1:8" s="18" customFormat="1" ht="15.95" customHeight="1" x14ac:dyDescent="0.2">
      <c r="A51" s="11"/>
      <c r="B51" s="35"/>
      <c r="C51" s="35"/>
      <c r="D51" s="76"/>
      <c r="E51" s="5" t="str">
        <f>IF(BS_Janvier[[#This Row],[N° ARTICLE]]=0,"",VLOOKUP(BS_Janvier[[#This Row],[N° ARTICLE]],Données!C46:E102,2,FALSE))</f>
        <v/>
      </c>
      <c r="F51" s="76" t="str">
        <f>IF(BS_Janvier[[#This Row],[N° ARTICLE]]=0,"",VLOOKUP(BS_Janvier[[#This Row],[N° ARTICLE]],Données!C46:E102,3))</f>
        <v/>
      </c>
      <c r="G51" s="5"/>
      <c r="H51" s="4"/>
    </row>
    <row r="52" spans="1:8" ht="15.95" customHeight="1" x14ac:dyDescent="0.2">
      <c r="A52" s="29"/>
      <c r="B52" s="34"/>
      <c r="C52" s="34"/>
      <c r="D52" s="75"/>
      <c r="E52" s="25" t="str">
        <f>IF(BS_Janvier[[#This Row],[N° ARTICLE]]=0,"",VLOOKUP(BS_Janvier[[#This Row],[N° ARTICLE]],Données!C47:E103,2,FALSE))</f>
        <v/>
      </c>
      <c r="F52" s="75" t="str">
        <f>IF(BS_Janvier[[#This Row],[N° ARTICLE]]=0,"",VLOOKUP(BS_Janvier[[#This Row],[N° ARTICLE]],Données!C47:E103,3))</f>
        <v/>
      </c>
      <c r="G52" s="25"/>
      <c r="H52" s="27"/>
    </row>
    <row r="53" spans="1:8" s="18" customFormat="1" ht="15.95" customHeight="1" x14ac:dyDescent="0.2">
      <c r="A53" s="11"/>
      <c r="B53" s="35"/>
      <c r="C53" s="35"/>
      <c r="D53" s="76"/>
      <c r="E53" s="5" t="str">
        <f>IF(BS_Janvier[[#This Row],[N° ARTICLE]]=0,"",VLOOKUP(BS_Janvier[[#This Row],[N° ARTICLE]],Données!C48:E104,2,FALSE))</f>
        <v/>
      </c>
      <c r="F53" s="76" t="str">
        <f>IF(BS_Janvier[[#This Row],[N° ARTICLE]]=0,"",VLOOKUP(BS_Janvier[[#This Row],[N° ARTICLE]],Données!C48:E104,3))</f>
        <v/>
      </c>
      <c r="G53" s="5"/>
      <c r="H53" s="4"/>
    </row>
    <row r="54" spans="1:8" ht="15.95" customHeight="1" x14ac:dyDescent="0.2">
      <c r="A54" s="29"/>
      <c r="B54" s="34"/>
      <c r="C54" s="34"/>
      <c r="D54" s="75"/>
      <c r="E54" s="25" t="str">
        <f>IF(BS_Janvier[[#This Row],[N° ARTICLE]]=0,"",VLOOKUP(BS_Janvier[[#This Row],[N° ARTICLE]],Données!C49:E105,2,FALSE))</f>
        <v/>
      </c>
      <c r="F54" s="75" t="str">
        <f>IF(BS_Janvier[[#This Row],[N° ARTICLE]]=0,"",VLOOKUP(BS_Janvier[[#This Row],[N° ARTICLE]],Données!C49:E105,3))</f>
        <v/>
      </c>
      <c r="G54" s="25"/>
      <c r="H54" s="27"/>
    </row>
    <row r="55" spans="1:8" s="18" customFormat="1" ht="15.95" customHeight="1" x14ac:dyDescent="0.2">
      <c r="A55" s="11"/>
      <c r="B55" s="35"/>
      <c r="C55" s="35"/>
      <c r="D55" s="76"/>
      <c r="E55" s="5" t="str">
        <f>IF(BS_Janvier[[#This Row],[N° ARTICLE]]=0,"",VLOOKUP(BS_Janvier[[#This Row],[N° ARTICLE]],Données!C50:E106,2,FALSE))</f>
        <v/>
      </c>
      <c r="F55" s="76" t="str">
        <f>IF(BS_Janvier[[#This Row],[N° ARTICLE]]=0,"",VLOOKUP(BS_Janvier[[#This Row],[N° ARTICLE]],Données!C50:E106,3))</f>
        <v/>
      </c>
      <c r="G55" s="5"/>
      <c r="H55" s="4"/>
    </row>
    <row r="56" spans="1:8" ht="15.95" customHeight="1" x14ac:dyDescent="0.2">
      <c r="A56" s="29"/>
      <c r="B56" s="34"/>
      <c r="C56" s="34"/>
      <c r="D56" s="75"/>
      <c r="E56" s="25" t="str">
        <f>IF(BS_Janvier[[#This Row],[N° ARTICLE]]=0,"",VLOOKUP(BS_Janvier[[#This Row],[N° ARTICLE]],Données!C51:E107,2,FALSE))</f>
        <v/>
      </c>
      <c r="F56" s="75" t="str">
        <f>IF(BS_Janvier[[#This Row],[N° ARTICLE]]=0,"",VLOOKUP(BS_Janvier[[#This Row],[N° ARTICLE]],Données!C51:E107,3))</f>
        <v/>
      </c>
      <c r="G56" s="25"/>
      <c r="H56" s="27"/>
    </row>
    <row r="57" spans="1:8" s="18" customFormat="1" ht="15.95" customHeight="1" x14ac:dyDescent="0.2">
      <c r="A57" s="11"/>
      <c r="B57" s="35"/>
      <c r="C57" s="35"/>
      <c r="D57" s="76"/>
      <c r="E57" s="5" t="str">
        <f>IF(BS_Janvier[[#This Row],[N° ARTICLE]]=0,"",VLOOKUP(BS_Janvier[[#This Row],[N° ARTICLE]],Données!C52:E108,2,FALSE))</f>
        <v/>
      </c>
      <c r="F57" s="76" t="str">
        <f>IF(BS_Janvier[[#This Row],[N° ARTICLE]]=0,"",VLOOKUP(BS_Janvier[[#This Row],[N° ARTICLE]],Données!C52:E108,3))</f>
        <v/>
      </c>
      <c r="G57" s="5"/>
      <c r="H57" s="4"/>
    </row>
    <row r="58" spans="1:8" ht="15.95" customHeight="1" x14ac:dyDescent="0.2">
      <c r="A58" s="29"/>
      <c r="B58" s="34"/>
      <c r="C58" s="34"/>
      <c r="D58" s="75"/>
      <c r="E58" s="25" t="str">
        <f>IF(BS_Janvier[[#This Row],[N° ARTICLE]]=0,"",VLOOKUP(BS_Janvier[[#This Row],[N° ARTICLE]],Données!C53:E109,2,FALSE))</f>
        <v/>
      </c>
      <c r="F58" s="75" t="str">
        <f>IF(BS_Janvier[[#This Row],[N° ARTICLE]]=0,"",VLOOKUP(BS_Janvier[[#This Row],[N° ARTICLE]],Données!C53:E109,3))</f>
        <v/>
      </c>
      <c r="G58" s="25"/>
      <c r="H58" s="27"/>
    </row>
    <row r="59" spans="1:8" s="18" customFormat="1" ht="15.95" customHeight="1" x14ac:dyDescent="0.2">
      <c r="A59" s="11"/>
      <c r="B59" s="35"/>
      <c r="C59" s="35"/>
      <c r="D59" s="76"/>
      <c r="E59" s="5" t="str">
        <f>IF(BS_Janvier[[#This Row],[N° ARTICLE]]=0,"",VLOOKUP(BS_Janvier[[#This Row],[N° ARTICLE]],Données!C54:E110,2,FALSE))</f>
        <v/>
      </c>
      <c r="F59" s="76" t="str">
        <f>IF(BS_Janvier[[#This Row],[N° ARTICLE]]=0,"",VLOOKUP(BS_Janvier[[#This Row],[N° ARTICLE]],Données!C54:E110,3))</f>
        <v/>
      </c>
      <c r="G59" s="5"/>
      <c r="H59" s="4"/>
    </row>
    <row r="60" spans="1:8" ht="15.95" customHeight="1" x14ac:dyDescent="0.2">
      <c r="A60" s="29"/>
      <c r="B60" s="34"/>
      <c r="C60" s="34"/>
      <c r="D60" s="75"/>
      <c r="E60" s="25" t="str">
        <f>IF(BS_Janvier[[#This Row],[N° ARTICLE]]=0,"",VLOOKUP(BS_Janvier[[#This Row],[N° ARTICLE]],Données!C55:E111,2,FALSE))</f>
        <v/>
      </c>
      <c r="F60" s="75" t="str">
        <f>IF(BS_Janvier[[#This Row],[N° ARTICLE]]=0,"",VLOOKUP(BS_Janvier[[#This Row],[N° ARTICLE]],Données!C55:E111,3))</f>
        <v/>
      </c>
      <c r="G60" s="25"/>
      <c r="H60" s="27"/>
    </row>
    <row r="61" spans="1:8" s="18" customFormat="1" ht="15.95" customHeight="1" x14ac:dyDescent="0.2">
      <c r="A61" s="11"/>
      <c r="B61" s="35"/>
      <c r="C61" s="35"/>
      <c r="D61" s="76"/>
      <c r="E61" s="5" t="str">
        <f>IF(BS_Janvier[[#This Row],[N° ARTICLE]]=0,"",VLOOKUP(BS_Janvier[[#This Row],[N° ARTICLE]],Données!C56:E112,2,FALSE))</f>
        <v/>
      </c>
      <c r="F61" s="76" t="str">
        <f>IF(BS_Janvier[[#This Row],[N° ARTICLE]]=0,"",VLOOKUP(BS_Janvier[[#This Row],[N° ARTICLE]],Données!C56:E112,3))</f>
        <v/>
      </c>
      <c r="G61" s="5"/>
      <c r="H61" s="4"/>
    </row>
    <row r="62" spans="1:8" ht="15.95" customHeight="1" x14ac:dyDescent="0.2">
      <c r="A62" s="29"/>
      <c r="B62" s="34"/>
      <c r="C62" s="34"/>
      <c r="D62" s="75"/>
      <c r="E62" s="25" t="str">
        <f>IF(BS_Janvier[[#This Row],[N° ARTICLE]]=0,"",VLOOKUP(BS_Janvier[[#This Row],[N° ARTICLE]],Données!C57:E113,2,FALSE))</f>
        <v/>
      </c>
      <c r="F62" s="75" t="str">
        <f>IF(BS_Janvier[[#This Row],[N° ARTICLE]]=0,"",VLOOKUP(BS_Janvier[[#This Row],[N° ARTICLE]],Données!C57:E113,3))</f>
        <v/>
      </c>
      <c r="G62" s="25"/>
      <c r="H62" s="27"/>
    </row>
    <row r="63" spans="1:8" ht="15.95" customHeight="1" x14ac:dyDescent="0.2">
      <c r="A63" s="11"/>
      <c r="B63" s="35"/>
      <c r="C63" s="35"/>
      <c r="D63" s="76"/>
      <c r="E63" s="5" t="str">
        <f>IF(BS_Janvier[[#This Row],[N° ARTICLE]]=0,"",VLOOKUP(BS_Janvier[[#This Row],[N° ARTICLE]],Données!C58:E114,2,FALSE))</f>
        <v/>
      </c>
      <c r="F63" s="76" t="str">
        <f>IF(BS_Janvier[[#This Row],[N° ARTICLE]]=0,"",VLOOKUP(BS_Janvier[[#This Row],[N° ARTICLE]],Données!C58:E114,3))</f>
        <v/>
      </c>
      <c r="G63" s="5"/>
      <c r="H63" s="4"/>
    </row>
    <row r="64" spans="1:8" s="18" customFormat="1" ht="15.95" customHeight="1" x14ac:dyDescent="0.2">
      <c r="A64" s="29"/>
      <c r="B64" s="34"/>
      <c r="C64" s="34"/>
      <c r="D64" s="75"/>
      <c r="E64" s="25" t="str">
        <f>IF(BS_Janvier[[#This Row],[N° ARTICLE]]=0,"",VLOOKUP(BS_Janvier[[#This Row],[N° ARTICLE]],Données!C59:E115,2,FALSE))</f>
        <v/>
      </c>
      <c r="F64" s="75" t="str">
        <f>IF(BS_Janvier[[#This Row],[N° ARTICLE]]=0,"",VLOOKUP(BS_Janvier[[#This Row],[N° ARTICLE]],Données!C59:E115,3))</f>
        <v/>
      </c>
      <c r="G64" s="25"/>
      <c r="H64" s="27"/>
    </row>
    <row r="65" spans="1:8" ht="15.95" customHeight="1" x14ac:dyDescent="0.2">
      <c r="A65" s="11"/>
      <c r="B65" s="35"/>
      <c r="C65" s="35"/>
      <c r="D65" s="76"/>
      <c r="E65" s="5" t="str">
        <f>IF(BS_Janvier[[#This Row],[N° ARTICLE]]=0,"",VLOOKUP(BS_Janvier[[#This Row],[N° ARTICLE]],Données!C60:E116,2,FALSE))</f>
        <v/>
      </c>
      <c r="F65" s="76" t="str">
        <f>IF(BS_Janvier[[#This Row],[N° ARTICLE]]=0,"",VLOOKUP(BS_Janvier[[#This Row],[N° ARTICLE]],Données!C60:E116,3))</f>
        <v/>
      </c>
      <c r="G65" s="5"/>
      <c r="H65" s="4"/>
    </row>
    <row r="66" spans="1:8" ht="15.95" customHeight="1" x14ac:dyDescent="0.2">
      <c r="A66" s="29"/>
      <c r="B66" s="34"/>
      <c r="C66" s="34"/>
      <c r="D66" s="75"/>
      <c r="E66" s="25" t="str">
        <f>IF(BS_Janvier[[#This Row],[N° ARTICLE]]=0,"",VLOOKUP(BS_Janvier[[#This Row],[N° ARTICLE]],Données!C61:E117,2,FALSE))</f>
        <v/>
      </c>
      <c r="F66" s="75" t="str">
        <f>IF(BS_Janvier[[#This Row],[N° ARTICLE]]=0,"",VLOOKUP(BS_Janvier[[#This Row],[N° ARTICLE]],Données!C61:E117,3))</f>
        <v/>
      </c>
      <c r="G66" s="25"/>
      <c r="H66" s="27"/>
    </row>
    <row r="67" spans="1:8" s="18" customFormat="1" ht="15.95" customHeight="1" x14ac:dyDescent="0.2">
      <c r="A67" s="11"/>
      <c r="B67" s="35"/>
      <c r="C67" s="35"/>
      <c r="D67" s="76"/>
      <c r="E67" s="5" t="str">
        <f>IF(BS_Janvier[[#This Row],[N° ARTICLE]]=0,"",VLOOKUP(BS_Janvier[[#This Row],[N° ARTICLE]],Données!C62:E118,2,FALSE))</f>
        <v/>
      </c>
      <c r="F67" s="76" t="str">
        <f>IF(BS_Janvier[[#This Row],[N° ARTICLE]]=0,"",VLOOKUP(BS_Janvier[[#This Row],[N° ARTICLE]],Données!C62:E118,3))</f>
        <v/>
      </c>
      <c r="G67" s="5"/>
      <c r="H67" s="4"/>
    </row>
    <row r="68" spans="1:8" ht="15.95" customHeight="1" x14ac:dyDescent="0.2">
      <c r="A68" s="29"/>
      <c r="B68" s="34"/>
      <c r="C68" s="34"/>
      <c r="D68" s="75"/>
      <c r="E68" s="25" t="str">
        <f>IF(BS_Janvier[[#This Row],[N° ARTICLE]]=0,"",VLOOKUP(BS_Janvier[[#This Row],[N° ARTICLE]],Données!C63:E119,2,FALSE))</f>
        <v/>
      </c>
      <c r="F68" s="75" t="str">
        <f>IF(BS_Janvier[[#This Row],[N° ARTICLE]]=0,"",VLOOKUP(BS_Janvier[[#This Row],[N° ARTICLE]],Données!C63:E119,3))</f>
        <v/>
      </c>
      <c r="G68" s="25"/>
      <c r="H68" s="27"/>
    </row>
    <row r="69" spans="1:8" s="18" customFormat="1" ht="15.95" customHeight="1" x14ac:dyDescent="0.2">
      <c r="A69" s="11"/>
      <c r="B69" s="35"/>
      <c r="C69" s="35"/>
      <c r="D69" s="76"/>
      <c r="E69" s="5" t="str">
        <f>IF(BS_Janvier[[#This Row],[N° ARTICLE]]=0,"",VLOOKUP(BS_Janvier[[#This Row],[N° ARTICLE]],Données!C64:E120,2,FALSE))</f>
        <v/>
      </c>
      <c r="F69" s="76" t="str">
        <f>IF(BS_Janvier[[#This Row],[N° ARTICLE]]=0,"",VLOOKUP(BS_Janvier[[#This Row],[N° ARTICLE]],Données!C64:E120,3))</f>
        <v/>
      </c>
      <c r="G69" s="5"/>
      <c r="H69" s="4"/>
    </row>
    <row r="70" spans="1:8" ht="15.95" customHeight="1" x14ac:dyDescent="0.2">
      <c r="A70" s="29"/>
      <c r="B70" s="34"/>
      <c r="C70" s="34"/>
      <c r="D70" s="75"/>
      <c r="E70" s="25" t="str">
        <f>IF(BS_Janvier[[#This Row],[N° ARTICLE]]=0,"",VLOOKUP(BS_Janvier[[#This Row],[N° ARTICLE]],Données!C65:E121,2,FALSE))</f>
        <v/>
      </c>
      <c r="F70" s="75" t="str">
        <f>IF(BS_Janvier[[#This Row],[N° ARTICLE]]=0,"",VLOOKUP(BS_Janvier[[#This Row],[N° ARTICLE]],Données!C65:E121,3))</f>
        <v/>
      </c>
      <c r="G70" s="25"/>
      <c r="H70" s="27"/>
    </row>
    <row r="71" spans="1:8" s="18" customFormat="1" ht="15.95" customHeight="1" x14ac:dyDescent="0.2">
      <c r="A71" s="11"/>
      <c r="B71" s="35"/>
      <c r="C71" s="35"/>
      <c r="D71" s="76"/>
      <c r="E71" s="5" t="str">
        <f>IF(BS_Janvier[[#This Row],[N° ARTICLE]]=0,"",VLOOKUP(BS_Janvier[[#This Row],[N° ARTICLE]],Données!C66:E122,2,FALSE))</f>
        <v/>
      </c>
      <c r="F71" s="76" t="str">
        <f>IF(BS_Janvier[[#This Row],[N° ARTICLE]]=0,"",VLOOKUP(BS_Janvier[[#This Row],[N° ARTICLE]],Données!C66:E122,3))</f>
        <v/>
      </c>
      <c r="G71" s="5"/>
      <c r="H71" s="4"/>
    </row>
    <row r="72" spans="1:8" ht="15.95" customHeight="1" x14ac:dyDescent="0.2">
      <c r="A72" s="29"/>
      <c r="B72" s="34"/>
      <c r="C72" s="34"/>
      <c r="D72" s="75"/>
      <c r="E72" s="25" t="str">
        <f>IF(BS_Janvier[[#This Row],[N° ARTICLE]]=0,"",VLOOKUP(BS_Janvier[[#This Row],[N° ARTICLE]],Données!C67:E123,2,FALSE))</f>
        <v/>
      </c>
      <c r="F72" s="75" t="str">
        <f>IF(BS_Janvier[[#This Row],[N° ARTICLE]]=0,"",VLOOKUP(BS_Janvier[[#This Row],[N° ARTICLE]],Données!C67:E123,3))</f>
        <v/>
      </c>
      <c r="G72" s="25"/>
      <c r="H72" s="27"/>
    </row>
    <row r="73" spans="1:8" s="18" customFormat="1" ht="15.95" customHeight="1" x14ac:dyDescent="0.2">
      <c r="A73" s="11"/>
      <c r="B73" s="35"/>
      <c r="C73" s="35"/>
      <c r="D73" s="76"/>
      <c r="E73" s="5" t="str">
        <f>IF(BS_Janvier[[#This Row],[N° ARTICLE]]=0,"",VLOOKUP(BS_Janvier[[#This Row],[N° ARTICLE]],Données!C68:E124,2,FALSE))</f>
        <v/>
      </c>
      <c r="F73" s="76" t="str">
        <f>IF(BS_Janvier[[#This Row],[N° ARTICLE]]=0,"",VLOOKUP(BS_Janvier[[#This Row],[N° ARTICLE]],Données!C68:E124,3))</f>
        <v/>
      </c>
      <c r="G73" s="5"/>
      <c r="H73" s="4"/>
    </row>
    <row r="74" spans="1:8" ht="15.95" customHeight="1" x14ac:dyDescent="0.2">
      <c r="A74" s="29"/>
      <c r="B74" s="34"/>
      <c r="C74" s="34"/>
      <c r="D74" s="75"/>
      <c r="E74" s="25" t="str">
        <f>IF(BS_Janvier[[#This Row],[N° ARTICLE]]=0,"",VLOOKUP(BS_Janvier[[#This Row],[N° ARTICLE]],Données!C69:E125,2,FALSE))</f>
        <v/>
      </c>
      <c r="F74" s="75" t="str">
        <f>IF(BS_Janvier[[#This Row],[N° ARTICLE]]=0,"",VLOOKUP(BS_Janvier[[#This Row],[N° ARTICLE]],Données!C69:E125,3))</f>
        <v/>
      </c>
      <c r="G74" s="25"/>
      <c r="H74" s="27"/>
    </row>
    <row r="75" spans="1:8" s="18" customFormat="1" ht="15.95" customHeight="1" x14ac:dyDescent="0.2">
      <c r="A75" s="11"/>
      <c r="B75" s="35"/>
      <c r="C75" s="35"/>
      <c r="D75" s="76"/>
      <c r="E75" s="5" t="str">
        <f>IF(BS_Janvier[[#This Row],[N° ARTICLE]]=0,"",VLOOKUP(BS_Janvier[[#This Row],[N° ARTICLE]],Données!C70:E126,2,FALSE))</f>
        <v/>
      </c>
      <c r="F75" s="76" t="str">
        <f>IF(BS_Janvier[[#This Row],[N° ARTICLE]]=0,"",VLOOKUP(BS_Janvier[[#This Row],[N° ARTICLE]],Données!C70:E126,3))</f>
        <v/>
      </c>
      <c r="G75" s="5"/>
      <c r="H75" s="4"/>
    </row>
    <row r="76" spans="1:8" ht="15.95" customHeight="1" x14ac:dyDescent="0.2">
      <c r="A76" s="29"/>
      <c r="B76" s="34"/>
      <c r="C76" s="34"/>
      <c r="D76" s="75"/>
      <c r="E76" s="25" t="str">
        <f>IF(BS_Janvier[[#This Row],[N° ARTICLE]]=0,"",VLOOKUP(BS_Janvier[[#This Row],[N° ARTICLE]],Données!C71:E127,2,FALSE))</f>
        <v/>
      </c>
      <c r="F76" s="75" t="str">
        <f>IF(BS_Janvier[[#This Row],[N° ARTICLE]]=0,"",VLOOKUP(BS_Janvier[[#This Row],[N° ARTICLE]],Données!C71:E127,3))</f>
        <v/>
      </c>
      <c r="G76" s="25"/>
      <c r="H76" s="27"/>
    </row>
    <row r="77" spans="1:8" s="18" customFormat="1" ht="15.95" customHeight="1" x14ac:dyDescent="0.2">
      <c r="A77" s="11"/>
      <c r="B77" s="35"/>
      <c r="C77" s="35"/>
      <c r="D77" s="76"/>
      <c r="E77" s="5" t="str">
        <f>IF(BS_Janvier[[#This Row],[N° ARTICLE]]=0,"",VLOOKUP(BS_Janvier[[#This Row],[N° ARTICLE]],Données!C72:E128,2,FALSE))</f>
        <v/>
      </c>
      <c r="F77" s="76" t="str">
        <f>IF(BS_Janvier[[#This Row],[N° ARTICLE]]=0,"",VLOOKUP(BS_Janvier[[#This Row],[N° ARTICLE]],Données!C72:E128,3))</f>
        <v/>
      </c>
      <c r="G77" s="5"/>
      <c r="H77" s="4"/>
    </row>
    <row r="78" spans="1:8" ht="15.95" customHeight="1" x14ac:dyDescent="0.2">
      <c r="A78" s="29"/>
      <c r="B78" s="34"/>
      <c r="C78" s="34"/>
      <c r="D78" s="75"/>
      <c r="E78" s="25" t="str">
        <f>IF(BS_Janvier[[#This Row],[N° ARTICLE]]=0,"",VLOOKUP(BS_Janvier[[#This Row],[N° ARTICLE]],Données!C73:E129,2,FALSE))</f>
        <v/>
      </c>
      <c r="F78" s="75" t="str">
        <f>IF(BS_Janvier[[#This Row],[N° ARTICLE]]=0,"",VLOOKUP(BS_Janvier[[#This Row],[N° ARTICLE]],Données!C73:E129,3))</f>
        <v/>
      </c>
      <c r="G78" s="25"/>
      <c r="H78" s="27"/>
    </row>
    <row r="79" spans="1:8" s="18" customFormat="1" ht="15.95" customHeight="1" x14ac:dyDescent="0.2">
      <c r="A79" s="11"/>
      <c r="B79" s="35"/>
      <c r="C79" s="35"/>
      <c r="D79" s="76"/>
      <c r="E79" s="5" t="str">
        <f>IF(BS_Janvier[[#This Row],[N° ARTICLE]]=0,"",VLOOKUP(BS_Janvier[[#This Row],[N° ARTICLE]],Données!C74:E130,2,FALSE))</f>
        <v/>
      </c>
      <c r="F79" s="76" t="str">
        <f>IF(BS_Janvier[[#This Row],[N° ARTICLE]]=0,"",VLOOKUP(BS_Janvier[[#This Row],[N° ARTICLE]],Données!C74:E130,3))</f>
        <v/>
      </c>
      <c r="G79" s="5"/>
      <c r="H79" s="4"/>
    </row>
    <row r="80" spans="1:8" ht="15.95" customHeight="1" x14ac:dyDescent="0.2">
      <c r="A80" s="29"/>
      <c r="B80" s="34"/>
      <c r="C80" s="34"/>
      <c r="D80" s="75"/>
      <c r="E80" s="25" t="str">
        <f>IF(BS_Janvier[[#This Row],[N° ARTICLE]]=0,"",VLOOKUP(BS_Janvier[[#This Row],[N° ARTICLE]],Données!C75:E131,2,FALSE))</f>
        <v/>
      </c>
      <c r="F80" s="75" t="str">
        <f>IF(BS_Janvier[[#This Row],[N° ARTICLE]]=0,"",VLOOKUP(BS_Janvier[[#This Row],[N° ARTICLE]],Données!C75:E131,3))</f>
        <v/>
      </c>
      <c r="G80" s="25"/>
      <c r="H80" s="27"/>
    </row>
    <row r="81" spans="1:8" ht="15.95" customHeight="1" x14ac:dyDescent="0.2">
      <c r="A81" s="11"/>
      <c r="B81" s="35"/>
      <c r="C81" s="35"/>
      <c r="D81" s="76"/>
      <c r="E81" s="5" t="str">
        <f>IF(BS_Janvier[[#This Row],[N° ARTICLE]]=0,"",VLOOKUP(BS_Janvier[[#This Row],[N° ARTICLE]],Données!C76:E132,2,FALSE))</f>
        <v/>
      </c>
      <c r="F81" s="76" t="str">
        <f>IF(BS_Janvier[[#This Row],[N° ARTICLE]]=0,"",VLOOKUP(BS_Janvier[[#This Row],[N° ARTICLE]],Données!C76:E132,3))</f>
        <v/>
      </c>
      <c r="G81" s="5"/>
      <c r="H81" s="4"/>
    </row>
    <row r="82" spans="1:8" s="18" customFormat="1" ht="15.95" customHeight="1" x14ac:dyDescent="0.2">
      <c r="A82" s="29"/>
      <c r="B82" s="34"/>
      <c r="C82" s="34"/>
      <c r="D82" s="75"/>
      <c r="E82" s="25" t="str">
        <f>IF(BS_Janvier[[#This Row],[N° ARTICLE]]=0,"",VLOOKUP(BS_Janvier[[#This Row],[N° ARTICLE]],Données!C77:E133,2,FALSE))</f>
        <v/>
      </c>
      <c r="F82" s="75" t="str">
        <f>IF(BS_Janvier[[#This Row],[N° ARTICLE]]=0,"",VLOOKUP(BS_Janvier[[#This Row],[N° ARTICLE]],Données!C77:E133,3))</f>
        <v/>
      </c>
      <c r="G82" s="25"/>
      <c r="H82" s="27"/>
    </row>
    <row r="83" spans="1:8" ht="15.95" customHeight="1" x14ac:dyDescent="0.2">
      <c r="A83" s="11"/>
      <c r="B83" s="35"/>
      <c r="C83" s="35"/>
      <c r="D83" s="76"/>
      <c r="E83" s="5" t="str">
        <f>IF(BS_Janvier[[#This Row],[N° ARTICLE]]=0,"",VLOOKUP(BS_Janvier[[#This Row],[N° ARTICLE]],Données!C78:E134,2,FALSE))</f>
        <v/>
      </c>
      <c r="F83" s="76" t="str">
        <f>IF(BS_Janvier[[#This Row],[N° ARTICLE]]=0,"",VLOOKUP(BS_Janvier[[#This Row],[N° ARTICLE]],Données!C78:E134,3))</f>
        <v/>
      </c>
      <c r="G83" s="5"/>
      <c r="H83" s="4"/>
    </row>
    <row r="84" spans="1:8" s="18" customFormat="1" ht="15.95" customHeight="1" x14ac:dyDescent="0.2">
      <c r="A84" s="29"/>
      <c r="B84" s="34"/>
      <c r="C84" s="34"/>
      <c r="D84" s="75"/>
      <c r="E84" s="25" t="str">
        <f>IF(BS_Janvier[[#This Row],[N° ARTICLE]]=0,"",VLOOKUP(BS_Janvier[[#This Row],[N° ARTICLE]],Données!C79:E135,2,FALSE))</f>
        <v/>
      </c>
      <c r="F84" s="75" t="str">
        <f>IF(BS_Janvier[[#This Row],[N° ARTICLE]]=0,"",VLOOKUP(BS_Janvier[[#This Row],[N° ARTICLE]],Données!C79:E135,3))</f>
        <v/>
      </c>
      <c r="G84" s="25"/>
      <c r="H84" s="27"/>
    </row>
    <row r="85" spans="1:8" ht="15.95" customHeight="1" x14ac:dyDescent="0.2">
      <c r="A85" s="11"/>
      <c r="B85" s="35"/>
      <c r="C85" s="35"/>
      <c r="D85" s="76"/>
      <c r="E85" s="5" t="str">
        <f>IF(BS_Janvier[[#This Row],[N° ARTICLE]]=0,"",VLOOKUP(BS_Janvier[[#This Row],[N° ARTICLE]],Données!C80:E136,2,FALSE))</f>
        <v/>
      </c>
      <c r="F85" s="76" t="str">
        <f>IF(BS_Janvier[[#This Row],[N° ARTICLE]]=0,"",VLOOKUP(BS_Janvier[[#This Row],[N° ARTICLE]],Données!C80:E136,3))</f>
        <v/>
      </c>
      <c r="G85" s="5"/>
      <c r="H85" s="4"/>
    </row>
    <row r="86" spans="1:8" s="18" customFormat="1" ht="15.95" customHeight="1" x14ac:dyDescent="0.2">
      <c r="A86" s="29"/>
      <c r="B86" s="34"/>
      <c r="C86" s="34"/>
      <c r="D86" s="75"/>
      <c r="E86" s="25" t="str">
        <f>IF(BS_Janvier[[#This Row],[N° ARTICLE]]=0,"",VLOOKUP(BS_Janvier[[#This Row],[N° ARTICLE]],Données!C81:E137,2,FALSE))</f>
        <v/>
      </c>
      <c r="F86" s="75" t="str">
        <f>IF(BS_Janvier[[#This Row],[N° ARTICLE]]=0,"",VLOOKUP(BS_Janvier[[#This Row],[N° ARTICLE]],Données!C81:E137,3))</f>
        <v/>
      </c>
      <c r="G86" s="25"/>
      <c r="H86" s="27"/>
    </row>
    <row r="87" spans="1:8" ht="15.95" customHeight="1" x14ac:dyDescent="0.2">
      <c r="A87" s="11"/>
      <c r="B87" s="35"/>
      <c r="C87" s="35"/>
      <c r="D87" s="76"/>
      <c r="E87" s="5" t="str">
        <f>IF(BS_Janvier[[#This Row],[N° ARTICLE]]=0,"",VLOOKUP(BS_Janvier[[#This Row],[N° ARTICLE]],Données!C82:E138,2,FALSE))</f>
        <v/>
      </c>
      <c r="F87" s="76" t="str">
        <f>IF(BS_Janvier[[#This Row],[N° ARTICLE]]=0,"",VLOOKUP(BS_Janvier[[#This Row],[N° ARTICLE]],Données!C82:E138,3))</f>
        <v/>
      </c>
      <c r="G87" s="5"/>
      <c r="H87" s="4"/>
    </row>
    <row r="88" spans="1:8" s="18" customFormat="1" ht="15.95" customHeight="1" x14ac:dyDescent="0.2">
      <c r="A88" s="29"/>
      <c r="B88" s="34"/>
      <c r="C88" s="34"/>
      <c r="D88" s="75"/>
      <c r="E88" s="25" t="str">
        <f>IF(BS_Janvier[[#This Row],[N° ARTICLE]]=0,"",VLOOKUP(BS_Janvier[[#This Row],[N° ARTICLE]],Données!C83:E139,2,FALSE))</f>
        <v/>
      </c>
      <c r="F88" s="75" t="str">
        <f>IF(BS_Janvier[[#This Row],[N° ARTICLE]]=0,"",VLOOKUP(BS_Janvier[[#This Row],[N° ARTICLE]],Données!C83:E139,3))</f>
        <v/>
      </c>
      <c r="G88" s="25"/>
      <c r="H88" s="27"/>
    </row>
    <row r="89" spans="1:8" ht="15.95" customHeight="1" x14ac:dyDescent="0.2">
      <c r="A89" s="11"/>
      <c r="B89" s="35"/>
      <c r="C89" s="35"/>
      <c r="D89" s="76"/>
      <c r="E89" s="5" t="str">
        <f>IF(BS_Janvier[[#This Row],[N° ARTICLE]]=0,"",VLOOKUP(BS_Janvier[[#This Row],[N° ARTICLE]],Données!C84:E140,2,FALSE))</f>
        <v/>
      </c>
      <c r="F89" s="76" t="str">
        <f>IF(BS_Janvier[[#This Row],[N° ARTICLE]]=0,"",VLOOKUP(BS_Janvier[[#This Row],[N° ARTICLE]],Données!C84:E140,3))</f>
        <v/>
      </c>
      <c r="G89" s="5"/>
      <c r="H89" s="4"/>
    </row>
    <row r="90" spans="1:8" s="18" customFormat="1" ht="15.95" customHeight="1" x14ac:dyDescent="0.2">
      <c r="A90" s="29"/>
      <c r="B90" s="34"/>
      <c r="C90" s="34"/>
      <c r="D90" s="75"/>
      <c r="E90" s="25" t="str">
        <f>IF(BS_Janvier[[#This Row],[N° ARTICLE]]=0,"",VLOOKUP(BS_Janvier[[#This Row],[N° ARTICLE]],Données!C85:E141,2,FALSE))</f>
        <v/>
      </c>
      <c r="F90" s="75" t="str">
        <f>IF(BS_Janvier[[#This Row],[N° ARTICLE]]=0,"",VLOOKUP(BS_Janvier[[#This Row],[N° ARTICLE]],Données!C85:E141,3))</f>
        <v/>
      </c>
      <c r="G90" s="25"/>
      <c r="H90" s="27"/>
    </row>
    <row r="91" spans="1:8" ht="15.95" customHeight="1" x14ac:dyDescent="0.2">
      <c r="A91" s="11"/>
      <c r="B91" s="35"/>
      <c r="C91" s="35"/>
      <c r="D91" s="76"/>
      <c r="E91" s="5" t="str">
        <f>IF(BS_Janvier[[#This Row],[N° ARTICLE]]=0,"",VLOOKUP(BS_Janvier[[#This Row],[N° ARTICLE]],Données!C86:E142,2,FALSE))</f>
        <v/>
      </c>
      <c r="F91" s="76" t="str">
        <f>IF(BS_Janvier[[#This Row],[N° ARTICLE]]=0,"",VLOOKUP(BS_Janvier[[#This Row],[N° ARTICLE]],Données!C86:E142,3))</f>
        <v/>
      </c>
      <c r="G91" s="5"/>
      <c r="H91" s="4"/>
    </row>
    <row r="92" spans="1:8" ht="15.95" customHeight="1" x14ac:dyDescent="0.2">
      <c r="A92" s="29"/>
      <c r="B92" s="34"/>
      <c r="C92" s="34"/>
      <c r="D92" s="75"/>
      <c r="E92" s="25" t="str">
        <f>IF(BS_Janvier[[#This Row],[N° ARTICLE]]=0,"",VLOOKUP(BS_Janvier[[#This Row],[N° ARTICLE]],Données!C87:E143,2,FALSE))</f>
        <v/>
      </c>
      <c r="F92" s="75" t="str">
        <f>IF(BS_Janvier[[#This Row],[N° ARTICLE]]=0,"",VLOOKUP(BS_Janvier[[#This Row],[N° ARTICLE]],Données!C87:E143,3))</f>
        <v/>
      </c>
      <c r="G92" s="25"/>
      <c r="H92" s="27"/>
    </row>
    <row r="93" spans="1:8" s="18" customFormat="1" ht="15.95" customHeight="1" x14ac:dyDescent="0.2">
      <c r="A93" s="11"/>
      <c r="B93" s="35"/>
      <c r="C93" s="35"/>
      <c r="D93" s="76"/>
      <c r="E93" s="5" t="str">
        <f>IF(BS_Janvier[[#This Row],[N° ARTICLE]]=0,"",VLOOKUP(BS_Janvier[[#This Row],[N° ARTICLE]],Données!C88:E144,2,FALSE))</f>
        <v/>
      </c>
      <c r="F93" s="76" t="str">
        <f>IF(BS_Janvier[[#This Row],[N° ARTICLE]]=0,"",VLOOKUP(BS_Janvier[[#This Row],[N° ARTICLE]],Données!C88:E144,3))</f>
        <v/>
      </c>
      <c r="G93" s="5"/>
      <c r="H93" s="4"/>
    </row>
    <row r="94" spans="1:8" ht="15.95" customHeight="1" x14ac:dyDescent="0.2">
      <c r="A94" s="29"/>
      <c r="B94" s="34"/>
      <c r="C94" s="34"/>
      <c r="D94" s="75"/>
      <c r="E94" s="25" t="str">
        <f>IF(BS_Janvier[[#This Row],[N° ARTICLE]]=0,"",VLOOKUP(BS_Janvier[[#This Row],[N° ARTICLE]],Données!C89:E145,2,FALSE))</f>
        <v/>
      </c>
      <c r="F94" s="75" t="str">
        <f>IF(BS_Janvier[[#This Row],[N° ARTICLE]]=0,"",VLOOKUP(BS_Janvier[[#This Row],[N° ARTICLE]],Données!C89:E145,3))</f>
        <v/>
      </c>
      <c r="G94" s="25"/>
      <c r="H94" s="27"/>
    </row>
    <row r="95" spans="1:8" s="18" customFormat="1" ht="15.95" customHeight="1" x14ac:dyDescent="0.2">
      <c r="A95" s="11"/>
      <c r="B95" s="35"/>
      <c r="C95" s="35"/>
      <c r="D95" s="76"/>
      <c r="E95" s="5" t="str">
        <f>IF(BS_Janvier[[#This Row],[N° ARTICLE]]=0,"",VLOOKUP(BS_Janvier[[#This Row],[N° ARTICLE]],Données!C90:E146,2,FALSE))</f>
        <v/>
      </c>
      <c r="F95" s="76" t="str">
        <f>IF(BS_Janvier[[#This Row],[N° ARTICLE]]=0,"",VLOOKUP(BS_Janvier[[#This Row],[N° ARTICLE]],Données!C90:E146,3))</f>
        <v/>
      </c>
      <c r="G95" s="5"/>
      <c r="H95" s="4"/>
    </row>
    <row r="96" spans="1:8" ht="15.95" customHeight="1" x14ac:dyDescent="0.2">
      <c r="A96" s="29"/>
      <c r="B96" s="34"/>
      <c r="C96" s="34"/>
      <c r="D96" s="75"/>
      <c r="E96" s="25" t="str">
        <f>IF(BS_Janvier[[#This Row],[N° ARTICLE]]=0,"",VLOOKUP(BS_Janvier[[#This Row],[N° ARTICLE]],Données!C91:E147,2,FALSE))</f>
        <v/>
      </c>
      <c r="F96" s="75" t="str">
        <f>IF(BS_Janvier[[#This Row],[N° ARTICLE]]=0,"",VLOOKUP(BS_Janvier[[#This Row],[N° ARTICLE]],Données!C91:E147,3))</f>
        <v/>
      </c>
      <c r="G96" s="25"/>
      <c r="H96" s="27"/>
    </row>
    <row r="97" spans="1:8" s="18" customFormat="1" ht="15.95" customHeight="1" x14ac:dyDescent="0.2">
      <c r="A97" s="11"/>
      <c r="B97" s="35"/>
      <c r="C97" s="35"/>
      <c r="D97" s="76"/>
      <c r="E97" s="5" t="str">
        <f>IF(BS_Janvier[[#This Row],[N° ARTICLE]]=0,"",VLOOKUP(BS_Janvier[[#This Row],[N° ARTICLE]],Données!C92:E148,2,FALSE))</f>
        <v/>
      </c>
      <c r="F97" s="76" t="str">
        <f>IF(BS_Janvier[[#This Row],[N° ARTICLE]]=0,"",VLOOKUP(BS_Janvier[[#This Row],[N° ARTICLE]],Données!C92:E148,3))</f>
        <v/>
      </c>
      <c r="G97" s="5"/>
      <c r="H97" s="4"/>
    </row>
    <row r="98" spans="1:8" ht="15.95" customHeight="1" x14ac:dyDescent="0.2">
      <c r="A98" s="29"/>
      <c r="B98" s="34"/>
      <c r="C98" s="34"/>
      <c r="D98" s="75"/>
      <c r="E98" s="25" t="str">
        <f>IF(BS_Janvier[[#This Row],[N° ARTICLE]]=0,"",VLOOKUP(BS_Janvier[[#This Row],[N° ARTICLE]],Données!C93:E149,2,FALSE))</f>
        <v/>
      </c>
      <c r="F98" s="75" t="str">
        <f>IF(BS_Janvier[[#This Row],[N° ARTICLE]]=0,"",VLOOKUP(BS_Janvier[[#This Row],[N° ARTICLE]],Données!C93:E149,3))</f>
        <v/>
      </c>
      <c r="G98" s="25"/>
      <c r="H98" s="27"/>
    </row>
    <row r="99" spans="1:8" s="18" customFormat="1" ht="15.95" customHeight="1" x14ac:dyDescent="0.2">
      <c r="A99" s="48"/>
      <c r="B99" s="49"/>
      <c r="C99" s="49"/>
      <c r="D99" s="78"/>
      <c r="E99" s="50" t="str">
        <f>IF(BS_Janvier[[#This Row],[N° ARTICLE]]=0,"",VLOOKUP(BS_Janvier[[#This Row],[N° ARTICLE]],Données!C94:E150,2,FALSE))</f>
        <v/>
      </c>
      <c r="F99" s="78" t="str">
        <f>IF(BS_Janvier[[#This Row],[N° ARTICLE]]=0,"",VLOOKUP(BS_Janvier[[#This Row],[N° ARTICLE]],Données!C94:E150,3))</f>
        <v/>
      </c>
      <c r="G99" s="50"/>
      <c r="H99" s="57"/>
    </row>
    <row r="100" spans="1:8" s="18" customFormat="1" ht="15.95" customHeight="1" x14ac:dyDescent="0.2">
      <c r="A100" s="51"/>
      <c r="B100" s="51"/>
      <c r="C100" s="51"/>
      <c r="D100" s="81"/>
      <c r="E100" s="52"/>
      <c r="F100" s="81"/>
      <c r="G100" s="52"/>
      <c r="H100" s="58"/>
    </row>
    <row r="101" spans="1:8" s="18" customFormat="1" ht="15.95" customHeight="1" x14ac:dyDescent="0.2">
      <c r="A101" s="51"/>
      <c r="B101" s="51"/>
      <c r="C101" s="51"/>
      <c r="D101" s="81"/>
      <c r="E101" s="52"/>
      <c r="F101" s="81"/>
      <c r="G101" s="52"/>
      <c r="H101" s="58"/>
    </row>
    <row r="102" spans="1:8" s="18" customFormat="1" ht="15.95" customHeight="1" x14ac:dyDescent="0.2">
      <c r="A102" s="51"/>
      <c r="B102" s="51"/>
      <c r="C102" s="51"/>
      <c r="D102" s="81"/>
      <c r="E102" s="52"/>
      <c r="F102" s="81"/>
      <c r="G102" s="52"/>
      <c r="H102" s="58"/>
    </row>
    <row r="103" spans="1:8" s="18" customFormat="1" ht="15.95" customHeight="1" x14ac:dyDescent="0.2">
      <c r="A103" s="51"/>
      <c r="B103" s="51"/>
      <c r="C103" s="51"/>
      <c r="D103" s="81"/>
      <c r="E103" s="52"/>
      <c r="F103" s="81"/>
      <c r="G103" s="52"/>
      <c r="H103" s="58"/>
    </row>
    <row r="104" spans="1:8" s="18" customFormat="1" ht="15.95" customHeight="1" x14ac:dyDescent="0.2">
      <c r="A104" s="51"/>
      <c r="B104" s="51"/>
      <c r="C104" s="51"/>
      <c r="D104" s="81"/>
      <c r="E104" s="52"/>
      <c r="F104" s="81"/>
      <c r="G104" s="52"/>
      <c r="H104" s="58"/>
    </row>
    <row r="105" spans="1:8" s="18" customFormat="1" ht="15.95" customHeight="1" x14ac:dyDescent="0.2">
      <c r="A105" s="51"/>
      <c r="B105" s="51"/>
      <c r="C105" s="51"/>
      <c r="D105" s="81"/>
      <c r="E105" s="52"/>
      <c r="F105" s="81"/>
      <c r="G105" s="52"/>
      <c r="H105" s="58"/>
    </row>
    <row r="106" spans="1:8" s="18" customFormat="1" ht="15.95" customHeight="1" x14ac:dyDescent="0.2">
      <c r="A106" s="51"/>
      <c r="B106" s="51"/>
      <c r="C106" s="51"/>
      <c r="D106" s="81"/>
      <c r="E106" s="52"/>
      <c r="F106" s="81"/>
      <c r="G106" s="52"/>
      <c r="H106" s="58"/>
    </row>
    <row r="107" spans="1:8" s="18" customFormat="1" ht="15.95" customHeight="1" x14ac:dyDescent="0.2">
      <c r="A107" s="51"/>
      <c r="B107" s="51"/>
      <c r="C107" s="51"/>
      <c r="D107" s="81"/>
      <c r="E107" s="52"/>
      <c r="F107" s="81"/>
      <c r="G107" s="52"/>
      <c r="H107" s="58"/>
    </row>
    <row r="108" spans="1:8" s="18" customFormat="1" ht="15.95" customHeight="1" x14ac:dyDescent="0.2">
      <c r="A108" s="51"/>
      <c r="B108" s="51"/>
      <c r="C108" s="51"/>
      <c r="D108" s="81"/>
      <c r="E108" s="52"/>
      <c r="F108" s="81"/>
      <c r="G108" s="52"/>
      <c r="H108" s="58"/>
    </row>
    <row r="109" spans="1:8" s="18" customFormat="1" ht="15.95" customHeight="1" x14ac:dyDescent="0.2">
      <c r="A109" s="51"/>
      <c r="B109" s="51"/>
      <c r="C109" s="51"/>
      <c r="D109" s="81"/>
      <c r="E109" s="52"/>
      <c r="F109" s="81"/>
      <c r="G109" s="52"/>
      <c r="H109" s="58"/>
    </row>
    <row r="110" spans="1:8" s="18" customFormat="1" ht="15.95" customHeight="1" x14ac:dyDescent="0.2">
      <c r="A110" s="51"/>
      <c r="B110" s="51"/>
      <c r="C110" s="51"/>
      <c r="D110" s="81"/>
      <c r="E110" s="52"/>
      <c r="F110" s="81"/>
      <c r="G110" s="52"/>
      <c r="H110" s="58"/>
    </row>
    <row r="111" spans="1:8" s="18" customFormat="1" ht="15.95" customHeight="1" x14ac:dyDescent="0.2">
      <c r="A111" s="51"/>
      <c r="B111" s="51"/>
      <c r="C111" s="51"/>
      <c r="D111" s="81"/>
      <c r="E111" s="52"/>
      <c r="F111" s="81"/>
      <c r="G111" s="52"/>
      <c r="H111" s="58"/>
    </row>
    <row r="112" spans="1:8" s="18" customFormat="1" ht="15.95" customHeight="1" x14ac:dyDescent="0.2">
      <c r="A112" s="51"/>
      <c r="B112" s="51"/>
      <c r="C112" s="51"/>
      <c r="D112" s="81"/>
      <c r="E112" s="52"/>
      <c r="F112" s="81"/>
      <c r="G112" s="52"/>
      <c r="H112" s="58"/>
    </row>
    <row r="113" spans="1:8" s="18" customFormat="1" ht="15.95" customHeight="1" x14ac:dyDescent="0.2">
      <c r="A113" s="51"/>
      <c r="B113" s="51"/>
      <c r="C113" s="51"/>
      <c r="D113" s="81"/>
      <c r="E113" s="52"/>
      <c r="F113" s="81"/>
      <c r="G113" s="52"/>
      <c r="H113" s="58"/>
    </row>
    <row r="114" spans="1:8" s="18" customFormat="1" ht="15.95" customHeight="1" x14ac:dyDescent="0.2">
      <c r="A114" s="51"/>
      <c r="B114" s="51"/>
      <c r="C114" s="51"/>
      <c r="D114" s="81"/>
      <c r="E114" s="52"/>
      <c r="F114" s="81"/>
      <c r="G114" s="52"/>
      <c r="H114" s="58"/>
    </row>
    <row r="115" spans="1:8" s="18" customFormat="1" ht="15.95" customHeight="1" x14ac:dyDescent="0.2">
      <c r="A115" s="51"/>
      <c r="B115" s="51"/>
      <c r="C115" s="51"/>
      <c r="D115" s="81"/>
      <c r="E115" s="52"/>
      <c r="F115" s="81"/>
      <c r="G115" s="52"/>
      <c r="H115" s="58"/>
    </row>
    <row r="116" spans="1:8" s="18" customFormat="1" ht="15.95" customHeight="1" x14ac:dyDescent="0.2">
      <c r="A116" s="51"/>
      <c r="B116" s="51"/>
      <c r="C116" s="51"/>
      <c r="D116" s="81"/>
      <c r="E116" s="52"/>
      <c r="F116" s="81"/>
      <c r="G116" s="52"/>
      <c r="H116" s="58"/>
    </row>
    <row r="117" spans="1:8" s="18" customFormat="1" ht="15.95" customHeight="1" x14ac:dyDescent="0.2">
      <c r="A117" s="51"/>
      <c r="B117" s="51"/>
      <c r="C117" s="51"/>
      <c r="D117" s="81"/>
      <c r="E117" s="52"/>
      <c r="F117" s="81"/>
      <c r="G117" s="52"/>
      <c r="H117" s="58"/>
    </row>
    <row r="118" spans="1:8" s="18" customFormat="1" ht="15.95" customHeight="1" x14ac:dyDescent="0.2">
      <c r="A118" s="51"/>
      <c r="B118" s="51"/>
      <c r="C118" s="51"/>
      <c r="D118" s="81"/>
      <c r="E118" s="52"/>
      <c r="F118" s="81"/>
      <c r="G118" s="52"/>
      <c r="H118" s="58"/>
    </row>
    <row r="119" spans="1:8" s="18" customFormat="1" ht="15.95" customHeight="1" x14ac:dyDescent="0.2">
      <c r="A119" s="51"/>
      <c r="B119" s="51"/>
      <c r="C119" s="51"/>
      <c r="D119" s="81"/>
      <c r="E119" s="52"/>
      <c r="F119" s="81"/>
      <c r="G119" s="52"/>
      <c r="H119" s="58"/>
    </row>
    <row r="120" spans="1:8" s="18" customFormat="1" ht="15.95" customHeight="1" x14ac:dyDescent="0.2">
      <c r="A120" s="51"/>
      <c r="B120" s="51"/>
      <c r="C120" s="51"/>
      <c r="D120" s="81"/>
      <c r="E120" s="52"/>
      <c r="F120" s="81"/>
      <c r="G120" s="52"/>
      <c r="H120" s="58"/>
    </row>
    <row r="121" spans="1:8" s="18" customFormat="1" ht="15.95" customHeight="1" x14ac:dyDescent="0.2">
      <c r="A121" s="51"/>
      <c r="B121" s="51"/>
      <c r="C121" s="51"/>
      <c r="D121" s="81"/>
      <c r="E121" s="52"/>
      <c r="F121" s="81"/>
      <c r="G121" s="52"/>
      <c r="H121" s="58"/>
    </row>
    <row r="122" spans="1:8" s="18" customFormat="1" ht="15.95" customHeight="1" x14ac:dyDescent="0.2">
      <c r="A122" s="51"/>
      <c r="B122" s="51"/>
      <c r="C122" s="51"/>
      <c r="D122" s="81"/>
      <c r="E122" s="52"/>
      <c r="F122" s="81"/>
      <c r="G122" s="52"/>
      <c r="H122" s="58"/>
    </row>
    <row r="123" spans="1:8" s="18" customFormat="1" ht="15.95" customHeight="1" x14ac:dyDescent="0.2">
      <c r="A123" s="51"/>
      <c r="B123" s="51"/>
      <c r="C123" s="51"/>
      <c r="D123" s="81"/>
      <c r="E123" s="52"/>
      <c r="F123" s="81"/>
      <c r="G123" s="52"/>
      <c r="H123" s="58"/>
    </row>
    <row r="124" spans="1:8" s="18" customFormat="1" ht="15.95" customHeight="1" x14ac:dyDescent="0.2">
      <c r="A124" s="51"/>
      <c r="B124" s="51"/>
      <c r="C124" s="51"/>
      <c r="D124" s="81"/>
      <c r="E124" s="52"/>
      <c r="F124" s="81"/>
      <c r="G124" s="52"/>
      <c r="H124" s="58"/>
    </row>
    <row r="125" spans="1:8" s="18" customFormat="1" ht="15.95" customHeight="1" x14ac:dyDescent="0.2">
      <c r="A125" s="51"/>
      <c r="B125" s="51"/>
      <c r="C125" s="51"/>
      <c r="D125" s="81"/>
      <c r="E125" s="52"/>
      <c r="F125" s="81"/>
      <c r="G125" s="52"/>
      <c r="H125" s="58"/>
    </row>
    <row r="126" spans="1:8" s="18" customFormat="1" ht="15.95" customHeight="1" x14ac:dyDescent="0.2">
      <c r="A126" s="51"/>
      <c r="B126" s="51"/>
      <c r="C126" s="51"/>
      <c r="D126" s="81"/>
      <c r="E126" s="52"/>
      <c r="F126" s="81"/>
      <c r="G126" s="52"/>
      <c r="H126" s="58"/>
    </row>
    <row r="127" spans="1:8" s="18" customFormat="1" ht="15.95" customHeight="1" x14ac:dyDescent="0.2">
      <c r="A127" s="51"/>
      <c r="B127" s="51"/>
      <c r="C127" s="51"/>
      <c r="D127" s="81"/>
      <c r="E127" s="52"/>
      <c r="F127" s="81"/>
      <c r="G127" s="52"/>
      <c r="H127" s="58"/>
    </row>
    <row r="128" spans="1:8" s="18" customFormat="1" ht="15.95" customHeight="1" x14ac:dyDescent="0.2">
      <c r="A128" s="51"/>
      <c r="B128" s="51"/>
      <c r="C128" s="51"/>
      <c r="D128" s="81"/>
      <c r="E128" s="52"/>
      <c r="F128" s="81"/>
      <c r="G128" s="52"/>
      <c r="H128" s="58"/>
    </row>
    <row r="129" spans="1:8" s="18" customFormat="1" ht="15.95" customHeight="1" x14ac:dyDescent="0.2">
      <c r="A129" s="51"/>
      <c r="B129" s="51"/>
      <c r="C129" s="51"/>
      <c r="D129" s="81"/>
      <c r="E129" s="52"/>
      <c r="F129" s="81"/>
      <c r="G129" s="52"/>
      <c r="H129" s="58"/>
    </row>
    <row r="130" spans="1:8" s="18" customFormat="1" ht="15.95" customHeight="1" x14ac:dyDescent="0.2">
      <c r="A130" s="51"/>
      <c r="B130" s="51"/>
      <c r="C130" s="51"/>
      <c r="D130" s="81"/>
      <c r="E130" s="52"/>
      <c r="F130" s="81"/>
      <c r="G130" s="52"/>
      <c r="H130" s="58"/>
    </row>
    <row r="131" spans="1:8" s="18" customFormat="1" ht="15.95" customHeight="1" x14ac:dyDescent="0.2">
      <c r="A131" s="51"/>
      <c r="B131" s="51"/>
      <c r="C131" s="51"/>
      <c r="D131" s="81"/>
      <c r="E131" s="52"/>
      <c r="F131" s="81"/>
      <c r="G131" s="52"/>
      <c r="H131" s="58"/>
    </row>
    <row r="132" spans="1:8" s="18" customFormat="1" ht="15.95" customHeight="1" x14ac:dyDescent="0.2">
      <c r="A132" s="51"/>
      <c r="B132" s="51"/>
      <c r="C132" s="51"/>
      <c r="D132" s="81"/>
      <c r="E132" s="52"/>
      <c r="F132" s="81"/>
      <c r="G132" s="52"/>
      <c r="H132" s="58"/>
    </row>
    <row r="133" spans="1:8" s="18" customFormat="1" ht="15.95" customHeight="1" x14ac:dyDescent="0.2">
      <c r="A133" s="51"/>
      <c r="B133" s="51"/>
      <c r="C133" s="51"/>
      <c r="D133" s="81"/>
      <c r="E133" s="52"/>
      <c r="F133" s="81"/>
      <c r="G133" s="52"/>
      <c r="H133" s="58"/>
    </row>
    <row r="134" spans="1:8" s="18" customFormat="1" x14ac:dyDescent="0.2">
      <c r="A134" s="51"/>
      <c r="B134" s="51"/>
      <c r="C134" s="51"/>
      <c r="D134" s="81"/>
      <c r="E134" s="52"/>
      <c r="F134" s="81"/>
      <c r="G134" s="52"/>
      <c r="H134" s="58"/>
    </row>
    <row r="135" spans="1:8" s="18" customFormat="1" x14ac:dyDescent="0.2">
      <c r="A135" s="51"/>
      <c r="B135" s="51"/>
      <c r="C135" s="51"/>
      <c r="D135" s="81"/>
      <c r="E135" s="52"/>
      <c r="F135" s="81"/>
      <c r="G135" s="52"/>
      <c r="H135" s="58"/>
    </row>
    <row r="136" spans="1:8" s="18" customFormat="1" x14ac:dyDescent="0.2">
      <c r="A136" s="51"/>
      <c r="B136" s="51"/>
      <c r="C136" s="51"/>
      <c r="D136" s="81"/>
      <c r="E136" s="52"/>
      <c r="F136" s="81"/>
      <c r="G136" s="52"/>
      <c r="H136" s="58"/>
    </row>
    <row r="137" spans="1:8" s="18" customFormat="1" x14ac:dyDescent="0.2">
      <c r="A137" s="51"/>
      <c r="B137" s="51"/>
      <c r="C137" s="51"/>
      <c r="D137" s="81"/>
      <c r="E137" s="52"/>
      <c r="F137" s="81"/>
      <c r="G137" s="52"/>
      <c r="H137" s="58"/>
    </row>
    <row r="138" spans="1:8" s="18" customFormat="1" x14ac:dyDescent="0.2">
      <c r="A138" s="51"/>
      <c r="B138" s="51"/>
      <c r="C138" s="51"/>
      <c r="D138" s="81"/>
      <c r="E138" s="52"/>
      <c r="F138" s="81"/>
      <c r="G138" s="52"/>
      <c r="H138" s="58"/>
    </row>
    <row r="139" spans="1:8" s="18" customFormat="1" x14ac:dyDescent="0.2">
      <c r="A139" s="51"/>
      <c r="B139" s="51"/>
      <c r="C139" s="51"/>
      <c r="D139" s="81"/>
      <c r="E139" s="52"/>
      <c r="F139" s="81"/>
      <c r="G139" s="52"/>
      <c r="H139" s="58"/>
    </row>
    <row r="140" spans="1:8" s="18" customFormat="1" x14ac:dyDescent="0.2">
      <c r="A140" s="51"/>
      <c r="B140" s="51"/>
      <c r="C140" s="51"/>
      <c r="D140" s="81"/>
      <c r="E140" s="52"/>
      <c r="F140" s="81"/>
      <c r="G140" s="52"/>
      <c r="H140" s="58"/>
    </row>
    <row r="141" spans="1:8" s="18" customFormat="1" x14ac:dyDescent="0.2">
      <c r="A141" s="51"/>
      <c r="B141" s="51"/>
      <c r="C141" s="51"/>
      <c r="D141" s="81"/>
      <c r="E141" s="52"/>
      <c r="F141" s="81"/>
      <c r="G141" s="52"/>
      <c r="H141" s="58"/>
    </row>
    <row r="142" spans="1:8" s="18" customFormat="1" x14ac:dyDescent="0.2">
      <c r="A142" s="51"/>
      <c r="B142" s="51"/>
      <c r="C142" s="51"/>
      <c r="D142" s="81"/>
      <c r="E142" s="52"/>
      <c r="F142" s="81"/>
      <c r="G142" s="52"/>
      <c r="H142" s="58"/>
    </row>
    <row r="143" spans="1:8" s="18" customFormat="1" x14ac:dyDescent="0.2">
      <c r="A143" s="51"/>
      <c r="B143" s="51"/>
      <c r="C143" s="51"/>
      <c r="D143" s="81"/>
      <c r="E143" s="52"/>
      <c r="F143" s="81"/>
      <c r="G143" s="52"/>
      <c r="H143" s="58"/>
    </row>
    <row r="144" spans="1:8" s="18" customFormat="1" x14ac:dyDescent="0.2">
      <c r="A144" s="51"/>
      <c r="B144" s="51"/>
      <c r="C144" s="51"/>
      <c r="D144" s="81"/>
      <c r="E144" s="52"/>
      <c r="F144" s="81"/>
      <c r="G144" s="52"/>
      <c r="H144" s="58"/>
    </row>
    <row r="145" spans="1:8" s="18" customFormat="1" x14ac:dyDescent="0.2">
      <c r="A145" s="51"/>
      <c r="B145" s="51"/>
      <c r="C145" s="51"/>
      <c r="D145" s="81"/>
      <c r="E145" s="52"/>
      <c r="F145" s="81"/>
      <c r="G145" s="52"/>
      <c r="H145" s="58"/>
    </row>
    <row r="146" spans="1:8" s="18" customFormat="1" x14ac:dyDescent="0.2">
      <c r="A146" s="51"/>
      <c r="B146" s="51"/>
      <c r="C146" s="51"/>
      <c r="D146" s="81"/>
      <c r="E146" s="52"/>
      <c r="F146" s="81"/>
      <c r="G146" s="52"/>
      <c r="H146" s="58"/>
    </row>
    <row r="147" spans="1:8" s="18" customFormat="1" x14ac:dyDescent="0.2">
      <c r="A147" s="51"/>
      <c r="B147" s="51"/>
      <c r="C147" s="51"/>
      <c r="D147" s="81"/>
      <c r="E147" s="52"/>
      <c r="F147" s="81"/>
      <c r="G147" s="52"/>
      <c r="H147" s="58"/>
    </row>
    <row r="148" spans="1:8" s="18" customFormat="1" x14ac:dyDescent="0.2">
      <c r="A148" s="51"/>
      <c r="B148" s="51"/>
      <c r="C148" s="51"/>
      <c r="D148" s="81"/>
      <c r="E148" s="52"/>
      <c r="F148" s="81"/>
      <c r="G148" s="52"/>
      <c r="H148" s="58"/>
    </row>
    <row r="149" spans="1:8" s="18" customFormat="1" x14ac:dyDescent="0.2">
      <c r="A149" s="51"/>
      <c r="B149" s="51"/>
      <c r="C149" s="51"/>
      <c r="D149" s="81"/>
      <c r="E149" s="52"/>
      <c r="F149" s="81"/>
      <c r="G149" s="52"/>
      <c r="H149" s="58"/>
    </row>
    <row r="150" spans="1:8" s="18" customFormat="1" x14ac:dyDescent="0.2">
      <c r="A150" s="51"/>
      <c r="B150" s="51"/>
      <c r="C150" s="51"/>
      <c r="D150" s="81"/>
      <c r="E150" s="52"/>
      <c r="F150" s="81"/>
      <c r="G150" s="52"/>
      <c r="H150" s="58"/>
    </row>
    <row r="151" spans="1:8" s="18" customFormat="1" x14ac:dyDescent="0.2">
      <c r="A151" s="51"/>
      <c r="B151" s="51"/>
      <c r="C151" s="51"/>
      <c r="D151" s="81"/>
      <c r="E151" s="52"/>
      <c r="F151" s="81"/>
      <c r="G151" s="52"/>
      <c r="H151" s="58"/>
    </row>
    <row r="152" spans="1:8" s="18" customFormat="1" x14ac:dyDescent="0.2">
      <c r="A152" s="51"/>
      <c r="B152" s="51"/>
      <c r="C152" s="51"/>
      <c r="D152" s="81"/>
      <c r="E152" s="52"/>
      <c r="F152" s="81"/>
      <c r="G152" s="52"/>
      <c r="H152" s="58"/>
    </row>
    <row r="153" spans="1:8" s="18" customFormat="1" x14ac:dyDescent="0.2">
      <c r="A153" s="51"/>
      <c r="B153" s="51"/>
      <c r="C153" s="51"/>
      <c r="D153" s="81"/>
      <c r="E153" s="52"/>
      <c r="F153" s="81"/>
      <c r="G153" s="52"/>
      <c r="H153" s="58"/>
    </row>
    <row r="154" spans="1:8" s="18" customFormat="1" x14ac:dyDescent="0.2">
      <c r="A154" s="51"/>
      <c r="B154" s="51"/>
      <c r="C154" s="51"/>
      <c r="D154" s="81"/>
      <c r="E154" s="52"/>
      <c r="F154" s="81"/>
      <c r="G154" s="52"/>
      <c r="H154" s="58"/>
    </row>
    <row r="155" spans="1:8" s="18" customFormat="1" x14ac:dyDescent="0.2">
      <c r="A155" s="51"/>
      <c r="B155" s="51"/>
      <c r="C155" s="51"/>
      <c r="D155" s="81"/>
      <c r="E155" s="52"/>
      <c r="F155" s="81"/>
      <c r="G155" s="52"/>
      <c r="H155" s="58"/>
    </row>
    <row r="156" spans="1:8" s="18" customFormat="1" x14ac:dyDescent="0.2">
      <c r="A156" s="51"/>
      <c r="B156" s="51"/>
      <c r="C156" s="51"/>
      <c r="D156" s="81"/>
      <c r="E156" s="52"/>
      <c r="F156" s="81"/>
      <c r="G156" s="52"/>
      <c r="H156" s="58"/>
    </row>
    <row r="157" spans="1:8" s="18" customFormat="1" x14ac:dyDescent="0.2">
      <c r="A157" s="51"/>
      <c r="B157" s="51"/>
      <c r="C157" s="51"/>
      <c r="D157" s="81"/>
      <c r="E157" s="52"/>
      <c r="F157" s="81"/>
      <c r="G157" s="52"/>
      <c r="H157" s="58"/>
    </row>
    <row r="158" spans="1:8" s="18" customFormat="1" x14ac:dyDescent="0.2">
      <c r="A158" s="51"/>
      <c r="B158" s="51"/>
      <c r="C158" s="51"/>
      <c r="D158" s="81"/>
      <c r="E158" s="52"/>
      <c r="F158" s="81"/>
      <c r="G158" s="52"/>
      <c r="H158" s="58"/>
    </row>
    <row r="159" spans="1:8" s="18" customFormat="1" x14ac:dyDescent="0.2">
      <c r="A159" s="51"/>
      <c r="B159" s="51"/>
      <c r="C159" s="51"/>
      <c r="D159" s="81"/>
      <c r="E159" s="52"/>
      <c r="F159" s="81"/>
      <c r="G159" s="52"/>
      <c r="H159" s="58"/>
    </row>
    <row r="160" spans="1:8" s="18" customFormat="1" x14ac:dyDescent="0.2">
      <c r="A160" s="51"/>
      <c r="B160" s="51"/>
      <c r="C160" s="51"/>
      <c r="D160" s="81"/>
      <c r="E160" s="52"/>
      <c r="F160" s="81"/>
      <c r="G160" s="52"/>
      <c r="H160" s="58"/>
    </row>
    <row r="161" spans="1:8" s="18" customFormat="1" x14ac:dyDescent="0.2">
      <c r="A161" s="51"/>
      <c r="B161" s="51"/>
      <c r="C161" s="51"/>
      <c r="D161" s="81"/>
      <c r="E161" s="52"/>
      <c r="F161" s="81"/>
      <c r="G161" s="52"/>
      <c r="H161" s="58"/>
    </row>
    <row r="162" spans="1:8" s="18" customFormat="1" x14ac:dyDescent="0.2">
      <c r="A162" s="51"/>
      <c r="B162" s="51"/>
      <c r="C162" s="51"/>
      <c r="D162" s="81"/>
      <c r="E162" s="52"/>
      <c r="F162" s="81"/>
      <c r="G162" s="52"/>
      <c r="H162" s="58"/>
    </row>
    <row r="163" spans="1:8" s="18" customFormat="1" x14ac:dyDescent="0.2">
      <c r="A163" s="51"/>
      <c r="B163" s="51"/>
      <c r="C163" s="51"/>
      <c r="D163" s="81"/>
      <c r="E163" s="52"/>
      <c r="F163" s="81"/>
      <c r="G163" s="52"/>
      <c r="H163" s="58"/>
    </row>
    <row r="164" spans="1:8" s="18" customFormat="1" x14ac:dyDescent="0.2">
      <c r="A164" s="42"/>
      <c r="B164" s="42"/>
      <c r="C164" s="42"/>
      <c r="D164" s="82"/>
      <c r="E164" s="56"/>
      <c r="F164" s="82"/>
      <c r="G164" s="56"/>
      <c r="H164" s="43"/>
    </row>
    <row r="165" spans="1:8" s="18" customFormat="1" x14ac:dyDescent="0.2">
      <c r="A165" s="42"/>
      <c r="B165" s="42"/>
      <c r="C165" s="42"/>
      <c r="D165" s="82"/>
      <c r="E165" s="56"/>
      <c r="F165" s="82"/>
      <c r="G165" s="56"/>
      <c r="H165" s="43"/>
    </row>
    <row r="166" spans="1:8" s="18" customFormat="1" x14ac:dyDescent="0.2">
      <c r="A166" s="42"/>
      <c r="B166" s="42"/>
      <c r="C166" s="42"/>
      <c r="D166" s="82"/>
      <c r="E166" s="56"/>
      <c r="F166" s="82"/>
      <c r="G166" s="56"/>
      <c r="H166" s="43"/>
    </row>
    <row r="167" spans="1:8" s="18" customFormat="1" x14ac:dyDescent="0.2">
      <c r="A167" s="42"/>
      <c r="B167" s="42"/>
      <c r="C167" s="42"/>
      <c r="D167" s="82"/>
      <c r="E167" s="56"/>
      <c r="F167" s="82"/>
      <c r="G167" s="56"/>
      <c r="H167" s="43"/>
    </row>
    <row r="168" spans="1:8" s="18" customFormat="1" x14ac:dyDescent="0.2">
      <c r="A168" s="42"/>
      <c r="B168" s="42"/>
      <c r="C168" s="42"/>
      <c r="D168" s="82"/>
      <c r="E168" s="56"/>
      <c r="F168" s="82"/>
      <c r="G168" s="56"/>
      <c r="H168" s="43"/>
    </row>
    <row r="169" spans="1:8" s="18" customFormat="1" x14ac:dyDescent="0.2">
      <c r="A169" s="42"/>
      <c r="B169" s="42"/>
      <c r="C169" s="42"/>
      <c r="D169" s="82"/>
      <c r="E169" s="56"/>
      <c r="F169" s="82"/>
      <c r="G169" s="56"/>
      <c r="H169" s="43"/>
    </row>
    <row r="170" spans="1:8" s="18" customFormat="1" x14ac:dyDescent="0.2">
      <c r="A170" s="42"/>
      <c r="B170" s="42"/>
      <c r="C170" s="42"/>
      <c r="D170" s="82"/>
      <c r="E170" s="56"/>
      <c r="F170" s="82"/>
      <c r="G170" s="56"/>
      <c r="H170" s="43"/>
    </row>
    <row r="171" spans="1:8" s="18" customFormat="1" x14ac:dyDescent="0.2">
      <c r="A171" s="42"/>
      <c r="B171" s="42"/>
      <c r="C171" s="42"/>
      <c r="D171" s="82"/>
      <c r="E171" s="56"/>
      <c r="F171" s="82"/>
      <c r="G171" s="56"/>
      <c r="H171" s="43"/>
    </row>
    <row r="172" spans="1:8" s="18" customFormat="1" x14ac:dyDescent="0.2">
      <c r="A172" s="42"/>
      <c r="B172" s="42"/>
      <c r="C172" s="42"/>
      <c r="D172" s="82"/>
      <c r="E172" s="56"/>
      <c r="F172" s="82"/>
      <c r="G172" s="56"/>
      <c r="H172" s="43"/>
    </row>
    <row r="173" spans="1:8" s="18" customFormat="1" x14ac:dyDescent="0.2">
      <c r="A173" s="42"/>
      <c r="B173" s="42"/>
      <c r="C173" s="42"/>
      <c r="D173" s="82"/>
      <c r="E173" s="56"/>
      <c r="F173" s="82"/>
      <c r="G173" s="56"/>
      <c r="H173" s="43"/>
    </row>
    <row r="174" spans="1:8" s="18" customFormat="1" x14ac:dyDescent="0.2">
      <c r="A174" s="42"/>
      <c r="B174" s="42"/>
      <c r="C174" s="42"/>
      <c r="D174" s="82"/>
      <c r="E174" s="56"/>
      <c r="F174" s="82"/>
      <c r="G174" s="56"/>
      <c r="H174" s="43"/>
    </row>
    <row r="175" spans="1:8" s="18" customFormat="1" x14ac:dyDescent="0.2">
      <c r="A175" s="42"/>
      <c r="B175" s="42"/>
      <c r="C175" s="42"/>
      <c r="D175" s="82"/>
      <c r="E175" s="56"/>
      <c r="F175" s="82"/>
      <c r="G175" s="56"/>
      <c r="H175" s="43"/>
    </row>
    <row r="176" spans="1:8" s="18" customFormat="1" x14ac:dyDescent="0.2">
      <c r="A176" s="42"/>
      <c r="B176" s="42"/>
      <c r="C176" s="42"/>
      <c r="D176" s="82"/>
      <c r="E176" s="56"/>
      <c r="F176" s="82"/>
      <c r="G176" s="56"/>
      <c r="H176" s="43"/>
    </row>
    <row r="177" spans="1:8" s="18" customFormat="1" x14ac:dyDescent="0.2">
      <c r="A177" s="42"/>
      <c r="B177" s="42"/>
      <c r="C177" s="42"/>
      <c r="D177" s="82"/>
      <c r="E177" s="56"/>
      <c r="F177" s="82"/>
      <c r="G177" s="56"/>
      <c r="H177" s="43"/>
    </row>
    <row r="178" spans="1:8" s="18" customFormat="1" x14ac:dyDescent="0.2">
      <c r="A178" s="42"/>
      <c r="B178" s="42"/>
      <c r="C178" s="42"/>
      <c r="D178" s="82"/>
      <c r="E178" s="56"/>
      <c r="F178" s="82"/>
      <c r="G178" s="56"/>
      <c r="H178" s="43"/>
    </row>
    <row r="179" spans="1:8" s="18" customFormat="1" x14ac:dyDescent="0.2">
      <c r="A179" s="42"/>
      <c r="B179" s="42"/>
      <c r="C179" s="42"/>
      <c r="D179" s="82"/>
      <c r="E179" s="56"/>
      <c r="F179" s="82"/>
      <c r="G179" s="56"/>
      <c r="H179" s="43"/>
    </row>
    <row r="180" spans="1:8" s="18" customFormat="1" x14ac:dyDescent="0.2">
      <c r="A180" s="42"/>
      <c r="B180" s="42"/>
      <c r="C180" s="42"/>
      <c r="D180" s="82"/>
      <c r="E180" s="56"/>
      <c r="F180" s="82"/>
      <c r="G180" s="56"/>
      <c r="H180" s="43"/>
    </row>
    <row r="181" spans="1:8" s="18" customFormat="1" x14ac:dyDescent="0.2">
      <c r="A181" s="42"/>
      <c r="B181" s="42"/>
      <c r="C181" s="42"/>
      <c r="D181" s="82"/>
      <c r="E181" s="56"/>
      <c r="F181" s="82"/>
      <c r="G181" s="56"/>
      <c r="H181" s="43"/>
    </row>
    <row r="182" spans="1:8" s="18" customFormat="1" x14ac:dyDescent="0.2">
      <c r="A182" s="42"/>
      <c r="B182" s="42"/>
      <c r="C182" s="42"/>
      <c r="D182" s="82"/>
      <c r="E182" s="56"/>
      <c r="F182" s="82"/>
      <c r="G182" s="56"/>
      <c r="H182" s="43"/>
    </row>
    <row r="183" spans="1:8" s="18" customFormat="1" x14ac:dyDescent="0.2">
      <c r="A183" s="42"/>
      <c r="B183" s="42"/>
      <c r="C183" s="42"/>
      <c r="D183" s="82"/>
      <c r="E183" s="56"/>
      <c r="F183" s="82"/>
      <c r="G183" s="56"/>
      <c r="H183" s="43"/>
    </row>
    <row r="184" spans="1:8" s="18" customFormat="1" x14ac:dyDescent="0.2">
      <c r="A184" s="42"/>
      <c r="B184" s="42"/>
      <c r="C184" s="42"/>
      <c r="D184" s="82"/>
      <c r="E184" s="56"/>
      <c r="F184" s="82"/>
      <c r="G184" s="56"/>
      <c r="H184" s="43"/>
    </row>
    <row r="185" spans="1:8" s="18" customFormat="1" x14ac:dyDescent="0.2">
      <c r="A185" s="42"/>
      <c r="B185" s="42"/>
      <c r="C185" s="42"/>
      <c r="D185" s="82"/>
      <c r="E185" s="56"/>
      <c r="F185" s="82"/>
      <c r="G185" s="56"/>
      <c r="H185" s="43"/>
    </row>
    <row r="186" spans="1:8" s="18" customFormat="1" x14ac:dyDescent="0.2">
      <c r="A186" s="42"/>
      <c r="B186" s="42"/>
      <c r="C186" s="42"/>
      <c r="D186" s="82"/>
      <c r="E186" s="56"/>
      <c r="F186" s="82"/>
      <c r="G186" s="56"/>
      <c r="H186" s="43"/>
    </row>
    <row r="187" spans="1:8" s="18" customFormat="1" x14ac:dyDescent="0.2">
      <c r="A187" s="42"/>
      <c r="B187" s="42"/>
      <c r="C187" s="42"/>
      <c r="D187" s="82"/>
      <c r="E187" s="56"/>
      <c r="F187" s="82"/>
      <c r="G187" s="56"/>
      <c r="H187" s="43"/>
    </row>
    <row r="188" spans="1:8" s="18" customFormat="1" x14ac:dyDescent="0.2">
      <c r="A188" s="42"/>
      <c r="B188" s="42"/>
      <c r="C188" s="42"/>
      <c r="D188" s="82"/>
      <c r="E188" s="56"/>
      <c r="F188" s="82"/>
      <c r="G188" s="56"/>
      <c r="H188" s="43"/>
    </row>
    <row r="189" spans="1:8" s="18" customFormat="1" x14ac:dyDescent="0.2">
      <c r="A189" s="42"/>
      <c r="B189" s="42"/>
      <c r="C189" s="42"/>
      <c r="D189" s="82"/>
      <c r="E189" s="56"/>
      <c r="F189" s="82"/>
      <c r="G189" s="56"/>
      <c r="H189" s="43"/>
    </row>
    <row r="190" spans="1:8" s="18" customFormat="1" x14ac:dyDescent="0.2">
      <c r="A190" s="42"/>
      <c r="B190" s="42"/>
      <c r="C190" s="42"/>
      <c r="D190" s="82"/>
      <c r="E190" s="56"/>
      <c r="F190" s="82"/>
      <c r="G190" s="56"/>
      <c r="H190" s="43"/>
    </row>
    <row r="191" spans="1:8" s="18" customFormat="1" x14ac:dyDescent="0.2">
      <c r="A191" s="42"/>
      <c r="B191" s="42"/>
      <c r="C191" s="42"/>
      <c r="D191" s="82"/>
      <c r="E191" s="56"/>
      <c r="F191" s="82"/>
      <c r="G191" s="56"/>
      <c r="H191" s="43"/>
    </row>
    <row r="192" spans="1:8" s="18" customFormat="1" x14ac:dyDescent="0.2">
      <c r="A192" s="42"/>
      <c r="B192" s="42"/>
      <c r="C192" s="42"/>
      <c r="D192" s="82"/>
      <c r="E192" s="56"/>
      <c r="F192" s="82"/>
      <c r="G192" s="56"/>
      <c r="H192" s="43"/>
    </row>
    <row r="193" spans="1:8" s="18" customFormat="1" x14ac:dyDescent="0.2">
      <c r="A193" s="42"/>
      <c r="B193" s="42"/>
      <c r="C193" s="42"/>
      <c r="D193" s="82"/>
      <c r="E193" s="56"/>
      <c r="F193" s="82"/>
      <c r="G193" s="56"/>
      <c r="H193" s="43"/>
    </row>
    <row r="194" spans="1:8" s="18" customFormat="1" x14ac:dyDescent="0.2">
      <c r="A194" s="42"/>
      <c r="B194" s="42"/>
      <c r="C194" s="42"/>
      <c r="D194" s="82"/>
      <c r="E194" s="56"/>
      <c r="F194" s="82"/>
      <c r="G194" s="56"/>
      <c r="H194" s="43"/>
    </row>
    <row r="195" spans="1:8" s="18" customFormat="1" x14ac:dyDescent="0.2">
      <c r="A195" s="42"/>
      <c r="B195" s="42"/>
      <c r="C195" s="42"/>
      <c r="D195" s="82"/>
      <c r="E195" s="56"/>
      <c r="F195" s="82"/>
      <c r="G195" s="56"/>
      <c r="H195" s="43"/>
    </row>
    <row r="196" spans="1:8" s="18" customFormat="1" x14ac:dyDescent="0.2">
      <c r="A196" s="42"/>
      <c r="B196" s="42"/>
      <c r="C196" s="42"/>
      <c r="D196" s="82"/>
      <c r="E196" s="56"/>
      <c r="F196" s="82"/>
      <c r="G196" s="56"/>
      <c r="H196" s="43"/>
    </row>
    <row r="197" spans="1:8" s="18" customFormat="1" x14ac:dyDescent="0.2">
      <c r="A197" s="42"/>
      <c r="B197" s="42"/>
      <c r="C197" s="42"/>
      <c r="D197" s="82"/>
      <c r="E197" s="56"/>
      <c r="F197" s="82"/>
      <c r="G197" s="56"/>
      <c r="H197" s="43"/>
    </row>
    <row r="198" spans="1:8" s="18" customFormat="1" x14ac:dyDescent="0.2">
      <c r="A198" s="42"/>
      <c r="B198" s="42"/>
      <c r="C198" s="42"/>
      <c r="D198" s="82"/>
      <c r="E198" s="56"/>
      <c r="F198" s="82"/>
      <c r="G198" s="56"/>
      <c r="H198" s="43"/>
    </row>
    <row r="199" spans="1:8" s="18" customFormat="1" x14ac:dyDescent="0.2">
      <c r="A199" s="42"/>
      <c r="B199" s="42"/>
      <c r="C199" s="42"/>
      <c r="D199" s="82"/>
      <c r="E199" s="56"/>
      <c r="F199" s="82"/>
      <c r="G199" s="56"/>
      <c r="H199" s="43"/>
    </row>
    <row r="200" spans="1:8" s="18" customFormat="1" x14ac:dyDescent="0.2">
      <c r="A200" s="42"/>
      <c r="B200" s="42"/>
      <c r="C200" s="42"/>
      <c r="D200" s="82"/>
      <c r="E200" s="56"/>
      <c r="F200" s="82"/>
      <c r="G200" s="56"/>
      <c r="H200" s="43"/>
    </row>
    <row r="201" spans="1:8" s="18" customFormat="1" x14ac:dyDescent="0.2">
      <c r="A201" s="42"/>
      <c r="B201" s="42"/>
      <c r="C201" s="42"/>
      <c r="D201" s="82"/>
      <c r="E201" s="56"/>
      <c r="F201" s="82"/>
      <c r="G201" s="56"/>
      <c r="H201" s="43"/>
    </row>
    <row r="202" spans="1:8" s="18" customFormat="1" x14ac:dyDescent="0.2">
      <c r="A202" s="42"/>
      <c r="B202" s="42"/>
      <c r="C202" s="42"/>
      <c r="D202" s="82"/>
      <c r="E202" s="56"/>
      <c r="F202" s="82"/>
      <c r="G202" s="56"/>
      <c r="H202" s="43"/>
    </row>
    <row r="203" spans="1:8" s="18" customFormat="1" x14ac:dyDescent="0.2">
      <c r="A203" s="42"/>
      <c r="B203" s="42"/>
      <c r="C203" s="42"/>
      <c r="D203" s="82"/>
      <c r="E203" s="56"/>
      <c r="F203" s="82"/>
      <c r="G203" s="56"/>
      <c r="H203" s="43"/>
    </row>
    <row r="204" spans="1:8" s="18" customFormat="1" x14ac:dyDescent="0.2">
      <c r="A204" s="42"/>
      <c r="B204" s="42"/>
      <c r="C204" s="42"/>
      <c r="D204" s="82"/>
      <c r="E204" s="56"/>
      <c r="F204" s="82"/>
      <c r="G204" s="56"/>
      <c r="H204" s="43"/>
    </row>
    <row r="205" spans="1:8" s="18" customFormat="1" x14ac:dyDescent="0.2">
      <c r="A205" s="42"/>
      <c r="B205" s="42"/>
      <c r="C205" s="42"/>
      <c r="D205" s="82"/>
      <c r="E205" s="56"/>
      <c r="F205" s="82"/>
      <c r="G205" s="56"/>
      <c r="H205" s="43"/>
    </row>
    <row r="206" spans="1:8" s="18" customFormat="1" x14ac:dyDescent="0.2">
      <c r="A206" s="42"/>
      <c r="B206" s="42"/>
      <c r="C206" s="42"/>
      <c r="D206" s="82"/>
      <c r="E206" s="56"/>
      <c r="F206" s="82"/>
      <c r="G206" s="56"/>
      <c r="H206" s="43"/>
    </row>
    <row r="207" spans="1:8" s="18" customFormat="1" x14ac:dyDescent="0.2">
      <c r="A207" s="42"/>
      <c r="B207" s="42"/>
      <c r="C207" s="42"/>
      <c r="D207" s="82"/>
      <c r="E207" s="56"/>
      <c r="F207" s="82"/>
      <c r="G207" s="56"/>
      <c r="H207" s="43"/>
    </row>
    <row r="208" spans="1:8" s="18" customFormat="1" x14ac:dyDescent="0.2">
      <c r="A208" s="42"/>
      <c r="B208" s="42"/>
      <c r="C208" s="42"/>
      <c r="D208" s="82"/>
      <c r="E208" s="56"/>
      <c r="F208" s="82"/>
      <c r="G208" s="56"/>
      <c r="H208" s="43"/>
    </row>
    <row r="209" spans="1:8" s="18" customFormat="1" x14ac:dyDescent="0.2">
      <c r="A209" s="42"/>
      <c r="B209" s="42"/>
      <c r="C209" s="42"/>
      <c r="D209" s="82"/>
      <c r="E209" s="56"/>
      <c r="F209" s="82"/>
      <c r="G209" s="56"/>
      <c r="H209" s="43"/>
    </row>
    <row r="210" spans="1:8" s="18" customFormat="1" x14ac:dyDescent="0.2">
      <c r="A210" s="42"/>
      <c r="B210" s="42"/>
      <c r="C210" s="42"/>
      <c r="D210" s="82"/>
      <c r="E210" s="56"/>
      <c r="F210" s="82"/>
      <c r="G210" s="56"/>
      <c r="H210" s="43"/>
    </row>
    <row r="211" spans="1:8" s="18" customFormat="1" x14ac:dyDescent="0.2">
      <c r="A211" s="42"/>
      <c r="B211" s="42"/>
      <c r="C211" s="42"/>
      <c r="D211" s="82"/>
      <c r="E211" s="56"/>
      <c r="F211" s="82"/>
      <c r="G211" s="56"/>
      <c r="H211" s="43"/>
    </row>
    <row r="212" spans="1:8" s="18" customFormat="1" x14ac:dyDescent="0.2">
      <c r="A212" s="42"/>
      <c r="B212" s="42"/>
      <c r="C212" s="42"/>
      <c r="D212" s="82"/>
      <c r="E212" s="56"/>
      <c r="F212" s="82"/>
      <c r="G212" s="56"/>
      <c r="H212" s="43"/>
    </row>
    <row r="213" spans="1:8" s="18" customFormat="1" x14ac:dyDescent="0.2">
      <c r="A213" s="42"/>
      <c r="B213" s="42"/>
      <c r="C213" s="42"/>
      <c r="D213" s="82"/>
      <c r="E213" s="56"/>
      <c r="F213" s="82"/>
      <c r="G213" s="56"/>
      <c r="H213" s="43"/>
    </row>
    <row r="214" spans="1:8" s="18" customFormat="1" x14ac:dyDescent="0.2">
      <c r="A214" s="42"/>
      <c r="B214" s="42"/>
      <c r="C214" s="42"/>
      <c r="D214" s="82"/>
      <c r="E214" s="56"/>
      <c r="F214" s="82"/>
      <c r="G214" s="56"/>
      <c r="H214" s="43"/>
    </row>
    <row r="215" spans="1:8" s="18" customFormat="1" x14ac:dyDescent="0.2">
      <c r="A215" s="42"/>
      <c r="B215" s="42"/>
      <c r="C215" s="42"/>
      <c r="D215" s="82"/>
      <c r="E215" s="56"/>
      <c r="F215" s="82"/>
      <c r="G215" s="56"/>
      <c r="H215" s="43"/>
    </row>
    <row r="216" spans="1:8" s="18" customFormat="1" x14ac:dyDescent="0.2">
      <c r="A216" s="42"/>
      <c r="B216" s="42"/>
      <c r="C216" s="42"/>
      <c r="D216" s="82"/>
      <c r="E216" s="56"/>
      <c r="F216" s="82"/>
      <c r="G216" s="56"/>
      <c r="H216" s="43"/>
    </row>
    <row r="217" spans="1:8" s="18" customFormat="1" x14ac:dyDescent="0.2">
      <c r="A217" s="42"/>
      <c r="B217" s="42"/>
      <c r="C217" s="42"/>
      <c r="D217" s="82"/>
      <c r="E217" s="56"/>
      <c r="F217" s="82"/>
      <c r="G217" s="56"/>
      <c r="H217" s="43"/>
    </row>
    <row r="218" spans="1:8" s="18" customFormat="1" x14ac:dyDescent="0.2">
      <c r="A218" s="42"/>
      <c r="B218" s="42"/>
      <c r="C218" s="42"/>
      <c r="D218" s="82"/>
      <c r="E218" s="56"/>
      <c r="F218" s="82"/>
      <c r="G218" s="56"/>
      <c r="H218" s="43"/>
    </row>
    <row r="219" spans="1:8" s="18" customFormat="1" x14ac:dyDescent="0.2">
      <c r="A219" s="42"/>
      <c r="B219" s="42"/>
      <c r="C219" s="42"/>
      <c r="D219" s="82"/>
      <c r="E219" s="56"/>
      <c r="F219" s="82"/>
      <c r="G219" s="56"/>
      <c r="H219" s="43"/>
    </row>
    <row r="220" spans="1:8" s="18" customFormat="1" x14ac:dyDescent="0.2">
      <c r="A220" s="42"/>
      <c r="B220" s="42"/>
      <c r="C220" s="42"/>
      <c r="D220" s="82"/>
      <c r="E220" s="56"/>
      <c r="F220" s="82"/>
      <c r="G220" s="56"/>
      <c r="H220" s="43"/>
    </row>
    <row r="221" spans="1:8" s="18" customFormat="1" x14ac:dyDescent="0.2">
      <c r="A221" s="42"/>
      <c r="B221" s="42"/>
      <c r="C221" s="42"/>
      <c r="D221" s="82"/>
      <c r="E221" s="56"/>
      <c r="F221" s="82"/>
      <c r="G221" s="56"/>
      <c r="H221" s="43"/>
    </row>
    <row r="222" spans="1:8" s="18" customFormat="1" x14ac:dyDescent="0.2">
      <c r="A222" s="42"/>
      <c r="B222" s="42"/>
      <c r="C222" s="42"/>
      <c r="D222" s="82"/>
      <c r="E222" s="56"/>
      <c r="F222" s="82"/>
      <c r="G222" s="56"/>
      <c r="H222" s="43"/>
    </row>
    <row r="223" spans="1:8" s="18" customFormat="1" x14ac:dyDescent="0.2">
      <c r="A223" s="42"/>
      <c r="B223" s="42"/>
      <c r="C223" s="42"/>
      <c r="D223" s="82"/>
      <c r="E223" s="56"/>
      <c r="F223" s="82"/>
      <c r="G223" s="56"/>
      <c r="H223" s="43"/>
    </row>
    <row r="224" spans="1:8" s="18" customFormat="1" x14ac:dyDescent="0.2">
      <c r="A224" s="42"/>
      <c r="B224" s="42"/>
      <c r="C224" s="42"/>
      <c r="D224" s="82"/>
      <c r="E224" s="56"/>
      <c r="F224" s="82"/>
      <c r="G224" s="56"/>
      <c r="H224" s="43"/>
    </row>
    <row r="225" spans="1:8" s="18" customFormat="1" x14ac:dyDescent="0.2">
      <c r="A225" s="42"/>
      <c r="B225" s="42"/>
      <c r="C225" s="42"/>
      <c r="D225" s="82"/>
      <c r="E225" s="56"/>
      <c r="F225" s="82"/>
      <c r="G225" s="56"/>
      <c r="H225" s="43"/>
    </row>
    <row r="226" spans="1:8" s="18" customFormat="1" x14ac:dyDescent="0.2">
      <c r="A226" s="42"/>
      <c r="B226" s="42"/>
      <c r="C226" s="42"/>
      <c r="D226" s="82"/>
      <c r="E226" s="56"/>
      <c r="F226" s="82"/>
      <c r="G226" s="56"/>
      <c r="H226" s="43"/>
    </row>
    <row r="227" spans="1:8" s="18" customFormat="1" x14ac:dyDescent="0.2">
      <c r="A227" s="42"/>
      <c r="B227" s="42"/>
      <c r="C227" s="42"/>
      <c r="D227" s="82"/>
      <c r="E227" s="56"/>
      <c r="F227" s="82"/>
      <c r="G227" s="56"/>
      <c r="H227" s="43"/>
    </row>
    <row r="228" spans="1:8" s="18" customFormat="1" x14ac:dyDescent="0.2">
      <c r="A228" s="42"/>
      <c r="B228" s="42"/>
      <c r="C228" s="42"/>
      <c r="D228" s="82"/>
      <c r="E228" s="56"/>
      <c r="F228" s="82"/>
      <c r="G228" s="56"/>
      <c r="H228" s="43"/>
    </row>
    <row r="229" spans="1:8" s="18" customFormat="1" x14ac:dyDescent="0.2">
      <c r="A229" s="42"/>
      <c r="B229" s="42"/>
      <c r="C229" s="42"/>
      <c r="D229" s="82"/>
      <c r="E229" s="56"/>
      <c r="F229" s="82"/>
      <c r="G229" s="56"/>
      <c r="H229" s="43"/>
    </row>
    <row r="230" spans="1:8" s="18" customFormat="1" x14ac:dyDescent="0.2">
      <c r="A230" s="42"/>
      <c r="B230" s="42"/>
      <c r="C230" s="42"/>
      <c r="D230" s="82"/>
      <c r="E230" s="56"/>
      <c r="F230" s="82"/>
      <c r="G230" s="56"/>
      <c r="H230" s="43"/>
    </row>
    <row r="231" spans="1:8" s="18" customFormat="1" x14ac:dyDescent="0.2">
      <c r="A231" s="42"/>
      <c r="B231" s="42"/>
      <c r="C231" s="42"/>
      <c r="D231" s="82"/>
      <c r="E231" s="56"/>
      <c r="F231" s="82"/>
      <c r="G231" s="56"/>
      <c r="H231" s="43"/>
    </row>
    <row r="232" spans="1:8" s="18" customFormat="1" x14ac:dyDescent="0.2">
      <c r="A232" s="42"/>
      <c r="B232" s="42"/>
      <c r="C232" s="42"/>
      <c r="D232" s="82"/>
      <c r="E232" s="56"/>
      <c r="F232" s="82"/>
      <c r="G232" s="56"/>
      <c r="H232" s="43"/>
    </row>
    <row r="233" spans="1:8" s="18" customFormat="1" x14ac:dyDescent="0.2">
      <c r="A233" s="42"/>
      <c r="B233" s="42"/>
      <c r="C233" s="42"/>
      <c r="D233" s="82"/>
      <c r="E233" s="56"/>
      <c r="F233" s="82"/>
      <c r="G233" s="56"/>
      <c r="H233" s="43"/>
    </row>
    <row r="234" spans="1:8" s="18" customFormat="1" x14ac:dyDescent="0.2">
      <c r="A234" s="42"/>
      <c r="B234" s="42"/>
      <c r="C234" s="42"/>
      <c r="D234" s="82"/>
      <c r="E234" s="56"/>
      <c r="F234" s="82"/>
      <c r="G234" s="56"/>
      <c r="H234" s="43"/>
    </row>
    <row r="235" spans="1:8" s="18" customFormat="1" x14ac:dyDescent="0.2">
      <c r="A235" s="42"/>
      <c r="B235" s="42"/>
      <c r="C235" s="42"/>
      <c r="D235" s="82"/>
      <c r="E235" s="56"/>
      <c r="F235" s="82"/>
      <c r="G235" s="56"/>
      <c r="H235" s="43"/>
    </row>
    <row r="236" spans="1:8" s="18" customFormat="1" x14ac:dyDescent="0.2">
      <c r="A236" s="42"/>
      <c r="B236" s="42"/>
      <c r="C236" s="42"/>
      <c r="D236" s="82"/>
      <c r="E236" s="56"/>
      <c r="F236" s="82"/>
      <c r="G236" s="56"/>
      <c r="H236" s="43"/>
    </row>
    <row r="237" spans="1:8" s="18" customFormat="1" x14ac:dyDescent="0.2">
      <c r="A237" s="42"/>
      <c r="B237" s="42"/>
      <c r="C237" s="42"/>
      <c r="D237" s="82"/>
      <c r="E237" s="56"/>
      <c r="F237" s="82"/>
      <c r="G237" s="56"/>
      <c r="H237" s="43"/>
    </row>
    <row r="238" spans="1:8" s="18" customFormat="1" x14ac:dyDescent="0.2">
      <c r="A238" s="42"/>
      <c r="B238" s="42"/>
      <c r="C238" s="42"/>
      <c r="D238" s="82"/>
      <c r="E238" s="56"/>
      <c r="F238" s="82"/>
      <c r="G238" s="56"/>
      <c r="H238" s="43"/>
    </row>
    <row r="239" spans="1:8" s="18" customFormat="1" x14ac:dyDescent="0.2">
      <c r="A239" s="42"/>
      <c r="B239" s="42"/>
      <c r="C239" s="42"/>
      <c r="D239" s="82"/>
      <c r="E239" s="56"/>
      <c r="F239" s="82"/>
      <c r="G239" s="56"/>
      <c r="H239" s="43"/>
    </row>
    <row r="240" spans="1:8" s="18" customFormat="1" x14ac:dyDescent="0.2">
      <c r="A240" s="42"/>
      <c r="B240" s="42"/>
      <c r="C240" s="42"/>
      <c r="D240" s="82"/>
      <c r="E240" s="56"/>
      <c r="F240" s="82"/>
      <c r="G240" s="56"/>
      <c r="H240" s="43"/>
    </row>
    <row r="241" spans="1:8" s="18" customFormat="1" x14ac:dyDescent="0.2">
      <c r="A241" s="42"/>
      <c r="B241" s="42"/>
      <c r="C241" s="42"/>
      <c r="D241" s="82"/>
      <c r="E241" s="56"/>
      <c r="F241" s="82"/>
      <c r="G241" s="56"/>
      <c r="H241" s="43"/>
    </row>
    <row r="242" spans="1:8" s="18" customFormat="1" x14ac:dyDescent="0.2">
      <c r="A242" s="42"/>
      <c r="B242" s="42"/>
      <c r="C242" s="42"/>
      <c r="D242" s="82"/>
      <c r="E242" s="56"/>
      <c r="F242" s="82"/>
      <c r="G242" s="56"/>
      <c r="H242" s="43"/>
    </row>
    <row r="243" spans="1:8" s="18" customFormat="1" x14ac:dyDescent="0.2">
      <c r="A243" s="42"/>
      <c r="B243" s="42"/>
      <c r="C243" s="42"/>
      <c r="D243" s="82"/>
      <c r="E243" s="56"/>
      <c r="F243" s="82"/>
      <c r="G243" s="56"/>
      <c r="H243" s="43"/>
    </row>
    <row r="244" spans="1:8" s="18" customFormat="1" x14ac:dyDescent="0.2">
      <c r="A244" s="42"/>
      <c r="B244" s="42"/>
      <c r="C244" s="42"/>
      <c r="D244" s="82"/>
      <c r="E244" s="56"/>
      <c r="F244" s="82"/>
      <c r="G244" s="56"/>
      <c r="H244" s="43"/>
    </row>
    <row r="245" spans="1:8" s="18" customFormat="1" x14ac:dyDescent="0.2">
      <c r="A245" s="42"/>
      <c r="B245" s="42"/>
      <c r="C245" s="42"/>
      <c r="D245" s="82"/>
      <c r="E245" s="56"/>
      <c r="F245" s="82"/>
      <c r="G245" s="56"/>
      <c r="H245" s="43"/>
    </row>
    <row r="246" spans="1:8" s="18" customFormat="1" x14ac:dyDescent="0.2">
      <c r="A246" s="42"/>
      <c r="B246" s="42"/>
      <c r="C246" s="42"/>
      <c r="D246" s="82"/>
      <c r="E246" s="56"/>
      <c r="F246" s="82"/>
      <c r="G246" s="56"/>
      <c r="H246" s="43"/>
    </row>
    <row r="247" spans="1:8" s="18" customFormat="1" x14ac:dyDescent="0.2">
      <c r="A247" s="42"/>
      <c r="B247" s="42"/>
      <c r="C247" s="42"/>
      <c r="D247" s="82"/>
      <c r="E247" s="56"/>
      <c r="F247" s="82"/>
      <c r="G247" s="56"/>
      <c r="H247" s="43"/>
    </row>
    <row r="248" spans="1:8" s="18" customFormat="1" x14ac:dyDescent="0.2">
      <c r="A248" s="42"/>
      <c r="B248" s="42"/>
      <c r="C248" s="42"/>
      <c r="D248" s="82"/>
      <c r="E248" s="56"/>
      <c r="F248" s="82"/>
      <c r="G248" s="56"/>
      <c r="H248" s="43"/>
    </row>
    <row r="249" spans="1:8" s="18" customFormat="1" x14ac:dyDescent="0.2">
      <c r="A249" s="42"/>
      <c r="B249" s="42"/>
      <c r="C249" s="42"/>
      <c r="D249" s="82"/>
      <c r="E249" s="56"/>
      <c r="F249" s="82"/>
      <c r="G249" s="56"/>
      <c r="H249" s="43"/>
    </row>
    <row r="250" spans="1:8" s="18" customFormat="1" x14ac:dyDescent="0.2">
      <c r="A250" s="42"/>
      <c r="B250" s="42"/>
      <c r="C250" s="42"/>
      <c r="D250" s="82"/>
      <c r="E250" s="56"/>
      <c r="F250" s="82"/>
      <c r="G250" s="56"/>
      <c r="H250" s="43"/>
    </row>
    <row r="251" spans="1:8" s="18" customFormat="1" x14ac:dyDescent="0.2">
      <c r="A251" s="42"/>
      <c r="B251" s="42"/>
      <c r="C251" s="42"/>
      <c r="D251" s="82"/>
      <c r="E251" s="56"/>
      <c r="F251" s="82"/>
      <c r="G251" s="56"/>
      <c r="H251" s="43"/>
    </row>
    <row r="252" spans="1:8" s="18" customFormat="1" x14ac:dyDescent="0.2">
      <c r="A252" s="42"/>
      <c r="B252" s="42"/>
      <c r="C252" s="42"/>
      <c r="D252" s="82"/>
      <c r="E252" s="56"/>
      <c r="F252" s="82"/>
      <c r="G252" s="56"/>
      <c r="H252" s="43"/>
    </row>
    <row r="253" spans="1:8" s="18" customFormat="1" x14ac:dyDescent="0.2">
      <c r="A253" s="42"/>
      <c r="B253" s="42"/>
      <c r="C253" s="42"/>
      <c r="D253" s="82"/>
      <c r="E253" s="56"/>
      <c r="F253" s="82"/>
      <c r="G253" s="56"/>
      <c r="H253" s="43"/>
    </row>
    <row r="254" spans="1:8" s="18" customFormat="1" x14ac:dyDescent="0.2">
      <c r="A254" s="42"/>
      <c r="B254" s="42"/>
      <c r="C254" s="42"/>
      <c r="D254" s="82"/>
      <c r="E254" s="56"/>
      <c r="F254" s="82"/>
      <c r="G254" s="56"/>
      <c r="H254" s="43"/>
    </row>
    <row r="255" spans="1:8" s="18" customFormat="1" x14ac:dyDescent="0.2">
      <c r="A255" s="42"/>
      <c r="B255" s="42"/>
      <c r="C255" s="42"/>
      <c r="D255" s="82"/>
      <c r="E255" s="56"/>
      <c r="F255" s="82"/>
      <c r="G255" s="56"/>
      <c r="H255" s="43"/>
    </row>
    <row r="256" spans="1:8" s="18" customFormat="1" x14ac:dyDescent="0.2">
      <c r="A256" s="42"/>
      <c r="B256" s="42"/>
      <c r="C256" s="42"/>
      <c r="D256" s="82"/>
      <c r="E256" s="56"/>
      <c r="F256" s="82"/>
      <c r="G256" s="56"/>
      <c r="H256" s="43"/>
    </row>
    <row r="257" spans="1:8" s="18" customFormat="1" x14ac:dyDescent="0.2">
      <c r="A257" s="42"/>
      <c r="B257" s="42"/>
      <c r="C257" s="42"/>
      <c r="D257" s="82"/>
      <c r="E257" s="56"/>
      <c r="F257" s="82"/>
      <c r="G257" s="56"/>
      <c r="H257" s="43"/>
    </row>
    <row r="258" spans="1:8" s="18" customFormat="1" x14ac:dyDescent="0.2">
      <c r="A258" s="42"/>
      <c r="B258" s="42"/>
      <c r="C258" s="42"/>
      <c r="D258" s="82"/>
      <c r="E258" s="56"/>
      <c r="F258" s="82"/>
      <c r="G258" s="56"/>
      <c r="H258" s="43"/>
    </row>
    <row r="259" spans="1:8" s="18" customFormat="1" x14ac:dyDescent="0.2">
      <c r="A259" s="42"/>
      <c r="B259" s="42"/>
      <c r="C259" s="42"/>
      <c r="D259" s="82"/>
      <c r="E259" s="56"/>
      <c r="F259" s="82"/>
      <c r="G259" s="56"/>
      <c r="H259" s="43"/>
    </row>
    <row r="260" spans="1:8" s="18" customFormat="1" x14ac:dyDescent="0.2">
      <c r="A260" s="42"/>
      <c r="B260" s="42"/>
      <c r="C260" s="42"/>
      <c r="D260" s="82"/>
      <c r="E260" s="56"/>
      <c r="F260" s="82"/>
      <c r="G260" s="56"/>
      <c r="H260" s="43"/>
    </row>
    <row r="261" spans="1:8" s="18" customFormat="1" x14ac:dyDescent="0.2">
      <c r="A261" s="42"/>
      <c r="B261" s="42"/>
      <c r="C261" s="42"/>
      <c r="D261" s="82"/>
      <c r="E261" s="56"/>
      <c r="F261" s="82"/>
      <c r="G261" s="56"/>
      <c r="H261" s="43"/>
    </row>
    <row r="262" spans="1:8" s="18" customFormat="1" x14ac:dyDescent="0.2">
      <c r="A262" s="42"/>
      <c r="B262" s="42"/>
      <c r="C262" s="42"/>
      <c r="D262" s="82"/>
      <c r="E262" s="56"/>
      <c r="F262" s="82"/>
      <c r="G262" s="56"/>
      <c r="H262" s="43"/>
    </row>
    <row r="263" spans="1:8" s="18" customFormat="1" x14ac:dyDescent="0.2">
      <c r="A263" s="42"/>
      <c r="B263" s="42"/>
      <c r="C263" s="42"/>
      <c r="D263" s="82"/>
      <c r="E263" s="56"/>
      <c r="F263" s="82"/>
      <c r="G263" s="56"/>
      <c r="H263" s="43"/>
    </row>
    <row r="264" spans="1:8" s="18" customFormat="1" x14ac:dyDescent="0.2">
      <c r="A264" s="42"/>
      <c r="B264" s="42"/>
      <c r="C264" s="42"/>
      <c r="D264" s="82"/>
      <c r="E264" s="56"/>
      <c r="F264" s="82"/>
      <c r="G264" s="56"/>
      <c r="H264" s="43"/>
    </row>
    <row r="265" spans="1:8" s="18" customFormat="1" x14ac:dyDescent="0.2">
      <c r="A265" s="42"/>
      <c r="B265" s="42"/>
      <c r="C265" s="42"/>
      <c r="D265" s="82"/>
      <c r="E265" s="56"/>
      <c r="F265" s="82"/>
      <c r="G265" s="56"/>
      <c r="H265" s="43"/>
    </row>
    <row r="266" spans="1:8" s="18" customFormat="1" x14ac:dyDescent="0.2">
      <c r="A266" s="42"/>
      <c r="B266" s="42"/>
      <c r="C266" s="42"/>
      <c r="D266" s="82"/>
      <c r="E266" s="56"/>
      <c r="F266" s="82"/>
      <c r="G266" s="56"/>
      <c r="H266" s="43"/>
    </row>
    <row r="267" spans="1:8" s="18" customFormat="1" x14ac:dyDescent="0.2">
      <c r="A267" s="42"/>
      <c r="B267" s="42"/>
      <c r="C267" s="42"/>
      <c r="D267" s="82"/>
      <c r="E267" s="56"/>
      <c r="F267" s="82"/>
      <c r="G267" s="56"/>
      <c r="H267" s="43"/>
    </row>
    <row r="268" spans="1:8" s="18" customFormat="1" x14ac:dyDescent="0.2">
      <c r="A268" s="42"/>
      <c r="B268" s="42"/>
      <c r="C268" s="42"/>
      <c r="D268" s="82"/>
      <c r="E268" s="56"/>
      <c r="F268" s="82"/>
      <c r="G268" s="56"/>
      <c r="H268" s="43"/>
    </row>
    <row r="269" spans="1:8" s="18" customFormat="1" x14ac:dyDescent="0.2">
      <c r="A269" s="42"/>
      <c r="B269" s="42"/>
      <c r="C269" s="42"/>
      <c r="D269" s="82"/>
      <c r="E269" s="56"/>
      <c r="F269" s="82"/>
      <c r="G269" s="56"/>
      <c r="H269" s="43"/>
    </row>
    <row r="270" spans="1:8" s="18" customFormat="1" x14ac:dyDescent="0.2">
      <c r="A270" s="42"/>
      <c r="B270" s="42"/>
      <c r="C270" s="42"/>
      <c r="D270" s="82"/>
      <c r="E270" s="56"/>
      <c r="F270" s="82"/>
      <c r="G270" s="56"/>
      <c r="H270" s="43"/>
    </row>
    <row r="271" spans="1:8" s="18" customFormat="1" x14ac:dyDescent="0.2">
      <c r="A271" s="42"/>
      <c r="B271" s="42"/>
      <c r="C271" s="42"/>
      <c r="D271" s="82"/>
      <c r="E271" s="56"/>
      <c r="F271" s="82"/>
      <c r="G271" s="56"/>
      <c r="H271" s="43"/>
    </row>
    <row r="272" spans="1:8" s="18" customFormat="1" x14ac:dyDescent="0.2">
      <c r="A272" s="42"/>
      <c r="B272" s="42"/>
      <c r="C272" s="42"/>
      <c r="D272" s="82"/>
      <c r="E272" s="56"/>
      <c r="F272" s="82"/>
      <c r="G272" s="56"/>
      <c r="H272" s="43"/>
    </row>
    <row r="273" spans="1:8" s="18" customFormat="1" x14ac:dyDescent="0.2">
      <c r="A273" s="42"/>
      <c r="B273" s="42"/>
      <c r="C273" s="42"/>
      <c r="D273" s="82"/>
      <c r="E273" s="56"/>
      <c r="F273" s="82"/>
      <c r="G273" s="56"/>
      <c r="H273" s="43"/>
    </row>
    <row r="274" spans="1:8" s="18" customFormat="1" x14ac:dyDescent="0.2">
      <c r="A274" s="42"/>
      <c r="B274" s="42"/>
      <c r="C274" s="42"/>
      <c r="D274" s="82"/>
      <c r="E274" s="56"/>
      <c r="F274" s="82"/>
      <c r="G274" s="56"/>
      <c r="H274" s="43"/>
    </row>
    <row r="275" spans="1:8" s="18" customFormat="1" x14ac:dyDescent="0.2">
      <c r="A275" s="42"/>
      <c r="B275" s="42"/>
      <c r="C275" s="42"/>
      <c r="D275" s="82"/>
      <c r="E275" s="56"/>
      <c r="F275" s="82"/>
      <c r="G275" s="56"/>
      <c r="H275" s="43"/>
    </row>
    <row r="276" spans="1:8" s="18" customFormat="1" x14ac:dyDescent="0.2">
      <c r="A276" s="42"/>
      <c r="B276" s="42"/>
      <c r="C276" s="42"/>
      <c r="D276" s="82"/>
      <c r="E276" s="56"/>
      <c r="F276" s="82"/>
      <c r="G276" s="56"/>
      <c r="H276" s="43"/>
    </row>
    <row r="277" spans="1:8" s="18" customFormat="1" x14ac:dyDescent="0.2">
      <c r="A277" s="42"/>
      <c r="B277" s="42"/>
      <c r="C277" s="42"/>
      <c r="D277" s="82"/>
      <c r="E277" s="56"/>
      <c r="F277" s="82"/>
      <c r="G277" s="56"/>
      <c r="H277" s="43"/>
    </row>
    <row r="278" spans="1:8" s="18" customFormat="1" x14ac:dyDescent="0.2">
      <c r="A278" s="42"/>
      <c r="B278" s="42"/>
      <c r="C278" s="42"/>
      <c r="D278" s="82"/>
      <c r="E278" s="56"/>
      <c r="F278" s="82"/>
      <c r="G278" s="56"/>
      <c r="H278" s="43"/>
    </row>
    <row r="279" spans="1:8" s="18" customFormat="1" x14ac:dyDescent="0.2">
      <c r="A279" s="42"/>
      <c r="B279" s="42"/>
      <c r="C279" s="42"/>
      <c r="D279" s="82"/>
      <c r="E279" s="56"/>
      <c r="F279" s="82"/>
      <c r="G279" s="56"/>
      <c r="H279" s="43"/>
    </row>
    <row r="280" spans="1:8" s="18" customFormat="1" x14ac:dyDescent="0.2">
      <c r="A280" s="42"/>
      <c r="B280" s="42"/>
      <c r="C280" s="42"/>
      <c r="D280" s="82"/>
      <c r="E280" s="56"/>
      <c r="F280" s="82"/>
      <c r="G280" s="56"/>
      <c r="H280" s="43"/>
    </row>
    <row r="281" spans="1:8" s="18" customFormat="1" x14ac:dyDescent="0.2">
      <c r="A281" s="42"/>
      <c r="B281" s="42"/>
      <c r="C281" s="42"/>
      <c r="D281" s="82"/>
      <c r="E281" s="56"/>
      <c r="F281" s="82"/>
      <c r="G281" s="56"/>
      <c r="H281" s="43"/>
    </row>
    <row r="282" spans="1:8" s="18" customFormat="1" x14ac:dyDescent="0.2">
      <c r="A282" s="42"/>
      <c r="B282" s="42"/>
      <c r="C282" s="42"/>
      <c r="D282" s="82"/>
      <c r="E282" s="56"/>
      <c r="F282" s="82"/>
      <c r="G282" s="56"/>
      <c r="H282" s="43"/>
    </row>
    <row r="283" spans="1:8" s="18" customFormat="1" x14ac:dyDescent="0.2">
      <c r="A283" s="42"/>
      <c r="B283" s="42"/>
      <c r="C283" s="42"/>
      <c r="D283" s="82"/>
      <c r="E283" s="56"/>
      <c r="F283" s="82"/>
      <c r="G283" s="56"/>
      <c r="H283" s="43"/>
    </row>
    <row r="284" spans="1:8" s="18" customFormat="1" x14ac:dyDescent="0.2">
      <c r="A284" s="42"/>
      <c r="B284" s="42"/>
      <c r="C284" s="42"/>
      <c r="D284" s="82"/>
      <c r="E284" s="56"/>
      <c r="F284" s="82"/>
      <c r="G284" s="56"/>
      <c r="H284" s="43"/>
    </row>
    <row r="285" spans="1:8" s="18" customFormat="1" x14ac:dyDescent="0.2">
      <c r="A285" s="42"/>
      <c r="B285" s="42"/>
      <c r="C285" s="42"/>
      <c r="D285" s="82"/>
      <c r="E285" s="56"/>
      <c r="F285" s="82"/>
      <c r="G285" s="56"/>
      <c r="H285" s="43"/>
    </row>
    <row r="286" spans="1:8" s="18" customFormat="1" x14ac:dyDescent="0.2">
      <c r="A286" s="42"/>
      <c r="B286" s="42"/>
      <c r="C286" s="42"/>
      <c r="D286" s="82"/>
      <c r="E286" s="56"/>
      <c r="F286" s="82"/>
      <c r="G286" s="56"/>
      <c r="H286" s="43"/>
    </row>
    <row r="287" spans="1:8" s="18" customFormat="1" x14ac:dyDescent="0.2">
      <c r="A287" s="42"/>
      <c r="B287" s="42"/>
      <c r="C287" s="42"/>
      <c r="D287" s="82"/>
      <c r="E287" s="56"/>
      <c r="F287" s="82"/>
      <c r="G287" s="56"/>
      <c r="H287" s="43"/>
    </row>
    <row r="288" spans="1:8" s="18" customFormat="1" x14ac:dyDescent="0.2">
      <c r="A288" s="42"/>
      <c r="B288" s="42"/>
      <c r="C288" s="42"/>
      <c r="D288" s="82"/>
      <c r="E288" s="56"/>
      <c r="F288" s="82"/>
      <c r="G288" s="56"/>
      <c r="H288" s="43"/>
    </row>
    <row r="289" spans="1:8" s="18" customFormat="1" x14ac:dyDescent="0.2">
      <c r="A289" s="42"/>
      <c r="B289" s="42"/>
      <c r="C289" s="42"/>
      <c r="D289" s="82"/>
      <c r="E289" s="56"/>
      <c r="F289" s="82"/>
      <c r="G289" s="56"/>
      <c r="H289" s="43"/>
    </row>
    <row r="290" spans="1:8" s="18" customFormat="1" x14ac:dyDescent="0.2">
      <c r="A290" s="42"/>
      <c r="B290" s="42"/>
      <c r="C290" s="42"/>
      <c r="D290" s="82"/>
      <c r="E290" s="56"/>
      <c r="F290" s="82"/>
      <c r="G290" s="56"/>
      <c r="H290" s="43"/>
    </row>
    <row r="291" spans="1:8" s="18" customFormat="1" x14ac:dyDescent="0.2">
      <c r="A291" s="42"/>
      <c r="B291" s="42"/>
      <c r="C291" s="42"/>
      <c r="D291" s="82"/>
      <c r="E291" s="56"/>
      <c r="F291" s="82"/>
      <c r="G291" s="56"/>
      <c r="H291" s="43"/>
    </row>
    <row r="292" spans="1:8" s="18" customFormat="1" x14ac:dyDescent="0.2">
      <c r="A292" s="42"/>
      <c r="B292" s="42"/>
      <c r="C292" s="42"/>
      <c r="D292" s="82"/>
      <c r="E292" s="56"/>
      <c r="F292" s="82"/>
      <c r="G292" s="56"/>
      <c r="H292" s="43"/>
    </row>
    <row r="293" spans="1:8" s="18" customFormat="1" x14ac:dyDescent="0.2">
      <c r="A293" s="42"/>
      <c r="B293" s="42"/>
      <c r="C293" s="42"/>
      <c r="D293" s="82"/>
      <c r="E293" s="56"/>
      <c r="F293" s="82"/>
      <c r="G293" s="56"/>
      <c r="H293" s="43"/>
    </row>
    <row r="294" spans="1:8" s="18" customFormat="1" x14ac:dyDescent="0.2">
      <c r="A294" s="42"/>
      <c r="B294" s="42"/>
      <c r="C294" s="42"/>
      <c r="D294" s="82"/>
      <c r="E294" s="56"/>
      <c r="F294" s="82"/>
      <c r="G294" s="56"/>
      <c r="H294" s="43"/>
    </row>
    <row r="295" spans="1:8" s="18" customFormat="1" x14ac:dyDescent="0.2">
      <c r="A295" s="42"/>
      <c r="B295" s="42"/>
      <c r="C295" s="42"/>
      <c r="D295" s="82"/>
      <c r="E295" s="56"/>
      <c r="F295" s="82"/>
      <c r="G295" s="56"/>
      <c r="H295" s="43"/>
    </row>
    <row r="296" spans="1:8" s="18" customFormat="1" x14ac:dyDescent="0.2">
      <c r="A296" s="42"/>
      <c r="B296" s="42"/>
      <c r="C296" s="42"/>
      <c r="D296" s="82"/>
      <c r="E296" s="56"/>
      <c r="F296" s="82"/>
      <c r="G296" s="56"/>
      <c r="H296" s="43"/>
    </row>
    <row r="297" spans="1:8" s="18" customFormat="1" x14ac:dyDescent="0.2">
      <c r="A297" s="42"/>
      <c r="B297" s="42"/>
      <c r="C297" s="42"/>
      <c r="D297" s="82"/>
      <c r="E297" s="56"/>
      <c r="F297" s="82"/>
      <c r="G297" s="56"/>
      <c r="H297" s="43"/>
    </row>
    <row r="298" spans="1:8" s="18" customFormat="1" x14ac:dyDescent="0.2">
      <c r="A298" s="42"/>
      <c r="B298" s="42"/>
      <c r="C298" s="42"/>
      <c r="D298" s="82"/>
      <c r="E298" s="56"/>
      <c r="F298" s="82"/>
      <c r="G298" s="56"/>
      <c r="H298" s="43"/>
    </row>
    <row r="299" spans="1:8" s="18" customFormat="1" x14ac:dyDescent="0.2">
      <c r="A299" s="42"/>
      <c r="B299" s="42"/>
      <c r="C299" s="42"/>
      <c r="D299" s="82"/>
      <c r="E299" s="56"/>
      <c r="F299" s="82"/>
      <c r="G299" s="56"/>
      <c r="H299" s="43"/>
    </row>
    <row r="300" spans="1:8" s="18" customFormat="1" x14ac:dyDescent="0.2">
      <c r="A300" s="42"/>
      <c r="B300" s="42"/>
      <c r="C300" s="42"/>
      <c r="D300" s="82"/>
      <c r="E300" s="56"/>
      <c r="F300" s="82"/>
      <c r="G300" s="56"/>
      <c r="H300" s="43"/>
    </row>
    <row r="301" spans="1:8" s="18" customFormat="1" x14ac:dyDescent="0.2">
      <c r="A301" s="42"/>
      <c r="B301" s="42"/>
      <c r="C301" s="42"/>
      <c r="D301" s="82"/>
      <c r="E301" s="56"/>
      <c r="F301" s="82"/>
      <c r="G301" s="56"/>
      <c r="H301" s="43"/>
    </row>
    <row r="302" spans="1:8" s="18" customFormat="1" x14ac:dyDescent="0.2">
      <c r="A302" s="42"/>
      <c r="B302" s="42"/>
      <c r="C302" s="42"/>
      <c r="D302" s="82"/>
      <c r="E302" s="56"/>
      <c r="F302" s="82"/>
      <c r="G302" s="56"/>
      <c r="H302" s="43"/>
    </row>
    <row r="303" spans="1:8" s="18" customFormat="1" x14ac:dyDescent="0.2">
      <c r="A303" s="42"/>
      <c r="B303" s="42"/>
      <c r="C303" s="42"/>
      <c r="D303" s="82"/>
      <c r="E303" s="56"/>
      <c r="F303" s="82"/>
      <c r="G303" s="56"/>
      <c r="H303" s="43"/>
    </row>
    <row r="304" spans="1:8" s="18" customFormat="1" x14ac:dyDescent="0.2">
      <c r="A304" s="42"/>
      <c r="B304" s="42"/>
      <c r="C304" s="42"/>
      <c r="D304" s="82"/>
      <c r="E304" s="56"/>
      <c r="F304" s="82"/>
      <c r="G304" s="56"/>
      <c r="H304" s="43"/>
    </row>
    <row r="305" spans="1:8" s="18" customFormat="1" x14ac:dyDescent="0.2">
      <c r="A305" s="42"/>
      <c r="B305" s="42"/>
      <c r="C305" s="42"/>
      <c r="D305" s="82"/>
      <c r="E305" s="56"/>
      <c r="F305" s="82"/>
      <c r="G305" s="56"/>
      <c r="H305" s="43"/>
    </row>
    <row r="306" spans="1:8" s="18" customFormat="1" x14ac:dyDescent="0.2">
      <c r="A306" s="42"/>
      <c r="B306" s="42"/>
      <c r="C306" s="42"/>
      <c r="D306" s="82"/>
      <c r="E306" s="56"/>
      <c r="F306" s="82"/>
      <c r="G306" s="56"/>
      <c r="H306" s="43"/>
    </row>
    <row r="307" spans="1:8" s="18" customFormat="1" x14ac:dyDescent="0.2">
      <c r="A307" s="42"/>
      <c r="B307" s="42"/>
      <c r="C307" s="42"/>
      <c r="D307" s="82"/>
      <c r="E307" s="56"/>
      <c r="F307" s="82"/>
      <c r="G307" s="56"/>
      <c r="H307" s="43"/>
    </row>
    <row r="308" spans="1:8" s="18" customFormat="1" x14ac:dyDescent="0.2">
      <c r="A308" s="42"/>
      <c r="B308" s="42"/>
      <c r="C308" s="42"/>
      <c r="D308" s="82"/>
      <c r="E308" s="56"/>
      <c r="F308" s="82"/>
      <c r="G308" s="56"/>
      <c r="H308" s="43"/>
    </row>
    <row r="309" spans="1:8" s="18" customFormat="1" x14ac:dyDescent="0.2">
      <c r="A309" s="42"/>
      <c r="B309" s="42"/>
      <c r="C309" s="42"/>
      <c r="D309" s="82"/>
      <c r="E309" s="56"/>
      <c r="F309" s="82"/>
      <c r="G309" s="56"/>
      <c r="H309" s="43"/>
    </row>
    <row r="310" spans="1:8" s="18" customFormat="1" x14ac:dyDescent="0.2">
      <c r="A310" s="42"/>
      <c r="B310" s="42"/>
      <c r="C310" s="42"/>
      <c r="D310" s="82"/>
      <c r="E310" s="56"/>
      <c r="F310" s="82"/>
      <c r="G310" s="56"/>
      <c r="H310" s="43"/>
    </row>
    <row r="311" spans="1:8" s="18" customFormat="1" x14ac:dyDescent="0.2">
      <c r="A311" s="42"/>
      <c r="B311" s="42"/>
      <c r="C311" s="42"/>
      <c r="D311" s="82"/>
      <c r="E311" s="56"/>
      <c r="F311" s="82"/>
      <c r="G311" s="56"/>
      <c r="H311" s="43"/>
    </row>
    <row r="312" spans="1:8" s="18" customFormat="1" x14ac:dyDescent="0.2">
      <c r="A312" s="42"/>
      <c r="B312" s="42"/>
      <c r="C312" s="42"/>
      <c r="D312" s="82"/>
      <c r="E312" s="56"/>
      <c r="F312" s="82"/>
      <c r="G312" s="56"/>
      <c r="H312" s="43"/>
    </row>
    <row r="313" spans="1:8" s="18" customFormat="1" x14ac:dyDescent="0.2">
      <c r="A313" s="42"/>
      <c r="B313" s="42"/>
      <c r="C313" s="42"/>
      <c r="D313" s="82"/>
      <c r="E313" s="56"/>
      <c r="F313" s="82"/>
      <c r="G313" s="56"/>
      <c r="H313" s="43"/>
    </row>
    <row r="314" spans="1:8" s="18" customFormat="1" x14ac:dyDescent="0.2">
      <c r="A314" s="42"/>
      <c r="B314" s="42"/>
      <c r="C314" s="42"/>
      <c r="D314" s="82"/>
      <c r="E314" s="56"/>
      <c r="F314" s="82"/>
      <c r="G314" s="56"/>
      <c r="H314" s="43"/>
    </row>
    <row r="315" spans="1:8" s="18" customFormat="1" x14ac:dyDescent="0.2">
      <c r="A315" s="42"/>
      <c r="B315" s="42"/>
      <c r="C315" s="42"/>
      <c r="D315" s="82"/>
      <c r="E315" s="56"/>
      <c r="F315" s="82"/>
      <c r="G315" s="56"/>
      <c r="H315" s="43"/>
    </row>
    <row r="316" spans="1:8" s="18" customFormat="1" x14ac:dyDescent="0.2">
      <c r="A316" s="42"/>
      <c r="B316" s="42"/>
      <c r="C316" s="42"/>
      <c r="D316" s="82"/>
      <c r="E316" s="56"/>
      <c r="F316" s="82"/>
      <c r="G316" s="56"/>
      <c r="H316" s="43"/>
    </row>
    <row r="317" spans="1:8" s="18" customFormat="1" x14ac:dyDescent="0.2">
      <c r="A317" s="42"/>
      <c r="B317" s="42"/>
      <c r="C317" s="42"/>
      <c r="D317" s="82"/>
      <c r="E317" s="56"/>
      <c r="F317" s="82"/>
      <c r="G317" s="56"/>
      <c r="H317" s="43"/>
    </row>
    <row r="318" spans="1:8" s="18" customFormat="1" x14ac:dyDescent="0.2">
      <c r="A318" s="42"/>
      <c r="B318" s="42"/>
      <c r="C318" s="42"/>
      <c r="D318" s="82"/>
      <c r="E318" s="56"/>
      <c r="F318" s="82"/>
      <c r="G318" s="56"/>
      <c r="H318" s="43"/>
    </row>
    <row r="319" spans="1:8" s="18" customFormat="1" x14ac:dyDescent="0.2">
      <c r="A319" s="42"/>
      <c r="B319" s="42"/>
      <c r="C319" s="42"/>
      <c r="D319" s="82"/>
      <c r="E319" s="56"/>
      <c r="F319" s="82"/>
      <c r="G319" s="56"/>
      <c r="H319" s="43"/>
    </row>
    <row r="320" spans="1:8" s="18" customFormat="1" x14ac:dyDescent="0.2">
      <c r="A320" s="42"/>
      <c r="B320" s="42"/>
      <c r="C320" s="42"/>
      <c r="D320" s="82"/>
      <c r="E320" s="56"/>
      <c r="F320" s="82"/>
      <c r="G320" s="56"/>
      <c r="H320" s="43"/>
    </row>
    <row r="321" spans="1:8" s="18" customFormat="1" x14ac:dyDescent="0.2">
      <c r="A321" s="42"/>
      <c r="B321" s="42"/>
      <c r="C321" s="42"/>
      <c r="D321" s="82"/>
      <c r="E321" s="56"/>
      <c r="F321" s="82"/>
      <c r="G321" s="56"/>
      <c r="H321" s="43"/>
    </row>
    <row r="322" spans="1:8" s="18" customFormat="1" x14ac:dyDescent="0.2">
      <c r="A322" s="42"/>
      <c r="B322" s="42"/>
      <c r="C322" s="42"/>
      <c r="D322" s="82"/>
      <c r="E322" s="56"/>
      <c r="F322" s="82"/>
      <c r="G322" s="56"/>
      <c r="H322" s="43"/>
    </row>
    <row r="323" spans="1:8" s="18" customFormat="1" x14ac:dyDescent="0.2">
      <c r="A323" s="42"/>
      <c r="B323" s="42"/>
      <c r="C323" s="42"/>
      <c r="D323" s="82"/>
      <c r="E323" s="56"/>
      <c r="F323" s="82"/>
      <c r="G323" s="56"/>
      <c r="H323" s="43"/>
    </row>
    <row r="324" spans="1:8" s="18" customFormat="1" x14ac:dyDescent="0.2">
      <c r="A324" s="42"/>
      <c r="B324" s="42"/>
      <c r="C324" s="42"/>
      <c r="D324" s="82"/>
      <c r="E324" s="56"/>
      <c r="F324" s="82"/>
      <c r="G324" s="56"/>
      <c r="H324" s="43"/>
    </row>
    <row r="325" spans="1:8" s="18" customFormat="1" x14ac:dyDescent="0.2">
      <c r="A325" s="42"/>
      <c r="B325" s="42"/>
      <c r="C325" s="42"/>
      <c r="D325" s="82"/>
      <c r="E325" s="56"/>
      <c r="F325" s="82"/>
      <c r="G325" s="56"/>
      <c r="H325" s="43"/>
    </row>
    <row r="326" spans="1:8" s="18" customFormat="1" x14ac:dyDescent="0.2">
      <c r="A326" s="42"/>
      <c r="B326" s="42"/>
      <c r="C326" s="42"/>
      <c r="D326" s="82"/>
      <c r="E326" s="56"/>
      <c r="F326" s="82"/>
      <c r="G326" s="56"/>
      <c r="H326" s="43"/>
    </row>
    <row r="327" spans="1:8" s="18" customFormat="1" x14ac:dyDescent="0.2">
      <c r="A327" s="42"/>
      <c r="B327" s="42"/>
      <c r="C327" s="42"/>
      <c r="D327" s="82"/>
      <c r="E327" s="56"/>
      <c r="F327" s="82"/>
      <c r="G327" s="56"/>
      <c r="H327" s="43"/>
    </row>
    <row r="328" spans="1:8" s="18" customFormat="1" x14ac:dyDescent="0.2">
      <c r="A328" s="42"/>
      <c r="B328" s="42"/>
      <c r="C328" s="42"/>
      <c r="D328" s="82"/>
      <c r="E328" s="56"/>
      <c r="F328" s="82"/>
      <c r="G328" s="56"/>
      <c r="H328" s="43"/>
    </row>
    <row r="329" spans="1:8" s="18" customFormat="1" x14ac:dyDescent="0.2">
      <c r="A329" s="42"/>
      <c r="B329" s="42"/>
      <c r="C329" s="42"/>
      <c r="D329" s="82"/>
      <c r="E329" s="56"/>
      <c r="F329" s="82"/>
      <c r="G329" s="56"/>
      <c r="H329" s="43"/>
    </row>
    <row r="330" spans="1:8" s="18" customFormat="1" x14ac:dyDescent="0.2">
      <c r="A330" s="42"/>
      <c r="B330" s="42"/>
      <c r="C330" s="42"/>
      <c r="D330" s="82"/>
      <c r="E330" s="56"/>
      <c r="F330" s="82"/>
      <c r="G330" s="56"/>
      <c r="H330" s="43"/>
    </row>
    <row r="331" spans="1:8" s="18" customFormat="1" x14ac:dyDescent="0.2">
      <c r="A331" s="42"/>
      <c r="B331" s="42"/>
      <c r="C331" s="42"/>
      <c r="D331" s="82"/>
      <c r="E331" s="56"/>
      <c r="F331" s="82"/>
      <c r="G331" s="56"/>
      <c r="H331" s="43"/>
    </row>
    <row r="332" spans="1:8" s="18" customFormat="1" x14ac:dyDescent="0.2">
      <c r="A332" s="42"/>
      <c r="B332" s="42"/>
      <c r="C332" s="42"/>
      <c r="D332" s="82"/>
      <c r="E332" s="56"/>
      <c r="F332" s="82"/>
      <c r="G332" s="56"/>
      <c r="H332" s="43"/>
    </row>
    <row r="333" spans="1:8" s="18" customFormat="1" x14ac:dyDescent="0.2">
      <c r="A333" s="42"/>
      <c r="B333" s="42"/>
      <c r="C333" s="42"/>
      <c r="D333" s="82"/>
      <c r="E333" s="56"/>
      <c r="F333" s="82"/>
      <c r="G333" s="56"/>
      <c r="H333" s="43"/>
    </row>
    <row r="334" spans="1:8" s="18" customFormat="1" x14ac:dyDescent="0.2">
      <c r="A334" s="42"/>
      <c r="B334" s="42"/>
      <c r="C334" s="42"/>
      <c r="D334" s="82"/>
      <c r="E334" s="56"/>
      <c r="F334" s="82"/>
      <c r="G334" s="56"/>
      <c r="H334" s="43"/>
    </row>
    <row r="335" spans="1:8" s="18" customFormat="1" x14ac:dyDescent="0.2">
      <c r="A335" s="42"/>
      <c r="B335" s="42"/>
      <c r="C335" s="42"/>
      <c r="D335" s="82"/>
      <c r="E335" s="56"/>
      <c r="F335" s="82"/>
      <c r="G335" s="56"/>
      <c r="H335" s="43"/>
    </row>
    <row r="336" spans="1:8" s="18" customFormat="1" x14ac:dyDescent="0.2">
      <c r="A336" s="42"/>
      <c r="B336" s="42"/>
      <c r="C336" s="42"/>
      <c r="D336" s="82"/>
      <c r="E336" s="56"/>
      <c r="F336" s="82"/>
      <c r="G336" s="56"/>
      <c r="H336" s="43"/>
    </row>
    <row r="337" spans="1:8" s="18" customFormat="1" x14ac:dyDescent="0.2">
      <c r="A337" s="42"/>
      <c r="B337" s="42"/>
      <c r="C337" s="42"/>
      <c r="D337" s="82"/>
      <c r="E337" s="56"/>
      <c r="F337" s="82"/>
      <c r="G337" s="56"/>
      <c r="H337" s="43"/>
    </row>
    <row r="338" spans="1:8" s="18" customFormat="1" x14ac:dyDescent="0.2">
      <c r="A338" s="42"/>
      <c r="B338" s="42"/>
      <c r="C338" s="42"/>
      <c r="D338" s="82"/>
      <c r="E338" s="56"/>
      <c r="F338" s="82"/>
      <c r="G338" s="56"/>
      <c r="H338" s="43"/>
    </row>
    <row r="339" spans="1:8" s="18" customFormat="1" x14ac:dyDescent="0.2">
      <c r="A339" s="42"/>
      <c r="B339" s="42"/>
      <c r="C339" s="42"/>
      <c r="D339" s="82"/>
      <c r="E339" s="56"/>
      <c r="F339" s="82"/>
      <c r="G339" s="56"/>
      <c r="H339" s="43"/>
    </row>
    <row r="340" spans="1:8" s="18" customFormat="1" x14ac:dyDescent="0.2">
      <c r="A340" s="42"/>
      <c r="B340" s="42"/>
      <c r="C340" s="42"/>
      <c r="D340" s="82"/>
      <c r="E340" s="56"/>
      <c r="F340" s="82"/>
      <c r="G340" s="56"/>
      <c r="H340" s="43"/>
    </row>
    <row r="341" spans="1:8" s="18" customFormat="1" x14ac:dyDescent="0.2">
      <c r="A341" s="42"/>
      <c r="B341" s="42"/>
      <c r="C341" s="42"/>
      <c r="D341" s="82"/>
      <c r="E341" s="56"/>
      <c r="F341" s="82"/>
      <c r="G341" s="56"/>
      <c r="H341" s="43"/>
    </row>
    <row r="342" spans="1:8" s="18" customFormat="1" x14ac:dyDescent="0.2">
      <c r="A342" s="42"/>
      <c r="B342" s="42"/>
      <c r="C342" s="42"/>
      <c r="D342" s="82"/>
      <c r="E342" s="56"/>
      <c r="F342" s="82"/>
      <c r="G342" s="56"/>
      <c r="H342" s="43"/>
    </row>
    <row r="343" spans="1:8" s="18" customFormat="1" x14ac:dyDescent="0.2">
      <c r="A343" s="42"/>
      <c r="B343" s="42"/>
      <c r="C343" s="42"/>
      <c r="D343" s="82"/>
      <c r="E343" s="56"/>
      <c r="F343" s="82"/>
      <c r="G343" s="56"/>
      <c r="H343" s="43"/>
    </row>
    <row r="344" spans="1:8" s="18" customFormat="1" x14ac:dyDescent="0.2">
      <c r="A344" s="42"/>
      <c r="B344" s="42"/>
      <c r="C344" s="42"/>
      <c r="D344" s="82"/>
      <c r="E344" s="56"/>
      <c r="F344" s="82"/>
      <c r="G344" s="56"/>
      <c r="H344" s="43"/>
    </row>
    <row r="345" spans="1:8" s="18" customFormat="1" x14ac:dyDescent="0.2">
      <c r="A345" s="42"/>
      <c r="B345" s="42"/>
      <c r="C345" s="42"/>
      <c r="D345" s="82"/>
      <c r="E345" s="56"/>
      <c r="F345" s="82"/>
      <c r="G345" s="56"/>
      <c r="H345" s="43"/>
    </row>
    <row r="346" spans="1:8" s="18" customFormat="1" x14ac:dyDescent="0.2">
      <c r="A346" s="42"/>
      <c r="B346" s="42"/>
      <c r="C346" s="42"/>
      <c r="D346" s="82"/>
      <c r="E346" s="56"/>
      <c r="F346" s="82"/>
      <c r="G346" s="56"/>
      <c r="H346" s="43"/>
    </row>
    <row r="347" spans="1:8" s="18" customFormat="1" x14ac:dyDescent="0.2">
      <c r="A347" s="42"/>
      <c r="B347" s="42"/>
      <c r="C347" s="42"/>
      <c r="D347" s="82"/>
      <c r="E347" s="56"/>
      <c r="F347" s="82"/>
      <c r="G347" s="56"/>
      <c r="H347" s="43"/>
    </row>
  </sheetData>
  <mergeCells count="2">
    <mergeCell ref="A1:H3"/>
    <mergeCell ref="A5:H5"/>
  </mergeCells>
  <dataValidations count="2">
    <dataValidation type="list" allowBlank="1" showInputMessage="1" showErrorMessage="1" sqref="F100:F119" xr:uid="{F221CB13-0575-4C9D-A7C3-9E5A9E6C6ADA}">
      <formula1>Marque_Chaudiére</formula1>
    </dataValidation>
    <dataValidation type="list" allowBlank="1" showInputMessage="1" showErrorMessage="1" sqref="C100" xr:uid="{DC2F2479-8787-4494-A7D2-43F992172827}">
      <formula1>Intervenant</formula1>
    </dataValidation>
  </dataValidations>
  <pageMargins left="0.7" right="0.7" top="0.75" bottom="0.75" header="0.3" footer="0.3"/>
  <ignoredErrors>
    <ignoredError sqref="F7" calculatedColumn="1"/>
  </ignoredErrors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8F6C4F06-5619-439C-8821-F01817C38D67}">
          <x14:formula1>
            <xm:f>Données!$H$2:$H$5</xm:f>
          </x14:formula1>
          <xm:sqref>G7:G99</xm:sqref>
        </x14:dataValidation>
        <x14:dataValidation type="list" allowBlank="1" showInputMessage="1" showErrorMessage="1" xr:uid="{C0966FF5-F555-4942-9F11-B7F7DA2B4422}">
          <x14:formula1>
            <xm:f>Données!$C$2:$C$58</xm:f>
          </x14:formula1>
          <xm:sqref>D8:D99 D7</xm:sqref>
        </x14:dataValidation>
        <x14:dataValidation type="list" allowBlank="1" showInputMessage="1" showErrorMessage="1" xr:uid="{EC1F6E81-9BC0-417B-A5C1-408152D4B120}">
          <x14:formula1>
            <xm:f>Données!$J$2:$J$4</xm:f>
          </x14:formula1>
          <xm:sqref>C7:C99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55C8DA-DBE7-44CE-89E4-E40DB4D298DE}">
  <dimension ref="A1:AZ347"/>
  <sheetViews>
    <sheetView topLeftCell="A64" workbookViewId="0">
      <selection activeCell="D10" sqref="D10"/>
    </sheetView>
  </sheetViews>
  <sheetFormatPr baseColWidth="10" defaultColWidth="10.875" defaultRowHeight="15" x14ac:dyDescent="0.2"/>
  <cols>
    <col min="1" max="1" width="37.375" style="2" customWidth="1"/>
    <col min="2" max="2" width="13.375" style="2" customWidth="1"/>
    <col min="3" max="3" width="11.875" style="2" bestFit="1" customWidth="1"/>
    <col min="4" max="4" width="18.125" style="77" customWidth="1"/>
    <col min="5" max="5" width="32" style="10" bestFit="1" customWidth="1"/>
    <col min="6" max="6" width="27.125" style="77" bestFit="1" customWidth="1"/>
    <col min="7" max="7" width="24.625" style="10" bestFit="1" customWidth="1"/>
    <col min="8" max="8" width="20.625" style="24" customWidth="1"/>
    <col min="9" max="52" width="10.875" style="18"/>
    <col min="53" max="16384" width="10.875" style="1"/>
  </cols>
  <sheetData>
    <row r="1" spans="1:52" s="18" customFormat="1" ht="21" customHeight="1" x14ac:dyDescent="0.2">
      <c r="A1" s="102" t="s">
        <v>122</v>
      </c>
      <c r="B1" s="102"/>
      <c r="C1" s="102"/>
      <c r="D1" s="102"/>
      <c r="E1" s="102"/>
      <c r="F1" s="102"/>
      <c r="G1" s="102"/>
      <c r="H1" s="102"/>
    </row>
    <row r="2" spans="1:52" s="18" customFormat="1" ht="21.95" customHeight="1" x14ac:dyDescent="0.2">
      <c r="A2" s="102"/>
      <c r="B2" s="102"/>
      <c r="C2" s="102"/>
      <c r="D2" s="102"/>
      <c r="E2" s="102"/>
      <c r="F2" s="102"/>
      <c r="G2" s="102"/>
      <c r="H2" s="102"/>
    </row>
    <row r="3" spans="1:52" s="18" customFormat="1" ht="21.95" customHeight="1" x14ac:dyDescent="0.2">
      <c r="A3" s="102"/>
      <c r="B3" s="102"/>
      <c r="C3" s="102"/>
      <c r="D3" s="102"/>
      <c r="E3" s="102"/>
      <c r="F3" s="102"/>
      <c r="G3" s="102"/>
      <c r="H3" s="102"/>
    </row>
    <row r="4" spans="1:52" s="18" customFormat="1" ht="21.95" customHeight="1" x14ac:dyDescent="0.25">
      <c r="A4" s="45"/>
      <c r="B4" s="45"/>
      <c r="C4" s="45"/>
      <c r="D4" s="80"/>
      <c r="E4" s="54"/>
      <c r="F4" s="80"/>
      <c r="G4" s="54"/>
      <c r="H4" s="41"/>
    </row>
    <row r="5" spans="1:52" ht="21.95" customHeight="1" x14ac:dyDescent="0.2">
      <c r="A5" s="97" t="s">
        <v>7</v>
      </c>
      <c r="B5" s="98"/>
      <c r="C5" s="98"/>
      <c r="D5" s="98"/>
      <c r="E5" s="98"/>
      <c r="F5" s="98"/>
      <c r="G5" s="98"/>
      <c r="H5" s="98"/>
    </row>
    <row r="6" spans="1:52" s="3" customFormat="1" ht="72" customHeight="1" x14ac:dyDescent="0.25">
      <c r="A6" s="8" t="s">
        <v>8</v>
      </c>
      <c r="B6" s="8" t="s">
        <v>119</v>
      </c>
      <c r="C6" s="8" t="s">
        <v>114</v>
      </c>
      <c r="D6" s="73" t="s">
        <v>113</v>
      </c>
      <c r="E6" s="55" t="s">
        <v>0</v>
      </c>
      <c r="F6" s="73" t="s">
        <v>39</v>
      </c>
      <c r="G6" s="55" t="s">
        <v>105</v>
      </c>
      <c r="H6" s="21" t="s">
        <v>106</v>
      </c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Y6" s="46"/>
      <c r="AZ6" s="46"/>
    </row>
    <row r="7" spans="1:52" ht="15.95" customHeight="1" x14ac:dyDescent="0.2">
      <c r="A7" s="11"/>
      <c r="B7" s="11"/>
      <c r="C7" s="11" t="s">
        <v>116</v>
      </c>
      <c r="D7" s="74" t="s">
        <v>60</v>
      </c>
      <c r="E7" s="74" t="str">
        <f>IF(BS_Février[[#This Row],[N° ARTICLE]]=0,"",VLOOKUP(BS_Février[[#This Row],[N° ARTICLE]],Données!C2:E58,2,FALSE))</f>
        <v>Joint de brûleur</v>
      </c>
      <c r="F7" s="74" t="str">
        <f>IF(BS_Février[[#This Row],[N° ARTICLE]]=0,"",VLOOKUP(BS_Février[[#This Row],[N° ARTICLE]],Données!C2:E58,3))</f>
        <v>Frisquet</v>
      </c>
      <c r="G7" s="11" t="s">
        <v>111</v>
      </c>
      <c r="H7" s="4">
        <v>1</v>
      </c>
    </row>
    <row r="8" spans="1:52" ht="15.95" customHeight="1" x14ac:dyDescent="0.2">
      <c r="A8" s="29"/>
      <c r="B8" s="34"/>
      <c r="C8" s="34"/>
      <c r="D8" s="75"/>
      <c r="E8" s="25" t="str">
        <f>IF(BS_Février[[#This Row],[N° ARTICLE]]=0,"",VLOOKUP(BS_Février[[#This Row],[N° ARTICLE]],Données!C3:E59,2,FALSE))</f>
        <v/>
      </c>
      <c r="F8" s="75" t="str">
        <f>IF(BS_Février[[#This Row],[N° ARTICLE]]=0,"",VLOOKUP(BS_Février[[#This Row],[N° ARTICLE]],Données!C3:E59,3))</f>
        <v/>
      </c>
      <c r="G8" s="25"/>
      <c r="H8" s="27"/>
    </row>
    <row r="9" spans="1:52" ht="15.95" customHeight="1" x14ac:dyDescent="0.2">
      <c r="A9" s="11"/>
      <c r="B9" s="35"/>
      <c r="C9" s="35"/>
      <c r="D9" s="76"/>
      <c r="E9" s="5" t="str">
        <f>IF(BS_Février[[#This Row],[N° ARTICLE]]=0,"",VLOOKUP(BS_Février[[#This Row],[N° ARTICLE]],Données!C4:E60,2,FALSE))</f>
        <v/>
      </c>
      <c r="F9" s="76" t="str">
        <f>IF(BS_Février[[#This Row],[N° ARTICLE]]=0,"",VLOOKUP(BS_Février[[#This Row],[N° ARTICLE]],Données!C4:E60,3))</f>
        <v/>
      </c>
      <c r="G9" s="5"/>
      <c r="H9" s="4"/>
    </row>
    <row r="10" spans="1:52" s="18" customFormat="1" ht="15.95" customHeight="1" x14ac:dyDescent="0.2">
      <c r="A10" s="29"/>
      <c r="B10" s="34"/>
      <c r="C10" s="34"/>
      <c r="D10" s="75"/>
      <c r="E10" s="25" t="str">
        <f>IF(BS_Février[[#This Row],[N° ARTICLE]]=0,"",VLOOKUP(BS_Février[[#This Row],[N° ARTICLE]],Données!C5:E61,2,FALSE))</f>
        <v/>
      </c>
      <c r="F10" s="75" t="str">
        <f>IF(BS_Février[[#This Row],[N° ARTICLE]]=0,"",VLOOKUP(BS_Février[[#This Row],[N° ARTICLE]],Données!C5:E61,3))</f>
        <v/>
      </c>
      <c r="G10" s="25"/>
      <c r="H10" s="27"/>
    </row>
    <row r="11" spans="1:52" ht="15.95" customHeight="1" x14ac:dyDescent="0.2">
      <c r="A11" s="11"/>
      <c r="B11" s="35"/>
      <c r="C11" s="35"/>
      <c r="D11" s="76"/>
      <c r="E11" s="5" t="str">
        <f>IF(BS_Février[[#This Row],[N° ARTICLE]]=0,"",VLOOKUP(BS_Février[[#This Row],[N° ARTICLE]],Données!C6:E62,2,FALSE))</f>
        <v/>
      </c>
      <c r="F11" s="76" t="str">
        <f>IF(BS_Février[[#This Row],[N° ARTICLE]]=0,"",VLOOKUP(BS_Février[[#This Row],[N° ARTICLE]],Données!C6:E62,3))</f>
        <v/>
      </c>
      <c r="G11" s="5"/>
      <c r="H11" s="4"/>
    </row>
    <row r="12" spans="1:52" s="18" customFormat="1" ht="15.95" customHeight="1" x14ac:dyDescent="0.2">
      <c r="A12" s="29"/>
      <c r="B12" s="71"/>
      <c r="C12" s="29"/>
      <c r="D12" s="79"/>
      <c r="E12" s="25"/>
      <c r="F12" s="79"/>
      <c r="G12" s="25"/>
      <c r="H12" s="27"/>
    </row>
    <row r="13" spans="1:52" ht="15.95" customHeight="1" x14ac:dyDescent="0.2">
      <c r="A13" s="11"/>
      <c r="B13" s="35"/>
      <c r="C13" s="35"/>
      <c r="D13" s="76"/>
      <c r="E13" s="5" t="str">
        <f>IF(BS_Février[[#This Row],[N° ARTICLE]]=0,"",VLOOKUP(BS_Février[[#This Row],[N° ARTICLE]],Données!C8:E64,2,FALSE))</f>
        <v/>
      </c>
      <c r="F13" s="76" t="str">
        <f>IF(BS_Février[[#This Row],[N° ARTICLE]]=0,"",VLOOKUP(BS_Février[[#This Row],[N° ARTICLE]],Données!C8:E64,3))</f>
        <v/>
      </c>
      <c r="G13" s="5"/>
      <c r="H13" s="4"/>
    </row>
    <row r="14" spans="1:52" s="18" customFormat="1" ht="15.95" customHeight="1" x14ac:dyDescent="0.2">
      <c r="A14" s="29"/>
      <c r="B14" s="34"/>
      <c r="C14" s="34"/>
      <c r="D14" s="75"/>
      <c r="E14" s="25" t="str">
        <f>IF(BS_Février[[#This Row],[N° ARTICLE]]=0,"",VLOOKUP(BS_Février[[#This Row],[N° ARTICLE]],Données!C9:E65,2,FALSE))</f>
        <v/>
      </c>
      <c r="F14" s="75" t="str">
        <f>IF(BS_Février[[#This Row],[N° ARTICLE]]=0,"",VLOOKUP(BS_Février[[#This Row],[N° ARTICLE]],Données!C9:E65,3))</f>
        <v/>
      </c>
      <c r="G14" s="25"/>
      <c r="H14" s="27"/>
    </row>
    <row r="15" spans="1:52" ht="15.95" customHeight="1" x14ac:dyDescent="0.2">
      <c r="A15" s="11"/>
      <c r="B15" s="35"/>
      <c r="C15" s="35"/>
      <c r="D15" s="76"/>
      <c r="E15" s="5" t="str">
        <f>IF(BS_Février[[#This Row],[N° ARTICLE]]=0,"",VLOOKUP(BS_Février[[#This Row],[N° ARTICLE]],Données!C10:E66,2,FALSE))</f>
        <v/>
      </c>
      <c r="F15" s="76" t="str">
        <f>IF(BS_Février[[#This Row],[N° ARTICLE]]=0,"",VLOOKUP(BS_Février[[#This Row],[N° ARTICLE]],Données!C10:E66,3))</f>
        <v/>
      </c>
      <c r="G15" s="5"/>
      <c r="H15" s="4"/>
    </row>
    <row r="16" spans="1:52" s="18" customFormat="1" ht="15.95" customHeight="1" x14ac:dyDescent="0.2">
      <c r="A16" s="29"/>
      <c r="B16" s="34"/>
      <c r="C16" s="34"/>
      <c r="D16" s="75"/>
      <c r="E16" s="25" t="str">
        <f>IF(BS_Février[[#This Row],[N° ARTICLE]]=0,"",VLOOKUP(BS_Février[[#This Row],[N° ARTICLE]],Données!C11:E67,2,FALSE))</f>
        <v/>
      </c>
      <c r="F16" s="75" t="str">
        <f>IF(BS_Février[[#This Row],[N° ARTICLE]]=0,"",VLOOKUP(BS_Février[[#This Row],[N° ARTICLE]],Données!C11:E67,3))</f>
        <v/>
      </c>
      <c r="G16" s="25"/>
      <c r="H16" s="27"/>
    </row>
    <row r="17" spans="1:8" ht="15.95" customHeight="1" x14ac:dyDescent="0.2">
      <c r="A17" s="11"/>
      <c r="B17" s="35"/>
      <c r="C17" s="35"/>
      <c r="D17" s="76"/>
      <c r="E17" s="5" t="str">
        <f>IF(BS_Février[[#This Row],[N° ARTICLE]]=0,"",VLOOKUP(BS_Février[[#This Row],[N° ARTICLE]],Données!C12:E68,2,FALSE))</f>
        <v/>
      </c>
      <c r="F17" s="76" t="str">
        <f>IF(BS_Février[[#This Row],[N° ARTICLE]]=0,"",VLOOKUP(BS_Février[[#This Row],[N° ARTICLE]],Données!C12:E68,3))</f>
        <v/>
      </c>
      <c r="G17" s="5"/>
      <c r="H17" s="4"/>
    </row>
    <row r="18" spans="1:8" s="18" customFormat="1" ht="15.95" customHeight="1" x14ac:dyDescent="0.2">
      <c r="A18" s="29"/>
      <c r="B18" s="34"/>
      <c r="C18" s="34"/>
      <c r="D18" s="75"/>
      <c r="E18" s="25" t="str">
        <f>IF(BS_Février[[#This Row],[N° ARTICLE]]=0,"",VLOOKUP(BS_Février[[#This Row],[N° ARTICLE]],Données!C13:E69,2,FALSE))</f>
        <v/>
      </c>
      <c r="F18" s="75" t="str">
        <f>IF(BS_Février[[#This Row],[N° ARTICLE]]=0,"",VLOOKUP(BS_Février[[#This Row],[N° ARTICLE]],Données!C13:E69,3))</f>
        <v/>
      </c>
      <c r="G18" s="25"/>
      <c r="H18" s="27"/>
    </row>
    <row r="19" spans="1:8" ht="15.95" customHeight="1" x14ac:dyDescent="0.2">
      <c r="A19" s="11"/>
      <c r="B19" s="35"/>
      <c r="C19" s="35"/>
      <c r="D19" s="76"/>
      <c r="E19" s="5" t="str">
        <f>IF(BS_Février[[#This Row],[N° ARTICLE]]=0,"",VLOOKUP(BS_Février[[#This Row],[N° ARTICLE]],Données!C14:E70,2,FALSE))</f>
        <v/>
      </c>
      <c r="F19" s="76" t="str">
        <f>IF(BS_Février[[#This Row],[N° ARTICLE]]=0,"",VLOOKUP(BS_Février[[#This Row],[N° ARTICLE]],Données!C14:E70,3))</f>
        <v/>
      </c>
      <c r="G19" s="5"/>
      <c r="H19" s="4"/>
    </row>
    <row r="20" spans="1:8" s="18" customFormat="1" ht="15.95" customHeight="1" x14ac:dyDescent="0.2">
      <c r="A20" s="29"/>
      <c r="B20" s="34"/>
      <c r="C20" s="34"/>
      <c r="D20" s="75"/>
      <c r="E20" s="25" t="str">
        <f>IF(BS_Février[[#This Row],[N° ARTICLE]]=0,"",VLOOKUP(BS_Février[[#This Row],[N° ARTICLE]],Données!C15:E71,2,FALSE))</f>
        <v/>
      </c>
      <c r="F20" s="75" t="str">
        <f>IF(BS_Février[[#This Row],[N° ARTICLE]]=0,"",VLOOKUP(BS_Février[[#This Row],[N° ARTICLE]],Données!C15:E71,3))</f>
        <v/>
      </c>
      <c r="G20" s="25"/>
      <c r="H20" s="27"/>
    </row>
    <row r="21" spans="1:8" ht="15.95" customHeight="1" x14ac:dyDescent="0.2">
      <c r="A21" s="11"/>
      <c r="B21" s="35"/>
      <c r="C21" s="35"/>
      <c r="D21" s="76"/>
      <c r="E21" s="5" t="str">
        <f>IF(BS_Février[[#This Row],[N° ARTICLE]]=0,"",VLOOKUP(BS_Février[[#This Row],[N° ARTICLE]],Données!C16:E72,2,FALSE))</f>
        <v/>
      </c>
      <c r="F21" s="76" t="str">
        <f>IF(BS_Février[[#This Row],[N° ARTICLE]]=0,"",VLOOKUP(BS_Février[[#This Row],[N° ARTICLE]],Données!C16:E72,3))</f>
        <v/>
      </c>
      <c r="G21" s="5"/>
      <c r="H21" s="4"/>
    </row>
    <row r="22" spans="1:8" s="18" customFormat="1" ht="15.95" customHeight="1" x14ac:dyDescent="0.2">
      <c r="A22" s="29"/>
      <c r="B22" s="34"/>
      <c r="C22" s="34"/>
      <c r="D22" s="75"/>
      <c r="E22" s="25" t="str">
        <f>IF(BS_Février[[#This Row],[N° ARTICLE]]=0,"",VLOOKUP(BS_Février[[#This Row],[N° ARTICLE]],Données!C17:E73,2,FALSE))</f>
        <v/>
      </c>
      <c r="F22" s="75" t="str">
        <f>IF(BS_Février[[#This Row],[N° ARTICLE]]=0,"",VLOOKUP(BS_Février[[#This Row],[N° ARTICLE]],Données!C17:E73,3))</f>
        <v/>
      </c>
      <c r="G22" s="25"/>
      <c r="H22" s="27"/>
    </row>
    <row r="23" spans="1:8" ht="15.95" customHeight="1" x14ac:dyDescent="0.2">
      <c r="A23" s="11"/>
      <c r="B23" s="35"/>
      <c r="C23" s="35"/>
      <c r="D23" s="76"/>
      <c r="E23" s="5" t="str">
        <f>IF(BS_Février[[#This Row],[N° ARTICLE]]=0,"",VLOOKUP(BS_Février[[#This Row],[N° ARTICLE]],Données!C18:E74,2,FALSE))</f>
        <v/>
      </c>
      <c r="F23" s="76" t="str">
        <f>IF(BS_Février[[#This Row],[N° ARTICLE]]=0,"",VLOOKUP(BS_Février[[#This Row],[N° ARTICLE]],Données!C18:E74,3))</f>
        <v/>
      </c>
      <c r="G23" s="5"/>
      <c r="H23" s="4"/>
    </row>
    <row r="24" spans="1:8" ht="15.95" customHeight="1" x14ac:dyDescent="0.2">
      <c r="A24" s="29"/>
      <c r="B24" s="34"/>
      <c r="C24" s="34"/>
      <c r="D24" s="75"/>
      <c r="E24" s="25" t="str">
        <f>IF(BS_Février[[#This Row],[N° ARTICLE]]=0,"",VLOOKUP(BS_Février[[#This Row],[N° ARTICLE]],Données!C19:E75,2,FALSE))</f>
        <v/>
      </c>
      <c r="F24" s="75" t="str">
        <f>IF(BS_Février[[#This Row],[N° ARTICLE]]=0,"",VLOOKUP(BS_Février[[#This Row],[N° ARTICLE]],Données!C19:E75,3))</f>
        <v/>
      </c>
      <c r="G24" s="25"/>
      <c r="H24" s="27"/>
    </row>
    <row r="25" spans="1:8" s="18" customFormat="1" ht="15.95" customHeight="1" x14ac:dyDescent="0.2">
      <c r="A25" s="11"/>
      <c r="B25" s="35"/>
      <c r="C25" s="35"/>
      <c r="D25" s="76"/>
      <c r="E25" s="5" t="str">
        <f>IF(BS_Février[[#This Row],[N° ARTICLE]]=0,"",VLOOKUP(BS_Février[[#This Row],[N° ARTICLE]],Données!C20:E76,2,FALSE))</f>
        <v/>
      </c>
      <c r="F25" s="76" t="str">
        <f>IF(BS_Février[[#This Row],[N° ARTICLE]]=0,"",VLOOKUP(BS_Février[[#This Row],[N° ARTICLE]],Données!C20:E76,3))</f>
        <v/>
      </c>
      <c r="G25" s="5"/>
      <c r="H25" s="4"/>
    </row>
    <row r="26" spans="1:8" ht="15.95" customHeight="1" x14ac:dyDescent="0.2">
      <c r="A26" s="29"/>
      <c r="B26" s="34"/>
      <c r="C26" s="34"/>
      <c r="D26" s="75"/>
      <c r="E26" s="25" t="str">
        <f>IF(BS_Février[[#This Row],[N° ARTICLE]]=0,"",VLOOKUP(BS_Février[[#This Row],[N° ARTICLE]],Données!C21:E77,2,FALSE))</f>
        <v/>
      </c>
      <c r="F26" s="75" t="str">
        <f>IF(BS_Février[[#This Row],[N° ARTICLE]]=0,"",VLOOKUP(BS_Février[[#This Row],[N° ARTICLE]],Données!C21:E77,3))</f>
        <v/>
      </c>
      <c r="G26" s="25"/>
      <c r="H26" s="27"/>
    </row>
    <row r="27" spans="1:8" s="18" customFormat="1" ht="15.95" customHeight="1" x14ac:dyDescent="0.2">
      <c r="A27" s="11"/>
      <c r="B27" s="35"/>
      <c r="C27" s="35"/>
      <c r="D27" s="76"/>
      <c r="E27" s="5" t="str">
        <f>IF(BS_Février[[#This Row],[N° ARTICLE]]=0,"",VLOOKUP(BS_Février[[#This Row],[N° ARTICLE]],Données!C22:E78,2,FALSE))</f>
        <v/>
      </c>
      <c r="F27" s="76" t="str">
        <f>IF(BS_Février[[#This Row],[N° ARTICLE]]=0,"",VLOOKUP(BS_Février[[#This Row],[N° ARTICLE]],Données!C22:E78,3))</f>
        <v/>
      </c>
      <c r="G27" s="5"/>
      <c r="H27" s="4"/>
    </row>
    <row r="28" spans="1:8" ht="15.95" customHeight="1" x14ac:dyDescent="0.2">
      <c r="A28" s="29"/>
      <c r="B28" s="34"/>
      <c r="C28" s="34"/>
      <c r="D28" s="75"/>
      <c r="E28" s="25" t="str">
        <f>IF(BS_Février[[#This Row],[N° ARTICLE]]=0,"",VLOOKUP(BS_Février[[#This Row],[N° ARTICLE]],Données!C23:E79,2,FALSE))</f>
        <v/>
      </c>
      <c r="F28" s="75" t="str">
        <f>IF(BS_Février[[#This Row],[N° ARTICLE]]=0,"",VLOOKUP(BS_Février[[#This Row],[N° ARTICLE]],Données!C23:E79,3))</f>
        <v/>
      </c>
      <c r="G28" s="25"/>
      <c r="H28" s="27"/>
    </row>
    <row r="29" spans="1:8" s="18" customFormat="1" ht="15.95" customHeight="1" x14ac:dyDescent="0.2">
      <c r="A29" s="11"/>
      <c r="B29" s="35"/>
      <c r="C29" s="35"/>
      <c r="D29" s="76"/>
      <c r="E29" s="5" t="str">
        <f>IF(BS_Février[[#This Row],[N° ARTICLE]]=0,"",VLOOKUP(BS_Février[[#This Row],[N° ARTICLE]],Données!C24:E80,2,FALSE))</f>
        <v/>
      </c>
      <c r="F29" s="76" t="str">
        <f>IF(BS_Février[[#This Row],[N° ARTICLE]]=0,"",VLOOKUP(BS_Février[[#This Row],[N° ARTICLE]],Données!C24:E80,3))</f>
        <v/>
      </c>
      <c r="G29" s="5"/>
      <c r="H29" s="4"/>
    </row>
    <row r="30" spans="1:8" ht="15.95" customHeight="1" x14ac:dyDescent="0.2">
      <c r="A30" s="29"/>
      <c r="B30" s="34"/>
      <c r="C30" s="34"/>
      <c r="D30" s="75"/>
      <c r="E30" s="25" t="str">
        <f>IF(BS_Février[[#This Row],[N° ARTICLE]]=0,"",VLOOKUP(BS_Février[[#This Row],[N° ARTICLE]],Données!C25:E81,2,FALSE))</f>
        <v/>
      </c>
      <c r="F30" s="75" t="str">
        <f>IF(BS_Février[[#This Row],[N° ARTICLE]]=0,"",VLOOKUP(BS_Février[[#This Row],[N° ARTICLE]],Données!C25:E81,3))</f>
        <v/>
      </c>
      <c r="G30" s="25"/>
      <c r="H30" s="27"/>
    </row>
    <row r="31" spans="1:8" s="18" customFormat="1" ht="15.95" customHeight="1" x14ac:dyDescent="0.2">
      <c r="A31" s="11"/>
      <c r="B31" s="35"/>
      <c r="C31" s="35"/>
      <c r="D31" s="76"/>
      <c r="E31" s="5" t="str">
        <f>IF(BS_Février[[#This Row],[N° ARTICLE]]=0,"",VLOOKUP(BS_Février[[#This Row],[N° ARTICLE]],Données!C26:E82,2,FALSE))</f>
        <v/>
      </c>
      <c r="F31" s="76" t="str">
        <f>IF(BS_Février[[#This Row],[N° ARTICLE]]=0,"",VLOOKUP(BS_Février[[#This Row],[N° ARTICLE]],Données!C26:E82,3))</f>
        <v/>
      </c>
      <c r="G31" s="5"/>
      <c r="H31" s="4"/>
    </row>
    <row r="32" spans="1:8" ht="15.95" customHeight="1" x14ac:dyDescent="0.2">
      <c r="A32" s="29"/>
      <c r="B32" s="34"/>
      <c r="C32" s="34"/>
      <c r="D32" s="75"/>
      <c r="E32" s="25" t="str">
        <f>IF(BS_Février[[#This Row],[N° ARTICLE]]=0,"",VLOOKUP(BS_Février[[#This Row],[N° ARTICLE]],Données!C27:E83,2,FALSE))</f>
        <v/>
      </c>
      <c r="F32" s="75" t="str">
        <f>IF(BS_Février[[#This Row],[N° ARTICLE]]=0,"",VLOOKUP(BS_Février[[#This Row],[N° ARTICLE]],Données!C27:E83,3))</f>
        <v/>
      </c>
      <c r="G32" s="25"/>
      <c r="H32" s="27"/>
    </row>
    <row r="33" spans="1:8" s="18" customFormat="1" ht="15.95" customHeight="1" x14ac:dyDescent="0.2">
      <c r="A33" s="11"/>
      <c r="B33" s="35"/>
      <c r="C33" s="35"/>
      <c r="D33" s="76"/>
      <c r="E33" s="5" t="str">
        <f>IF(BS_Février[[#This Row],[N° ARTICLE]]=0,"",VLOOKUP(BS_Février[[#This Row],[N° ARTICLE]],Données!C28:E84,2,FALSE))</f>
        <v/>
      </c>
      <c r="F33" s="76" t="str">
        <f>IF(BS_Février[[#This Row],[N° ARTICLE]]=0,"",VLOOKUP(BS_Février[[#This Row],[N° ARTICLE]],Données!C28:E84,3))</f>
        <v/>
      </c>
      <c r="G33" s="5"/>
      <c r="H33" s="4"/>
    </row>
    <row r="34" spans="1:8" ht="15.95" customHeight="1" x14ac:dyDescent="0.2">
      <c r="A34" s="29"/>
      <c r="B34" s="34"/>
      <c r="C34" s="34"/>
      <c r="D34" s="75"/>
      <c r="E34" s="25" t="str">
        <f>IF(BS_Février[[#This Row],[N° ARTICLE]]=0,"",VLOOKUP(BS_Février[[#This Row],[N° ARTICLE]],Données!C29:E85,2,FALSE))</f>
        <v/>
      </c>
      <c r="F34" s="75" t="str">
        <f>IF(BS_Février[[#This Row],[N° ARTICLE]]=0,"",VLOOKUP(BS_Février[[#This Row],[N° ARTICLE]],Données!C29:E85,3))</f>
        <v/>
      </c>
      <c r="G34" s="25"/>
      <c r="H34" s="27"/>
    </row>
    <row r="35" spans="1:8" s="18" customFormat="1" ht="15.95" customHeight="1" x14ac:dyDescent="0.2">
      <c r="A35" s="11"/>
      <c r="B35" s="35"/>
      <c r="C35" s="35"/>
      <c r="D35" s="76"/>
      <c r="E35" s="5" t="str">
        <f>IF(BS_Février[[#This Row],[N° ARTICLE]]=0,"",VLOOKUP(BS_Février[[#This Row],[N° ARTICLE]],Données!C30:E86,2,FALSE))</f>
        <v/>
      </c>
      <c r="F35" s="76" t="str">
        <f>IF(BS_Février[[#This Row],[N° ARTICLE]]=0,"",VLOOKUP(BS_Février[[#This Row],[N° ARTICLE]],Données!C30:E86,3))</f>
        <v/>
      </c>
      <c r="G35" s="5"/>
      <c r="H35" s="4"/>
    </row>
    <row r="36" spans="1:8" ht="15.95" customHeight="1" x14ac:dyDescent="0.2">
      <c r="A36" s="29"/>
      <c r="B36" s="34"/>
      <c r="C36" s="34"/>
      <c r="D36" s="75"/>
      <c r="E36" s="25" t="str">
        <f>IF(BS_Février[[#This Row],[N° ARTICLE]]=0,"",VLOOKUP(BS_Février[[#This Row],[N° ARTICLE]],Données!C31:E87,2,FALSE))</f>
        <v/>
      </c>
      <c r="F36" s="75" t="str">
        <f>IF(BS_Février[[#This Row],[N° ARTICLE]]=0,"",VLOOKUP(BS_Février[[#This Row],[N° ARTICLE]],Données!C31:E87,3))</f>
        <v/>
      </c>
      <c r="G36" s="25"/>
      <c r="H36" s="27"/>
    </row>
    <row r="37" spans="1:8" s="18" customFormat="1" ht="15.95" customHeight="1" x14ac:dyDescent="0.2">
      <c r="A37" s="11"/>
      <c r="B37" s="35"/>
      <c r="C37" s="35"/>
      <c r="D37" s="76"/>
      <c r="E37" s="5" t="str">
        <f>IF(BS_Février[[#This Row],[N° ARTICLE]]=0,"",VLOOKUP(BS_Février[[#This Row],[N° ARTICLE]],Données!C32:E88,2,FALSE))</f>
        <v/>
      </c>
      <c r="F37" s="76" t="str">
        <f>IF(BS_Février[[#This Row],[N° ARTICLE]]=0,"",VLOOKUP(BS_Février[[#This Row],[N° ARTICLE]],Données!C32:E88,3))</f>
        <v/>
      </c>
      <c r="G37" s="5"/>
      <c r="H37" s="4"/>
    </row>
    <row r="38" spans="1:8" ht="15.95" customHeight="1" x14ac:dyDescent="0.2">
      <c r="A38" s="29"/>
      <c r="B38" s="34"/>
      <c r="C38" s="34"/>
      <c r="D38" s="75"/>
      <c r="E38" s="25" t="str">
        <f>IF(BS_Février[[#This Row],[N° ARTICLE]]=0,"",VLOOKUP(BS_Février[[#This Row],[N° ARTICLE]],Données!C33:E89,2,FALSE))</f>
        <v/>
      </c>
      <c r="F38" s="75" t="str">
        <f>IF(BS_Février[[#This Row],[N° ARTICLE]]=0,"",VLOOKUP(BS_Février[[#This Row],[N° ARTICLE]],Données!C33:E89,3))</f>
        <v/>
      </c>
      <c r="G38" s="25"/>
      <c r="H38" s="27"/>
    </row>
    <row r="39" spans="1:8" s="18" customFormat="1" ht="15.95" customHeight="1" x14ac:dyDescent="0.2">
      <c r="A39" s="11"/>
      <c r="B39" s="35"/>
      <c r="C39" s="35"/>
      <c r="D39" s="76"/>
      <c r="E39" s="5" t="str">
        <f>IF(BS_Février[[#This Row],[N° ARTICLE]]=0,"",VLOOKUP(BS_Février[[#This Row],[N° ARTICLE]],Données!C34:E90,2,FALSE))</f>
        <v/>
      </c>
      <c r="F39" s="76" t="str">
        <f>IF(BS_Février[[#This Row],[N° ARTICLE]]=0,"",VLOOKUP(BS_Février[[#This Row],[N° ARTICLE]],Données!C34:E90,3))</f>
        <v/>
      </c>
      <c r="G39" s="5"/>
      <c r="H39" s="4"/>
    </row>
    <row r="40" spans="1:8" ht="15.95" customHeight="1" x14ac:dyDescent="0.2">
      <c r="A40" s="29"/>
      <c r="B40" s="34"/>
      <c r="C40" s="34"/>
      <c r="D40" s="75"/>
      <c r="E40" s="25" t="str">
        <f>IF(BS_Février[[#This Row],[N° ARTICLE]]=0,"",VLOOKUP(BS_Février[[#This Row],[N° ARTICLE]],Données!C35:E91,2,FALSE))</f>
        <v/>
      </c>
      <c r="F40" s="75" t="str">
        <f>IF(BS_Février[[#This Row],[N° ARTICLE]]=0,"",VLOOKUP(BS_Février[[#This Row],[N° ARTICLE]],Données!C35:E91,3))</f>
        <v/>
      </c>
      <c r="G40" s="25"/>
      <c r="H40" s="27"/>
    </row>
    <row r="41" spans="1:8" s="18" customFormat="1" ht="15.95" customHeight="1" x14ac:dyDescent="0.2">
      <c r="A41" s="11"/>
      <c r="B41" s="35"/>
      <c r="C41" s="35"/>
      <c r="D41" s="76"/>
      <c r="E41" s="5" t="str">
        <f>IF(BS_Février[[#This Row],[N° ARTICLE]]=0,"",VLOOKUP(BS_Février[[#This Row],[N° ARTICLE]],Données!C36:E92,2,FALSE))</f>
        <v/>
      </c>
      <c r="F41" s="76" t="str">
        <f>IF(BS_Février[[#This Row],[N° ARTICLE]]=0,"",VLOOKUP(BS_Février[[#This Row],[N° ARTICLE]],Données!C36:E92,3))</f>
        <v/>
      </c>
      <c r="G41" s="5"/>
      <c r="H41" s="4"/>
    </row>
    <row r="42" spans="1:8" ht="15.95" customHeight="1" x14ac:dyDescent="0.2">
      <c r="A42" s="29"/>
      <c r="B42" s="34"/>
      <c r="C42" s="34"/>
      <c r="D42" s="75"/>
      <c r="E42" s="25" t="str">
        <f>IF(BS_Février[[#This Row],[N° ARTICLE]]=0,"",VLOOKUP(BS_Février[[#This Row],[N° ARTICLE]],Données!C37:E93,2,FALSE))</f>
        <v/>
      </c>
      <c r="F42" s="75" t="str">
        <f>IF(BS_Février[[#This Row],[N° ARTICLE]]=0,"",VLOOKUP(BS_Février[[#This Row],[N° ARTICLE]],Données!C37:E93,3))</f>
        <v/>
      </c>
      <c r="G42" s="25"/>
      <c r="H42" s="27"/>
    </row>
    <row r="43" spans="1:8" s="18" customFormat="1" ht="15.95" customHeight="1" x14ac:dyDescent="0.2">
      <c r="A43" s="11"/>
      <c r="B43" s="35"/>
      <c r="C43" s="35"/>
      <c r="D43" s="76"/>
      <c r="E43" s="5" t="str">
        <f>IF(BS_Février[[#This Row],[N° ARTICLE]]=0,"",VLOOKUP(BS_Février[[#This Row],[N° ARTICLE]],Données!C38:E94,2,FALSE))</f>
        <v/>
      </c>
      <c r="F43" s="76" t="str">
        <f>IF(BS_Février[[#This Row],[N° ARTICLE]]=0,"",VLOOKUP(BS_Février[[#This Row],[N° ARTICLE]],Données!C38:E94,3))</f>
        <v/>
      </c>
      <c r="G43" s="5"/>
      <c r="H43" s="4"/>
    </row>
    <row r="44" spans="1:8" ht="15.95" customHeight="1" x14ac:dyDescent="0.2">
      <c r="A44" s="29"/>
      <c r="B44" s="34"/>
      <c r="C44" s="34"/>
      <c r="D44" s="75"/>
      <c r="E44" s="25" t="str">
        <f>IF(BS_Février[[#This Row],[N° ARTICLE]]=0,"",VLOOKUP(BS_Février[[#This Row],[N° ARTICLE]],Données!C39:E95,2,FALSE))</f>
        <v/>
      </c>
      <c r="F44" s="75" t="str">
        <f>IF(BS_Février[[#This Row],[N° ARTICLE]]=0,"",VLOOKUP(BS_Février[[#This Row],[N° ARTICLE]],Données!C39:E95,3))</f>
        <v/>
      </c>
      <c r="G44" s="25"/>
      <c r="H44" s="27"/>
    </row>
    <row r="45" spans="1:8" s="18" customFormat="1" ht="15.95" customHeight="1" x14ac:dyDescent="0.2">
      <c r="A45" s="11"/>
      <c r="B45" s="35"/>
      <c r="C45" s="35"/>
      <c r="D45" s="76"/>
      <c r="E45" s="5" t="str">
        <f>IF(BS_Février[[#This Row],[N° ARTICLE]]=0,"",VLOOKUP(BS_Février[[#This Row],[N° ARTICLE]],Données!C40:E96,2,FALSE))</f>
        <v/>
      </c>
      <c r="F45" s="76" t="str">
        <f>IF(BS_Février[[#This Row],[N° ARTICLE]]=0,"",VLOOKUP(BS_Février[[#This Row],[N° ARTICLE]],Données!C40:E96,3))</f>
        <v/>
      </c>
      <c r="G45" s="5"/>
      <c r="H45" s="4"/>
    </row>
    <row r="46" spans="1:8" ht="15.95" customHeight="1" x14ac:dyDescent="0.2">
      <c r="A46" s="29"/>
      <c r="B46" s="34"/>
      <c r="C46" s="34"/>
      <c r="D46" s="75"/>
      <c r="E46" s="25" t="str">
        <f>IF(BS_Février[[#This Row],[N° ARTICLE]]=0,"",VLOOKUP(BS_Février[[#This Row],[N° ARTICLE]],Données!C41:E97,2,FALSE))</f>
        <v/>
      </c>
      <c r="F46" s="75" t="str">
        <f>IF(BS_Février[[#This Row],[N° ARTICLE]]=0,"",VLOOKUP(BS_Février[[#This Row],[N° ARTICLE]],Données!C41:E97,3))</f>
        <v/>
      </c>
      <c r="G46" s="25"/>
      <c r="H46" s="27"/>
    </row>
    <row r="47" spans="1:8" s="18" customFormat="1" ht="15.95" customHeight="1" x14ac:dyDescent="0.2">
      <c r="A47" s="11"/>
      <c r="B47" s="35"/>
      <c r="C47" s="35"/>
      <c r="D47" s="76"/>
      <c r="E47" s="5" t="str">
        <f>IF(BS_Février[[#This Row],[N° ARTICLE]]=0,"",VLOOKUP(BS_Février[[#This Row],[N° ARTICLE]],Données!C42:E98,2,FALSE))</f>
        <v/>
      </c>
      <c r="F47" s="76" t="str">
        <f>IF(BS_Février[[#This Row],[N° ARTICLE]]=0,"",VLOOKUP(BS_Février[[#This Row],[N° ARTICLE]],Données!C42:E98,3))</f>
        <v/>
      </c>
      <c r="G47" s="5"/>
      <c r="H47" s="4"/>
    </row>
    <row r="48" spans="1:8" ht="15.95" customHeight="1" x14ac:dyDescent="0.2">
      <c r="A48" s="29"/>
      <c r="B48" s="34"/>
      <c r="C48" s="34"/>
      <c r="D48" s="75"/>
      <c r="E48" s="25" t="str">
        <f>IF(BS_Février[[#This Row],[N° ARTICLE]]=0,"",VLOOKUP(BS_Février[[#This Row],[N° ARTICLE]],Données!C43:E99,2,FALSE))</f>
        <v/>
      </c>
      <c r="F48" s="75" t="str">
        <f>IF(BS_Février[[#This Row],[N° ARTICLE]]=0,"",VLOOKUP(BS_Février[[#This Row],[N° ARTICLE]],Données!C43:E99,3))</f>
        <v/>
      </c>
      <c r="G48" s="25"/>
      <c r="H48" s="27"/>
    </row>
    <row r="49" spans="1:8" s="18" customFormat="1" ht="15.95" customHeight="1" x14ac:dyDescent="0.2">
      <c r="A49" s="11"/>
      <c r="B49" s="35"/>
      <c r="C49" s="35"/>
      <c r="D49" s="76"/>
      <c r="E49" s="5" t="str">
        <f>IF(BS_Février[[#This Row],[N° ARTICLE]]=0,"",VLOOKUP(BS_Février[[#This Row],[N° ARTICLE]],Données!C44:E100,2,FALSE))</f>
        <v/>
      </c>
      <c r="F49" s="76" t="str">
        <f>IF(BS_Février[[#This Row],[N° ARTICLE]]=0,"",VLOOKUP(BS_Février[[#This Row],[N° ARTICLE]],Données!C44:E100,3))</f>
        <v/>
      </c>
      <c r="G49" s="5"/>
      <c r="H49" s="4"/>
    </row>
    <row r="50" spans="1:8" ht="15.95" customHeight="1" x14ac:dyDescent="0.2">
      <c r="A50" s="29"/>
      <c r="B50" s="34"/>
      <c r="C50" s="34"/>
      <c r="D50" s="75"/>
      <c r="E50" s="25" t="str">
        <f>IF(BS_Février[[#This Row],[N° ARTICLE]]=0,"",VLOOKUP(BS_Février[[#This Row],[N° ARTICLE]],Données!C45:E101,2,FALSE))</f>
        <v/>
      </c>
      <c r="F50" s="75" t="str">
        <f>IF(BS_Février[[#This Row],[N° ARTICLE]]=0,"",VLOOKUP(BS_Février[[#This Row],[N° ARTICLE]],Données!C45:E101,3))</f>
        <v/>
      </c>
      <c r="G50" s="25"/>
      <c r="H50" s="27"/>
    </row>
    <row r="51" spans="1:8" s="18" customFormat="1" ht="15.95" customHeight="1" x14ac:dyDescent="0.2">
      <c r="A51" s="11"/>
      <c r="B51" s="35"/>
      <c r="C51" s="35"/>
      <c r="D51" s="76"/>
      <c r="E51" s="5" t="str">
        <f>IF(BS_Février[[#This Row],[N° ARTICLE]]=0,"",VLOOKUP(BS_Février[[#This Row],[N° ARTICLE]],Données!C46:E102,2,FALSE))</f>
        <v/>
      </c>
      <c r="F51" s="76" t="str">
        <f>IF(BS_Février[[#This Row],[N° ARTICLE]]=0,"",VLOOKUP(BS_Février[[#This Row],[N° ARTICLE]],Données!C46:E102,3))</f>
        <v/>
      </c>
      <c r="G51" s="5"/>
      <c r="H51" s="4"/>
    </row>
    <row r="52" spans="1:8" ht="15.95" customHeight="1" x14ac:dyDescent="0.2">
      <c r="A52" s="29"/>
      <c r="B52" s="34"/>
      <c r="C52" s="34"/>
      <c r="D52" s="75"/>
      <c r="E52" s="25" t="str">
        <f>IF(BS_Février[[#This Row],[N° ARTICLE]]=0,"",VLOOKUP(BS_Février[[#This Row],[N° ARTICLE]],Données!C47:E103,2,FALSE))</f>
        <v/>
      </c>
      <c r="F52" s="75" t="str">
        <f>IF(BS_Février[[#This Row],[N° ARTICLE]]=0,"",VLOOKUP(BS_Février[[#This Row],[N° ARTICLE]],Données!C47:E103,3))</f>
        <v/>
      </c>
      <c r="G52" s="25"/>
      <c r="H52" s="27"/>
    </row>
    <row r="53" spans="1:8" s="18" customFormat="1" ht="15.95" customHeight="1" x14ac:dyDescent="0.2">
      <c r="A53" s="11"/>
      <c r="B53" s="35"/>
      <c r="C53" s="35"/>
      <c r="D53" s="76"/>
      <c r="E53" s="5" t="str">
        <f>IF(BS_Février[[#This Row],[N° ARTICLE]]=0,"",VLOOKUP(BS_Février[[#This Row],[N° ARTICLE]],Données!C48:E104,2,FALSE))</f>
        <v/>
      </c>
      <c r="F53" s="76" t="str">
        <f>IF(BS_Février[[#This Row],[N° ARTICLE]]=0,"",VLOOKUP(BS_Février[[#This Row],[N° ARTICLE]],Données!C48:E104,3))</f>
        <v/>
      </c>
      <c r="G53" s="5"/>
      <c r="H53" s="4"/>
    </row>
    <row r="54" spans="1:8" ht="15.95" customHeight="1" x14ac:dyDescent="0.2">
      <c r="A54" s="29"/>
      <c r="B54" s="34"/>
      <c r="C54" s="34"/>
      <c r="D54" s="75"/>
      <c r="E54" s="25" t="str">
        <f>IF(BS_Février[[#This Row],[N° ARTICLE]]=0,"",VLOOKUP(BS_Février[[#This Row],[N° ARTICLE]],Données!C49:E105,2,FALSE))</f>
        <v/>
      </c>
      <c r="F54" s="75" t="str">
        <f>IF(BS_Février[[#This Row],[N° ARTICLE]]=0,"",VLOOKUP(BS_Février[[#This Row],[N° ARTICLE]],Données!C49:E105,3))</f>
        <v/>
      </c>
      <c r="G54" s="25"/>
      <c r="H54" s="27"/>
    </row>
    <row r="55" spans="1:8" s="18" customFormat="1" ht="15.95" customHeight="1" x14ac:dyDescent="0.2">
      <c r="A55" s="11"/>
      <c r="B55" s="35"/>
      <c r="C55" s="35"/>
      <c r="D55" s="76"/>
      <c r="E55" s="5" t="str">
        <f>IF(BS_Février[[#This Row],[N° ARTICLE]]=0,"",VLOOKUP(BS_Février[[#This Row],[N° ARTICLE]],Données!C50:E106,2,FALSE))</f>
        <v/>
      </c>
      <c r="F55" s="76" t="str">
        <f>IF(BS_Février[[#This Row],[N° ARTICLE]]=0,"",VLOOKUP(BS_Février[[#This Row],[N° ARTICLE]],Données!C50:E106,3))</f>
        <v/>
      </c>
      <c r="G55" s="5"/>
      <c r="H55" s="4"/>
    </row>
    <row r="56" spans="1:8" ht="15.95" customHeight="1" x14ac:dyDescent="0.2">
      <c r="A56" s="29"/>
      <c r="B56" s="34"/>
      <c r="C56" s="34"/>
      <c r="D56" s="75"/>
      <c r="E56" s="25" t="str">
        <f>IF(BS_Février[[#This Row],[N° ARTICLE]]=0,"",VLOOKUP(BS_Février[[#This Row],[N° ARTICLE]],Données!C51:E107,2,FALSE))</f>
        <v/>
      </c>
      <c r="F56" s="75" t="str">
        <f>IF(BS_Février[[#This Row],[N° ARTICLE]]=0,"",VLOOKUP(BS_Février[[#This Row],[N° ARTICLE]],Données!C51:E107,3))</f>
        <v/>
      </c>
      <c r="G56" s="25"/>
      <c r="H56" s="27"/>
    </row>
    <row r="57" spans="1:8" s="18" customFormat="1" ht="15.95" customHeight="1" x14ac:dyDescent="0.2">
      <c r="A57" s="11"/>
      <c r="B57" s="35"/>
      <c r="C57" s="35"/>
      <c r="D57" s="76"/>
      <c r="E57" s="5" t="str">
        <f>IF(BS_Février[[#This Row],[N° ARTICLE]]=0,"",VLOOKUP(BS_Février[[#This Row],[N° ARTICLE]],Données!C52:E108,2,FALSE))</f>
        <v/>
      </c>
      <c r="F57" s="76" t="str">
        <f>IF(BS_Février[[#This Row],[N° ARTICLE]]=0,"",VLOOKUP(BS_Février[[#This Row],[N° ARTICLE]],Données!C52:E108,3))</f>
        <v/>
      </c>
      <c r="G57" s="5"/>
      <c r="H57" s="4"/>
    </row>
    <row r="58" spans="1:8" ht="15.95" customHeight="1" x14ac:dyDescent="0.2">
      <c r="A58" s="29"/>
      <c r="B58" s="34"/>
      <c r="C58" s="34"/>
      <c r="D58" s="75"/>
      <c r="E58" s="25" t="str">
        <f>IF(BS_Février[[#This Row],[N° ARTICLE]]=0,"",VLOOKUP(BS_Février[[#This Row],[N° ARTICLE]],Données!C53:E109,2,FALSE))</f>
        <v/>
      </c>
      <c r="F58" s="75" t="str">
        <f>IF(BS_Février[[#This Row],[N° ARTICLE]]=0,"",VLOOKUP(BS_Février[[#This Row],[N° ARTICLE]],Données!C53:E109,3))</f>
        <v/>
      </c>
      <c r="G58" s="25"/>
      <c r="H58" s="27"/>
    </row>
    <row r="59" spans="1:8" s="18" customFormat="1" ht="15.95" customHeight="1" x14ac:dyDescent="0.2">
      <c r="A59" s="11"/>
      <c r="B59" s="35"/>
      <c r="C59" s="35"/>
      <c r="D59" s="76"/>
      <c r="E59" s="5" t="str">
        <f>IF(BS_Février[[#This Row],[N° ARTICLE]]=0,"",VLOOKUP(BS_Février[[#This Row],[N° ARTICLE]],Données!C54:E110,2,FALSE))</f>
        <v/>
      </c>
      <c r="F59" s="76" t="str">
        <f>IF(BS_Février[[#This Row],[N° ARTICLE]]=0,"",VLOOKUP(BS_Février[[#This Row],[N° ARTICLE]],Données!C54:E110,3))</f>
        <v/>
      </c>
      <c r="G59" s="5"/>
      <c r="H59" s="4"/>
    </row>
    <row r="60" spans="1:8" ht="15.95" customHeight="1" x14ac:dyDescent="0.2">
      <c r="A60" s="29"/>
      <c r="B60" s="34"/>
      <c r="C60" s="34"/>
      <c r="D60" s="75"/>
      <c r="E60" s="25" t="str">
        <f>IF(BS_Février[[#This Row],[N° ARTICLE]]=0,"",VLOOKUP(BS_Février[[#This Row],[N° ARTICLE]],Données!C55:E111,2,FALSE))</f>
        <v/>
      </c>
      <c r="F60" s="75" t="str">
        <f>IF(BS_Février[[#This Row],[N° ARTICLE]]=0,"",VLOOKUP(BS_Février[[#This Row],[N° ARTICLE]],Données!C55:E111,3))</f>
        <v/>
      </c>
      <c r="G60" s="25"/>
      <c r="H60" s="27"/>
    </row>
    <row r="61" spans="1:8" s="18" customFormat="1" ht="15.95" customHeight="1" x14ac:dyDescent="0.2">
      <c r="A61" s="11"/>
      <c r="B61" s="35"/>
      <c r="C61" s="35"/>
      <c r="D61" s="76"/>
      <c r="E61" s="5" t="str">
        <f>IF(BS_Février[[#This Row],[N° ARTICLE]]=0,"",VLOOKUP(BS_Février[[#This Row],[N° ARTICLE]],Données!C56:E112,2,FALSE))</f>
        <v/>
      </c>
      <c r="F61" s="76" t="str">
        <f>IF(BS_Février[[#This Row],[N° ARTICLE]]=0,"",VLOOKUP(BS_Février[[#This Row],[N° ARTICLE]],Données!C56:E112,3))</f>
        <v/>
      </c>
      <c r="G61" s="5"/>
      <c r="H61" s="4"/>
    </row>
    <row r="62" spans="1:8" ht="15.95" customHeight="1" x14ac:dyDescent="0.2">
      <c r="A62" s="29"/>
      <c r="B62" s="34"/>
      <c r="C62" s="34"/>
      <c r="D62" s="75"/>
      <c r="E62" s="25" t="str">
        <f>IF(BS_Février[[#This Row],[N° ARTICLE]]=0,"",VLOOKUP(BS_Février[[#This Row],[N° ARTICLE]],Données!C57:E113,2,FALSE))</f>
        <v/>
      </c>
      <c r="F62" s="75" t="str">
        <f>IF(BS_Février[[#This Row],[N° ARTICLE]]=0,"",VLOOKUP(BS_Février[[#This Row],[N° ARTICLE]],Données!C57:E113,3))</f>
        <v/>
      </c>
      <c r="G62" s="25"/>
      <c r="H62" s="27"/>
    </row>
    <row r="63" spans="1:8" ht="15.95" customHeight="1" x14ac:dyDescent="0.2">
      <c r="A63" s="11"/>
      <c r="B63" s="35"/>
      <c r="C63" s="35"/>
      <c r="D63" s="76"/>
      <c r="E63" s="5" t="str">
        <f>IF(BS_Février[[#This Row],[N° ARTICLE]]=0,"",VLOOKUP(BS_Février[[#This Row],[N° ARTICLE]],Données!C58:E114,2,FALSE))</f>
        <v/>
      </c>
      <c r="F63" s="76" t="str">
        <f>IF(BS_Février[[#This Row],[N° ARTICLE]]=0,"",VLOOKUP(BS_Février[[#This Row],[N° ARTICLE]],Données!C58:E114,3))</f>
        <v/>
      </c>
      <c r="G63" s="5"/>
      <c r="H63" s="4"/>
    </row>
    <row r="64" spans="1:8" s="18" customFormat="1" ht="15.95" customHeight="1" x14ac:dyDescent="0.2">
      <c r="A64" s="29"/>
      <c r="B64" s="34"/>
      <c r="C64" s="34"/>
      <c r="D64" s="75"/>
      <c r="E64" s="25" t="str">
        <f>IF(BS_Février[[#This Row],[N° ARTICLE]]=0,"",VLOOKUP(BS_Février[[#This Row],[N° ARTICLE]],Données!C59:E115,2,FALSE))</f>
        <v/>
      </c>
      <c r="F64" s="75" t="str">
        <f>IF(BS_Février[[#This Row],[N° ARTICLE]]=0,"",VLOOKUP(BS_Février[[#This Row],[N° ARTICLE]],Données!C59:E115,3))</f>
        <v/>
      </c>
      <c r="G64" s="25"/>
      <c r="H64" s="27"/>
    </row>
    <row r="65" spans="1:8" ht="15.95" customHeight="1" x14ac:dyDescent="0.2">
      <c r="A65" s="11"/>
      <c r="B65" s="35"/>
      <c r="C65" s="35"/>
      <c r="D65" s="76"/>
      <c r="E65" s="5" t="str">
        <f>IF(BS_Février[[#This Row],[N° ARTICLE]]=0,"",VLOOKUP(BS_Février[[#This Row],[N° ARTICLE]],Données!C60:E116,2,FALSE))</f>
        <v/>
      </c>
      <c r="F65" s="76" t="str">
        <f>IF(BS_Février[[#This Row],[N° ARTICLE]]=0,"",VLOOKUP(BS_Février[[#This Row],[N° ARTICLE]],Données!C60:E116,3))</f>
        <v/>
      </c>
      <c r="G65" s="5"/>
      <c r="H65" s="4"/>
    </row>
    <row r="66" spans="1:8" ht="15.95" customHeight="1" x14ac:dyDescent="0.2">
      <c r="A66" s="29"/>
      <c r="B66" s="34"/>
      <c r="C66" s="34"/>
      <c r="D66" s="75"/>
      <c r="E66" s="25" t="str">
        <f>IF(BS_Février[[#This Row],[N° ARTICLE]]=0,"",VLOOKUP(BS_Février[[#This Row],[N° ARTICLE]],Données!C61:E117,2,FALSE))</f>
        <v/>
      </c>
      <c r="F66" s="75" t="str">
        <f>IF(BS_Février[[#This Row],[N° ARTICLE]]=0,"",VLOOKUP(BS_Février[[#This Row],[N° ARTICLE]],Données!C61:E117,3))</f>
        <v/>
      </c>
      <c r="G66" s="25"/>
      <c r="H66" s="27"/>
    </row>
    <row r="67" spans="1:8" s="18" customFormat="1" ht="15.95" customHeight="1" x14ac:dyDescent="0.2">
      <c r="A67" s="11"/>
      <c r="B67" s="35"/>
      <c r="C67" s="35"/>
      <c r="D67" s="76"/>
      <c r="E67" s="5" t="str">
        <f>IF(BS_Février[[#This Row],[N° ARTICLE]]=0,"",VLOOKUP(BS_Février[[#This Row],[N° ARTICLE]],Données!C62:E118,2,FALSE))</f>
        <v/>
      </c>
      <c r="F67" s="76" t="str">
        <f>IF(BS_Février[[#This Row],[N° ARTICLE]]=0,"",VLOOKUP(BS_Février[[#This Row],[N° ARTICLE]],Données!C62:E118,3))</f>
        <v/>
      </c>
      <c r="G67" s="5"/>
      <c r="H67" s="4"/>
    </row>
    <row r="68" spans="1:8" ht="15.95" customHeight="1" x14ac:dyDescent="0.2">
      <c r="A68" s="29"/>
      <c r="B68" s="34"/>
      <c r="C68" s="34"/>
      <c r="D68" s="75"/>
      <c r="E68" s="25" t="str">
        <f>IF(BS_Février[[#This Row],[N° ARTICLE]]=0,"",VLOOKUP(BS_Février[[#This Row],[N° ARTICLE]],Données!C63:E119,2,FALSE))</f>
        <v/>
      </c>
      <c r="F68" s="75" t="str">
        <f>IF(BS_Février[[#This Row],[N° ARTICLE]]=0,"",VLOOKUP(BS_Février[[#This Row],[N° ARTICLE]],Données!C63:E119,3))</f>
        <v/>
      </c>
      <c r="G68" s="25"/>
      <c r="H68" s="27"/>
    </row>
    <row r="69" spans="1:8" s="18" customFormat="1" ht="15.95" customHeight="1" x14ac:dyDescent="0.2">
      <c r="A69" s="11"/>
      <c r="B69" s="35"/>
      <c r="C69" s="35"/>
      <c r="D69" s="76"/>
      <c r="E69" s="5" t="str">
        <f>IF(BS_Février[[#This Row],[N° ARTICLE]]=0,"",VLOOKUP(BS_Février[[#This Row],[N° ARTICLE]],Données!C64:E120,2,FALSE))</f>
        <v/>
      </c>
      <c r="F69" s="76" t="str">
        <f>IF(BS_Février[[#This Row],[N° ARTICLE]]=0,"",VLOOKUP(BS_Février[[#This Row],[N° ARTICLE]],Données!C64:E120,3))</f>
        <v/>
      </c>
      <c r="G69" s="5"/>
      <c r="H69" s="4"/>
    </row>
    <row r="70" spans="1:8" ht="15.95" customHeight="1" x14ac:dyDescent="0.2">
      <c r="A70" s="29"/>
      <c r="B70" s="34"/>
      <c r="C70" s="34"/>
      <c r="D70" s="75"/>
      <c r="E70" s="25" t="str">
        <f>IF(BS_Février[[#This Row],[N° ARTICLE]]=0,"",VLOOKUP(BS_Février[[#This Row],[N° ARTICLE]],Données!C65:E121,2,FALSE))</f>
        <v/>
      </c>
      <c r="F70" s="75" t="str">
        <f>IF(BS_Février[[#This Row],[N° ARTICLE]]=0,"",VLOOKUP(BS_Février[[#This Row],[N° ARTICLE]],Données!C65:E121,3))</f>
        <v/>
      </c>
      <c r="G70" s="25"/>
      <c r="H70" s="27"/>
    </row>
    <row r="71" spans="1:8" s="18" customFormat="1" ht="15.95" customHeight="1" x14ac:dyDescent="0.2">
      <c r="A71" s="11"/>
      <c r="B71" s="35"/>
      <c r="C71" s="35"/>
      <c r="D71" s="76"/>
      <c r="E71" s="5" t="str">
        <f>IF(BS_Février[[#This Row],[N° ARTICLE]]=0,"",VLOOKUP(BS_Février[[#This Row],[N° ARTICLE]],Données!C66:E122,2,FALSE))</f>
        <v/>
      </c>
      <c r="F71" s="76" t="str">
        <f>IF(BS_Février[[#This Row],[N° ARTICLE]]=0,"",VLOOKUP(BS_Février[[#This Row],[N° ARTICLE]],Données!C66:E122,3))</f>
        <v/>
      </c>
      <c r="G71" s="5"/>
      <c r="H71" s="4"/>
    </row>
    <row r="72" spans="1:8" ht="15.95" customHeight="1" x14ac:dyDescent="0.2">
      <c r="A72" s="29"/>
      <c r="B72" s="34"/>
      <c r="C72" s="34"/>
      <c r="D72" s="75"/>
      <c r="E72" s="25" t="str">
        <f>IF(BS_Février[[#This Row],[N° ARTICLE]]=0,"",VLOOKUP(BS_Février[[#This Row],[N° ARTICLE]],Données!C67:E123,2,FALSE))</f>
        <v/>
      </c>
      <c r="F72" s="75" t="str">
        <f>IF(BS_Février[[#This Row],[N° ARTICLE]]=0,"",VLOOKUP(BS_Février[[#This Row],[N° ARTICLE]],Données!C67:E123,3))</f>
        <v/>
      </c>
      <c r="G72" s="25"/>
      <c r="H72" s="27"/>
    </row>
    <row r="73" spans="1:8" s="18" customFormat="1" ht="15.95" customHeight="1" x14ac:dyDescent="0.2">
      <c r="A73" s="11"/>
      <c r="B73" s="35"/>
      <c r="C73" s="35"/>
      <c r="D73" s="76"/>
      <c r="E73" s="5" t="str">
        <f>IF(BS_Février[[#This Row],[N° ARTICLE]]=0,"",VLOOKUP(BS_Février[[#This Row],[N° ARTICLE]],Données!C68:E124,2,FALSE))</f>
        <v/>
      </c>
      <c r="F73" s="76" t="str">
        <f>IF(BS_Février[[#This Row],[N° ARTICLE]]=0,"",VLOOKUP(BS_Février[[#This Row],[N° ARTICLE]],Données!C68:E124,3))</f>
        <v/>
      </c>
      <c r="G73" s="5"/>
      <c r="H73" s="4"/>
    </row>
    <row r="74" spans="1:8" ht="15.95" customHeight="1" x14ac:dyDescent="0.2">
      <c r="A74" s="29"/>
      <c r="B74" s="34"/>
      <c r="C74" s="34"/>
      <c r="D74" s="75"/>
      <c r="E74" s="25" t="str">
        <f>IF(BS_Février[[#This Row],[N° ARTICLE]]=0,"",VLOOKUP(BS_Février[[#This Row],[N° ARTICLE]],Données!C69:E125,2,FALSE))</f>
        <v/>
      </c>
      <c r="F74" s="75" t="str">
        <f>IF(BS_Février[[#This Row],[N° ARTICLE]]=0,"",VLOOKUP(BS_Février[[#This Row],[N° ARTICLE]],Données!C69:E125,3))</f>
        <v/>
      </c>
      <c r="G74" s="25"/>
      <c r="H74" s="27"/>
    </row>
    <row r="75" spans="1:8" s="18" customFormat="1" ht="15.95" customHeight="1" x14ac:dyDescent="0.2">
      <c r="A75" s="11"/>
      <c r="B75" s="35"/>
      <c r="C75" s="35"/>
      <c r="D75" s="76"/>
      <c r="E75" s="5" t="str">
        <f>IF(BS_Février[[#This Row],[N° ARTICLE]]=0,"",VLOOKUP(BS_Février[[#This Row],[N° ARTICLE]],Données!C70:E126,2,FALSE))</f>
        <v/>
      </c>
      <c r="F75" s="76" t="str">
        <f>IF(BS_Février[[#This Row],[N° ARTICLE]]=0,"",VLOOKUP(BS_Février[[#This Row],[N° ARTICLE]],Données!C70:E126,3))</f>
        <v/>
      </c>
      <c r="G75" s="5"/>
      <c r="H75" s="4"/>
    </row>
    <row r="76" spans="1:8" ht="15.95" customHeight="1" x14ac:dyDescent="0.2">
      <c r="A76" s="29"/>
      <c r="B76" s="34"/>
      <c r="C76" s="34"/>
      <c r="D76" s="75"/>
      <c r="E76" s="25" t="str">
        <f>IF(BS_Février[[#This Row],[N° ARTICLE]]=0,"",VLOOKUP(BS_Février[[#This Row],[N° ARTICLE]],Données!C71:E127,2,FALSE))</f>
        <v/>
      </c>
      <c r="F76" s="75" t="str">
        <f>IF(BS_Février[[#This Row],[N° ARTICLE]]=0,"",VLOOKUP(BS_Février[[#This Row],[N° ARTICLE]],Données!C71:E127,3))</f>
        <v/>
      </c>
      <c r="G76" s="25"/>
      <c r="H76" s="27"/>
    </row>
    <row r="77" spans="1:8" s="18" customFormat="1" ht="15.95" customHeight="1" x14ac:dyDescent="0.2">
      <c r="A77" s="11"/>
      <c r="B77" s="35"/>
      <c r="C77" s="35"/>
      <c r="D77" s="76"/>
      <c r="E77" s="5" t="str">
        <f>IF(BS_Février[[#This Row],[N° ARTICLE]]=0,"",VLOOKUP(BS_Février[[#This Row],[N° ARTICLE]],Données!C72:E128,2,FALSE))</f>
        <v/>
      </c>
      <c r="F77" s="76" t="str">
        <f>IF(BS_Février[[#This Row],[N° ARTICLE]]=0,"",VLOOKUP(BS_Février[[#This Row],[N° ARTICLE]],Données!C72:E128,3))</f>
        <v/>
      </c>
      <c r="G77" s="5"/>
      <c r="H77" s="4"/>
    </row>
    <row r="78" spans="1:8" ht="15.95" customHeight="1" x14ac:dyDescent="0.2">
      <c r="A78" s="29"/>
      <c r="B78" s="34"/>
      <c r="C78" s="34"/>
      <c r="D78" s="75"/>
      <c r="E78" s="25" t="str">
        <f>IF(BS_Février[[#This Row],[N° ARTICLE]]=0,"",VLOOKUP(BS_Février[[#This Row],[N° ARTICLE]],Données!C73:E129,2,FALSE))</f>
        <v/>
      </c>
      <c r="F78" s="75" t="str">
        <f>IF(BS_Février[[#This Row],[N° ARTICLE]]=0,"",VLOOKUP(BS_Février[[#This Row],[N° ARTICLE]],Données!C73:E129,3))</f>
        <v/>
      </c>
      <c r="G78" s="25"/>
      <c r="H78" s="27"/>
    </row>
    <row r="79" spans="1:8" s="18" customFormat="1" ht="15.95" customHeight="1" x14ac:dyDescent="0.2">
      <c r="A79" s="11"/>
      <c r="B79" s="35"/>
      <c r="C79" s="35"/>
      <c r="D79" s="76"/>
      <c r="E79" s="5" t="str">
        <f>IF(BS_Février[[#This Row],[N° ARTICLE]]=0,"",VLOOKUP(BS_Février[[#This Row],[N° ARTICLE]],Données!C74:E130,2,FALSE))</f>
        <v/>
      </c>
      <c r="F79" s="76" t="str">
        <f>IF(BS_Février[[#This Row],[N° ARTICLE]]=0,"",VLOOKUP(BS_Février[[#This Row],[N° ARTICLE]],Données!C74:E130,3))</f>
        <v/>
      </c>
      <c r="G79" s="5"/>
      <c r="H79" s="4"/>
    </row>
    <row r="80" spans="1:8" ht="15.95" customHeight="1" x14ac:dyDescent="0.2">
      <c r="A80" s="29"/>
      <c r="B80" s="34"/>
      <c r="C80" s="34"/>
      <c r="D80" s="75"/>
      <c r="E80" s="25" t="str">
        <f>IF(BS_Février[[#This Row],[N° ARTICLE]]=0,"",VLOOKUP(BS_Février[[#This Row],[N° ARTICLE]],Données!C75:E131,2,FALSE))</f>
        <v/>
      </c>
      <c r="F80" s="75" t="str">
        <f>IF(BS_Février[[#This Row],[N° ARTICLE]]=0,"",VLOOKUP(BS_Février[[#This Row],[N° ARTICLE]],Données!C75:E131,3))</f>
        <v/>
      </c>
      <c r="G80" s="25"/>
      <c r="H80" s="27"/>
    </row>
    <row r="81" spans="1:8" ht="15.95" customHeight="1" x14ac:dyDescent="0.2">
      <c r="A81" s="11"/>
      <c r="B81" s="35"/>
      <c r="C81" s="35"/>
      <c r="D81" s="76"/>
      <c r="E81" s="5" t="str">
        <f>IF(BS_Février[[#This Row],[N° ARTICLE]]=0,"",VLOOKUP(BS_Février[[#This Row],[N° ARTICLE]],Données!C76:E132,2,FALSE))</f>
        <v/>
      </c>
      <c r="F81" s="76" t="str">
        <f>IF(BS_Février[[#This Row],[N° ARTICLE]]=0,"",VLOOKUP(BS_Février[[#This Row],[N° ARTICLE]],Données!C76:E132,3))</f>
        <v/>
      </c>
      <c r="G81" s="5"/>
      <c r="H81" s="4"/>
    </row>
    <row r="82" spans="1:8" s="18" customFormat="1" ht="15.95" customHeight="1" x14ac:dyDescent="0.2">
      <c r="A82" s="29"/>
      <c r="B82" s="34"/>
      <c r="C82" s="34"/>
      <c r="D82" s="75"/>
      <c r="E82" s="25" t="str">
        <f>IF(BS_Février[[#This Row],[N° ARTICLE]]=0,"",VLOOKUP(BS_Février[[#This Row],[N° ARTICLE]],Données!C77:E133,2,FALSE))</f>
        <v/>
      </c>
      <c r="F82" s="75" t="str">
        <f>IF(BS_Février[[#This Row],[N° ARTICLE]]=0,"",VLOOKUP(BS_Février[[#This Row],[N° ARTICLE]],Données!C77:E133,3))</f>
        <v/>
      </c>
      <c r="G82" s="25"/>
      <c r="H82" s="27"/>
    </row>
    <row r="83" spans="1:8" ht="15.95" customHeight="1" x14ac:dyDescent="0.2">
      <c r="A83" s="11"/>
      <c r="B83" s="35"/>
      <c r="C83" s="35"/>
      <c r="D83" s="76"/>
      <c r="E83" s="5" t="str">
        <f>IF(BS_Février[[#This Row],[N° ARTICLE]]=0,"",VLOOKUP(BS_Février[[#This Row],[N° ARTICLE]],Données!C78:E134,2,FALSE))</f>
        <v/>
      </c>
      <c r="F83" s="76" t="str">
        <f>IF(BS_Février[[#This Row],[N° ARTICLE]]=0,"",VLOOKUP(BS_Février[[#This Row],[N° ARTICLE]],Données!C78:E134,3))</f>
        <v/>
      </c>
      <c r="G83" s="5"/>
      <c r="H83" s="4"/>
    </row>
    <row r="84" spans="1:8" s="18" customFormat="1" ht="15.95" customHeight="1" x14ac:dyDescent="0.2">
      <c r="A84" s="29"/>
      <c r="B84" s="34"/>
      <c r="C84" s="34"/>
      <c r="D84" s="75"/>
      <c r="E84" s="25" t="str">
        <f>IF(BS_Février[[#This Row],[N° ARTICLE]]=0,"",VLOOKUP(BS_Février[[#This Row],[N° ARTICLE]],Données!C79:E135,2,FALSE))</f>
        <v/>
      </c>
      <c r="F84" s="75" t="str">
        <f>IF(BS_Février[[#This Row],[N° ARTICLE]]=0,"",VLOOKUP(BS_Février[[#This Row],[N° ARTICLE]],Données!C79:E135,3))</f>
        <v/>
      </c>
      <c r="G84" s="25"/>
      <c r="H84" s="27"/>
    </row>
    <row r="85" spans="1:8" ht="15.95" customHeight="1" x14ac:dyDescent="0.2">
      <c r="A85" s="11"/>
      <c r="B85" s="35"/>
      <c r="C85" s="35"/>
      <c r="D85" s="76"/>
      <c r="E85" s="5" t="str">
        <f>IF(BS_Février[[#This Row],[N° ARTICLE]]=0,"",VLOOKUP(BS_Février[[#This Row],[N° ARTICLE]],Données!C80:E136,2,FALSE))</f>
        <v/>
      </c>
      <c r="F85" s="76" t="str">
        <f>IF(BS_Février[[#This Row],[N° ARTICLE]]=0,"",VLOOKUP(BS_Février[[#This Row],[N° ARTICLE]],Données!C80:E136,3))</f>
        <v/>
      </c>
      <c r="G85" s="5"/>
      <c r="H85" s="4"/>
    </row>
    <row r="86" spans="1:8" s="18" customFormat="1" ht="15.95" customHeight="1" x14ac:dyDescent="0.2">
      <c r="A86" s="29"/>
      <c r="B86" s="34"/>
      <c r="C86" s="34"/>
      <c r="D86" s="75"/>
      <c r="E86" s="25" t="str">
        <f>IF(BS_Février[[#This Row],[N° ARTICLE]]=0,"",VLOOKUP(BS_Février[[#This Row],[N° ARTICLE]],Données!C81:E137,2,FALSE))</f>
        <v/>
      </c>
      <c r="F86" s="75" t="str">
        <f>IF(BS_Février[[#This Row],[N° ARTICLE]]=0,"",VLOOKUP(BS_Février[[#This Row],[N° ARTICLE]],Données!C81:E137,3))</f>
        <v/>
      </c>
      <c r="G86" s="25"/>
      <c r="H86" s="27"/>
    </row>
    <row r="87" spans="1:8" ht="15.95" customHeight="1" x14ac:dyDescent="0.2">
      <c r="A87" s="11"/>
      <c r="B87" s="35"/>
      <c r="C87" s="35"/>
      <c r="D87" s="76"/>
      <c r="E87" s="5" t="str">
        <f>IF(BS_Février[[#This Row],[N° ARTICLE]]=0,"",VLOOKUP(BS_Février[[#This Row],[N° ARTICLE]],Données!C82:E138,2,FALSE))</f>
        <v/>
      </c>
      <c r="F87" s="76" t="str">
        <f>IF(BS_Février[[#This Row],[N° ARTICLE]]=0,"",VLOOKUP(BS_Février[[#This Row],[N° ARTICLE]],Données!C82:E138,3))</f>
        <v/>
      </c>
      <c r="G87" s="5"/>
      <c r="H87" s="4"/>
    </row>
    <row r="88" spans="1:8" s="18" customFormat="1" ht="15.95" customHeight="1" x14ac:dyDescent="0.2">
      <c r="A88" s="29"/>
      <c r="B88" s="34"/>
      <c r="C88" s="34"/>
      <c r="D88" s="75"/>
      <c r="E88" s="25" t="str">
        <f>IF(BS_Février[[#This Row],[N° ARTICLE]]=0,"",VLOOKUP(BS_Février[[#This Row],[N° ARTICLE]],Données!C83:E139,2,FALSE))</f>
        <v/>
      </c>
      <c r="F88" s="75" t="str">
        <f>IF(BS_Février[[#This Row],[N° ARTICLE]]=0,"",VLOOKUP(BS_Février[[#This Row],[N° ARTICLE]],Données!C83:E139,3))</f>
        <v/>
      </c>
      <c r="G88" s="25"/>
      <c r="H88" s="27"/>
    </row>
    <row r="89" spans="1:8" ht="15.95" customHeight="1" x14ac:dyDescent="0.2">
      <c r="A89" s="11"/>
      <c r="B89" s="35"/>
      <c r="C89" s="35"/>
      <c r="D89" s="76"/>
      <c r="E89" s="5" t="str">
        <f>IF(BS_Février[[#This Row],[N° ARTICLE]]=0,"",VLOOKUP(BS_Février[[#This Row],[N° ARTICLE]],Données!C84:E140,2,FALSE))</f>
        <v/>
      </c>
      <c r="F89" s="76" t="str">
        <f>IF(BS_Février[[#This Row],[N° ARTICLE]]=0,"",VLOOKUP(BS_Février[[#This Row],[N° ARTICLE]],Données!C84:E140,3))</f>
        <v/>
      </c>
      <c r="G89" s="5"/>
      <c r="H89" s="4"/>
    </row>
    <row r="90" spans="1:8" s="18" customFormat="1" ht="15.95" customHeight="1" x14ac:dyDescent="0.2">
      <c r="A90" s="29"/>
      <c r="B90" s="34"/>
      <c r="C90" s="34"/>
      <c r="D90" s="75"/>
      <c r="E90" s="25" t="str">
        <f>IF(BS_Février[[#This Row],[N° ARTICLE]]=0,"",VLOOKUP(BS_Février[[#This Row],[N° ARTICLE]],Données!C85:E141,2,FALSE))</f>
        <v/>
      </c>
      <c r="F90" s="75" t="str">
        <f>IF(BS_Février[[#This Row],[N° ARTICLE]]=0,"",VLOOKUP(BS_Février[[#This Row],[N° ARTICLE]],Données!C85:E141,3))</f>
        <v/>
      </c>
      <c r="G90" s="25"/>
      <c r="H90" s="27"/>
    </row>
    <row r="91" spans="1:8" ht="15.95" customHeight="1" x14ac:dyDescent="0.2">
      <c r="A91" s="11"/>
      <c r="B91" s="35"/>
      <c r="C91" s="35"/>
      <c r="D91" s="76"/>
      <c r="E91" s="5" t="str">
        <f>IF(BS_Février[[#This Row],[N° ARTICLE]]=0,"",VLOOKUP(BS_Février[[#This Row],[N° ARTICLE]],Données!C86:E142,2,FALSE))</f>
        <v/>
      </c>
      <c r="F91" s="76" t="str">
        <f>IF(BS_Février[[#This Row],[N° ARTICLE]]=0,"",VLOOKUP(BS_Février[[#This Row],[N° ARTICLE]],Données!C86:E142,3))</f>
        <v/>
      </c>
      <c r="G91" s="5"/>
      <c r="H91" s="4"/>
    </row>
    <row r="92" spans="1:8" ht="15.95" customHeight="1" x14ac:dyDescent="0.2">
      <c r="A92" s="29"/>
      <c r="B92" s="34"/>
      <c r="C92" s="34"/>
      <c r="D92" s="75"/>
      <c r="E92" s="25" t="str">
        <f>IF(BS_Février[[#This Row],[N° ARTICLE]]=0,"",VLOOKUP(BS_Février[[#This Row],[N° ARTICLE]],Données!C87:E143,2,FALSE))</f>
        <v/>
      </c>
      <c r="F92" s="75" t="str">
        <f>IF(BS_Février[[#This Row],[N° ARTICLE]]=0,"",VLOOKUP(BS_Février[[#This Row],[N° ARTICLE]],Données!C87:E143,3))</f>
        <v/>
      </c>
      <c r="G92" s="25"/>
      <c r="H92" s="27"/>
    </row>
    <row r="93" spans="1:8" s="18" customFormat="1" ht="15.95" customHeight="1" x14ac:dyDescent="0.2">
      <c r="A93" s="11"/>
      <c r="B93" s="35"/>
      <c r="C93" s="35"/>
      <c r="D93" s="76"/>
      <c r="E93" s="5" t="str">
        <f>IF(BS_Février[[#This Row],[N° ARTICLE]]=0,"",VLOOKUP(BS_Février[[#This Row],[N° ARTICLE]],Données!C88:E144,2,FALSE))</f>
        <v/>
      </c>
      <c r="F93" s="76" t="str">
        <f>IF(BS_Février[[#This Row],[N° ARTICLE]]=0,"",VLOOKUP(BS_Février[[#This Row],[N° ARTICLE]],Données!C88:E144,3))</f>
        <v/>
      </c>
      <c r="G93" s="5"/>
      <c r="H93" s="4"/>
    </row>
    <row r="94" spans="1:8" ht="15.95" customHeight="1" x14ac:dyDescent="0.2">
      <c r="A94" s="29"/>
      <c r="B94" s="34"/>
      <c r="C94" s="34"/>
      <c r="D94" s="75"/>
      <c r="E94" s="25" t="str">
        <f>IF(BS_Février[[#This Row],[N° ARTICLE]]=0,"",VLOOKUP(BS_Février[[#This Row],[N° ARTICLE]],Données!C89:E145,2,FALSE))</f>
        <v/>
      </c>
      <c r="F94" s="75" t="str">
        <f>IF(BS_Février[[#This Row],[N° ARTICLE]]=0,"",VLOOKUP(BS_Février[[#This Row],[N° ARTICLE]],Données!C89:E145,3))</f>
        <v/>
      </c>
      <c r="G94" s="25"/>
      <c r="H94" s="27"/>
    </row>
    <row r="95" spans="1:8" s="18" customFormat="1" ht="15.95" customHeight="1" x14ac:dyDescent="0.2">
      <c r="A95" s="11"/>
      <c r="B95" s="35"/>
      <c r="C95" s="35"/>
      <c r="D95" s="76"/>
      <c r="E95" s="5" t="str">
        <f>IF(BS_Février[[#This Row],[N° ARTICLE]]=0,"",VLOOKUP(BS_Février[[#This Row],[N° ARTICLE]],Données!C90:E146,2,FALSE))</f>
        <v/>
      </c>
      <c r="F95" s="76" t="str">
        <f>IF(BS_Février[[#This Row],[N° ARTICLE]]=0,"",VLOOKUP(BS_Février[[#This Row],[N° ARTICLE]],Données!C90:E146,3))</f>
        <v/>
      </c>
      <c r="G95" s="5"/>
      <c r="H95" s="4"/>
    </row>
    <row r="96" spans="1:8" ht="15.95" customHeight="1" x14ac:dyDescent="0.2">
      <c r="A96" s="29"/>
      <c r="B96" s="34"/>
      <c r="C96" s="34"/>
      <c r="D96" s="75"/>
      <c r="E96" s="25" t="str">
        <f>IF(BS_Février[[#This Row],[N° ARTICLE]]=0,"",VLOOKUP(BS_Février[[#This Row],[N° ARTICLE]],Données!C91:E147,2,FALSE))</f>
        <v/>
      </c>
      <c r="F96" s="75" t="str">
        <f>IF(BS_Février[[#This Row],[N° ARTICLE]]=0,"",VLOOKUP(BS_Février[[#This Row],[N° ARTICLE]],Données!C91:E147,3))</f>
        <v/>
      </c>
      <c r="G96" s="25"/>
      <c r="H96" s="27"/>
    </row>
    <row r="97" spans="1:8" s="18" customFormat="1" ht="15.95" customHeight="1" x14ac:dyDescent="0.2">
      <c r="A97" s="11"/>
      <c r="B97" s="35"/>
      <c r="C97" s="35"/>
      <c r="D97" s="76"/>
      <c r="E97" s="5" t="str">
        <f>IF(BS_Février[[#This Row],[N° ARTICLE]]=0,"",VLOOKUP(BS_Février[[#This Row],[N° ARTICLE]],Données!C92:E148,2,FALSE))</f>
        <v/>
      </c>
      <c r="F97" s="76" t="str">
        <f>IF(BS_Février[[#This Row],[N° ARTICLE]]=0,"",VLOOKUP(BS_Février[[#This Row],[N° ARTICLE]],Données!C92:E148,3))</f>
        <v/>
      </c>
      <c r="G97" s="5"/>
      <c r="H97" s="4"/>
    </row>
    <row r="98" spans="1:8" ht="15.95" customHeight="1" x14ac:dyDescent="0.2">
      <c r="A98" s="29"/>
      <c r="B98" s="34"/>
      <c r="C98" s="34"/>
      <c r="D98" s="75"/>
      <c r="E98" s="25" t="str">
        <f>IF(BS_Février[[#This Row],[N° ARTICLE]]=0,"",VLOOKUP(BS_Février[[#This Row],[N° ARTICLE]],Données!C93:E149,2,FALSE))</f>
        <v/>
      </c>
      <c r="F98" s="75" t="str">
        <f>IF(BS_Février[[#This Row],[N° ARTICLE]]=0,"",VLOOKUP(BS_Février[[#This Row],[N° ARTICLE]],Données!C93:E149,3))</f>
        <v/>
      </c>
      <c r="G98" s="25"/>
      <c r="H98" s="27"/>
    </row>
    <row r="99" spans="1:8" s="18" customFormat="1" ht="15.95" customHeight="1" x14ac:dyDescent="0.2">
      <c r="A99" s="48"/>
      <c r="B99" s="49"/>
      <c r="C99" s="49"/>
      <c r="D99" s="78"/>
      <c r="E99" s="50" t="str">
        <f>IF(BS_Février[[#This Row],[N° ARTICLE]]=0,"",VLOOKUP(BS_Février[[#This Row],[N° ARTICLE]],Données!C94:E150,2,FALSE))</f>
        <v/>
      </c>
      <c r="F99" s="78" t="str">
        <f>IF(BS_Février[[#This Row],[N° ARTICLE]]=0,"",VLOOKUP(BS_Février[[#This Row],[N° ARTICLE]],Données!C94:E150,3))</f>
        <v/>
      </c>
      <c r="G99" s="50"/>
      <c r="H99" s="57"/>
    </row>
    <row r="100" spans="1:8" s="18" customFormat="1" ht="15.95" customHeight="1" x14ac:dyDescent="0.2">
      <c r="A100" s="51"/>
      <c r="B100" s="51"/>
      <c r="C100" s="51"/>
      <c r="D100" s="81"/>
      <c r="E100" s="52"/>
      <c r="F100" s="81"/>
      <c r="G100" s="52"/>
      <c r="H100" s="58"/>
    </row>
    <row r="101" spans="1:8" s="18" customFormat="1" ht="15.95" customHeight="1" x14ac:dyDescent="0.2">
      <c r="A101" s="51"/>
      <c r="B101" s="51"/>
      <c r="C101" s="51"/>
      <c r="D101" s="81"/>
      <c r="E101" s="52"/>
      <c r="F101" s="81"/>
      <c r="G101" s="52"/>
      <c r="H101" s="58"/>
    </row>
    <row r="102" spans="1:8" s="18" customFormat="1" ht="15.95" customHeight="1" x14ac:dyDescent="0.2">
      <c r="A102" s="51"/>
      <c r="B102" s="51"/>
      <c r="C102" s="51"/>
      <c r="D102" s="81"/>
      <c r="E102" s="52"/>
      <c r="F102" s="81"/>
      <c r="G102" s="52"/>
      <c r="H102" s="58"/>
    </row>
    <row r="103" spans="1:8" s="18" customFormat="1" ht="15.95" customHeight="1" x14ac:dyDescent="0.2">
      <c r="A103" s="51"/>
      <c r="B103" s="51"/>
      <c r="C103" s="51"/>
      <c r="D103" s="81"/>
      <c r="E103" s="52"/>
      <c r="F103" s="81"/>
      <c r="G103" s="52"/>
      <c r="H103" s="58"/>
    </row>
    <row r="104" spans="1:8" s="18" customFormat="1" ht="15.95" customHeight="1" x14ac:dyDescent="0.2">
      <c r="A104" s="51"/>
      <c r="B104" s="51"/>
      <c r="C104" s="51"/>
      <c r="D104" s="81"/>
      <c r="E104" s="52"/>
      <c r="F104" s="81"/>
      <c r="G104" s="52"/>
      <c r="H104" s="58"/>
    </row>
    <row r="105" spans="1:8" s="18" customFormat="1" ht="15.95" customHeight="1" x14ac:dyDescent="0.2">
      <c r="A105" s="51"/>
      <c r="B105" s="51"/>
      <c r="C105" s="51"/>
      <c r="D105" s="81"/>
      <c r="E105" s="52"/>
      <c r="F105" s="81"/>
      <c r="G105" s="52"/>
      <c r="H105" s="58"/>
    </row>
    <row r="106" spans="1:8" s="18" customFormat="1" ht="15.95" customHeight="1" x14ac:dyDescent="0.2">
      <c r="A106" s="51"/>
      <c r="B106" s="51"/>
      <c r="C106" s="51"/>
      <c r="D106" s="81"/>
      <c r="E106" s="52"/>
      <c r="F106" s="81"/>
      <c r="G106" s="52"/>
      <c r="H106" s="58"/>
    </row>
    <row r="107" spans="1:8" s="18" customFormat="1" ht="15.95" customHeight="1" x14ac:dyDescent="0.2">
      <c r="A107" s="51"/>
      <c r="B107" s="51"/>
      <c r="C107" s="51"/>
      <c r="D107" s="81"/>
      <c r="E107" s="52"/>
      <c r="F107" s="81"/>
      <c r="G107" s="52"/>
      <c r="H107" s="58"/>
    </row>
    <row r="108" spans="1:8" s="18" customFormat="1" ht="15.95" customHeight="1" x14ac:dyDescent="0.2">
      <c r="A108" s="51"/>
      <c r="B108" s="51"/>
      <c r="C108" s="51"/>
      <c r="D108" s="81"/>
      <c r="E108" s="52"/>
      <c r="F108" s="81"/>
      <c r="G108" s="52"/>
      <c r="H108" s="58"/>
    </row>
    <row r="109" spans="1:8" s="18" customFormat="1" ht="15.95" customHeight="1" x14ac:dyDescent="0.2">
      <c r="A109" s="51"/>
      <c r="B109" s="51"/>
      <c r="C109" s="51"/>
      <c r="D109" s="81"/>
      <c r="E109" s="52"/>
      <c r="F109" s="81"/>
      <c r="G109" s="52"/>
      <c r="H109" s="58"/>
    </row>
    <row r="110" spans="1:8" s="18" customFormat="1" ht="15.95" customHeight="1" x14ac:dyDescent="0.2">
      <c r="A110" s="51"/>
      <c r="B110" s="51"/>
      <c r="C110" s="51"/>
      <c r="D110" s="81"/>
      <c r="E110" s="52"/>
      <c r="F110" s="81"/>
      <c r="G110" s="52"/>
      <c r="H110" s="58"/>
    </row>
    <row r="111" spans="1:8" s="18" customFormat="1" ht="15.95" customHeight="1" x14ac:dyDescent="0.2">
      <c r="A111" s="51"/>
      <c r="B111" s="51"/>
      <c r="C111" s="51"/>
      <c r="D111" s="81"/>
      <c r="E111" s="52"/>
      <c r="F111" s="81"/>
      <c r="G111" s="52"/>
      <c r="H111" s="58"/>
    </row>
    <row r="112" spans="1:8" s="18" customFormat="1" ht="15.95" customHeight="1" x14ac:dyDescent="0.2">
      <c r="A112" s="51"/>
      <c r="B112" s="51"/>
      <c r="C112" s="51"/>
      <c r="D112" s="81"/>
      <c r="E112" s="52"/>
      <c r="F112" s="81"/>
      <c r="G112" s="52"/>
      <c r="H112" s="58"/>
    </row>
    <row r="113" spans="1:8" s="18" customFormat="1" ht="15.95" customHeight="1" x14ac:dyDescent="0.2">
      <c r="A113" s="51"/>
      <c r="B113" s="51"/>
      <c r="C113" s="51"/>
      <c r="D113" s="81"/>
      <c r="E113" s="52"/>
      <c r="F113" s="81"/>
      <c r="G113" s="52"/>
      <c r="H113" s="58"/>
    </row>
    <row r="114" spans="1:8" s="18" customFormat="1" ht="15.95" customHeight="1" x14ac:dyDescent="0.2">
      <c r="A114" s="51"/>
      <c r="B114" s="51"/>
      <c r="C114" s="51"/>
      <c r="D114" s="81"/>
      <c r="E114" s="52"/>
      <c r="F114" s="81"/>
      <c r="G114" s="52"/>
      <c r="H114" s="58"/>
    </row>
    <row r="115" spans="1:8" s="18" customFormat="1" ht="15.95" customHeight="1" x14ac:dyDescent="0.2">
      <c r="A115" s="51"/>
      <c r="B115" s="51"/>
      <c r="C115" s="51"/>
      <c r="D115" s="81"/>
      <c r="E115" s="52"/>
      <c r="F115" s="81"/>
      <c r="G115" s="52"/>
      <c r="H115" s="58"/>
    </row>
    <row r="116" spans="1:8" s="18" customFormat="1" ht="15.95" customHeight="1" x14ac:dyDescent="0.2">
      <c r="A116" s="51"/>
      <c r="B116" s="51"/>
      <c r="C116" s="51"/>
      <c r="D116" s="81"/>
      <c r="E116" s="52"/>
      <c r="F116" s="81"/>
      <c r="G116" s="52"/>
      <c r="H116" s="58"/>
    </row>
    <row r="117" spans="1:8" s="18" customFormat="1" ht="15.95" customHeight="1" x14ac:dyDescent="0.2">
      <c r="A117" s="51"/>
      <c r="B117" s="51"/>
      <c r="C117" s="51"/>
      <c r="D117" s="81"/>
      <c r="E117" s="52"/>
      <c r="F117" s="81"/>
      <c r="G117" s="52"/>
      <c r="H117" s="58"/>
    </row>
    <row r="118" spans="1:8" s="18" customFormat="1" ht="15.95" customHeight="1" x14ac:dyDescent="0.2">
      <c r="A118" s="51"/>
      <c r="B118" s="51"/>
      <c r="C118" s="51"/>
      <c r="D118" s="81"/>
      <c r="E118" s="52"/>
      <c r="F118" s="81"/>
      <c r="G118" s="52"/>
      <c r="H118" s="58"/>
    </row>
    <row r="119" spans="1:8" s="18" customFormat="1" ht="15.95" customHeight="1" x14ac:dyDescent="0.2">
      <c r="A119" s="51"/>
      <c r="B119" s="51"/>
      <c r="C119" s="51"/>
      <c r="D119" s="81"/>
      <c r="E119" s="52"/>
      <c r="F119" s="81"/>
      <c r="G119" s="52"/>
      <c r="H119" s="58"/>
    </row>
    <row r="120" spans="1:8" s="18" customFormat="1" ht="15.95" customHeight="1" x14ac:dyDescent="0.2">
      <c r="A120" s="51"/>
      <c r="B120" s="51"/>
      <c r="C120" s="51"/>
      <c r="D120" s="81"/>
      <c r="E120" s="52"/>
      <c r="F120" s="81"/>
      <c r="G120" s="52"/>
      <c r="H120" s="58"/>
    </row>
    <row r="121" spans="1:8" s="18" customFormat="1" ht="15.95" customHeight="1" x14ac:dyDescent="0.2">
      <c r="A121" s="51"/>
      <c r="B121" s="51"/>
      <c r="C121" s="51"/>
      <c r="D121" s="81"/>
      <c r="E121" s="52"/>
      <c r="F121" s="81"/>
      <c r="G121" s="52"/>
      <c r="H121" s="58"/>
    </row>
    <row r="122" spans="1:8" s="18" customFormat="1" ht="15.95" customHeight="1" x14ac:dyDescent="0.2">
      <c r="A122" s="51"/>
      <c r="B122" s="51"/>
      <c r="C122" s="51"/>
      <c r="D122" s="81"/>
      <c r="E122" s="52"/>
      <c r="F122" s="81"/>
      <c r="G122" s="52"/>
      <c r="H122" s="58"/>
    </row>
    <row r="123" spans="1:8" s="18" customFormat="1" ht="15.95" customHeight="1" x14ac:dyDescent="0.2">
      <c r="A123" s="51"/>
      <c r="B123" s="51"/>
      <c r="C123" s="51"/>
      <c r="D123" s="81"/>
      <c r="E123" s="52"/>
      <c r="F123" s="81"/>
      <c r="G123" s="52"/>
      <c r="H123" s="58"/>
    </row>
    <row r="124" spans="1:8" s="18" customFormat="1" ht="15.95" customHeight="1" x14ac:dyDescent="0.2">
      <c r="A124" s="51"/>
      <c r="B124" s="51"/>
      <c r="C124" s="51"/>
      <c r="D124" s="81"/>
      <c r="E124" s="52"/>
      <c r="F124" s="81"/>
      <c r="G124" s="52"/>
      <c r="H124" s="58"/>
    </row>
    <row r="125" spans="1:8" s="18" customFormat="1" ht="15.95" customHeight="1" x14ac:dyDescent="0.2">
      <c r="A125" s="51"/>
      <c r="B125" s="51"/>
      <c r="C125" s="51"/>
      <c r="D125" s="81"/>
      <c r="E125" s="52"/>
      <c r="F125" s="81"/>
      <c r="G125" s="52"/>
      <c r="H125" s="58"/>
    </row>
    <row r="126" spans="1:8" s="18" customFormat="1" ht="15.95" customHeight="1" x14ac:dyDescent="0.2">
      <c r="A126" s="51"/>
      <c r="B126" s="51"/>
      <c r="C126" s="51"/>
      <c r="D126" s="81"/>
      <c r="E126" s="52"/>
      <c r="F126" s="81"/>
      <c r="G126" s="52"/>
      <c r="H126" s="58"/>
    </row>
    <row r="127" spans="1:8" s="18" customFormat="1" ht="15.95" customHeight="1" x14ac:dyDescent="0.2">
      <c r="A127" s="51"/>
      <c r="B127" s="51"/>
      <c r="C127" s="51"/>
      <c r="D127" s="81"/>
      <c r="E127" s="52"/>
      <c r="F127" s="81"/>
      <c r="G127" s="52"/>
      <c r="H127" s="58"/>
    </row>
    <row r="128" spans="1:8" s="18" customFormat="1" ht="15.95" customHeight="1" x14ac:dyDescent="0.2">
      <c r="A128" s="51"/>
      <c r="B128" s="51"/>
      <c r="C128" s="51"/>
      <c r="D128" s="81"/>
      <c r="E128" s="52"/>
      <c r="F128" s="81"/>
      <c r="G128" s="52"/>
      <c r="H128" s="58"/>
    </row>
    <row r="129" spans="1:8" s="18" customFormat="1" ht="15.95" customHeight="1" x14ac:dyDescent="0.2">
      <c r="A129" s="51"/>
      <c r="B129" s="51"/>
      <c r="C129" s="51"/>
      <c r="D129" s="81"/>
      <c r="E129" s="52"/>
      <c r="F129" s="81"/>
      <c r="G129" s="52"/>
      <c r="H129" s="58"/>
    </row>
    <row r="130" spans="1:8" s="18" customFormat="1" ht="15.95" customHeight="1" x14ac:dyDescent="0.2">
      <c r="A130" s="51"/>
      <c r="B130" s="51"/>
      <c r="C130" s="51"/>
      <c r="D130" s="81"/>
      <c r="E130" s="52"/>
      <c r="F130" s="81"/>
      <c r="G130" s="52"/>
      <c r="H130" s="58"/>
    </row>
    <row r="131" spans="1:8" s="18" customFormat="1" ht="15.95" customHeight="1" x14ac:dyDescent="0.2">
      <c r="A131" s="51"/>
      <c r="B131" s="51"/>
      <c r="C131" s="51"/>
      <c r="D131" s="81"/>
      <c r="E131" s="52"/>
      <c r="F131" s="81"/>
      <c r="G131" s="52"/>
      <c r="H131" s="58"/>
    </row>
    <row r="132" spans="1:8" s="18" customFormat="1" ht="15.95" customHeight="1" x14ac:dyDescent="0.2">
      <c r="A132" s="51"/>
      <c r="B132" s="51"/>
      <c r="C132" s="51"/>
      <c r="D132" s="81"/>
      <c r="E132" s="52"/>
      <c r="F132" s="81"/>
      <c r="G132" s="52"/>
      <c r="H132" s="58"/>
    </row>
    <row r="133" spans="1:8" s="18" customFormat="1" ht="15.95" customHeight="1" x14ac:dyDescent="0.2">
      <c r="A133" s="51"/>
      <c r="B133" s="51"/>
      <c r="C133" s="51"/>
      <c r="D133" s="81"/>
      <c r="E133" s="52"/>
      <c r="F133" s="81"/>
      <c r="G133" s="52"/>
      <c r="H133" s="58"/>
    </row>
    <row r="134" spans="1:8" s="18" customFormat="1" x14ac:dyDescent="0.2">
      <c r="A134" s="51"/>
      <c r="B134" s="51"/>
      <c r="C134" s="51"/>
      <c r="D134" s="81"/>
      <c r="E134" s="52"/>
      <c r="F134" s="81"/>
      <c r="G134" s="52"/>
      <c r="H134" s="58"/>
    </row>
    <row r="135" spans="1:8" s="18" customFormat="1" x14ac:dyDescent="0.2">
      <c r="A135" s="51"/>
      <c r="B135" s="51"/>
      <c r="C135" s="51"/>
      <c r="D135" s="81"/>
      <c r="E135" s="52"/>
      <c r="F135" s="81"/>
      <c r="G135" s="52"/>
      <c r="H135" s="58"/>
    </row>
    <row r="136" spans="1:8" s="18" customFormat="1" x14ac:dyDescent="0.2">
      <c r="A136" s="51"/>
      <c r="B136" s="51"/>
      <c r="C136" s="51"/>
      <c r="D136" s="81"/>
      <c r="E136" s="52"/>
      <c r="F136" s="81"/>
      <c r="G136" s="52"/>
      <c r="H136" s="58"/>
    </row>
    <row r="137" spans="1:8" s="18" customFormat="1" x14ac:dyDescent="0.2">
      <c r="A137" s="51"/>
      <c r="B137" s="51"/>
      <c r="C137" s="51"/>
      <c r="D137" s="81"/>
      <c r="E137" s="52"/>
      <c r="F137" s="81"/>
      <c r="G137" s="52"/>
      <c r="H137" s="58"/>
    </row>
    <row r="138" spans="1:8" s="18" customFormat="1" x14ac:dyDescent="0.2">
      <c r="A138" s="51"/>
      <c r="B138" s="51"/>
      <c r="C138" s="51"/>
      <c r="D138" s="81"/>
      <c r="E138" s="52"/>
      <c r="F138" s="81"/>
      <c r="G138" s="52"/>
      <c r="H138" s="58"/>
    </row>
    <row r="139" spans="1:8" s="18" customFormat="1" x14ac:dyDescent="0.2">
      <c r="A139" s="51"/>
      <c r="B139" s="51"/>
      <c r="C139" s="51"/>
      <c r="D139" s="81"/>
      <c r="E139" s="52"/>
      <c r="F139" s="81"/>
      <c r="G139" s="52"/>
      <c r="H139" s="58"/>
    </row>
    <row r="140" spans="1:8" s="18" customFormat="1" x14ac:dyDescent="0.2">
      <c r="A140" s="51"/>
      <c r="B140" s="51"/>
      <c r="C140" s="51"/>
      <c r="D140" s="81"/>
      <c r="E140" s="52"/>
      <c r="F140" s="81"/>
      <c r="G140" s="52"/>
      <c r="H140" s="58"/>
    </row>
    <row r="141" spans="1:8" s="18" customFormat="1" x14ac:dyDescent="0.2">
      <c r="A141" s="51"/>
      <c r="B141" s="51"/>
      <c r="C141" s="51"/>
      <c r="D141" s="81"/>
      <c r="E141" s="52"/>
      <c r="F141" s="81"/>
      <c r="G141" s="52"/>
      <c r="H141" s="58"/>
    </row>
    <row r="142" spans="1:8" s="18" customFormat="1" x14ac:dyDescent="0.2">
      <c r="A142" s="51"/>
      <c r="B142" s="51"/>
      <c r="C142" s="51"/>
      <c r="D142" s="81"/>
      <c r="E142" s="52"/>
      <c r="F142" s="81"/>
      <c r="G142" s="52"/>
      <c r="H142" s="58"/>
    </row>
    <row r="143" spans="1:8" s="18" customFormat="1" x14ac:dyDescent="0.2">
      <c r="A143" s="51"/>
      <c r="B143" s="51"/>
      <c r="C143" s="51"/>
      <c r="D143" s="81"/>
      <c r="E143" s="52"/>
      <c r="F143" s="81"/>
      <c r="G143" s="52"/>
      <c r="H143" s="58"/>
    </row>
    <row r="144" spans="1:8" s="18" customFormat="1" x14ac:dyDescent="0.2">
      <c r="A144" s="51"/>
      <c r="B144" s="51"/>
      <c r="C144" s="51"/>
      <c r="D144" s="81"/>
      <c r="E144" s="52"/>
      <c r="F144" s="81"/>
      <c r="G144" s="52"/>
      <c r="H144" s="58"/>
    </row>
    <row r="145" spans="1:8" s="18" customFormat="1" x14ac:dyDescent="0.2">
      <c r="A145" s="51"/>
      <c r="B145" s="51"/>
      <c r="C145" s="51"/>
      <c r="D145" s="81"/>
      <c r="E145" s="52"/>
      <c r="F145" s="81"/>
      <c r="G145" s="52"/>
      <c r="H145" s="58"/>
    </row>
    <row r="146" spans="1:8" s="18" customFormat="1" x14ac:dyDescent="0.2">
      <c r="A146" s="51"/>
      <c r="B146" s="51"/>
      <c r="C146" s="51"/>
      <c r="D146" s="81"/>
      <c r="E146" s="52"/>
      <c r="F146" s="81"/>
      <c r="G146" s="52"/>
      <c r="H146" s="58"/>
    </row>
    <row r="147" spans="1:8" s="18" customFormat="1" x14ac:dyDescent="0.2">
      <c r="A147" s="51"/>
      <c r="B147" s="51"/>
      <c r="C147" s="51"/>
      <c r="D147" s="81"/>
      <c r="E147" s="52"/>
      <c r="F147" s="81"/>
      <c r="G147" s="52"/>
      <c r="H147" s="58"/>
    </row>
    <row r="148" spans="1:8" s="18" customFormat="1" x14ac:dyDescent="0.2">
      <c r="A148" s="51"/>
      <c r="B148" s="51"/>
      <c r="C148" s="51"/>
      <c r="D148" s="81"/>
      <c r="E148" s="52"/>
      <c r="F148" s="81"/>
      <c r="G148" s="52"/>
      <c r="H148" s="58"/>
    </row>
    <row r="149" spans="1:8" s="18" customFormat="1" x14ac:dyDescent="0.2">
      <c r="A149" s="51"/>
      <c r="B149" s="51"/>
      <c r="C149" s="51"/>
      <c r="D149" s="81"/>
      <c r="E149" s="52"/>
      <c r="F149" s="81"/>
      <c r="G149" s="52"/>
      <c r="H149" s="58"/>
    </row>
    <row r="150" spans="1:8" s="18" customFormat="1" x14ac:dyDescent="0.2">
      <c r="A150" s="51"/>
      <c r="B150" s="51"/>
      <c r="C150" s="51"/>
      <c r="D150" s="81"/>
      <c r="E150" s="52"/>
      <c r="F150" s="81"/>
      <c r="G150" s="52"/>
      <c r="H150" s="58"/>
    </row>
    <row r="151" spans="1:8" s="18" customFormat="1" x14ac:dyDescent="0.2">
      <c r="A151" s="51"/>
      <c r="B151" s="51"/>
      <c r="C151" s="51"/>
      <c r="D151" s="81"/>
      <c r="E151" s="52"/>
      <c r="F151" s="81"/>
      <c r="G151" s="52"/>
      <c r="H151" s="58"/>
    </row>
    <row r="152" spans="1:8" s="18" customFormat="1" x14ac:dyDescent="0.2">
      <c r="A152" s="51"/>
      <c r="B152" s="51"/>
      <c r="C152" s="51"/>
      <c r="D152" s="81"/>
      <c r="E152" s="52"/>
      <c r="F152" s="81"/>
      <c r="G152" s="52"/>
      <c r="H152" s="58"/>
    </row>
    <row r="153" spans="1:8" s="18" customFormat="1" x14ac:dyDescent="0.2">
      <c r="A153" s="51"/>
      <c r="B153" s="51"/>
      <c r="C153" s="51"/>
      <c r="D153" s="81"/>
      <c r="E153" s="52"/>
      <c r="F153" s="81"/>
      <c r="G153" s="52"/>
      <c r="H153" s="58"/>
    </row>
    <row r="154" spans="1:8" s="18" customFormat="1" x14ac:dyDescent="0.2">
      <c r="A154" s="51"/>
      <c r="B154" s="51"/>
      <c r="C154" s="51"/>
      <c r="D154" s="81"/>
      <c r="E154" s="52"/>
      <c r="F154" s="81"/>
      <c r="G154" s="52"/>
      <c r="H154" s="58"/>
    </row>
    <row r="155" spans="1:8" s="18" customFormat="1" x14ac:dyDescent="0.2">
      <c r="A155" s="51"/>
      <c r="B155" s="51"/>
      <c r="C155" s="51"/>
      <c r="D155" s="81"/>
      <c r="E155" s="52"/>
      <c r="F155" s="81"/>
      <c r="G155" s="52"/>
      <c r="H155" s="58"/>
    </row>
    <row r="156" spans="1:8" s="18" customFormat="1" x14ac:dyDescent="0.2">
      <c r="A156" s="51"/>
      <c r="B156" s="51"/>
      <c r="C156" s="51"/>
      <c r="D156" s="81"/>
      <c r="E156" s="52"/>
      <c r="F156" s="81"/>
      <c r="G156" s="52"/>
      <c r="H156" s="58"/>
    </row>
    <row r="157" spans="1:8" s="18" customFormat="1" x14ac:dyDescent="0.2">
      <c r="A157" s="51"/>
      <c r="B157" s="51"/>
      <c r="C157" s="51"/>
      <c r="D157" s="81"/>
      <c r="E157" s="52"/>
      <c r="F157" s="81"/>
      <c r="G157" s="52"/>
      <c r="H157" s="58"/>
    </row>
    <row r="158" spans="1:8" s="18" customFormat="1" x14ac:dyDescent="0.2">
      <c r="A158" s="51"/>
      <c r="B158" s="51"/>
      <c r="C158" s="51"/>
      <c r="D158" s="81"/>
      <c r="E158" s="52"/>
      <c r="F158" s="81"/>
      <c r="G158" s="52"/>
      <c r="H158" s="58"/>
    </row>
    <row r="159" spans="1:8" s="18" customFormat="1" x14ac:dyDescent="0.2">
      <c r="A159" s="51"/>
      <c r="B159" s="51"/>
      <c r="C159" s="51"/>
      <c r="D159" s="81"/>
      <c r="E159" s="52"/>
      <c r="F159" s="81"/>
      <c r="G159" s="52"/>
      <c r="H159" s="58"/>
    </row>
    <row r="160" spans="1:8" s="18" customFormat="1" x14ac:dyDescent="0.2">
      <c r="A160" s="51"/>
      <c r="B160" s="51"/>
      <c r="C160" s="51"/>
      <c r="D160" s="81"/>
      <c r="E160" s="52"/>
      <c r="F160" s="81"/>
      <c r="G160" s="52"/>
      <c r="H160" s="58"/>
    </row>
    <row r="161" spans="1:8" s="18" customFormat="1" x14ac:dyDescent="0.2">
      <c r="A161" s="51"/>
      <c r="B161" s="51"/>
      <c r="C161" s="51"/>
      <c r="D161" s="81"/>
      <c r="E161" s="52"/>
      <c r="F161" s="81"/>
      <c r="G161" s="52"/>
      <c r="H161" s="58"/>
    </row>
    <row r="162" spans="1:8" s="18" customFormat="1" x14ac:dyDescent="0.2">
      <c r="A162" s="51"/>
      <c r="B162" s="51"/>
      <c r="C162" s="51"/>
      <c r="D162" s="81"/>
      <c r="E162" s="52"/>
      <c r="F162" s="81"/>
      <c r="G162" s="52"/>
      <c r="H162" s="58"/>
    </row>
    <row r="163" spans="1:8" s="18" customFormat="1" x14ac:dyDescent="0.2">
      <c r="A163" s="51"/>
      <c r="B163" s="51"/>
      <c r="C163" s="51"/>
      <c r="D163" s="81"/>
      <c r="E163" s="52"/>
      <c r="F163" s="81"/>
      <c r="G163" s="52"/>
      <c r="H163" s="58"/>
    </row>
    <row r="164" spans="1:8" s="18" customFormat="1" x14ac:dyDescent="0.2">
      <c r="A164" s="42"/>
      <c r="B164" s="42"/>
      <c r="C164" s="42"/>
      <c r="D164" s="82"/>
      <c r="E164" s="56"/>
      <c r="F164" s="82"/>
      <c r="G164" s="56"/>
      <c r="H164" s="43"/>
    </row>
    <row r="165" spans="1:8" s="18" customFormat="1" x14ac:dyDescent="0.2">
      <c r="A165" s="42"/>
      <c r="B165" s="42"/>
      <c r="C165" s="42"/>
      <c r="D165" s="82"/>
      <c r="E165" s="56"/>
      <c r="F165" s="82"/>
      <c r="G165" s="56"/>
      <c r="H165" s="43"/>
    </row>
    <row r="166" spans="1:8" s="18" customFormat="1" x14ac:dyDescent="0.2">
      <c r="A166" s="42"/>
      <c r="B166" s="42"/>
      <c r="C166" s="42"/>
      <c r="D166" s="82"/>
      <c r="E166" s="56"/>
      <c r="F166" s="82"/>
      <c r="G166" s="56"/>
      <c r="H166" s="43"/>
    </row>
    <row r="167" spans="1:8" s="18" customFormat="1" x14ac:dyDescent="0.2">
      <c r="A167" s="42"/>
      <c r="B167" s="42"/>
      <c r="C167" s="42"/>
      <c r="D167" s="82"/>
      <c r="E167" s="56"/>
      <c r="F167" s="82"/>
      <c r="G167" s="56"/>
      <c r="H167" s="43"/>
    </row>
    <row r="168" spans="1:8" s="18" customFormat="1" x14ac:dyDescent="0.2">
      <c r="A168" s="42"/>
      <c r="B168" s="42"/>
      <c r="C168" s="42"/>
      <c r="D168" s="82"/>
      <c r="E168" s="56"/>
      <c r="F168" s="82"/>
      <c r="G168" s="56"/>
      <c r="H168" s="43"/>
    </row>
    <row r="169" spans="1:8" s="18" customFormat="1" x14ac:dyDescent="0.2">
      <c r="A169" s="42"/>
      <c r="B169" s="42"/>
      <c r="C169" s="42"/>
      <c r="D169" s="82"/>
      <c r="E169" s="56"/>
      <c r="F169" s="82"/>
      <c r="G169" s="56"/>
      <c r="H169" s="43"/>
    </row>
    <row r="170" spans="1:8" s="18" customFormat="1" x14ac:dyDescent="0.2">
      <c r="A170" s="42"/>
      <c r="B170" s="42"/>
      <c r="C170" s="42"/>
      <c r="D170" s="82"/>
      <c r="E170" s="56"/>
      <c r="F170" s="82"/>
      <c r="G170" s="56"/>
      <c r="H170" s="43"/>
    </row>
    <row r="171" spans="1:8" s="18" customFormat="1" x14ac:dyDescent="0.2">
      <c r="A171" s="42"/>
      <c r="B171" s="42"/>
      <c r="C171" s="42"/>
      <c r="D171" s="82"/>
      <c r="E171" s="56"/>
      <c r="F171" s="82"/>
      <c r="G171" s="56"/>
      <c r="H171" s="43"/>
    </row>
    <row r="172" spans="1:8" s="18" customFormat="1" x14ac:dyDescent="0.2">
      <c r="A172" s="42"/>
      <c r="B172" s="42"/>
      <c r="C172" s="42"/>
      <c r="D172" s="82"/>
      <c r="E172" s="56"/>
      <c r="F172" s="82"/>
      <c r="G172" s="56"/>
      <c r="H172" s="43"/>
    </row>
    <row r="173" spans="1:8" s="18" customFormat="1" x14ac:dyDescent="0.2">
      <c r="A173" s="42"/>
      <c r="B173" s="42"/>
      <c r="C173" s="42"/>
      <c r="D173" s="82"/>
      <c r="E173" s="56"/>
      <c r="F173" s="82"/>
      <c r="G173" s="56"/>
      <c r="H173" s="43"/>
    </row>
    <row r="174" spans="1:8" s="18" customFormat="1" x14ac:dyDescent="0.2">
      <c r="A174" s="42"/>
      <c r="B174" s="42"/>
      <c r="C174" s="42"/>
      <c r="D174" s="82"/>
      <c r="E174" s="56"/>
      <c r="F174" s="82"/>
      <c r="G174" s="56"/>
      <c r="H174" s="43"/>
    </row>
    <row r="175" spans="1:8" s="18" customFormat="1" x14ac:dyDescent="0.2">
      <c r="A175" s="42"/>
      <c r="B175" s="42"/>
      <c r="C175" s="42"/>
      <c r="D175" s="82"/>
      <c r="E175" s="56"/>
      <c r="F175" s="82"/>
      <c r="G175" s="56"/>
      <c r="H175" s="43"/>
    </row>
    <row r="176" spans="1:8" s="18" customFormat="1" x14ac:dyDescent="0.2">
      <c r="A176" s="42"/>
      <c r="B176" s="42"/>
      <c r="C176" s="42"/>
      <c r="D176" s="82"/>
      <c r="E176" s="56"/>
      <c r="F176" s="82"/>
      <c r="G176" s="56"/>
      <c r="H176" s="43"/>
    </row>
    <row r="177" spans="1:8" s="18" customFormat="1" x14ac:dyDescent="0.2">
      <c r="A177" s="42"/>
      <c r="B177" s="42"/>
      <c r="C177" s="42"/>
      <c r="D177" s="82"/>
      <c r="E177" s="56"/>
      <c r="F177" s="82"/>
      <c r="G177" s="56"/>
      <c r="H177" s="43"/>
    </row>
    <row r="178" spans="1:8" s="18" customFormat="1" x14ac:dyDescent="0.2">
      <c r="A178" s="42"/>
      <c r="B178" s="42"/>
      <c r="C178" s="42"/>
      <c r="D178" s="82"/>
      <c r="E178" s="56"/>
      <c r="F178" s="82"/>
      <c r="G178" s="56"/>
      <c r="H178" s="43"/>
    </row>
    <row r="179" spans="1:8" s="18" customFormat="1" x14ac:dyDescent="0.2">
      <c r="A179" s="42"/>
      <c r="B179" s="42"/>
      <c r="C179" s="42"/>
      <c r="D179" s="82"/>
      <c r="E179" s="56"/>
      <c r="F179" s="82"/>
      <c r="G179" s="56"/>
      <c r="H179" s="43"/>
    </row>
    <row r="180" spans="1:8" s="18" customFormat="1" x14ac:dyDescent="0.2">
      <c r="A180" s="42"/>
      <c r="B180" s="42"/>
      <c r="C180" s="42"/>
      <c r="D180" s="82"/>
      <c r="E180" s="56"/>
      <c r="F180" s="82"/>
      <c r="G180" s="56"/>
      <c r="H180" s="43"/>
    </row>
    <row r="181" spans="1:8" s="18" customFormat="1" x14ac:dyDescent="0.2">
      <c r="A181" s="42"/>
      <c r="B181" s="42"/>
      <c r="C181" s="42"/>
      <c r="D181" s="82"/>
      <c r="E181" s="56"/>
      <c r="F181" s="82"/>
      <c r="G181" s="56"/>
      <c r="H181" s="43"/>
    </row>
    <row r="182" spans="1:8" s="18" customFormat="1" x14ac:dyDescent="0.2">
      <c r="A182" s="42"/>
      <c r="B182" s="42"/>
      <c r="C182" s="42"/>
      <c r="D182" s="82"/>
      <c r="E182" s="56"/>
      <c r="F182" s="82"/>
      <c r="G182" s="56"/>
      <c r="H182" s="43"/>
    </row>
    <row r="183" spans="1:8" s="18" customFormat="1" x14ac:dyDescent="0.2">
      <c r="A183" s="42"/>
      <c r="B183" s="42"/>
      <c r="C183" s="42"/>
      <c r="D183" s="82"/>
      <c r="E183" s="56"/>
      <c r="F183" s="82"/>
      <c r="G183" s="56"/>
      <c r="H183" s="43"/>
    </row>
    <row r="184" spans="1:8" s="18" customFormat="1" x14ac:dyDescent="0.2">
      <c r="A184" s="42"/>
      <c r="B184" s="42"/>
      <c r="C184" s="42"/>
      <c r="D184" s="82"/>
      <c r="E184" s="56"/>
      <c r="F184" s="82"/>
      <c r="G184" s="56"/>
      <c r="H184" s="43"/>
    </row>
    <row r="185" spans="1:8" s="18" customFormat="1" x14ac:dyDescent="0.2">
      <c r="A185" s="42"/>
      <c r="B185" s="42"/>
      <c r="C185" s="42"/>
      <c r="D185" s="82"/>
      <c r="E185" s="56"/>
      <c r="F185" s="82"/>
      <c r="G185" s="56"/>
      <c r="H185" s="43"/>
    </row>
    <row r="186" spans="1:8" s="18" customFormat="1" x14ac:dyDescent="0.2">
      <c r="A186" s="42"/>
      <c r="B186" s="42"/>
      <c r="C186" s="42"/>
      <c r="D186" s="82"/>
      <c r="E186" s="56"/>
      <c r="F186" s="82"/>
      <c r="G186" s="56"/>
      <c r="H186" s="43"/>
    </row>
    <row r="187" spans="1:8" s="18" customFormat="1" x14ac:dyDescent="0.2">
      <c r="A187" s="42"/>
      <c r="B187" s="42"/>
      <c r="C187" s="42"/>
      <c r="D187" s="82"/>
      <c r="E187" s="56"/>
      <c r="F187" s="82"/>
      <c r="G187" s="56"/>
      <c r="H187" s="43"/>
    </row>
    <row r="188" spans="1:8" s="18" customFormat="1" x14ac:dyDescent="0.2">
      <c r="A188" s="42"/>
      <c r="B188" s="42"/>
      <c r="C188" s="42"/>
      <c r="D188" s="82"/>
      <c r="E188" s="56"/>
      <c r="F188" s="82"/>
      <c r="G188" s="56"/>
      <c r="H188" s="43"/>
    </row>
    <row r="189" spans="1:8" s="18" customFormat="1" x14ac:dyDescent="0.2">
      <c r="A189" s="42"/>
      <c r="B189" s="42"/>
      <c r="C189" s="42"/>
      <c r="D189" s="82"/>
      <c r="E189" s="56"/>
      <c r="F189" s="82"/>
      <c r="G189" s="56"/>
      <c r="H189" s="43"/>
    </row>
    <row r="190" spans="1:8" s="18" customFormat="1" x14ac:dyDescent="0.2">
      <c r="A190" s="42"/>
      <c r="B190" s="42"/>
      <c r="C190" s="42"/>
      <c r="D190" s="82"/>
      <c r="E190" s="56"/>
      <c r="F190" s="82"/>
      <c r="G190" s="56"/>
      <c r="H190" s="43"/>
    </row>
    <row r="191" spans="1:8" s="18" customFormat="1" x14ac:dyDescent="0.2">
      <c r="A191" s="42"/>
      <c r="B191" s="42"/>
      <c r="C191" s="42"/>
      <c r="D191" s="82"/>
      <c r="E191" s="56"/>
      <c r="F191" s="82"/>
      <c r="G191" s="56"/>
      <c r="H191" s="43"/>
    </row>
    <row r="192" spans="1:8" s="18" customFormat="1" x14ac:dyDescent="0.2">
      <c r="A192" s="42"/>
      <c r="B192" s="42"/>
      <c r="C192" s="42"/>
      <c r="D192" s="82"/>
      <c r="E192" s="56"/>
      <c r="F192" s="82"/>
      <c r="G192" s="56"/>
      <c r="H192" s="43"/>
    </row>
    <row r="193" spans="1:8" s="18" customFormat="1" x14ac:dyDescent="0.2">
      <c r="A193" s="42"/>
      <c r="B193" s="42"/>
      <c r="C193" s="42"/>
      <c r="D193" s="82"/>
      <c r="E193" s="56"/>
      <c r="F193" s="82"/>
      <c r="G193" s="56"/>
      <c r="H193" s="43"/>
    </row>
    <row r="194" spans="1:8" s="18" customFormat="1" x14ac:dyDescent="0.2">
      <c r="A194" s="42"/>
      <c r="B194" s="42"/>
      <c r="C194" s="42"/>
      <c r="D194" s="82"/>
      <c r="E194" s="56"/>
      <c r="F194" s="82"/>
      <c r="G194" s="56"/>
      <c r="H194" s="43"/>
    </row>
    <row r="195" spans="1:8" s="18" customFormat="1" x14ac:dyDescent="0.2">
      <c r="A195" s="42"/>
      <c r="B195" s="42"/>
      <c r="C195" s="42"/>
      <c r="D195" s="82"/>
      <c r="E195" s="56"/>
      <c r="F195" s="82"/>
      <c r="G195" s="56"/>
      <c r="H195" s="43"/>
    </row>
    <row r="196" spans="1:8" s="18" customFormat="1" x14ac:dyDescent="0.2">
      <c r="A196" s="42"/>
      <c r="B196" s="42"/>
      <c r="C196" s="42"/>
      <c r="D196" s="82"/>
      <c r="E196" s="56"/>
      <c r="F196" s="82"/>
      <c r="G196" s="56"/>
      <c r="H196" s="43"/>
    </row>
    <row r="197" spans="1:8" s="18" customFormat="1" x14ac:dyDescent="0.2">
      <c r="A197" s="42"/>
      <c r="B197" s="42"/>
      <c r="C197" s="42"/>
      <c r="D197" s="82"/>
      <c r="E197" s="56"/>
      <c r="F197" s="82"/>
      <c r="G197" s="56"/>
      <c r="H197" s="43"/>
    </row>
    <row r="198" spans="1:8" s="18" customFormat="1" x14ac:dyDescent="0.2">
      <c r="A198" s="42"/>
      <c r="B198" s="42"/>
      <c r="C198" s="42"/>
      <c r="D198" s="82"/>
      <c r="E198" s="56"/>
      <c r="F198" s="82"/>
      <c r="G198" s="56"/>
      <c r="H198" s="43"/>
    </row>
    <row r="199" spans="1:8" s="18" customFormat="1" x14ac:dyDescent="0.2">
      <c r="A199" s="42"/>
      <c r="B199" s="42"/>
      <c r="C199" s="42"/>
      <c r="D199" s="82"/>
      <c r="E199" s="56"/>
      <c r="F199" s="82"/>
      <c r="G199" s="56"/>
      <c r="H199" s="43"/>
    </row>
    <row r="200" spans="1:8" s="18" customFormat="1" x14ac:dyDescent="0.2">
      <c r="A200" s="42"/>
      <c r="B200" s="42"/>
      <c r="C200" s="42"/>
      <c r="D200" s="82"/>
      <c r="E200" s="56"/>
      <c r="F200" s="82"/>
      <c r="G200" s="56"/>
      <c r="H200" s="43"/>
    </row>
    <row r="201" spans="1:8" s="18" customFormat="1" x14ac:dyDescent="0.2">
      <c r="A201" s="42"/>
      <c r="B201" s="42"/>
      <c r="C201" s="42"/>
      <c r="D201" s="82"/>
      <c r="E201" s="56"/>
      <c r="F201" s="82"/>
      <c r="G201" s="56"/>
      <c r="H201" s="43"/>
    </row>
    <row r="202" spans="1:8" s="18" customFormat="1" x14ac:dyDescent="0.2">
      <c r="A202" s="42"/>
      <c r="B202" s="42"/>
      <c r="C202" s="42"/>
      <c r="D202" s="82"/>
      <c r="E202" s="56"/>
      <c r="F202" s="82"/>
      <c r="G202" s="56"/>
      <c r="H202" s="43"/>
    </row>
    <row r="203" spans="1:8" s="18" customFormat="1" x14ac:dyDescent="0.2">
      <c r="A203" s="42"/>
      <c r="B203" s="42"/>
      <c r="C203" s="42"/>
      <c r="D203" s="82"/>
      <c r="E203" s="56"/>
      <c r="F203" s="82"/>
      <c r="G203" s="56"/>
      <c r="H203" s="43"/>
    </row>
    <row r="204" spans="1:8" s="18" customFormat="1" x14ac:dyDescent="0.2">
      <c r="A204" s="42"/>
      <c r="B204" s="42"/>
      <c r="C204" s="42"/>
      <c r="D204" s="82"/>
      <c r="E204" s="56"/>
      <c r="F204" s="82"/>
      <c r="G204" s="56"/>
      <c r="H204" s="43"/>
    </row>
    <row r="205" spans="1:8" s="18" customFormat="1" x14ac:dyDescent="0.2">
      <c r="A205" s="42"/>
      <c r="B205" s="42"/>
      <c r="C205" s="42"/>
      <c r="D205" s="82"/>
      <c r="E205" s="56"/>
      <c r="F205" s="82"/>
      <c r="G205" s="56"/>
      <c r="H205" s="43"/>
    </row>
    <row r="206" spans="1:8" s="18" customFormat="1" x14ac:dyDescent="0.2">
      <c r="A206" s="42"/>
      <c r="B206" s="42"/>
      <c r="C206" s="42"/>
      <c r="D206" s="82"/>
      <c r="E206" s="56"/>
      <c r="F206" s="82"/>
      <c r="G206" s="56"/>
      <c r="H206" s="43"/>
    </row>
    <row r="207" spans="1:8" s="18" customFormat="1" x14ac:dyDescent="0.2">
      <c r="A207" s="42"/>
      <c r="B207" s="42"/>
      <c r="C207" s="42"/>
      <c r="D207" s="82"/>
      <c r="E207" s="56"/>
      <c r="F207" s="82"/>
      <c r="G207" s="56"/>
      <c r="H207" s="43"/>
    </row>
    <row r="208" spans="1:8" s="18" customFormat="1" x14ac:dyDescent="0.2">
      <c r="A208" s="42"/>
      <c r="B208" s="42"/>
      <c r="C208" s="42"/>
      <c r="D208" s="82"/>
      <c r="E208" s="56"/>
      <c r="F208" s="82"/>
      <c r="G208" s="56"/>
      <c r="H208" s="43"/>
    </row>
    <row r="209" spans="1:8" s="18" customFormat="1" x14ac:dyDescent="0.2">
      <c r="A209" s="42"/>
      <c r="B209" s="42"/>
      <c r="C209" s="42"/>
      <c r="D209" s="82"/>
      <c r="E209" s="56"/>
      <c r="F209" s="82"/>
      <c r="G209" s="56"/>
      <c r="H209" s="43"/>
    </row>
    <row r="210" spans="1:8" s="18" customFormat="1" x14ac:dyDescent="0.2">
      <c r="A210" s="42"/>
      <c r="B210" s="42"/>
      <c r="C210" s="42"/>
      <c r="D210" s="82"/>
      <c r="E210" s="56"/>
      <c r="F210" s="82"/>
      <c r="G210" s="56"/>
      <c r="H210" s="43"/>
    </row>
    <row r="211" spans="1:8" s="18" customFormat="1" x14ac:dyDescent="0.2">
      <c r="A211" s="42"/>
      <c r="B211" s="42"/>
      <c r="C211" s="42"/>
      <c r="D211" s="82"/>
      <c r="E211" s="56"/>
      <c r="F211" s="82"/>
      <c r="G211" s="56"/>
      <c r="H211" s="43"/>
    </row>
    <row r="212" spans="1:8" s="18" customFormat="1" x14ac:dyDescent="0.2">
      <c r="A212" s="42"/>
      <c r="B212" s="42"/>
      <c r="C212" s="42"/>
      <c r="D212" s="82"/>
      <c r="E212" s="56"/>
      <c r="F212" s="82"/>
      <c r="G212" s="56"/>
      <c r="H212" s="43"/>
    </row>
    <row r="213" spans="1:8" s="18" customFormat="1" x14ac:dyDescent="0.2">
      <c r="A213" s="42"/>
      <c r="B213" s="42"/>
      <c r="C213" s="42"/>
      <c r="D213" s="82"/>
      <c r="E213" s="56"/>
      <c r="F213" s="82"/>
      <c r="G213" s="56"/>
      <c r="H213" s="43"/>
    </row>
    <row r="214" spans="1:8" s="18" customFormat="1" x14ac:dyDescent="0.2">
      <c r="A214" s="42"/>
      <c r="B214" s="42"/>
      <c r="C214" s="42"/>
      <c r="D214" s="82"/>
      <c r="E214" s="56"/>
      <c r="F214" s="82"/>
      <c r="G214" s="56"/>
      <c r="H214" s="43"/>
    </row>
    <row r="215" spans="1:8" s="18" customFormat="1" x14ac:dyDescent="0.2">
      <c r="A215" s="42"/>
      <c r="B215" s="42"/>
      <c r="C215" s="42"/>
      <c r="D215" s="82"/>
      <c r="E215" s="56"/>
      <c r="F215" s="82"/>
      <c r="G215" s="56"/>
      <c r="H215" s="43"/>
    </row>
    <row r="216" spans="1:8" s="18" customFormat="1" x14ac:dyDescent="0.2">
      <c r="A216" s="42"/>
      <c r="B216" s="42"/>
      <c r="C216" s="42"/>
      <c r="D216" s="82"/>
      <c r="E216" s="56"/>
      <c r="F216" s="82"/>
      <c r="G216" s="56"/>
      <c r="H216" s="43"/>
    </row>
    <row r="217" spans="1:8" s="18" customFormat="1" x14ac:dyDescent="0.2">
      <c r="A217" s="42"/>
      <c r="B217" s="42"/>
      <c r="C217" s="42"/>
      <c r="D217" s="82"/>
      <c r="E217" s="56"/>
      <c r="F217" s="82"/>
      <c r="G217" s="56"/>
      <c r="H217" s="43"/>
    </row>
    <row r="218" spans="1:8" s="18" customFormat="1" x14ac:dyDescent="0.2">
      <c r="A218" s="42"/>
      <c r="B218" s="42"/>
      <c r="C218" s="42"/>
      <c r="D218" s="82"/>
      <c r="E218" s="56"/>
      <c r="F218" s="82"/>
      <c r="G218" s="56"/>
      <c r="H218" s="43"/>
    </row>
    <row r="219" spans="1:8" s="18" customFormat="1" x14ac:dyDescent="0.2">
      <c r="A219" s="42"/>
      <c r="B219" s="42"/>
      <c r="C219" s="42"/>
      <c r="D219" s="82"/>
      <c r="E219" s="56"/>
      <c r="F219" s="82"/>
      <c r="G219" s="56"/>
      <c r="H219" s="43"/>
    </row>
    <row r="220" spans="1:8" s="18" customFormat="1" x14ac:dyDescent="0.2">
      <c r="A220" s="42"/>
      <c r="B220" s="42"/>
      <c r="C220" s="42"/>
      <c r="D220" s="82"/>
      <c r="E220" s="56"/>
      <c r="F220" s="82"/>
      <c r="G220" s="56"/>
      <c r="H220" s="43"/>
    </row>
    <row r="221" spans="1:8" s="18" customFormat="1" x14ac:dyDescent="0.2">
      <c r="A221" s="42"/>
      <c r="B221" s="42"/>
      <c r="C221" s="42"/>
      <c r="D221" s="82"/>
      <c r="E221" s="56"/>
      <c r="F221" s="82"/>
      <c r="G221" s="56"/>
      <c r="H221" s="43"/>
    </row>
    <row r="222" spans="1:8" s="18" customFormat="1" x14ac:dyDescent="0.2">
      <c r="A222" s="42"/>
      <c r="B222" s="42"/>
      <c r="C222" s="42"/>
      <c r="D222" s="82"/>
      <c r="E222" s="56"/>
      <c r="F222" s="82"/>
      <c r="G222" s="56"/>
      <c r="H222" s="43"/>
    </row>
    <row r="223" spans="1:8" s="18" customFormat="1" x14ac:dyDescent="0.2">
      <c r="A223" s="42"/>
      <c r="B223" s="42"/>
      <c r="C223" s="42"/>
      <c r="D223" s="82"/>
      <c r="E223" s="56"/>
      <c r="F223" s="82"/>
      <c r="G223" s="56"/>
      <c r="H223" s="43"/>
    </row>
    <row r="224" spans="1:8" s="18" customFormat="1" x14ac:dyDescent="0.2">
      <c r="A224" s="42"/>
      <c r="B224" s="42"/>
      <c r="C224" s="42"/>
      <c r="D224" s="82"/>
      <c r="E224" s="56"/>
      <c r="F224" s="82"/>
      <c r="G224" s="56"/>
      <c r="H224" s="43"/>
    </row>
    <row r="225" spans="1:8" s="18" customFormat="1" x14ac:dyDescent="0.2">
      <c r="A225" s="42"/>
      <c r="B225" s="42"/>
      <c r="C225" s="42"/>
      <c r="D225" s="82"/>
      <c r="E225" s="56"/>
      <c r="F225" s="82"/>
      <c r="G225" s="56"/>
      <c r="H225" s="43"/>
    </row>
    <row r="226" spans="1:8" s="18" customFormat="1" x14ac:dyDescent="0.2">
      <c r="A226" s="42"/>
      <c r="B226" s="42"/>
      <c r="C226" s="42"/>
      <c r="D226" s="82"/>
      <c r="E226" s="56"/>
      <c r="F226" s="82"/>
      <c r="G226" s="56"/>
      <c r="H226" s="43"/>
    </row>
    <row r="227" spans="1:8" s="18" customFormat="1" x14ac:dyDescent="0.2">
      <c r="A227" s="42"/>
      <c r="B227" s="42"/>
      <c r="C227" s="42"/>
      <c r="D227" s="82"/>
      <c r="E227" s="56"/>
      <c r="F227" s="82"/>
      <c r="G227" s="56"/>
      <c r="H227" s="43"/>
    </row>
    <row r="228" spans="1:8" s="18" customFormat="1" x14ac:dyDescent="0.2">
      <c r="A228" s="42"/>
      <c r="B228" s="42"/>
      <c r="C228" s="42"/>
      <c r="D228" s="82"/>
      <c r="E228" s="56"/>
      <c r="F228" s="82"/>
      <c r="G228" s="56"/>
      <c r="H228" s="43"/>
    </row>
    <row r="229" spans="1:8" s="18" customFormat="1" x14ac:dyDescent="0.2">
      <c r="A229" s="42"/>
      <c r="B229" s="42"/>
      <c r="C229" s="42"/>
      <c r="D229" s="82"/>
      <c r="E229" s="56"/>
      <c r="F229" s="82"/>
      <c r="G229" s="56"/>
      <c r="H229" s="43"/>
    </row>
    <row r="230" spans="1:8" s="18" customFormat="1" x14ac:dyDescent="0.2">
      <c r="A230" s="42"/>
      <c r="B230" s="42"/>
      <c r="C230" s="42"/>
      <c r="D230" s="82"/>
      <c r="E230" s="56"/>
      <c r="F230" s="82"/>
      <c r="G230" s="56"/>
      <c r="H230" s="43"/>
    </row>
    <row r="231" spans="1:8" s="18" customFormat="1" x14ac:dyDescent="0.2">
      <c r="A231" s="42"/>
      <c r="B231" s="42"/>
      <c r="C231" s="42"/>
      <c r="D231" s="82"/>
      <c r="E231" s="56"/>
      <c r="F231" s="82"/>
      <c r="G231" s="56"/>
      <c r="H231" s="43"/>
    </row>
    <row r="232" spans="1:8" s="18" customFormat="1" x14ac:dyDescent="0.2">
      <c r="A232" s="42"/>
      <c r="B232" s="42"/>
      <c r="C232" s="42"/>
      <c r="D232" s="82"/>
      <c r="E232" s="56"/>
      <c r="F232" s="82"/>
      <c r="G232" s="56"/>
      <c r="H232" s="43"/>
    </row>
    <row r="233" spans="1:8" s="18" customFormat="1" x14ac:dyDescent="0.2">
      <c r="A233" s="42"/>
      <c r="B233" s="42"/>
      <c r="C233" s="42"/>
      <c r="D233" s="82"/>
      <c r="E233" s="56"/>
      <c r="F233" s="82"/>
      <c r="G233" s="56"/>
      <c r="H233" s="43"/>
    </row>
    <row r="234" spans="1:8" s="18" customFormat="1" x14ac:dyDescent="0.2">
      <c r="A234" s="42"/>
      <c r="B234" s="42"/>
      <c r="C234" s="42"/>
      <c r="D234" s="82"/>
      <c r="E234" s="56"/>
      <c r="F234" s="82"/>
      <c r="G234" s="56"/>
      <c r="H234" s="43"/>
    </row>
    <row r="235" spans="1:8" s="18" customFormat="1" x14ac:dyDescent="0.2">
      <c r="A235" s="42"/>
      <c r="B235" s="42"/>
      <c r="C235" s="42"/>
      <c r="D235" s="82"/>
      <c r="E235" s="56"/>
      <c r="F235" s="82"/>
      <c r="G235" s="56"/>
      <c r="H235" s="43"/>
    </row>
    <row r="236" spans="1:8" s="18" customFormat="1" x14ac:dyDescent="0.2">
      <c r="A236" s="42"/>
      <c r="B236" s="42"/>
      <c r="C236" s="42"/>
      <c r="D236" s="82"/>
      <c r="E236" s="56"/>
      <c r="F236" s="82"/>
      <c r="G236" s="56"/>
      <c r="H236" s="43"/>
    </row>
    <row r="237" spans="1:8" s="18" customFormat="1" x14ac:dyDescent="0.2">
      <c r="A237" s="42"/>
      <c r="B237" s="42"/>
      <c r="C237" s="42"/>
      <c r="D237" s="82"/>
      <c r="E237" s="56"/>
      <c r="F237" s="82"/>
      <c r="G237" s="56"/>
      <c r="H237" s="43"/>
    </row>
    <row r="238" spans="1:8" s="18" customFormat="1" x14ac:dyDescent="0.2">
      <c r="A238" s="42"/>
      <c r="B238" s="42"/>
      <c r="C238" s="42"/>
      <c r="D238" s="82"/>
      <c r="E238" s="56"/>
      <c r="F238" s="82"/>
      <c r="G238" s="56"/>
      <c r="H238" s="43"/>
    </row>
    <row r="239" spans="1:8" s="18" customFormat="1" x14ac:dyDescent="0.2">
      <c r="A239" s="42"/>
      <c r="B239" s="42"/>
      <c r="C239" s="42"/>
      <c r="D239" s="82"/>
      <c r="E239" s="56"/>
      <c r="F239" s="82"/>
      <c r="G239" s="56"/>
      <c r="H239" s="43"/>
    </row>
    <row r="240" spans="1:8" s="18" customFormat="1" x14ac:dyDescent="0.2">
      <c r="A240" s="42"/>
      <c r="B240" s="42"/>
      <c r="C240" s="42"/>
      <c r="D240" s="82"/>
      <c r="E240" s="56"/>
      <c r="F240" s="82"/>
      <c r="G240" s="56"/>
      <c r="H240" s="43"/>
    </row>
    <row r="241" spans="1:8" s="18" customFormat="1" x14ac:dyDescent="0.2">
      <c r="A241" s="42"/>
      <c r="B241" s="42"/>
      <c r="C241" s="42"/>
      <c r="D241" s="82"/>
      <c r="E241" s="56"/>
      <c r="F241" s="82"/>
      <c r="G241" s="56"/>
      <c r="H241" s="43"/>
    </row>
    <row r="242" spans="1:8" s="18" customFormat="1" x14ac:dyDescent="0.2">
      <c r="A242" s="42"/>
      <c r="B242" s="42"/>
      <c r="C242" s="42"/>
      <c r="D242" s="82"/>
      <c r="E242" s="56"/>
      <c r="F242" s="82"/>
      <c r="G242" s="56"/>
      <c r="H242" s="43"/>
    </row>
    <row r="243" spans="1:8" s="18" customFormat="1" x14ac:dyDescent="0.2">
      <c r="A243" s="42"/>
      <c r="B243" s="42"/>
      <c r="C243" s="42"/>
      <c r="D243" s="82"/>
      <c r="E243" s="56"/>
      <c r="F243" s="82"/>
      <c r="G243" s="56"/>
      <c r="H243" s="43"/>
    </row>
    <row r="244" spans="1:8" s="18" customFormat="1" x14ac:dyDescent="0.2">
      <c r="A244" s="42"/>
      <c r="B244" s="42"/>
      <c r="C244" s="42"/>
      <c r="D244" s="82"/>
      <c r="E244" s="56"/>
      <c r="F244" s="82"/>
      <c r="G244" s="56"/>
      <c r="H244" s="43"/>
    </row>
    <row r="245" spans="1:8" s="18" customFormat="1" x14ac:dyDescent="0.2">
      <c r="A245" s="42"/>
      <c r="B245" s="42"/>
      <c r="C245" s="42"/>
      <c r="D245" s="82"/>
      <c r="E245" s="56"/>
      <c r="F245" s="82"/>
      <c r="G245" s="56"/>
      <c r="H245" s="43"/>
    </row>
    <row r="246" spans="1:8" s="18" customFormat="1" x14ac:dyDescent="0.2">
      <c r="A246" s="42"/>
      <c r="B246" s="42"/>
      <c r="C246" s="42"/>
      <c r="D246" s="82"/>
      <c r="E246" s="56"/>
      <c r="F246" s="82"/>
      <c r="G246" s="56"/>
      <c r="H246" s="43"/>
    </row>
    <row r="247" spans="1:8" s="18" customFormat="1" x14ac:dyDescent="0.2">
      <c r="A247" s="42"/>
      <c r="B247" s="42"/>
      <c r="C247" s="42"/>
      <c r="D247" s="82"/>
      <c r="E247" s="56"/>
      <c r="F247" s="82"/>
      <c r="G247" s="56"/>
      <c r="H247" s="43"/>
    </row>
    <row r="248" spans="1:8" s="18" customFormat="1" x14ac:dyDescent="0.2">
      <c r="A248" s="42"/>
      <c r="B248" s="42"/>
      <c r="C248" s="42"/>
      <c r="D248" s="82"/>
      <c r="E248" s="56"/>
      <c r="F248" s="82"/>
      <c r="G248" s="56"/>
      <c r="H248" s="43"/>
    </row>
    <row r="249" spans="1:8" s="18" customFormat="1" x14ac:dyDescent="0.2">
      <c r="A249" s="42"/>
      <c r="B249" s="42"/>
      <c r="C249" s="42"/>
      <c r="D249" s="82"/>
      <c r="E249" s="56"/>
      <c r="F249" s="82"/>
      <c r="G249" s="56"/>
      <c r="H249" s="43"/>
    </row>
    <row r="250" spans="1:8" s="18" customFormat="1" x14ac:dyDescent="0.2">
      <c r="A250" s="42"/>
      <c r="B250" s="42"/>
      <c r="C250" s="42"/>
      <c r="D250" s="82"/>
      <c r="E250" s="56"/>
      <c r="F250" s="82"/>
      <c r="G250" s="56"/>
      <c r="H250" s="43"/>
    </row>
    <row r="251" spans="1:8" s="18" customFormat="1" x14ac:dyDescent="0.2">
      <c r="A251" s="42"/>
      <c r="B251" s="42"/>
      <c r="C251" s="42"/>
      <c r="D251" s="82"/>
      <c r="E251" s="56"/>
      <c r="F251" s="82"/>
      <c r="G251" s="56"/>
      <c r="H251" s="43"/>
    </row>
    <row r="252" spans="1:8" s="18" customFormat="1" x14ac:dyDescent="0.2">
      <c r="A252" s="42"/>
      <c r="B252" s="42"/>
      <c r="C252" s="42"/>
      <c r="D252" s="82"/>
      <c r="E252" s="56"/>
      <c r="F252" s="82"/>
      <c r="G252" s="56"/>
      <c r="H252" s="43"/>
    </row>
    <row r="253" spans="1:8" s="18" customFormat="1" x14ac:dyDescent="0.2">
      <c r="A253" s="42"/>
      <c r="B253" s="42"/>
      <c r="C253" s="42"/>
      <c r="D253" s="82"/>
      <c r="E253" s="56"/>
      <c r="F253" s="82"/>
      <c r="G253" s="56"/>
      <c r="H253" s="43"/>
    </row>
    <row r="254" spans="1:8" s="18" customFormat="1" x14ac:dyDescent="0.2">
      <c r="A254" s="42"/>
      <c r="B254" s="42"/>
      <c r="C254" s="42"/>
      <c r="D254" s="82"/>
      <c r="E254" s="56"/>
      <c r="F254" s="82"/>
      <c r="G254" s="56"/>
      <c r="H254" s="43"/>
    </row>
    <row r="255" spans="1:8" s="18" customFormat="1" x14ac:dyDescent="0.2">
      <c r="A255" s="42"/>
      <c r="B255" s="42"/>
      <c r="C255" s="42"/>
      <c r="D255" s="82"/>
      <c r="E255" s="56"/>
      <c r="F255" s="82"/>
      <c r="G255" s="56"/>
      <c r="H255" s="43"/>
    </row>
    <row r="256" spans="1:8" s="18" customFormat="1" x14ac:dyDescent="0.2">
      <c r="A256" s="42"/>
      <c r="B256" s="42"/>
      <c r="C256" s="42"/>
      <c r="D256" s="82"/>
      <c r="E256" s="56"/>
      <c r="F256" s="82"/>
      <c r="G256" s="56"/>
      <c r="H256" s="43"/>
    </row>
    <row r="257" spans="1:8" s="18" customFormat="1" x14ac:dyDescent="0.2">
      <c r="A257" s="42"/>
      <c r="B257" s="42"/>
      <c r="C257" s="42"/>
      <c r="D257" s="82"/>
      <c r="E257" s="56"/>
      <c r="F257" s="82"/>
      <c r="G257" s="56"/>
      <c r="H257" s="43"/>
    </row>
    <row r="258" spans="1:8" s="18" customFormat="1" x14ac:dyDescent="0.2">
      <c r="A258" s="42"/>
      <c r="B258" s="42"/>
      <c r="C258" s="42"/>
      <c r="D258" s="82"/>
      <c r="E258" s="56"/>
      <c r="F258" s="82"/>
      <c r="G258" s="56"/>
      <c r="H258" s="43"/>
    </row>
    <row r="259" spans="1:8" s="18" customFormat="1" x14ac:dyDescent="0.2">
      <c r="A259" s="42"/>
      <c r="B259" s="42"/>
      <c r="C259" s="42"/>
      <c r="D259" s="82"/>
      <c r="E259" s="56"/>
      <c r="F259" s="82"/>
      <c r="G259" s="56"/>
      <c r="H259" s="43"/>
    </row>
    <row r="260" spans="1:8" s="18" customFormat="1" x14ac:dyDescent="0.2">
      <c r="A260" s="42"/>
      <c r="B260" s="42"/>
      <c r="C260" s="42"/>
      <c r="D260" s="82"/>
      <c r="E260" s="56"/>
      <c r="F260" s="82"/>
      <c r="G260" s="56"/>
      <c r="H260" s="43"/>
    </row>
    <row r="261" spans="1:8" s="18" customFormat="1" x14ac:dyDescent="0.2">
      <c r="A261" s="42"/>
      <c r="B261" s="42"/>
      <c r="C261" s="42"/>
      <c r="D261" s="82"/>
      <c r="E261" s="56"/>
      <c r="F261" s="82"/>
      <c r="G261" s="56"/>
      <c r="H261" s="43"/>
    </row>
    <row r="262" spans="1:8" s="18" customFormat="1" x14ac:dyDescent="0.2">
      <c r="A262" s="42"/>
      <c r="B262" s="42"/>
      <c r="C262" s="42"/>
      <c r="D262" s="82"/>
      <c r="E262" s="56"/>
      <c r="F262" s="82"/>
      <c r="G262" s="56"/>
      <c r="H262" s="43"/>
    </row>
    <row r="263" spans="1:8" s="18" customFormat="1" x14ac:dyDescent="0.2">
      <c r="A263" s="42"/>
      <c r="B263" s="42"/>
      <c r="C263" s="42"/>
      <c r="D263" s="82"/>
      <c r="E263" s="56"/>
      <c r="F263" s="82"/>
      <c r="G263" s="56"/>
      <c r="H263" s="43"/>
    </row>
    <row r="264" spans="1:8" s="18" customFormat="1" x14ac:dyDescent="0.2">
      <c r="A264" s="42"/>
      <c r="B264" s="42"/>
      <c r="C264" s="42"/>
      <c r="D264" s="82"/>
      <c r="E264" s="56"/>
      <c r="F264" s="82"/>
      <c r="G264" s="56"/>
      <c r="H264" s="43"/>
    </row>
    <row r="265" spans="1:8" s="18" customFormat="1" x14ac:dyDescent="0.2">
      <c r="A265" s="42"/>
      <c r="B265" s="42"/>
      <c r="C265" s="42"/>
      <c r="D265" s="82"/>
      <c r="E265" s="56"/>
      <c r="F265" s="82"/>
      <c r="G265" s="56"/>
      <c r="H265" s="43"/>
    </row>
    <row r="266" spans="1:8" s="18" customFormat="1" x14ac:dyDescent="0.2">
      <c r="A266" s="42"/>
      <c r="B266" s="42"/>
      <c r="C266" s="42"/>
      <c r="D266" s="82"/>
      <c r="E266" s="56"/>
      <c r="F266" s="82"/>
      <c r="G266" s="56"/>
      <c r="H266" s="43"/>
    </row>
    <row r="267" spans="1:8" s="18" customFormat="1" x14ac:dyDescent="0.2">
      <c r="A267" s="42"/>
      <c r="B267" s="42"/>
      <c r="C267" s="42"/>
      <c r="D267" s="82"/>
      <c r="E267" s="56"/>
      <c r="F267" s="82"/>
      <c r="G267" s="56"/>
      <c r="H267" s="43"/>
    </row>
    <row r="268" spans="1:8" s="18" customFormat="1" x14ac:dyDescent="0.2">
      <c r="A268" s="42"/>
      <c r="B268" s="42"/>
      <c r="C268" s="42"/>
      <c r="D268" s="82"/>
      <c r="E268" s="56"/>
      <c r="F268" s="82"/>
      <c r="G268" s="56"/>
      <c r="H268" s="43"/>
    </row>
    <row r="269" spans="1:8" s="18" customFormat="1" x14ac:dyDescent="0.2">
      <c r="A269" s="42"/>
      <c r="B269" s="42"/>
      <c r="C269" s="42"/>
      <c r="D269" s="82"/>
      <c r="E269" s="56"/>
      <c r="F269" s="82"/>
      <c r="G269" s="56"/>
      <c r="H269" s="43"/>
    </row>
    <row r="270" spans="1:8" s="18" customFormat="1" x14ac:dyDescent="0.2">
      <c r="A270" s="42"/>
      <c r="B270" s="42"/>
      <c r="C270" s="42"/>
      <c r="D270" s="82"/>
      <c r="E270" s="56"/>
      <c r="F270" s="82"/>
      <c r="G270" s="56"/>
      <c r="H270" s="43"/>
    </row>
    <row r="271" spans="1:8" s="18" customFormat="1" x14ac:dyDescent="0.2">
      <c r="A271" s="42"/>
      <c r="B271" s="42"/>
      <c r="C271" s="42"/>
      <c r="D271" s="82"/>
      <c r="E271" s="56"/>
      <c r="F271" s="82"/>
      <c r="G271" s="56"/>
      <c r="H271" s="43"/>
    </row>
    <row r="272" spans="1:8" s="18" customFormat="1" x14ac:dyDescent="0.2">
      <c r="A272" s="42"/>
      <c r="B272" s="42"/>
      <c r="C272" s="42"/>
      <c r="D272" s="82"/>
      <c r="E272" s="56"/>
      <c r="F272" s="82"/>
      <c r="G272" s="56"/>
      <c r="H272" s="43"/>
    </row>
    <row r="273" spans="1:8" s="18" customFormat="1" x14ac:dyDescent="0.2">
      <c r="A273" s="42"/>
      <c r="B273" s="42"/>
      <c r="C273" s="42"/>
      <c r="D273" s="82"/>
      <c r="E273" s="56"/>
      <c r="F273" s="82"/>
      <c r="G273" s="56"/>
      <c r="H273" s="43"/>
    </row>
    <row r="274" spans="1:8" s="18" customFormat="1" x14ac:dyDescent="0.2">
      <c r="A274" s="42"/>
      <c r="B274" s="42"/>
      <c r="C274" s="42"/>
      <c r="D274" s="82"/>
      <c r="E274" s="56"/>
      <c r="F274" s="82"/>
      <c r="G274" s="56"/>
      <c r="H274" s="43"/>
    </row>
    <row r="275" spans="1:8" s="18" customFormat="1" x14ac:dyDescent="0.2">
      <c r="A275" s="42"/>
      <c r="B275" s="42"/>
      <c r="C275" s="42"/>
      <c r="D275" s="82"/>
      <c r="E275" s="56"/>
      <c r="F275" s="82"/>
      <c r="G275" s="56"/>
      <c r="H275" s="43"/>
    </row>
    <row r="276" spans="1:8" s="18" customFormat="1" x14ac:dyDescent="0.2">
      <c r="A276" s="42"/>
      <c r="B276" s="42"/>
      <c r="C276" s="42"/>
      <c r="D276" s="82"/>
      <c r="E276" s="56"/>
      <c r="F276" s="82"/>
      <c r="G276" s="56"/>
      <c r="H276" s="43"/>
    </row>
    <row r="277" spans="1:8" s="18" customFormat="1" x14ac:dyDescent="0.2">
      <c r="A277" s="42"/>
      <c r="B277" s="42"/>
      <c r="C277" s="42"/>
      <c r="D277" s="82"/>
      <c r="E277" s="56"/>
      <c r="F277" s="82"/>
      <c r="G277" s="56"/>
      <c r="H277" s="43"/>
    </row>
    <row r="278" spans="1:8" s="18" customFormat="1" x14ac:dyDescent="0.2">
      <c r="A278" s="42"/>
      <c r="B278" s="42"/>
      <c r="C278" s="42"/>
      <c r="D278" s="82"/>
      <c r="E278" s="56"/>
      <c r="F278" s="82"/>
      <c r="G278" s="56"/>
      <c r="H278" s="43"/>
    </row>
    <row r="279" spans="1:8" s="18" customFormat="1" x14ac:dyDescent="0.2">
      <c r="A279" s="42"/>
      <c r="B279" s="42"/>
      <c r="C279" s="42"/>
      <c r="D279" s="82"/>
      <c r="E279" s="56"/>
      <c r="F279" s="82"/>
      <c r="G279" s="56"/>
      <c r="H279" s="43"/>
    </row>
    <row r="280" spans="1:8" s="18" customFormat="1" x14ac:dyDescent="0.2">
      <c r="A280" s="42"/>
      <c r="B280" s="42"/>
      <c r="C280" s="42"/>
      <c r="D280" s="82"/>
      <c r="E280" s="56"/>
      <c r="F280" s="82"/>
      <c r="G280" s="56"/>
      <c r="H280" s="43"/>
    </row>
    <row r="281" spans="1:8" s="18" customFormat="1" x14ac:dyDescent="0.2">
      <c r="A281" s="42"/>
      <c r="B281" s="42"/>
      <c r="C281" s="42"/>
      <c r="D281" s="82"/>
      <c r="E281" s="56"/>
      <c r="F281" s="82"/>
      <c r="G281" s="56"/>
      <c r="H281" s="43"/>
    </row>
    <row r="282" spans="1:8" s="18" customFormat="1" x14ac:dyDescent="0.2">
      <c r="A282" s="42"/>
      <c r="B282" s="42"/>
      <c r="C282" s="42"/>
      <c r="D282" s="82"/>
      <c r="E282" s="56"/>
      <c r="F282" s="82"/>
      <c r="G282" s="56"/>
      <c r="H282" s="43"/>
    </row>
    <row r="283" spans="1:8" s="18" customFormat="1" x14ac:dyDescent="0.2">
      <c r="A283" s="42"/>
      <c r="B283" s="42"/>
      <c r="C283" s="42"/>
      <c r="D283" s="82"/>
      <c r="E283" s="56"/>
      <c r="F283" s="82"/>
      <c r="G283" s="56"/>
      <c r="H283" s="43"/>
    </row>
    <row r="284" spans="1:8" s="18" customFormat="1" x14ac:dyDescent="0.2">
      <c r="A284" s="42"/>
      <c r="B284" s="42"/>
      <c r="C284" s="42"/>
      <c r="D284" s="82"/>
      <c r="E284" s="56"/>
      <c r="F284" s="82"/>
      <c r="G284" s="56"/>
      <c r="H284" s="43"/>
    </row>
    <row r="285" spans="1:8" s="18" customFormat="1" x14ac:dyDescent="0.2">
      <c r="A285" s="42"/>
      <c r="B285" s="42"/>
      <c r="C285" s="42"/>
      <c r="D285" s="82"/>
      <c r="E285" s="56"/>
      <c r="F285" s="82"/>
      <c r="G285" s="56"/>
      <c r="H285" s="43"/>
    </row>
    <row r="286" spans="1:8" s="18" customFormat="1" x14ac:dyDescent="0.2">
      <c r="A286" s="42"/>
      <c r="B286" s="42"/>
      <c r="C286" s="42"/>
      <c r="D286" s="82"/>
      <c r="E286" s="56"/>
      <c r="F286" s="82"/>
      <c r="G286" s="56"/>
      <c r="H286" s="43"/>
    </row>
    <row r="287" spans="1:8" s="18" customFormat="1" x14ac:dyDescent="0.2">
      <c r="A287" s="42"/>
      <c r="B287" s="42"/>
      <c r="C287" s="42"/>
      <c r="D287" s="82"/>
      <c r="E287" s="56"/>
      <c r="F287" s="82"/>
      <c r="G287" s="56"/>
      <c r="H287" s="43"/>
    </row>
    <row r="288" spans="1:8" s="18" customFormat="1" x14ac:dyDescent="0.2">
      <c r="A288" s="42"/>
      <c r="B288" s="42"/>
      <c r="C288" s="42"/>
      <c r="D288" s="82"/>
      <c r="E288" s="56"/>
      <c r="F288" s="82"/>
      <c r="G288" s="56"/>
      <c r="H288" s="43"/>
    </row>
    <row r="289" spans="1:8" s="18" customFormat="1" x14ac:dyDescent="0.2">
      <c r="A289" s="42"/>
      <c r="B289" s="42"/>
      <c r="C289" s="42"/>
      <c r="D289" s="82"/>
      <c r="E289" s="56"/>
      <c r="F289" s="82"/>
      <c r="G289" s="56"/>
      <c r="H289" s="43"/>
    </row>
    <row r="290" spans="1:8" s="18" customFormat="1" x14ac:dyDescent="0.2">
      <c r="A290" s="42"/>
      <c r="B290" s="42"/>
      <c r="C290" s="42"/>
      <c r="D290" s="82"/>
      <c r="E290" s="56"/>
      <c r="F290" s="82"/>
      <c r="G290" s="56"/>
      <c r="H290" s="43"/>
    </row>
    <row r="291" spans="1:8" s="18" customFormat="1" x14ac:dyDescent="0.2">
      <c r="A291" s="42"/>
      <c r="B291" s="42"/>
      <c r="C291" s="42"/>
      <c r="D291" s="82"/>
      <c r="E291" s="56"/>
      <c r="F291" s="82"/>
      <c r="G291" s="56"/>
      <c r="H291" s="43"/>
    </row>
    <row r="292" spans="1:8" s="18" customFormat="1" x14ac:dyDescent="0.2">
      <c r="A292" s="42"/>
      <c r="B292" s="42"/>
      <c r="C292" s="42"/>
      <c r="D292" s="82"/>
      <c r="E292" s="56"/>
      <c r="F292" s="82"/>
      <c r="G292" s="56"/>
      <c r="H292" s="43"/>
    </row>
    <row r="293" spans="1:8" s="18" customFormat="1" x14ac:dyDescent="0.2">
      <c r="A293" s="42"/>
      <c r="B293" s="42"/>
      <c r="C293" s="42"/>
      <c r="D293" s="82"/>
      <c r="E293" s="56"/>
      <c r="F293" s="82"/>
      <c r="G293" s="56"/>
      <c r="H293" s="43"/>
    </row>
    <row r="294" spans="1:8" s="18" customFormat="1" x14ac:dyDescent="0.2">
      <c r="A294" s="42"/>
      <c r="B294" s="42"/>
      <c r="C294" s="42"/>
      <c r="D294" s="82"/>
      <c r="E294" s="56"/>
      <c r="F294" s="82"/>
      <c r="G294" s="56"/>
      <c r="H294" s="43"/>
    </row>
    <row r="295" spans="1:8" s="18" customFormat="1" x14ac:dyDescent="0.2">
      <c r="A295" s="42"/>
      <c r="B295" s="42"/>
      <c r="C295" s="42"/>
      <c r="D295" s="82"/>
      <c r="E295" s="56"/>
      <c r="F295" s="82"/>
      <c r="G295" s="56"/>
      <c r="H295" s="43"/>
    </row>
    <row r="296" spans="1:8" s="18" customFormat="1" x14ac:dyDescent="0.2">
      <c r="A296" s="42"/>
      <c r="B296" s="42"/>
      <c r="C296" s="42"/>
      <c r="D296" s="82"/>
      <c r="E296" s="56"/>
      <c r="F296" s="82"/>
      <c r="G296" s="56"/>
      <c r="H296" s="43"/>
    </row>
    <row r="297" spans="1:8" s="18" customFormat="1" x14ac:dyDescent="0.2">
      <c r="A297" s="42"/>
      <c r="B297" s="42"/>
      <c r="C297" s="42"/>
      <c r="D297" s="82"/>
      <c r="E297" s="56"/>
      <c r="F297" s="82"/>
      <c r="G297" s="56"/>
      <c r="H297" s="43"/>
    </row>
    <row r="298" spans="1:8" s="18" customFormat="1" x14ac:dyDescent="0.2">
      <c r="A298" s="42"/>
      <c r="B298" s="42"/>
      <c r="C298" s="42"/>
      <c r="D298" s="82"/>
      <c r="E298" s="56"/>
      <c r="F298" s="82"/>
      <c r="G298" s="56"/>
      <c r="H298" s="43"/>
    </row>
    <row r="299" spans="1:8" s="18" customFormat="1" x14ac:dyDescent="0.2">
      <c r="A299" s="42"/>
      <c r="B299" s="42"/>
      <c r="C299" s="42"/>
      <c r="D299" s="82"/>
      <c r="E299" s="56"/>
      <c r="F299" s="82"/>
      <c r="G299" s="56"/>
      <c r="H299" s="43"/>
    </row>
    <row r="300" spans="1:8" s="18" customFormat="1" x14ac:dyDescent="0.2">
      <c r="A300" s="42"/>
      <c r="B300" s="42"/>
      <c r="C300" s="42"/>
      <c r="D300" s="82"/>
      <c r="E300" s="56"/>
      <c r="F300" s="82"/>
      <c r="G300" s="56"/>
      <c r="H300" s="43"/>
    </row>
    <row r="301" spans="1:8" s="18" customFormat="1" x14ac:dyDescent="0.2">
      <c r="A301" s="42"/>
      <c r="B301" s="42"/>
      <c r="C301" s="42"/>
      <c r="D301" s="82"/>
      <c r="E301" s="56"/>
      <c r="F301" s="82"/>
      <c r="G301" s="56"/>
      <c r="H301" s="43"/>
    </row>
    <row r="302" spans="1:8" s="18" customFormat="1" x14ac:dyDescent="0.2">
      <c r="A302" s="42"/>
      <c r="B302" s="42"/>
      <c r="C302" s="42"/>
      <c r="D302" s="82"/>
      <c r="E302" s="56"/>
      <c r="F302" s="82"/>
      <c r="G302" s="56"/>
      <c r="H302" s="43"/>
    </row>
    <row r="303" spans="1:8" s="18" customFormat="1" x14ac:dyDescent="0.2">
      <c r="A303" s="42"/>
      <c r="B303" s="42"/>
      <c r="C303" s="42"/>
      <c r="D303" s="82"/>
      <c r="E303" s="56"/>
      <c r="F303" s="82"/>
      <c r="G303" s="56"/>
      <c r="H303" s="43"/>
    </row>
    <row r="304" spans="1:8" s="18" customFormat="1" x14ac:dyDescent="0.2">
      <c r="A304" s="42"/>
      <c r="B304" s="42"/>
      <c r="C304" s="42"/>
      <c r="D304" s="82"/>
      <c r="E304" s="56"/>
      <c r="F304" s="82"/>
      <c r="G304" s="56"/>
      <c r="H304" s="43"/>
    </row>
    <row r="305" spans="1:8" s="18" customFormat="1" x14ac:dyDescent="0.2">
      <c r="A305" s="42"/>
      <c r="B305" s="42"/>
      <c r="C305" s="42"/>
      <c r="D305" s="82"/>
      <c r="E305" s="56"/>
      <c r="F305" s="82"/>
      <c r="G305" s="56"/>
      <c r="H305" s="43"/>
    </row>
    <row r="306" spans="1:8" s="18" customFormat="1" x14ac:dyDescent="0.2">
      <c r="A306" s="42"/>
      <c r="B306" s="42"/>
      <c r="C306" s="42"/>
      <c r="D306" s="82"/>
      <c r="E306" s="56"/>
      <c r="F306" s="82"/>
      <c r="G306" s="56"/>
      <c r="H306" s="43"/>
    </row>
    <row r="307" spans="1:8" s="18" customFormat="1" x14ac:dyDescent="0.2">
      <c r="A307" s="42"/>
      <c r="B307" s="42"/>
      <c r="C307" s="42"/>
      <c r="D307" s="82"/>
      <c r="E307" s="56"/>
      <c r="F307" s="82"/>
      <c r="G307" s="56"/>
      <c r="H307" s="43"/>
    </row>
    <row r="308" spans="1:8" s="18" customFormat="1" x14ac:dyDescent="0.2">
      <c r="A308" s="42"/>
      <c r="B308" s="42"/>
      <c r="C308" s="42"/>
      <c r="D308" s="82"/>
      <c r="E308" s="56"/>
      <c r="F308" s="82"/>
      <c r="G308" s="56"/>
      <c r="H308" s="43"/>
    </row>
    <row r="309" spans="1:8" s="18" customFormat="1" x14ac:dyDescent="0.2">
      <c r="A309" s="42"/>
      <c r="B309" s="42"/>
      <c r="C309" s="42"/>
      <c r="D309" s="82"/>
      <c r="E309" s="56"/>
      <c r="F309" s="82"/>
      <c r="G309" s="56"/>
      <c r="H309" s="43"/>
    </row>
    <row r="310" spans="1:8" s="18" customFormat="1" x14ac:dyDescent="0.2">
      <c r="A310" s="42"/>
      <c r="B310" s="42"/>
      <c r="C310" s="42"/>
      <c r="D310" s="82"/>
      <c r="E310" s="56"/>
      <c r="F310" s="82"/>
      <c r="G310" s="56"/>
      <c r="H310" s="43"/>
    </row>
    <row r="311" spans="1:8" s="18" customFormat="1" x14ac:dyDescent="0.2">
      <c r="A311" s="42"/>
      <c r="B311" s="42"/>
      <c r="C311" s="42"/>
      <c r="D311" s="82"/>
      <c r="E311" s="56"/>
      <c r="F311" s="82"/>
      <c r="G311" s="56"/>
      <c r="H311" s="43"/>
    </row>
    <row r="312" spans="1:8" s="18" customFormat="1" x14ac:dyDescent="0.2">
      <c r="A312" s="42"/>
      <c r="B312" s="42"/>
      <c r="C312" s="42"/>
      <c r="D312" s="82"/>
      <c r="E312" s="56"/>
      <c r="F312" s="82"/>
      <c r="G312" s="56"/>
      <c r="H312" s="43"/>
    </row>
    <row r="313" spans="1:8" s="18" customFormat="1" x14ac:dyDescent="0.2">
      <c r="A313" s="42"/>
      <c r="B313" s="42"/>
      <c r="C313" s="42"/>
      <c r="D313" s="82"/>
      <c r="E313" s="56"/>
      <c r="F313" s="82"/>
      <c r="G313" s="56"/>
      <c r="H313" s="43"/>
    </row>
    <row r="314" spans="1:8" s="18" customFormat="1" x14ac:dyDescent="0.2">
      <c r="A314" s="42"/>
      <c r="B314" s="42"/>
      <c r="C314" s="42"/>
      <c r="D314" s="82"/>
      <c r="E314" s="56"/>
      <c r="F314" s="82"/>
      <c r="G314" s="56"/>
      <c r="H314" s="43"/>
    </row>
    <row r="315" spans="1:8" s="18" customFormat="1" x14ac:dyDescent="0.2">
      <c r="A315" s="42"/>
      <c r="B315" s="42"/>
      <c r="C315" s="42"/>
      <c r="D315" s="82"/>
      <c r="E315" s="56"/>
      <c r="F315" s="82"/>
      <c r="G315" s="56"/>
      <c r="H315" s="43"/>
    </row>
    <row r="316" spans="1:8" s="18" customFormat="1" x14ac:dyDescent="0.2">
      <c r="A316" s="42"/>
      <c r="B316" s="42"/>
      <c r="C316" s="42"/>
      <c r="D316" s="82"/>
      <c r="E316" s="56"/>
      <c r="F316" s="82"/>
      <c r="G316" s="56"/>
      <c r="H316" s="43"/>
    </row>
    <row r="317" spans="1:8" s="18" customFormat="1" x14ac:dyDescent="0.2">
      <c r="A317" s="42"/>
      <c r="B317" s="42"/>
      <c r="C317" s="42"/>
      <c r="D317" s="82"/>
      <c r="E317" s="56"/>
      <c r="F317" s="82"/>
      <c r="G317" s="56"/>
      <c r="H317" s="43"/>
    </row>
    <row r="318" spans="1:8" s="18" customFormat="1" x14ac:dyDescent="0.2">
      <c r="A318" s="42"/>
      <c r="B318" s="42"/>
      <c r="C318" s="42"/>
      <c r="D318" s="82"/>
      <c r="E318" s="56"/>
      <c r="F318" s="82"/>
      <c r="G318" s="56"/>
      <c r="H318" s="43"/>
    </row>
    <row r="319" spans="1:8" s="18" customFormat="1" x14ac:dyDescent="0.2">
      <c r="A319" s="42"/>
      <c r="B319" s="42"/>
      <c r="C319" s="42"/>
      <c r="D319" s="82"/>
      <c r="E319" s="56"/>
      <c r="F319" s="82"/>
      <c r="G319" s="56"/>
      <c r="H319" s="43"/>
    </row>
    <row r="320" spans="1:8" s="18" customFormat="1" x14ac:dyDescent="0.2">
      <c r="A320" s="42"/>
      <c r="B320" s="42"/>
      <c r="C320" s="42"/>
      <c r="D320" s="82"/>
      <c r="E320" s="56"/>
      <c r="F320" s="82"/>
      <c r="G320" s="56"/>
      <c r="H320" s="43"/>
    </row>
    <row r="321" spans="1:8" s="18" customFormat="1" x14ac:dyDescent="0.2">
      <c r="A321" s="42"/>
      <c r="B321" s="42"/>
      <c r="C321" s="42"/>
      <c r="D321" s="82"/>
      <c r="E321" s="56"/>
      <c r="F321" s="82"/>
      <c r="G321" s="56"/>
      <c r="H321" s="43"/>
    </row>
    <row r="322" spans="1:8" s="18" customFormat="1" x14ac:dyDescent="0.2">
      <c r="A322" s="42"/>
      <c r="B322" s="42"/>
      <c r="C322" s="42"/>
      <c r="D322" s="82"/>
      <c r="E322" s="56"/>
      <c r="F322" s="82"/>
      <c r="G322" s="56"/>
      <c r="H322" s="43"/>
    </row>
    <row r="323" spans="1:8" s="18" customFormat="1" x14ac:dyDescent="0.2">
      <c r="A323" s="42"/>
      <c r="B323" s="42"/>
      <c r="C323" s="42"/>
      <c r="D323" s="82"/>
      <c r="E323" s="56"/>
      <c r="F323" s="82"/>
      <c r="G323" s="56"/>
      <c r="H323" s="43"/>
    </row>
    <row r="324" spans="1:8" s="18" customFormat="1" x14ac:dyDescent="0.2">
      <c r="A324" s="42"/>
      <c r="B324" s="42"/>
      <c r="C324" s="42"/>
      <c r="D324" s="82"/>
      <c r="E324" s="56"/>
      <c r="F324" s="82"/>
      <c r="G324" s="56"/>
      <c r="H324" s="43"/>
    </row>
    <row r="325" spans="1:8" s="18" customFormat="1" x14ac:dyDescent="0.2">
      <c r="A325" s="42"/>
      <c r="B325" s="42"/>
      <c r="C325" s="42"/>
      <c r="D325" s="82"/>
      <c r="E325" s="56"/>
      <c r="F325" s="82"/>
      <c r="G325" s="56"/>
      <c r="H325" s="43"/>
    </row>
    <row r="326" spans="1:8" s="18" customFormat="1" x14ac:dyDescent="0.2">
      <c r="A326" s="42"/>
      <c r="B326" s="42"/>
      <c r="C326" s="42"/>
      <c r="D326" s="82"/>
      <c r="E326" s="56"/>
      <c r="F326" s="82"/>
      <c r="G326" s="56"/>
      <c r="H326" s="43"/>
    </row>
    <row r="327" spans="1:8" s="18" customFormat="1" x14ac:dyDescent="0.2">
      <c r="A327" s="42"/>
      <c r="B327" s="42"/>
      <c r="C327" s="42"/>
      <c r="D327" s="82"/>
      <c r="E327" s="56"/>
      <c r="F327" s="82"/>
      <c r="G327" s="56"/>
      <c r="H327" s="43"/>
    </row>
    <row r="328" spans="1:8" s="18" customFormat="1" x14ac:dyDescent="0.2">
      <c r="A328" s="42"/>
      <c r="B328" s="42"/>
      <c r="C328" s="42"/>
      <c r="D328" s="82"/>
      <c r="E328" s="56"/>
      <c r="F328" s="82"/>
      <c r="G328" s="56"/>
      <c r="H328" s="43"/>
    </row>
    <row r="329" spans="1:8" s="18" customFormat="1" x14ac:dyDescent="0.2">
      <c r="A329" s="42"/>
      <c r="B329" s="42"/>
      <c r="C329" s="42"/>
      <c r="D329" s="82"/>
      <c r="E329" s="56"/>
      <c r="F329" s="82"/>
      <c r="G329" s="56"/>
      <c r="H329" s="43"/>
    </row>
    <row r="330" spans="1:8" s="18" customFormat="1" x14ac:dyDescent="0.2">
      <c r="A330" s="42"/>
      <c r="B330" s="42"/>
      <c r="C330" s="42"/>
      <c r="D330" s="82"/>
      <c r="E330" s="56"/>
      <c r="F330" s="82"/>
      <c r="G330" s="56"/>
      <c r="H330" s="43"/>
    </row>
    <row r="331" spans="1:8" s="18" customFormat="1" x14ac:dyDescent="0.2">
      <c r="A331" s="42"/>
      <c r="B331" s="42"/>
      <c r="C331" s="42"/>
      <c r="D331" s="82"/>
      <c r="E331" s="56"/>
      <c r="F331" s="82"/>
      <c r="G331" s="56"/>
      <c r="H331" s="43"/>
    </row>
    <row r="332" spans="1:8" s="18" customFormat="1" x14ac:dyDescent="0.2">
      <c r="A332" s="42"/>
      <c r="B332" s="42"/>
      <c r="C332" s="42"/>
      <c r="D332" s="82"/>
      <c r="E332" s="56"/>
      <c r="F332" s="82"/>
      <c r="G332" s="56"/>
      <c r="H332" s="43"/>
    </row>
    <row r="333" spans="1:8" s="18" customFormat="1" x14ac:dyDescent="0.2">
      <c r="A333" s="42"/>
      <c r="B333" s="42"/>
      <c r="C333" s="42"/>
      <c r="D333" s="82"/>
      <c r="E333" s="56"/>
      <c r="F333" s="82"/>
      <c r="G333" s="56"/>
      <c r="H333" s="43"/>
    </row>
    <row r="334" spans="1:8" s="18" customFormat="1" x14ac:dyDescent="0.2">
      <c r="A334" s="42"/>
      <c r="B334" s="42"/>
      <c r="C334" s="42"/>
      <c r="D334" s="82"/>
      <c r="E334" s="56"/>
      <c r="F334" s="82"/>
      <c r="G334" s="56"/>
      <c r="H334" s="43"/>
    </row>
    <row r="335" spans="1:8" s="18" customFormat="1" x14ac:dyDescent="0.2">
      <c r="A335" s="42"/>
      <c r="B335" s="42"/>
      <c r="C335" s="42"/>
      <c r="D335" s="82"/>
      <c r="E335" s="56"/>
      <c r="F335" s="82"/>
      <c r="G335" s="56"/>
      <c r="H335" s="43"/>
    </row>
    <row r="336" spans="1:8" s="18" customFormat="1" x14ac:dyDescent="0.2">
      <c r="A336" s="42"/>
      <c r="B336" s="42"/>
      <c r="C336" s="42"/>
      <c r="D336" s="82"/>
      <c r="E336" s="56"/>
      <c r="F336" s="82"/>
      <c r="G336" s="56"/>
      <c r="H336" s="43"/>
    </row>
    <row r="337" spans="1:8" s="18" customFormat="1" x14ac:dyDescent="0.2">
      <c r="A337" s="42"/>
      <c r="B337" s="42"/>
      <c r="C337" s="42"/>
      <c r="D337" s="82"/>
      <c r="E337" s="56"/>
      <c r="F337" s="82"/>
      <c r="G337" s="56"/>
      <c r="H337" s="43"/>
    </row>
    <row r="338" spans="1:8" s="18" customFormat="1" x14ac:dyDescent="0.2">
      <c r="A338" s="42"/>
      <c r="B338" s="42"/>
      <c r="C338" s="42"/>
      <c r="D338" s="82"/>
      <c r="E338" s="56"/>
      <c r="F338" s="82"/>
      <c r="G338" s="56"/>
      <c r="H338" s="43"/>
    </row>
    <row r="339" spans="1:8" s="18" customFormat="1" x14ac:dyDescent="0.2">
      <c r="A339" s="42"/>
      <c r="B339" s="42"/>
      <c r="C339" s="42"/>
      <c r="D339" s="82"/>
      <c r="E339" s="56"/>
      <c r="F339" s="82"/>
      <c r="G339" s="56"/>
      <c r="H339" s="43"/>
    </row>
    <row r="340" spans="1:8" s="18" customFormat="1" x14ac:dyDescent="0.2">
      <c r="A340" s="42"/>
      <c r="B340" s="42"/>
      <c r="C340" s="42"/>
      <c r="D340" s="82"/>
      <c r="E340" s="56"/>
      <c r="F340" s="82"/>
      <c r="G340" s="56"/>
      <c r="H340" s="43"/>
    </row>
    <row r="341" spans="1:8" s="18" customFormat="1" x14ac:dyDescent="0.2">
      <c r="A341" s="42"/>
      <c r="B341" s="42"/>
      <c r="C341" s="42"/>
      <c r="D341" s="82"/>
      <c r="E341" s="56"/>
      <c r="F341" s="82"/>
      <c r="G341" s="56"/>
      <c r="H341" s="43"/>
    </row>
    <row r="342" spans="1:8" s="18" customFormat="1" x14ac:dyDescent="0.2">
      <c r="A342" s="42"/>
      <c r="B342" s="42"/>
      <c r="C342" s="42"/>
      <c r="D342" s="82"/>
      <c r="E342" s="56"/>
      <c r="F342" s="82"/>
      <c r="G342" s="56"/>
      <c r="H342" s="43"/>
    </row>
    <row r="343" spans="1:8" s="18" customFormat="1" x14ac:dyDescent="0.2">
      <c r="A343" s="42"/>
      <c r="B343" s="42"/>
      <c r="C343" s="42"/>
      <c r="D343" s="82"/>
      <c r="E343" s="56"/>
      <c r="F343" s="82"/>
      <c r="G343" s="56"/>
      <c r="H343" s="43"/>
    </row>
    <row r="344" spans="1:8" s="18" customFormat="1" x14ac:dyDescent="0.2">
      <c r="A344" s="42"/>
      <c r="B344" s="42"/>
      <c r="C344" s="42"/>
      <c r="D344" s="82"/>
      <c r="E344" s="56"/>
      <c r="F344" s="82"/>
      <c r="G344" s="56"/>
      <c r="H344" s="43"/>
    </row>
    <row r="345" spans="1:8" s="18" customFormat="1" x14ac:dyDescent="0.2">
      <c r="A345" s="42"/>
      <c r="B345" s="42"/>
      <c r="C345" s="42"/>
      <c r="D345" s="82"/>
      <c r="E345" s="56"/>
      <c r="F345" s="82"/>
      <c r="G345" s="56"/>
      <c r="H345" s="43"/>
    </row>
    <row r="346" spans="1:8" s="18" customFormat="1" x14ac:dyDescent="0.2">
      <c r="A346" s="42"/>
      <c r="B346" s="42"/>
      <c r="C346" s="42"/>
      <c r="D346" s="82"/>
      <c r="E346" s="56"/>
      <c r="F346" s="82"/>
      <c r="G346" s="56"/>
      <c r="H346" s="43"/>
    </row>
    <row r="347" spans="1:8" s="18" customFormat="1" x14ac:dyDescent="0.2">
      <c r="A347" s="42"/>
      <c r="B347" s="42"/>
      <c r="C347" s="42"/>
      <c r="D347" s="82"/>
      <c r="E347" s="56"/>
      <c r="F347" s="82"/>
      <c r="G347" s="56"/>
      <c r="H347" s="43"/>
    </row>
  </sheetData>
  <mergeCells count="2">
    <mergeCell ref="A1:H3"/>
    <mergeCell ref="A5:H5"/>
  </mergeCells>
  <dataValidations count="2">
    <dataValidation type="list" allowBlank="1" showInputMessage="1" showErrorMessage="1" sqref="C100" xr:uid="{B236CE82-AC1B-487B-978D-8428A27DEB31}">
      <formula1>Intervenant</formula1>
    </dataValidation>
    <dataValidation type="list" allowBlank="1" showInputMessage="1" showErrorMessage="1" sqref="F100:F119" xr:uid="{4DC474EA-9085-4861-81E0-CBBF177603B6}">
      <formula1>Marque_Chaudiére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AB3F472-82AB-4D75-9BE0-A33E8C5F6111}">
          <x14:formula1>
            <xm:f>Données!$J$2:$J$4</xm:f>
          </x14:formula1>
          <xm:sqref>C7:C99</xm:sqref>
        </x14:dataValidation>
        <x14:dataValidation type="list" allowBlank="1" showInputMessage="1" showErrorMessage="1" xr:uid="{75C50CEC-B4C0-42A0-8254-6CCDB4291211}">
          <x14:formula1>
            <xm:f>Données!$C$2:$C$58</xm:f>
          </x14:formula1>
          <xm:sqref>D7:D99</xm:sqref>
        </x14:dataValidation>
        <x14:dataValidation type="list" allowBlank="1" showInputMessage="1" showErrorMessage="1" xr:uid="{B9E1CB4C-E34D-4F5C-8EAF-F9A9176A20EA}">
          <x14:formula1>
            <xm:f>Données!$H$2:$H$5</xm:f>
          </x14:formula1>
          <xm:sqref>G7:G99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926BBE-DD63-4CFA-B418-D4B7F8FFCD45}">
  <dimension ref="A1:AZ347"/>
  <sheetViews>
    <sheetView workbookViewId="0">
      <selection activeCell="E73" sqref="E73"/>
    </sheetView>
  </sheetViews>
  <sheetFormatPr baseColWidth="10" defaultColWidth="10.875" defaultRowHeight="15" x14ac:dyDescent="0.2"/>
  <cols>
    <col min="1" max="1" width="37.375" style="2" customWidth="1"/>
    <col min="2" max="2" width="13.375" style="2" customWidth="1"/>
    <col min="3" max="3" width="11.875" style="2" bestFit="1" customWidth="1"/>
    <col min="4" max="4" width="18.125" style="36" customWidth="1"/>
    <col min="5" max="5" width="32" style="1" bestFit="1" customWidth="1"/>
    <col min="6" max="6" width="27.125" style="69" bestFit="1" customWidth="1"/>
    <col min="7" max="7" width="24.625" style="10" bestFit="1" customWidth="1"/>
    <col min="8" max="8" width="20.625" style="24" customWidth="1"/>
    <col min="9" max="52" width="10.875" style="18"/>
    <col min="53" max="16384" width="10.875" style="1"/>
  </cols>
  <sheetData>
    <row r="1" spans="1:52" s="18" customFormat="1" ht="21" customHeight="1" x14ac:dyDescent="0.2">
      <c r="A1" s="101" t="s">
        <v>123</v>
      </c>
      <c r="B1" s="101"/>
      <c r="C1" s="101"/>
      <c r="D1" s="101"/>
      <c r="E1" s="101"/>
      <c r="F1" s="101"/>
      <c r="G1" s="101"/>
      <c r="H1" s="101"/>
    </row>
    <row r="2" spans="1:52" s="18" customFormat="1" ht="21.95" customHeight="1" x14ac:dyDescent="0.2">
      <c r="A2" s="101"/>
      <c r="B2" s="101"/>
      <c r="C2" s="101"/>
      <c r="D2" s="101"/>
      <c r="E2" s="101"/>
      <c r="F2" s="101"/>
      <c r="G2" s="101"/>
      <c r="H2" s="101"/>
    </row>
    <row r="3" spans="1:52" s="18" customFormat="1" ht="21.95" customHeight="1" x14ac:dyDescent="0.2">
      <c r="A3" s="101"/>
      <c r="B3" s="101"/>
      <c r="C3" s="101"/>
      <c r="D3" s="101"/>
      <c r="E3" s="101"/>
      <c r="F3" s="101"/>
      <c r="G3" s="101"/>
      <c r="H3" s="101"/>
    </row>
    <row r="4" spans="1:52" s="18" customFormat="1" ht="21.95" customHeight="1" x14ac:dyDescent="0.25">
      <c r="A4" s="45"/>
      <c r="B4" s="45"/>
      <c r="C4" s="45"/>
      <c r="D4" s="44"/>
      <c r="E4" s="63"/>
      <c r="F4" s="65"/>
      <c r="G4" s="54"/>
      <c r="H4" s="41"/>
    </row>
    <row r="5" spans="1:52" ht="21.95" customHeight="1" x14ac:dyDescent="0.2">
      <c r="A5" s="97" t="s">
        <v>7</v>
      </c>
      <c r="B5" s="98"/>
      <c r="C5" s="98"/>
      <c r="D5" s="98"/>
      <c r="E5" s="98"/>
      <c r="F5" s="98"/>
      <c r="G5" s="98"/>
      <c r="H5" s="98"/>
    </row>
    <row r="6" spans="1:52" s="3" customFormat="1" ht="72" customHeight="1" x14ac:dyDescent="0.25">
      <c r="A6" s="8" t="s">
        <v>8</v>
      </c>
      <c r="B6" s="8" t="s">
        <v>119</v>
      </c>
      <c r="C6" s="8" t="s">
        <v>114</v>
      </c>
      <c r="D6" s="33" t="s">
        <v>113</v>
      </c>
      <c r="E6" s="8" t="s">
        <v>0</v>
      </c>
      <c r="F6" s="66" t="s">
        <v>39</v>
      </c>
      <c r="G6" s="55" t="s">
        <v>105</v>
      </c>
      <c r="H6" s="21" t="s">
        <v>106</v>
      </c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Y6" s="46"/>
      <c r="AZ6" s="46"/>
    </row>
    <row r="7" spans="1:52" ht="15.95" customHeight="1" x14ac:dyDescent="0.2">
      <c r="A7" s="11"/>
      <c r="B7" s="70"/>
      <c r="C7" s="11"/>
      <c r="D7" s="11"/>
      <c r="E7" s="60"/>
      <c r="F7" s="11"/>
      <c r="G7" s="5"/>
      <c r="H7" s="4"/>
    </row>
    <row r="8" spans="1:52" ht="15.95" customHeight="1" x14ac:dyDescent="0.2">
      <c r="A8" s="29"/>
      <c r="B8" s="34"/>
      <c r="C8" s="34"/>
      <c r="D8" s="34"/>
      <c r="E8" s="61" t="str">
        <f>IF(BS_Mars[[#This Row],[N° ARTICLE]]=0,"",VLOOKUP(BS_Mars[[#This Row],[N° ARTICLE]],Données!C3:E59,2,FALSE))</f>
        <v/>
      </c>
      <c r="F8" s="34" t="str">
        <f>IF(BS_Mars[[#This Row],[N° ARTICLE]]=0,"",VLOOKUP(BS_Mars[[#This Row],[N° ARTICLE]],Données!C3:E59,3))</f>
        <v/>
      </c>
      <c r="G8" s="25"/>
      <c r="H8" s="27"/>
    </row>
    <row r="9" spans="1:52" ht="15.95" customHeight="1" x14ac:dyDescent="0.2">
      <c r="A9" s="11"/>
      <c r="B9" s="35"/>
      <c r="C9" s="35"/>
      <c r="D9" s="35"/>
      <c r="E9" s="60" t="str">
        <f>IF(BS_Mars[[#This Row],[N° ARTICLE]]=0,"",VLOOKUP(BS_Mars[[#This Row],[N° ARTICLE]],Données!C4:E60,2,FALSE))</f>
        <v/>
      </c>
      <c r="F9" s="35" t="str">
        <f>IF(BS_Mars[[#This Row],[N° ARTICLE]]=0,"",VLOOKUP(BS_Mars[[#This Row],[N° ARTICLE]],Données!C4:E60,3))</f>
        <v/>
      </c>
      <c r="G9" s="5"/>
      <c r="H9" s="4"/>
    </row>
    <row r="10" spans="1:52" s="18" customFormat="1" ht="15.95" customHeight="1" x14ac:dyDescent="0.2">
      <c r="A10" s="29"/>
      <c r="B10" s="34"/>
      <c r="C10" s="34"/>
      <c r="D10" s="34"/>
      <c r="E10" s="61" t="str">
        <f>IF(BS_Mars[[#This Row],[N° ARTICLE]]=0,"",VLOOKUP(BS_Mars[[#This Row],[N° ARTICLE]],Données!C5:E61,2,FALSE))</f>
        <v/>
      </c>
      <c r="F10" s="34" t="str">
        <f>IF(BS_Mars[[#This Row],[N° ARTICLE]]=0,"",VLOOKUP(BS_Mars[[#This Row],[N° ARTICLE]],Données!C5:E61,3))</f>
        <v/>
      </c>
      <c r="G10" s="25"/>
      <c r="H10" s="27"/>
    </row>
    <row r="11" spans="1:52" ht="15.95" customHeight="1" x14ac:dyDescent="0.2">
      <c r="A11" s="11"/>
      <c r="B11" s="35"/>
      <c r="C11" s="35"/>
      <c r="D11" s="35"/>
      <c r="E11" s="60" t="str">
        <f>IF(BS_Mars[[#This Row],[N° ARTICLE]]=0,"",VLOOKUP(BS_Mars[[#This Row],[N° ARTICLE]],Données!C6:E62,2,FALSE))</f>
        <v/>
      </c>
      <c r="F11" s="35" t="str">
        <f>IF(BS_Mars[[#This Row],[N° ARTICLE]]=0,"",VLOOKUP(BS_Mars[[#This Row],[N° ARTICLE]],Données!C6:E62,3))</f>
        <v/>
      </c>
      <c r="G11" s="5"/>
      <c r="H11" s="4"/>
    </row>
    <row r="12" spans="1:52" s="18" customFormat="1" ht="15.95" customHeight="1" x14ac:dyDescent="0.2">
      <c r="A12" s="29"/>
      <c r="B12" s="71"/>
      <c r="C12" s="29"/>
      <c r="D12" s="29"/>
      <c r="E12" s="61"/>
      <c r="F12" s="29"/>
      <c r="G12" s="25"/>
      <c r="H12" s="27"/>
    </row>
    <row r="13" spans="1:52" ht="15.95" customHeight="1" x14ac:dyDescent="0.2">
      <c r="A13" s="11"/>
      <c r="B13" s="35"/>
      <c r="C13" s="35"/>
      <c r="D13" s="35"/>
      <c r="E13" s="60" t="str">
        <f>IF(BS_Mars[[#This Row],[N° ARTICLE]]=0,"",VLOOKUP(BS_Mars[[#This Row],[N° ARTICLE]],Données!C8:E64,2,FALSE))</f>
        <v/>
      </c>
      <c r="F13" s="35" t="str">
        <f>IF(BS_Mars[[#This Row],[N° ARTICLE]]=0,"",VLOOKUP(BS_Mars[[#This Row],[N° ARTICLE]],Données!C8:E64,3))</f>
        <v/>
      </c>
      <c r="G13" s="5"/>
      <c r="H13" s="4"/>
    </row>
    <row r="14" spans="1:52" s="18" customFormat="1" ht="15.95" customHeight="1" x14ac:dyDescent="0.2">
      <c r="A14" s="29"/>
      <c r="B14" s="34"/>
      <c r="C14" s="34"/>
      <c r="D14" s="34"/>
      <c r="E14" s="61" t="str">
        <f>IF(BS_Mars[[#This Row],[N° ARTICLE]]=0,"",VLOOKUP(BS_Mars[[#This Row],[N° ARTICLE]],Données!C9:E65,2,FALSE))</f>
        <v/>
      </c>
      <c r="F14" s="34" t="str">
        <f>IF(BS_Mars[[#This Row],[N° ARTICLE]]=0,"",VLOOKUP(BS_Mars[[#This Row],[N° ARTICLE]],Données!C9:E65,3))</f>
        <v/>
      </c>
      <c r="G14" s="25"/>
      <c r="H14" s="27"/>
    </row>
    <row r="15" spans="1:52" ht="15.95" customHeight="1" x14ac:dyDescent="0.2">
      <c r="A15" s="11"/>
      <c r="B15" s="35"/>
      <c r="C15" s="35"/>
      <c r="D15" s="35"/>
      <c r="E15" s="60" t="str">
        <f>IF(BS_Mars[[#This Row],[N° ARTICLE]]=0,"",VLOOKUP(BS_Mars[[#This Row],[N° ARTICLE]],Données!C10:E66,2,FALSE))</f>
        <v/>
      </c>
      <c r="F15" s="35" t="str">
        <f>IF(BS_Mars[[#This Row],[N° ARTICLE]]=0,"",VLOOKUP(BS_Mars[[#This Row],[N° ARTICLE]],Données!C10:E66,3))</f>
        <v/>
      </c>
      <c r="G15" s="5"/>
      <c r="H15" s="4"/>
    </row>
    <row r="16" spans="1:52" s="18" customFormat="1" ht="15.95" customHeight="1" x14ac:dyDescent="0.2">
      <c r="A16" s="29"/>
      <c r="B16" s="34"/>
      <c r="C16" s="34"/>
      <c r="D16" s="34"/>
      <c r="E16" s="61" t="str">
        <f>IF(BS_Mars[[#This Row],[N° ARTICLE]]=0,"",VLOOKUP(BS_Mars[[#This Row],[N° ARTICLE]],Données!C11:E67,2,FALSE))</f>
        <v/>
      </c>
      <c r="F16" s="34" t="str">
        <f>IF(BS_Mars[[#This Row],[N° ARTICLE]]=0,"",VLOOKUP(BS_Mars[[#This Row],[N° ARTICLE]],Données!C11:E67,3))</f>
        <v/>
      </c>
      <c r="G16" s="25"/>
      <c r="H16" s="27"/>
    </row>
    <row r="17" spans="1:8" ht="15.95" customHeight="1" x14ac:dyDescent="0.2">
      <c r="A17" s="11"/>
      <c r="B17" s="35"/>
      <c r="C17" s="35"/>
      <c r="D17" s="35"/>
      <c r="E17" s="60" t="str">
        <f>IF(BS_Mars[[#This Row],[N° ARTICLE]]=0,"",VLOOKUP(BS_Mars[[#This Row],[N° ARTICLE]],Données!C12:E68,2,FALSE))</f>
        <v/>
      </c>
      <c r="F17" s="35" t="str">
        <f>IF(BS_Mars[[#This Row],[N° ARTICLE]]=0,"",VLOOKUP(BS_Mars[[#This Row],[N° ARTICLE]],Données!C12:E68,3))</f>
        <v/>
      </c>
      <c r="G17" s="5"/>
      <c r="H17" s="4"/>
    </row>
    <row r="18" spans="1:8" s="18" customFormat="1" ht="15.95" customHeight="1" x14ac:dyDescent="0.2">
      <c r="A18" s="29"/>
      <c r="B18" s="34"/>
      <c r="C18" s="34"/>
      <c r="D18" s="34"/>
      <c r="E18" s="61" t="str">
        <f>IF(BS_Mars[[#This Row],[N° ARTICLE]]=0,"",VLOOKUP(BS_Mars[[#This Row],[N° ARTICLE]],Données!C13:E69,2,FALSE))</f>
        <v/>
      </c>
      <c r="F18" s="34" t="str">
        <f>IF(BS_Mars[[#This Row],[N° ARTICLE]]=0,"",VLOOKUP(BS_Mars[[#This Row],[N° ARTICLE]],Données!C13:E69,3))</f>
        <v/>
      </c>
      <c r="G18" s="25"/>
      <c r="H18" s="27"/>
    </row>
    <row r="19" spans="1:8" ht="15.95" customHeight="1" x14ac:dyDescent="0.2">
      <c r="A19" s="11"/>
      <c r="B19" s="35"/>
      <c r="C19" s="35"/>
      <c r="D19" s="35"/>
      <c r="E19" s="60" t="str">
        <f>IF(BS_Mars[[#This Row],[N° ARTICLE]]=0,"",VLOOKUP(BS_Mars[[#This Row],[N° ARTICLE]],Données!C14:E70,2,FALSE))</f>
        <v/>
      </c>
      <c r="F19" s="35" t="str">
        <f>IF(BS_Mars[[#This Row],[N° ARTICLE]]=0,"",VLOOKUP(BS_Mars[[#This Row],[N° ARTICLE]],Données!C14:E70,3))</f>
        <v/>
      </c>
      <c r="G19" s="5"/>
      <c r="H19" s="4"/>
    </row>
    <row r="20" spans="1:8" s="18" customFormat="1" ht="15.95" customHeight="1" x14ac:dyDescent="0.2">
      <c r="A20" s="29"/>
      <c r="B20" s="34"/>
      <c r="C20" s="34"/>
      <c r="D20" s="34"/>
      <c r="E20" s="61" t="str">
        <f>IF(BS_Mars[[#This Row],[N° ARTICLE]]=0,"",VLOOKUP(BS_Mars[[#This Row],[N° ARTICLE]],Données!C15:E71,2,FALSE))</f>
        <v/>
      </c>
      <c r="F20" s="34" t="str">
        <f>IF(BS_Mars[[#This Row],[N° ARTICLE]]=0,"",VLOOKUP(BS_Mars[[#This Row],[N° ARTICLE]],Données!C15:E71,3))</f>
        <v/>
      </c>
      <c r="G20" s="25"/>
      <c r="H20" s="27"/>
    </row>
    <row r="21" spans="1:8" ht="15.95" customHeight="1" x14ac:dyDescent="0.2">
      <c r="A21" s="11"/>
      <c r="B21" s="35"/>
      <c r="C21" s="35"/>
      <c r="D21" s="35"/>
      <c r="E21" s="60" t="str">
        <f>IF(BS_Mars[[#This Row],[N° ARTICLE]]=0,"",VLOOKUP(BS_Mars[[#This Row],[N° ARTICLE]],Données!C16:E72,2,FALSE))</f>
        <v/>
      </c>
      <c r="F21" s="35" t="str">
        <f>IF(BS_Mars[[#This Row],[N° ARTICLE]]=0,"",VLOOKUP(BS_Mars[[#This Row],[N° ARTICLE]],Données!C16:E72,3))</f>
        <v/>
      </c>
      <c r="G21" s="5"/>
      <c r="H21" s="4"/>
    </row>
    <row r="22" spans="1:8" s="18" customFormat="1" ht="15.95" customHeight="1" x14ac:dyDescent="0.2">
      <c r="A22" s="29"/>
      <c r="B22" s="34"/>
      <c r="C22" s="34"/>
      <c r="D22" s="34"/>
      <c r="E22" s="61" t="str">
        <f>IF(BS_Mars[[#This Row],[N° ARTICLE]]=0,"",VLOOKUP(BS_Mars[[#This Row],[N° ARTICLE]],Données!C17:E73,2,FALSE))</f>
        <v/>
      </c>
      <c r="F22" s="34" t="str">
        <f>IF(BS_Mars[[#This Row],[N° ARTICLE]]=0,"",VLOOKUP(BS_Mars[[#This Row],[N° ARTICLE]],Données!C17:E73,3))</f>
        <v/>
      </c>
      <c r="G22" s="25"/>
      <c r="H22" s="27"/>
    </row>
    <row r="23" spans="1:8" ht="15.95" customHeight="1" x14ac:dyDescent="0.2">
      <c r="A23" s="11"/>
      <c r="B23" s="35"/>
      <c r="C23" s="35"/>
      <c r="D23" s="35"/>
      <c r="E23" s="60" t="str">
        <f>IF(BS_Mars[[#This Row],[N° ARTICLE]]=0,"",VLOOKUP(BS_Mars[[#This Row],[N° ARTICLE]],Données!C18:E74,2,FALSE))</f>
        <v/>
      </c>
      <c r="F23" s="35" t="str">
        <f>IF(BS_Mars[[#This Row],[N° ARTICLE]]=0,"",VLOOKUP(BS_Mars[[#This Row],[N° ARTICLE]],Données!C18:E74,3))</f>
        <v/>
      </c>
      <c r="G23" s="5"/>
      <c r="H23" s="4"/>
    </row>
    <row r="24" spans="1:8" ht="15.95" customHeight="1" x14ac:dyDescent="0.2">
      <c r="A24" s="29"/>
      <c r="B24" s="34"/>
      <c r="C24" s="34"/>
      <c r="D24" s="34"/>
      <c r="E24" s="61" t="str">
        <f>IF(BS_Mars[[#This Row],[N° ARTICLE]]=0,"",VLOOKUP(BS_Mars[[#This Row],[N° ARTICLE]],Données!C19:E75,2,FALSE))</f>
        <v/>
      </c>
      <c r="F24" s="34" t="str">
        <f>IF(BS_Mars[[#This Row],[N° ARTICLE]]=0,"",VLOOKUP(BS_Mars[[#This Row],[N° ARTICLE]],Données!C19:E75,3))</f>
        <v/>
      </c>
      <c r="G24" s="25"/>
      <c r="H24" s="27"/>
    </row>
    <row r="25" spans="1:8" s="18" customFormat="1" ht="15.95" customHeight="1" x14ac:dyDescent="0.2">
      <c r="A25" s="11"/>
      <c r="B25" s="35"/>
      <c r="C25" s="35"/>
      <c r="D25" s="35"/>
      <c r="E25" s="60" t="str">
        <f>IF(BS_Mars[[#This Row],[N° ARTICLE]]=0,"",VLOOKUP(BS_Mars[[#This Row],[N° ARTICLE]],Données!C20:E76,2,FALSE))</f>
        <v/>
      </c>
      <c r="F25" s="35" t="str">
        <f>IF(BS_Mars[[#This Row],[N° ARTICLE]]=0,"",VLOOKUP(BS_Mars[[#This Row],[N° ARTICLE]],Données!C20:E76,3))</f>
        <v/>
      </c>
      <c r="G25" s="5"/>
      <c r="H25" s="4"/>
    </row>
    <row r="26" spans="1:8" ht="15.95" customHeight="1" x14ac:dyDescent="0.2">
      <c r="A26" s="29"/>
      <c r="B26" s="34"/>
      <c r="C26" s="34"/>
      <c r="D26" s="34"/>
      <c r="E26" s="61" t="str">
        <f>IF(BS_Mars[[#This Row],[N° ARTICLE]]=0,"",VLOOKUP(BS_Mars[[#This Row],[N° ARTICLE]],Données!C21:E77,2,FALSE))</f>
        <v/>
      </c>
      <c r="F26" s="34" t="str">
        <f>IF(BS_Mars[[#This Row],[N° ARTICLE]]=0,"",VLOOKUP(BS_Mars[[#This Row],[N° ARTICLE]],Données!C21:E77,3))</f>
        <v/>
      </c>
      <c r="G26" s="25"/>
      <c r="H26" s="27"/>
    </row>
    <row r="27" spans="1:8" s="18" customFormat="1" ht="15.95" customHeight="1" x14ac:dyDescent="0.2">
      <c r="A27" s="11"/>
      <c r="B27" s="35"/>
      <c r="C27" s="35"/>
      <c r="D27" s="35"/>
      <c r="E27" s="60" t="str">
        <f>IF(BS_Mars[[#This Row],[N° ARTICLE]]=0,"",VLOOKUP(BS_Mars[[#This Row],[N° ARTICLE]],Données!C22:E78,2,FALSE))</f>
        <v/>
      </c>
      <c r="F27" s="35" t="str">
        <f>IF(BS_Mars[[#This Row],[N° ARTICLE]]=0,"",VLOOKUP(BS_Mars[[#This Row],[N° ARTICLE]],Données!C22:E78,3))</f>
        <v/>
      </c>
      <c r="G27" s="5"/>
      <c r="H27" s="4"/>
    </row>
    <row r="28" spans="1:8" ht="15.95" customHeight="1" x14ac:dyDescent="0.2">
      <c r="A28" s="29"/>
      <c r="B28" s="34"/>
      <c r="C28" s="34"/>
      <c r="D28" s="34"/>
      <c r="E28" s="61" t="str">
        <f>IF(BS_Mars[[#This Row],[N° ARTICLE]]=0,"",VLOOKUP(BS_Mars[[#This Row],[N° ARTICLE]],Données!C23:E79,2,FALSE))</f>
        <v/>
      </c>
      <c r="F28" s="34" t="str">
        <f>IF(BS_Mars[[#This Row],[N° ARTICLE]]=0,"",VLOOKUP(BS_Mars[[#This Row],[N° ARTICLE]],Données!C23:E79,3))</f>
        <v/>
      </c>
      <c r="G28" s="25"/>
      <c r="H28" s="27"/>
    </row>
    <row r="29" spans="1:8" s="18" customFormat="1" ht="15.95" customHeight="1" x14ac:dyDescent="0.2">
      <c r="A29" s="11"/>
      <c r="B29" s="35"/>
      <c r="C29" s="35"/>
      <c r="D29" s="35"/>
      <c r="E29" s="60" t="str">
        <f>IF(BS_Mars[[#This Row],[N° ARTICLE]]=0,"",VLOOKUP(BS_Mars[[#This Row],[N° ARTICLE]],Données!C24:E80,2,FALSE))</f>
        <v/>
      </c>
      <c r="F29" s="35" t="str">
        <f>IF(BS_Mars[[#This Row],[N° ARTICLE]]=0,"",VLOOKUP(BS_Mars[[#This Row],[N° ARTICLE]],Données!C24:E80,3))</f>
        <v/>
      </c>
      <c r="G29" s="5"/>
      <c r="H29" s="4"/>
    </row>
    <row r="30" spans="1:8" ht="15.95" customHeight="1" x14ac:dyDescent="0.2">
      <c r="A30" s="29"/>
      <c r="B30" s="34"/>
      <c r="C30" s="34"/>
      <c r="D30" s="34"/>
      <c r="E30" s="61" t="str">
        <f>IF(BS_Mars[[#This Row],[N° ARTICLE]]=0,"",VLOOKUP(BS_Mars[[#This Row],[N° ARTICLE]],Données!C25:E81,2,FALSE))</f>
        <v/>
      </c>
      <c r="F30" s="34" t="str">
        <f>IF(BS_Mars[[#This Row],[N° ARTICLE]]=0,"",VLOOKUP(BS_Mars[[#This Row],[N° ARTICLE]],Données!C25:E81,3))</f>
        <v/>
      </c>
      <c r="G30" s="25"/>
      <c r="H30" s="27"/>
    </row>
    <row r="31" spans="1:8" s="18" customFormat="1" ht="15.95" customHeight="1" x14ac:dyDescent="0.2">
      <c r="A31" s="11"/>
      <c r="B31" s="35"/>
      <c r="C31" s="35"/>
      <c r="D31" s="35"/>
      <c r="E31" s="60" t="str">
        <f>IF(BS_Mars[[#This Row],[N° ARTICLE]]=0,"",VLOOKUP(BS_Mars[[#This Row],[N° ARTICLE]],Données!C26:E82,2,FALSE))</f>
        <v/>
      </c>
      <c r="F31" s="35" t="str">
        <f>IF(BS_Mars[[#This Row],[N° ARTICLE]]=0,"",VLOOKUP(BS_Mars[[#This Row],[N° ARTICLE]],Données!C26:E82,3))</f>
        <v/>
      </c>
      <c r="G31" s="5"/>
      <c r="H31" s="4"/>
    </row>
    <row r="32" spans="1:8" ht="15.95" customHeight="1" x14ac:dyDescent="0.2">
      <c r="A32" s="29"/>
      <c r="B32" s="34"/>
      <c r="C32" s="34"/>
      <c r="D32" s="34"/>
      <c r="E32" s="61" t="str">
        <f>IF(BS_Mars[[#This Row],[N° ARTICLE]]=0,"",VLOOKUP(BS_Mars[[#This Row],[N° ARTICLE]],Données!C27:E83,2,FALSE))</f>
        <v/>
      </c>
      <c r="F32" s="34" t="str">
        <f>IF(BS_Mars[[#This Row],[N° ARTICLE]]=0,"",VLOOKUP(BS_Mars[[#This Row],[N° ARTICLE]],Données!C27:E83,3))</f>
        <v/>
      </c>
      <c r="G32" s="25"/>
      <c r="H32" s="27"/>
    </row>
    <row r="33" spans="1:8" s="18" customFormat="1" ht="15.95" customHeight="1" x14ac:dyDescent="0.2">
      <c r="A33" s="11"/>
      <c r="B33" s="35"/>
      <c r="C33" s="35"/>
      <c r="D33" s="35"/>
      <c r="E33" s="60" t="str">
        <f>IF(BS_Mars[[#This Row],[N° ARTICLE]]=0,"",VLOOKUP(BS_Mars[[#This Row],[N° ARTICLE]],Données!C28:E84,2,FALSE))</f>
        <v/>
      </c>
      <c r="F33" s="35" t="str">
        <f>IF(BS_Mars[[#This Row],[N° ARTICLE]]=0,"",VLOOKUP(BS_Mars[[#This Row],[N° ARTICLE]],Données!C28:E84,3))</f>
        <v/>
      </c>
      <c r="G33" s="5"/>
      <c r="H33" s="4"/>
    </row>
    <row r="34" spans="1:8" ht="15.95" customHeight="1" x14ac:dyDescent="0.2">
      <c r="A34" s="29"/>
      <c r="B34" s="34"/>
      <c r="C34" s="34"/>
      <c r="D34" s="34"/>
      <c r="E34" s="61" t="str">
        <f>IF(BS_Mars[[#This Row],[N° ARTICLE]]=0,"",VLOOKUP(BS_Mars[[#This Row],[N° ARTICLE]],Données!C29:E85,2,FALSE))</f>
        <v/>
      </c>
      <c r="F34" s="34" t="str">
        <f>IF(BS_Mars[[#This Row],[N° ARTICLE]]=0,"",VLOOKUP(BS_Mars[[#This Row],[N° ARTICLE]],Données!C29:E85,3))</f>
        <v/>
      </c>
      <c r="G34" s="25"/>
      <c r="H34" s="27"/>
    </row>
    <row r="35" spans="1:8" s="18" customFormat="1" ht="15.95" customHeight="1" x14ac:dyDescent="0.2">
      <c r="A35" s="11"/>
      <c r="B35" s="35"/>
      <c r="C35" s="35"/>
      <c r="D35" s="35"/>
      <c r="E35" s="60" t="str">
        <f>IF(BS_Mars[[#This Row],[N° ARTICLE]]=0,"",VLOOKUP(BS_Mars[[#This Row],[N° ARTICLE]],Données!C30:E86,2,FALSE))</f>
        <v/>
      </c>
      <c r="F35" s="35" t="str">
        <f>IF(BS_Mars[[#This Row],[N° ARTICLE]]=0,"",VLOOKUP(BS_Mars[[#This Row],[N° ARTICLE]],Données!C30:E86,3))</f>
        <v/>
      </c>
      <c r="G35" s="5"/>
      <c r="H35" s="4"/>
    </row>
    <row r="36" spans="1:8" ht="15.95" customHeight="1" x14ac:dyDescent="0.2">
      <c r="A36" s="29"/>
      <c r="B36" s="34"/>
      <c r="C36" s="34"/>
      <c r="D36" s="34"/>
      <c r="E36" s="61" t="str">
        <f>IF(BS_Mars[[#This Row],[N° ARTICLE]]=0,"",VLOOKUP(BS_Mars[[#This Row],[N° ARTICLE]],Données!C31:E87,2,FALSE))</f>
        <v/>
      </c>
      <c r="F36" s="34" t="str">
        <f>IF(BS_Mars[[#This Row],[N° ARTICLE]]=0,"",VLOOKUP(BS_Mars[[#This Row],[N° ARTICLE]],Données!C31:E87,3))</f>
        <v/>
      </c>
      <c r="G36" s="25"/>
      <c r="H36" s="27"/>
    </row>
    <row r="37" spans="1:8" s="18" customFormat="1" ht="15.95" customHeight="1" x14ac:dyDescent="0.2">
      <c r="A37" s="11"/>
      <c r="B37" s="35"/>
      <c r="C37" s="35"/>
      <c r="D37" s="35"/>
      <c r="E37" s="60" t="str">
        <f>IF(BS_Mars[[#This Row],[N° ARTICLE]]=0,"",VLOOKUP(BS_Mars[[#This Row],[N° ARTICLE]],Données!C32:E88,2,FALSE))</f>
        <v/>
      </c>
      <c r="F37" s="35" t="str">
        <f>IF(BS_Mars[[#This Row],[N° ARTICLE]]=0,"",VLOOKUP(BS_Mars[[#This Row],[N° ARTICLE]],Données!C32:E88,3))</f>
        <v/>
      </c>
      <c r="G37" s="5"/>
      <c r="H37" s="4"/>
    </row>
    <row r="38" spans="1:8" ht="15.95" customHeight="1" x14ac:dyDescent="0.2">
      <c r="A38" s="29"/>
      <c r="B38" s="34"/>
      <c r="C38" s="34"/>
      <c r="D38" s="34"/>
      <c r="E38" s="61" t="str">
        <f>IF(BS_Mars[[#This Row],[N° ARTICLE]]=0,"",VLOOKUP(BS_Mars[[#This Row],[N° ARTICLE]],Données!C33:E89,2,FALSE))</f>
        <v/>
      </c>
      <c r="F38" s="34" t="str">
        <f>IF(BS_Mars[[#This Row],[N° ARTICLE]]=0,"",VLOOKUP(BS_Mars[[#This Row],[N° ARTICLE]],Données!C33:E89,3))</f>
        <v/>
      </c>
      <c r="G38" s="25"/>
      <c r="H38" s="27"/>
    </row>
    <row r="39" spans="1:8" s="18" customFormat="1" ht="15.95" customHeight="1" x14ac:dyDescent="0.2">
      <c r="A39" s="11"/>
      <c r="B39" s="35"/>
      <c r="C39" s="35"/>
      <c r="D39" s="35"/>
      <c r="E39" s="60" t="str">
        <f>IF(BS_Mars[[#This Row],[N° ARTICLE]]=0,"",VLOOKUP(BS_Mars[[#This Row],[N° ARTICLE]],Données!C34:E90,2,FALSE))</f>
        <v/>
      </c>
      <c r="F39" s="35" t="str">
        <f>IF(BS_Mars[[#This Row],[N° ARTICLE]]=0,"",VLOOKUP(BS_Mars[[#This Row],[N° ARTICLE]],Données!C34:E90,3))</f>
        <v/>
      </c>
      <c r="G39" s="5"/>
      <c r="H39" s="4"/>
    </row>
    <row r="40" spans="1:8" ht="15.95" customHeight="1" x14ac:dyDescent="0.2">
      <c r="A40" s="29"/>
      <c r="B40" s="34"/>
      <c r="C40" s="34"/>
      <c r="D40" s="34"/>
      <c r="E40" s="61" t="str">
        <f>IF(BS_Mars[[#This Row],[N° ARTICLE]]=0,"",VLOOKUP(BS_Mars[[#This Row],[N° ARTICLE]],Données!C35:E91,2,FALSE))</f>
        <v/>
      </c>
      <c r="F40" s="34" t="str">
        <f>IF(BS_Mars[[#This Row],[N° ARTICLE]]=0,"",VLOOKUP(BS_Mars[[#This Row],[N° ARTICLE]],Données!C35:E91,3))</f>
        <v/>
      </c>
      <c r="G40" s="25"/>
      <c r="H40" s="27"/>
    </row>
    <row r="41" spans="1:8" s="18" customFormat="1" ht="15.95" customHeight="1" x14ac:dyDescent="0.2">
      <c r="A41" s="11"/>
      <c r="B41" s="35"/>
      <c r="C41" s="35"/>
      <c r="D41" s="35"/>
      <c r="E41" s="60" t="str">
        <f>IF(BS_Mars[[#This Row],[N° ARTICLE]]=0,"",VLOOKUP(BS_Mars[[#This Row],[N° ARTICLE]],Données!C36:E92,2,FALSE))</f>
        <v/>
      </c>
      <c r="F41" s="35" t="str">
        <f>IF(BS_Mars[[#This Row],[N° ARTICLE]]=0,"",VLOOKUP(BS_Mars[[#This Row],[N° ARTICLE]],Données!C36:E92,3))</f>
        <v/>
      </c>
      <c r="G41" s="5"/>
      <c r="H41" s="4"/>
    </row>
    <row r="42" spans="1:8" ht="15.95" customHeight="1" x14ac:dyDescent="0.2">
      <c r="A42" s="29"/>
      <c r="B42" s="34"/>
      <c r="C42" s="34"/>
      <c r="D42" s="34"/>
      <c r="E42" s="61" t="str">
        <f>IF(BS_Mars[[#This Row],[N° ARTICLE]]=0,"",VLOOKUP(BS_Mars[[#This Row],[N° ARTICLE]],Données!C37:E93,2,FALSE))</f>
        <v/>
      </c>
      <c r="F42" s="34" t="str">
        <f>IF(BS_Mars[[#This Row],[N° ARTICLE]]=0,"",VLOOKUP(BS_Mars[[#This Row],[N° ARTICLE]],Données!C37:E93,3))</f>
        <v/>
      </c>
      <c r="G42" s="25"/>
      <c r="H42" s="27"/>
    </row>
    <row r="43" spans="1:8" s="18" customFormat="1" ht="15.95" customHeight="1" x14ac:dyDescent="0.2">
      <c r="A43" s="11"/>
      <c r="B43" s="35"/>
      <c r="C43" s="35"/>
      <c r="D43" s="35"/>
      <c r="E43" s="60" t="str">
        <f>IF(BS_Mars[[#This Row],[N° ARTICLE]]=0,"",VLOOKUP(BS_Mars[[#This Row],[N° ARTICLE]],Données!C38:E94,2,FALSE))</f>
        <v/>
      </c>
      <c r="F43" s="35" t="str">
        <f>IF(BS_Mars[[#This Row],[N° ARTICLE]]=0,"",VLOOKUP(BS_Mars[[#This Row],[N° ARTICLE]],Données!C38:E94,3))</f>
        <v/>
      </c>
      <c r="G43" s="5"/>
      <c r="H43" s="4"/>
    </row>
    <row r="44" spans="1:8" ht="15.95" customHeight="1" x14ac:dyDescent="0.2">
      <c r="A44" s="29"/>
      <c r="B44" s="34"/>
      <c r="C44" s="34"/>
      <c r="D44" s="34"/>
      <c r="E44" s="61" t="str">
        <f>IF(BS_Mars[[#This Row],[N° ARTICLE]]=0,"",VLOOKUP(BS_Mars[[#This Row],[N° ARTICLE]],Données!C39:E95,2,FALSE))</f>
        <v/>
      </c>
      <c r="F44" s="34" t="str">
        <f>IF(BS_Mars[[#This Row],[N° ARTICLE]]=0,"",VLOOKUP(BS_Mars[[#This Row],[N° ARTICLE]],Données!C39:E95,3))</f>
        <v/>
      </c>
      <c r="G44" s="25"/>
      <c r="H44" s="27"/>
    </row>
    <row r="45" spans="1:8" s="18" customFormat="1" ht="15.95" customHeight="1" x14ac:dyDescent="0.2">
      <c r="A45" s="11"/>
      <c r="B45" s="35"/>
      <c r="C45" s="35"/>
      <c r="D45" s="35"/>
      <c r="E45" s="60" t="str">
        <f>IF(BS_Mars[[#This Row],[N° ARTICLE]]=0,"",VLOOKUP(BS_Mars[[#This Row],[N° ARTICLE]],Données!C40:E96,2,FALSE))</f>
        <v/>
      </c>
      <c r="F45" s="35" t="str">
        <f>IF(BS_Mars[[#This Row],[N° ARTICLE]]=0,"",VLOOKUP(BS_Mars[[#This Row],[N° ARTICLE]],Données!C40:E96,3))</f>
        <v/>
      </c>
      <c r="G45" s="5"/>
      <c r="H45" s="4"/>
    </row>
    <row r="46" spans="1:8" ht="15.95" customHeight="1" x14ac:dyDescent="0.2">
      <c r="A46" s="29"/>
      <c r="B46" s="34"/>
      <c r="C46" s="34"/>
      <c r="D46" s="34"/>
      <c r="E46" s="61" t="str">
        <f>IF(BS_Mars[[#This Row],[N° ARTICLE]]=0,"",VLOOKUP(BS_Mars[[#This Row],[N° ARTICLE]],Données!C41:E97,2,FALSE))</f>
        <v/>
      </c>
      <c r="F46" s="34" t="str">
        <f>IF(BS_Mars[[#This Row],[N° ARTICLE]]=0,"",VLOOKUP(BS_Mars[[#This Row],[N° ARTICLE]],Données!C41:E97,3))</f>
        <v/>
      </c>
      <c r="G46" s="25"/>
      <c r="H46" s="27"/>
    </row>
    <row r="47" spans="1:8" s="18" customFormat="1" ht="15.95" customHeight="1" x14ac:dyDescent="0.2">
      <c r="A47" s="11"/>
      <c r="B47" s="35"/>
      <c r="C47" s="35"/>
      <c r="D47" s="35"/>
      <c r="E47" s="60" t="str">
        <f>IF(BS_Mars[[#This Row],[N° ARTICLE]]=0,"",VLOOKUP(BS_Mars[[#This Row],[N° ARTICLE]],Données!C42:E98,2,FALSE))</f>
        <v/>
      </c>
      <c r="F47" s="35" t="str">
        <f>IF(BS_Mars[[#This Row],[N° ARTICLE]]=0,"",VLOOKUP(BS_Mars[[#This Row],[N° ARTICLE]],Données!C42:E98,3))</f>
        <v/>
      </c>
      <c r="G47" s="5"/>
      <c r="H47" s="4"/>
    </row>
    <row r="48" spans="1:8" ht="15.95" customHeight="1" x14ac:dyDescent="0.2">
      <c r="A48" s="29"/>
      <c r="B48" s="34"/>
      <c r="C48" s="34"/>
      <c r="D48" s="34"/>
      <c r="E48" s="61" t="str">
        <f>IF(BS_Mars[[#This Row],[N° ARTICLE]]=0,"",VLOOKUP(BS_Mars[[#This Row],[N° ARTICLE]],Données!C43:E99,2,FALSE))</f>
        <v/>
      </c>
      <c r="F48" s="34" t="str">
        <f>IF(BS_Mars[[#This Row],[N° ARTICLE]]=0,"",VLOOKUP(BS_Mars[[#This Row],[N° ARTICLE]],Données!C43:E99,3))</f>
        <v/>
      </c>
      <c r="G48" s="25"/>
      <c r="H48" s="27"/>
    </row>
    <row r="49" spans="1:8" s="18" customFormat="1" ht="15.95" customHeight="1" x14ac:dyDescent="0.2">
      <c r="A49" s="11"/>
      <c r="B49" s="35"/>
      <c r="C49" s="35"/>
      <c r="D49" s="35"/>
      <c r="E49" s="60" t="str">
        <f>IF(BS_Mars[[#This Row],[N° ARTICLE]]=0,"",VLOOKUP(BS_Mars[[#This Row],[N° ARTICLE]],Données!C44:E100,2,FALSE))</f>
        <v/>
      </c>
      <c r="F49" s="35" t="str">
        <f>IF(BS_Mars[[#This Row],[N° ARTICLE]]=0,"",VLOOKUP(BS_Mars[[#This Row],[N° ARTICLE]],Données!C44:E100,3))</f>
        <v/>
      </c>
      <c r="G49" s="5"/>
      <c r="H49" s="4"/>
    </row>
    <row r="50" spans="1:8" ht="15.95" customHeight="1" x14ac:dyDescent="0.2">
      <c r="A50" s="29"/>
      <c r="B50" s="34"/>
      <c r="C50" s="34"/>
      <c r="D50" s="34"/>
      <c r="E50" s="61" t="str">
        <f>IF(BS_Mars[[#This Row],[N° ARTICLE]]=0,"",VLOOKUP(BS_Mars[[#This Row],[N° ARTICLE]],Données!C45:E101,2,FALSE))</f>
        <v/>
      </c>
      <c r="F50" s="34" t="str">
        <f>IF(BS_Mars[[#This Row],[N° ARTICLE]]=0,"",VLOOKUP(BS_Mars[[#This Row],[N° ARTICLE]],Données!C45:E101,3))</f>
        <v/>
      </c>
      <c r="G50" s="25"/>
      <c r="H50" s="27"/>
    </row>
    <row r="51" spans="1:8" s="18" customFormat="1" ht="15.95" customHeight="1" x14ac:dyDescent="0.2">
      <c r="A51" s="11"/>
      <c r="B51" s="35"/>
      <c r="C51" s="35"/>
      <c r="D51" s="35"/>
      <c r="E51" s="60" t="str">
        <f>IF(BS_Mars[[#This Row],[N° ARTICLE]]=0,"",VLOOKUP(BS_Mars[[#This Row],[N° ARTICLE]],Données!C46:E102,2,FALSE))</f>
        <v/>
      </c>
      <c r="F51" s="35" t="str">
        <f>IF(BS_Mars[[#This Row],[N° ARTICLE]]=0,"",VLOOKUP(BS_Mars[[#This Row],[N° ARTICLE]],Données!C46:E102,3))</f>
        <v/>
      </c>
      <c r="G51" s="5"/>
      <c r="H51" s="4"/>
    </row>
    <row r="52" spans="1:8" ht="15.95" customHeight="1" x14ac:dyDescent="0.2">
      <c r="A52" s="29"/>
      <c r="B52" s="34"/>
      <c r="C52" s="34"/>
      <c r="D52" s="34"/>
      <c r="E52" s="61" t="str">
        <f>IF(BS_Mars[[#This Row],[N° ARTICLE]]=0,"",VLOOKUP(BS_Mars[[#This Row],[N° ARTICLE]],Données!C47:E103,2,FALSE))</f>
        <v/>
      </c>
      <c r="F52" s="34" t="str">
        <f>IF(BS_Mars[[#This Row],[N° ARTICLE]]=0,"",VLOOKUP(BS_Mars[[#This Row],[N° ARTICLE]],Données!C47:E103,3))</f>
        <v/>
      </c>
      <c r="G52" s="25"/>
      <c r="H52" s="27"/>
    </row>
    <row r="53" spans="1:8" s="18" customFormat="1" ht="15.95" customHeight="1" x14ac:dyDescent="0.2">
      <c r="A53" s="11"/>
      <c r="B53" s="35"/>
      <c r="C53" s="35"/>
      <c r="D53" s="35"/>
      <c r="E53" s="60" t="str">
        <f>IF(BS_Mars[[#This Row],[N° ARTICLE]]=0,"",VLOOKUP(BS_Mars[[#This Row],[N° ARTICLE]],Données!C48:E104,2,FALSE))</f>
        <v/>
      </c>
      <c r="F53" s="35" t="str">
        <f>IF(BS_Mars[[#This Row],[N° ARTICLE]]=0,"",VLOOKUP(BS_Mars[[#This Row],[N° ARTICLE]],Données!C48:E104,3))</f>
        <v/>
      </c>
      <c r="G53" s="5"/>
      <c r="H53" s="4"/>
    </row>
    <row r="54" spans="1:8" ht="15.95" customHeight="1" x14ac:dyDescent="0.2">
      <c r="A54" s="29"/>
      <c r="B54" s="34"/>
      <c r="C54" s="34"/>
      <c r="D54" s="34"/>
      <c r="E54" s="61" t="str">
        <f>IF(BS_Mars[[#This Row],[N° ARTICLE]]=0,"",VLOOKUP(BS_Mars[[#This Row],[N° ARTICLE]],Données!C49:E105,2,FALSE))</f>
        <v/>
      </c>
      <c r="F54" s="34" t="str">
        <f>IF(BS_Mars[[#This Row],[N° ARTICLE]]=0,"",VLOOKUP(BS_Mars[[#This Row],[N° ARTICLE]],Données!C49:E105,3))</f>
        <v/>
      </c>
      <c r="G54" s="25"/>
      <c r="H54" s="27"/>
    </row>
    <row r="55" spans="1:8" s="18" customFormat="1" ht="15.95" customHeight="1" x14ac:dyDescent="0.2">
      <c r="A55" s="11"/>
      <c r="B55" s="35"/>
      <c r="C55" s="35"/>
      <c r="D55" s="35"/>
      <c r="E55" s="60" t="str">
        <f>IF(BS_Mars[[#This Row],[N° ARTICLE]]=0,"",VLOOKUP(BS_Mars[[#This Row],[N° ARTICLE]],Données!C50:E106,2,FALSE))</f>
        <v/>
      </c>
      <c r="F55" s="35" t="str">
        <f>IF(BS_Mars[[#This Row],[N° ARTICLE]]=0,"",VLOOKUP(BS_Mars[[#This Row],[N° ARTICLE]],Données!C50:E106,3))</f>
        <v/>
      </c>
      <c r="G55" s="5"/>
      <c r="H55" s="4"/>
    </row>
    <row r="56" spans="1:8" ht="15.95" customHeight="1" x14ac:dyDescent="0.2">
      <c r="A56" s="29"/>
      <c r="B56" s="34"/>
      <c r="C56" s="34"/>
      <c r="D56" s="34"/>
      <c r="E56" s="61" t="str">
        <f>IF(BS_Mars[[#This Row],[N° ARTICLE]]=0,"",VLOOKUP(BS_Mars[[#This Row],[N° ARTICLE]],Données!C51:E107,2,FALSE))</f>
        <v/>
      </c>
      <c r="F56" s="34" t="str">
        <f>IF(BS_Mars[[#This Row],[N° ARTICLE]]=0,"",VLOOKUP(BS_Mars[[#This Row],[N° ARTICLE]],Données!C51:E107,3))</f>
        <v/>
      </c>
      <c r="G56" s="25"/>
      <c r="H56" s="27"/>
    </row>
    <row r="57" spans="1:8" s="18" customFormat="1" ht="15.95" customHeight="1" x14ac:dyDescent="0.2">
      <c r="A57" s="11"/>
      <c r="B57" s="35"/>
      <c r="C57" s="35"/>
      <c r="D57" s="35"/>
      <c r="E57" s="60" t="str">
        <f>IF(BS_Mars[[#This Row],[N° ARTICLE]]=0,"",VLOOKUP(BS_Mars[[#This Row],[N° ARTICLE]],Données!C52:E108,2,FALSE))</f>
        <v/>
      </c>
      <c r="F57" s="35" t="str">
        <f>IF(BS_Mars[[#This Row],[N° ARTICLE]]=0,"",VLOOKUP(BS_Mars[[#This Row],[N° ARTICLE]],Données!C52:E108,3))</f>
        <v/>
      </c>
      <c r="G57" s="5"/>
      <c r="H57" s="4"/>
    </row>
    <row r="58" spans="1:8" ht="15.95" customHeight="1" x14ac:dyDescent="0.2">
      <c r="A58" s="29"/>
      <c r="B58" s="34"/>
      <c r="C58" s="34"/>
      <c r="D58" s="34"/>
      <c r="E58" s="61" t="str">
        <f>IF(BS_Mars[[#This Row],[N° ARTICLE]]=0,"",VLOOKUP(BS_Mars[[#This Row],[N° ARTICLE]],Données!C53:E109,2,FALSE))</f>
        <v/>
      </c>
      <c r="F58" s="34" t="str">
        <f>IF(BS_Mars[[#This Row],[N° ARTICLE]]=0,"",VLOOKUP(BS_Mars[[#This Row],[N° ARTICLE]],Données!C53:E109,3))</f>
        <v/>
      </c>
      <c r="G58" s="25"/>
      <c r="H58" s="27"/>
    </row>
    <row r="59" spans="1:8" s="18" customFormat="1" ht="15.95" customHeight="1" x14ac:dyDescent="0.2">
      <c r="A59" s="11"/>
      <c r="B59" s="35"/>
      <c r="C59" s="35"/>
      <c r="D59" s="35"/>
      <c r="E59" s="60" t="str">
        <f>IF(BS_Mars[[#This Row],[N° ARTICLE]]=0,"",VLOOKUP(BS_Mars[[#This Row],[N° ARTICLE]],Données!C54:E110,2,FALSE))</f>
        <v/>
      </c>
      <c r="F59" s="35" t="str">
        <f>IF(BS_Mars[[#This Row],[N° ARTICLE]]=0,"",VLOOKUP(BS_Mars[[#This Row],[N° ARTICLE]],Données!C54:E110,3))</f>
        <v/>
      </c>
      <c r="G59" s="5"/>
      <c r="H59" s="4"/>
    </row>
    <row r="60" spans="1:8" ht="15.95" customHeight="1" x14ac:dyDescent="0.2">
      <c r="A60" s="29"/>
      <c r="B60" s="34"/>
      <c r="C60" s="34"/>
      <c r="D60" s="34"/>
      <c r="E60" s="61" t="str">
        <f>IF(BS_Mars[[#This Row],[N° ARTICLE]]=0,"",VLOOKUP(BS_Mars[[#This Row],[N° ARTICLE]],Données!C55:E111,2,FALSE))</f>
        <v/>
      </c>
      <c r="F60" s="34" t="str">
        <f>IF(BS_Mars[[#This Row],[N° ARTICLE]]=0,"",VLOOKUP(BS_Mars[[#This Row],[N° ARTICLE]],Données!C55:E111,3))</f>
        <v/>
      </c>
      <c r="G60" s="25"/>
      <c r="H60" s="27"/>
    </row>
    <row r="61" spans="1:8" s="18" customFormat="1" ht="15.95" customHeight="1" x14ac:dyDescent="0.2">
      <c r="A61" s="11"/>
      <c r="B61" s="35"/>
      <c r="C61" s="35"/>
      <c r="D61" s="35"/>
      <c r="E61" s="60" t="str">
        <f>IF(BS_Mars[[#This Row],[N° ARTICLE]]=0,"",VLOOKUP(BS_Mars[[#This Row],[N° ARTICLE]],Données!C56:E112,2,FALSE))</f>
        <v/>
      </c>
      <c r="F61" s="35" t="str">
        <f>IF(BS_Mars[[#This Row],[N° ARTICLE]]=0,"",VLOOKUP(BS_Mars[[#This Row],[N° ARTICLE]],Données!C56:E112,3))</f>
        <v/>
      </c>
      <c r="G61" s="5"/>
      <c r="H61" s="4"/>
    </row>
    <row r="62" spans="1:8" ht="15.95" customHeight="1" x14ac:dyDescent="0.2">
      <c r="A62" s="29"/>
      <c r="B62" s="34"/>
      <c r="C62" s="34"/>
      <c r="D62" s="34"/>
      <c r="E62" s="61" t="str">
        <f>IF(BS_Mars[[#This Row],[N° ARTICLE]]=0,"",VLOOKUP(BS_Mars[[#This Row],[N° ARTICLE]],Données!C57:E113,2,FALSE))</f>
        <v/>
      </c>
      <c r="F62" s="34" t="str">
        <f>IF(BS_Mars[[#This Row],[N° ARTICLE]]=0,"",VLOOKUP(BS_Mars[[#This Row],[N° ARTICLE]],Données!C57:E113,3))</f>
        <v/>
      </c>
      <c r="G62" s="25"/>
      <c r="H62" s="27"/>
    </row>
    <row r="63" spans="1:8" ht="15.95" customHeight="1" x14ac:dyDescent="0.2">
      <c r="A63" s="11"/>
      <c r="B63" s="35"/>
      <c r="C63" s="35"/>
      <c r="D63" s="35"/>
      <c r="E63" s="60" t="str">
        <f>IF(BS_Mars[[#This Row],[N° ARTICLE]]=0,"",VLOOKUP(BS_Mars[[#This Row],[N° ARTICLE]],Données!C58:E114,2,FALSE))</f>
        <v/>
      </c>
      <c r="F63" s="35" t="str">
        <f>IF(BS_Mars[[#This Row],[N° ARTICLE]]=0,"",VLOOKUP(BS_Mars[[#This Row],[N° ARTICLE]],Données!C58:E114,3))</f>
        <v/>
      </c>
      <c r="G63" s="5"/>
      <c r="H63" s="4"/>
    </row>
    <row r="64" spans="1:8" s="18" customFormat="1" ht="15.95" customHeight="1" x14ac:dyDescent="0.2">
      <c r="A64" s="29"/>
      <c r="B64" s="34"/>
      <c r="C64" s="34"/>
      <c r="D64" s="34"/>
      <c r="E64" s="61" t="str">
        <f>IF(BS_Mars[[#This Row],[N° ARTICLE]]=0,"",VLOOKUP(BS_Mars[[#This Row],[N° ARTICLE]],Données!C59:E115,2,FALSE))</f>
        <v/>
      </c>
      <c r="F64" s="34" t="str">
        <f>IF(BS_Mars[[#This Row],[N° ARTICLE]]=0,"",VLOOKUP(BS_Mars[[#This Row],[N° ARTICLE]],Données!C59:E115,3))</f>
        <v/>
      </c>
      <c r="G64" s="25"/>
      <c r="H64" s="27"/>
    </row>
    <row r="65" spans="1:8" ht="15.95" customHeight="1" x14ac:dyDescent="0.2">
      <c r="A65" s="11"/>
      <c r="B65" s="35"/>
      <c r="C65" s="35"/>
      <c r="D65" s="35"/>
      <c r="E65" s="60" t="str">
        <f>IF(BS_Mars[[#This Row],[N° ARTICLE]]=0,"",VLOOKUP(BS_Mars[[#This Row],[N° ARTICLE]],Données!C60:E116,2,FALSE))</f>
        <v/>
      </c>
      <c r="F65" s="35" t="str">
        <f>IF(BS_Mars[[#This Row],[N° ARTICLE]]=0,"",VLOOKUP(BS_Mars[[#This Row],[N° ARTICLE]],Données!C60:E116,3))</f>
        <v/>
      </c>
      <c r="G65" s="5"/>
      <c r="H65" s="4"/>
    </row>
    <row r="66" spans="1:8" ht="15.95" customHeight="1" x14ac:dyDescent="0.2">
      <c r="A66" s="29"/>
      <c r="B66" s="34"/>
      <c r="C66" s="34"/>
      <c r="D66" s="34"/>
      <c r="E66" s="61" t="str">
        <f>IF(BS_Mars[[#This Row],[N° ARTICLE]]=0,"",VLOOKUP(BS_Mars[[#This Row],[N° ARTICLE]],Données!C61:E117,2,FALSE))</f>
        <v/>
      </c>
      <c r="F66" s="34" t="str">
        <f>IF(BS_Mars[[#This Row],[N° ARTICLE]]=0,"",VLOOKUP(BS_Mars[[#This Row],[N° ARTICLE]],Données!C61:E117,3))</f>
        <v/>
      </c>
      <c r="G66" s="25"/>
      <c r="H66" s="27"/>
    </row>
    <row r="67" spans="1:8" s="18" customFormat="1" ht="15.95" customHeight="1" x14ac:dyDescent="0.2">
      <c r="A67" s="11"/>
      <c r="B67" s="35"/>
      <c r="C67" s="35"/>
      <c r="D67" s="35"/>
      <c r="E67" s="60" t="str">
        <f>IF(BS_Mars[[#This Row],[N° ARTICLE]]=0,"",VLOOKUP(BS_Mars[[#This Row],[N° ARTICLE]],Données!C62:E118,2,FALSE))</f>
        <v/>
      </c>
      <c r="F67" s="35" t="str">
        <f>IF(BS_Mars[[#This Row],[N° ARTICLE]]=0,"",VLOOKUP(BS_Mars[[#This Row],[N° ARTICLE]],Données!C62:E118,3))</f>
        <v/>
      </c>
      <c r="G67" s="5"/>
      <c r="H67" s="4"/>
    </row>
    <row r="68" spans="1:8" ht="15.95" customHeight="1" x14ac:dyDescent="0.2">
      <c r="A68" s="29"/>
      <c r="B68" s="34"/>
      <c r="C68" s="34"/>
      <c r="D68" s="34"/>
      <c r="E68" s="61" t="str">
        <f>IF(BS_Mars[[#This Row],[N° ARTICLE]]=0,"",VLOOKUP(BS_Mars[[#This Row],[N° ARTICLE]],Données!C63:E119,2,FALSE))</f>
        <v/>
      </c>
      <c r="F68" s="34" t="str">
        <f>IF(BS_Mars[[#This Row],[N° ARTICLE]]=0,"",VLOOKUP(BS_Mars[[#This Row],[N° ARTICLE]],Données!C63:E119,3))</f>
        <v/>
      </c>
      <c r="G68" s="25"/>
      <c r="H68" s="27"/>
    </row>
    <row r="69" spans="1:8" s="18" customFormat="1" ht="15.95" customHeight="1" x14ac:dyDescent="0.2">
      <c r="A69" s="11"/>
      <c r="B69" s="35"/>
      <c r="C69" s="35"/>
      <c r="D69" s="35"/>
      <c r="E69" s="60" t="str">
        <f>IF(BS_Mars[[#This Row],[N° ARTICLE]]=0,"",VLOOKUP(BS_Mars[[#This Row],[N° ARTICLE]],Données!C64:E120,2,FALSE))</f>
        <v/>
      </c>
      <c r="F69" s="35" t="str">
        <f>IF(BS_Mars[[#This Row],[N° ARTICLE]]=0,"",VLOOKUP(BS_Mars[[#This Row],[N° ARTICLE]],Données!C64:E120,3))</f>
        <v/>
      </c>
      <c r="G69" s="5"/>
      <c r="H69" s="4"/>
    </row>
    <row r="70" spans="1:8" ht="15.95" customHeight="1" x14ac:dyDescent="0.2">
      <c r="A70" s="29"/>
      <c r="B70" s="34"/>
      <c r="C70" s="34"/>
      <c r="D70" s="34"/>
      <c r="E70" s="61" t="str">
        <f>IF(BS_Mars[[#This Row],[N° ARTICLE]]=0,"",VLOOKUP(BS_Mars[[#This Row],[N° ARTICLE]],Données!C65:E121,2,FALSE))</f>
        <v/>
      </c>
      <c r="F70" s="34" t="str">
        <f>IF(BS_Mars[[#This Row],[N° ARTICLE]]=0,"",VLOOKUP(BS_Mars[[#This Row],[N° ARTICLE]],Données!C65:E121,3))</f>
        <v/>
      </c>
      <c r="G70" s="25"/>
      <c r="H70" s="27"/>
    </row>
    <row r="71" spans="1:8" s="18" customFormat="1" ht="15.95" customHeight="1" x14ac:dyDescent="0.2">
      <c r="A71" s="11"/>
      <c r="B71" s="35"/>
      <c r="C71" s="35"/>
      <c r="D71" s="35"/>
      <c r="E71" s="60" t="str">
        <f>IF(BS_Mars[[#This Row],[N° ARTICLE]]=0,"",VLOOKUP(BS_Mars[[#This Row],[N° ARTICLE]],Données!C66:E122,2,FALSE))</f>
        <v/>
      </c>
      <c r="F71" s="35" t="str">
        <f>IF(BS_Mars[[#This Row],[N° ARTICLE]]=0,"",VLOOKUP(BS_Mars[[#This Row],[N° ARTICLE]],Données!C66:E122,3))</f>
        <v/>
      </c>
      <c r="G71" s="5"/>
      <c r="H71" s="4"/>
    </row>
    <row r="72" spans="1:8" ht="15.95" customHeight="1" x14ac:dyDescent="0.2">
      <c r="A72" s="29"/>
      <c r="B72" s="34"/>
      <c r="C72" s="34"/>
      <c r="D72" s="34"/>
      <c r="E72" s="61" t="str">
        <f>IF(BS_Mars[[#This Row],[N° ARTICLE]]=0,"",VLOOKUP(BS_Mars[[#This Row],[N° ARTICLE]],Données!C67:E123,2,FALSE))</f>
        <v/>
      </c>
      <c r="F72" s="34" t="str">
        <f>IF(BS_Mars[[#This Row],[N° ARTICLE]]=0,"",VLOOKUP(BS_Mars[[#This Row],[N° ARTICLE]],Données!C67:E123,3))</f>
        <v/>
      </c>
      <c r="G72" s="25"/>
      <c r="H72" s="27"/>
    </row>
    <row r="73" spans="1:8" s="18" customFormat="1" ht="15.95" customHeight="1" x14ac:dyDescent="0.2">
      <c r="A73" s="11"/>
      <c r="B73" s="35"/>
      <c r="C73" s="35"/>
      <c r="D73" s="35"/>
      <c r="E73" s="60" t="str">
        <f>IF(BS_Mars[[#This Row],[N° ARTICLE]]=0,"",VLOOKUP(BS_Mars[[#This Row],[N° ARTICLE]],Données!C68:E124,2,FALSE))</f>
        <v/>
      </c>
      <c r="F73" s="35" t="str">
        <f>IF(BS_Mars[[#This Row],[N° ARTICLE]]=0,"",VLOOKUP(BS_Mars[[#This Row],[N° ARTICLE]],Données!C68:E124,3))</f>
        <v/>
      </c>
      <c r="G73" s="5"/>
      <c r="H73" s="4"/>
    </row>
    <row r="74" spans="1:8" ht="15.95" customHeight="1" x14ac:dyDescent="0.2">
      <c r="A74" s="29"/>
      <c r="B74" s="34"/>
      <c r="C74" s="34"/>
      <c r="D74" s="34"/>
      <c r="E74" s="61" t="str">
        <f>IF(BS_Mars[[#This Row],[N° ARTICLE]]=0,"",VLOOKUP(BS_Mars[[#This Row],[N° ARTICLE]],Données!C69:E125,2,FALSE))</f>
        <v/>
      </c>
      <c r="F74" s="34" t="str">
        <f>IF(BS_Mars[[#This Row],[N° ARTICLE]]=0,"",VLOOKUP(BS_Mars[[#This Row],[N° ARTICLE]],Données!C69:E125,3))</f>
        <v/>
      </c>
      <c r="G74" s="25"/>
      <c r="H74" s="27"/>
    </row>
    <row r="75" spans="1:8" s="18" customFormat="1" ht="15.95" customHeight="1" x14ac:dyDescent="0.2">
      <c r="A75" s="11"/>
      <c r="B75" s="35"/>
      <c r="C75" s="35"/>
      <c r="D75" s="35"/>
      <c r="E75" s="60" t="str">
        <f>IF(BS_Mars[[#This Row],[N° ARTICLE]]=0,"",VLOOKUP(BS_Mars[[#This Row],[N° ARTICLE]],Données!C70:E126,2,FALSE))</f>
        <v/>
      </c>
      <c r="F75" s="35" t="str">
        <f>IF(BS_Mars[[#This Row],[N° ARTICLE]]=0,"",VLOOKUP(BS_Mars[[#This Row],[N° ARTICLE]],Données!C70:E126,3))</f>
        <v/>
      </c>
      <c r="G75" s="5"/>
      <c r="H75" s="4"/>
    </row>
    <row r="76" spans="1:8" ht="15.95" customHeight="1" x14ac:dyDescent="0.2">
      <c r="A76" s="29"/>
      <c r="B76" s="34"/>
      <c r="C76" s="34"/>
      <c r="D76" s="34"/>
      <c r="E76" s="61" t="str">
        <f>IF(BS_Mars[[#This Row],[N° ARTICLE]]=0,"",VLOOKUP(BS_Mars[[#This Row],[N° ARTICLE]],Données!C71:E127,2,FALSE))</f>
        <v/>
      </c>
      <c r="F76" s="34" t="str">
        <f>IF(BS_Mars[[#This Row],[N° ARTICLE]]=0,"",VLOOKUP(BS_Mars[[#This Row],[N° ARTICLE]],Données!C71:E127,3))</f>
        <v/>
      </c>
      <c r="G76" s="25"/>
      <c r="H76" s="27"/>
    </row>
    <row r="77" spans="1:8" s="18" customFormat="1" ht="15.95" customHeight="1" x14ac:dyDescent="0.2">
      <c r="A77" s="11"/>
      <c r="B77" s="35"/>
      <c r="C77" s="35"/>
      <c r="D77" s="35"/>
      <c r="E77" s="60" t="str">
        <f>IF(BS_Mars[[#This Row],[N° ARTICLE]]=0,"",VLOOKUP(BS_Mars[[#This Row],[N° ARTICLE]],Données!C72:E128,2,FALSE))</f>
        <v/>
      </c>
      <c r="F77" s="35" t="str">
        <f>IF(BS_Mars[[#This Row],[N° ARTICLE]]=0,"",VLOOKUP(BS_Mars[[#This Row],[N° ARTICLE]],Données!C72:E128,3))</f>
        <v/>
      </c>
      <c r="G77" s="5"/>
      <c r="H77" s="4"/>
    </row>
    <row r="78" spans="1:8" ht="15.95" customHeight="1" x14ac:dyDescent="0.2">
      <c r="A78" s="29"/>
      <c r="B78" s="34"/>
      <c r="C78" s="34"/>
      <c r="D78" s="34"/>
      <c r="E78" s="61" t="str">
        <f>IF(BS_Mars[[#This Row],[N° ARTICLE]]=0,"",VLOOKUP(BS_Mars[[#This Row],[N° ARTICLE]],Données!C73:E129,2,FALSE))</f>
        <v/>
      </c>
      <c r="F78" s="34" t="str">
        <f>IF(BS_Mars[[#This Row],[N° ARTICLE]]=0,"",VLOOKUP(BS_Mars[[#This Row],[N° ARTICLE]],Données!C73:E129,3))</f>
        <v/>
      </c>
      <c r="G78" s="25"/>
      <c r="H78" s="27"/>
    </row>
    <row r="79" spans="1:8" s="18" customFormat="1" ht="15.95" customHeight="1" x14ac:dyDescent="0.2">
      <c r="A79" s="11"/>
      <c r="B79" s="35"/>
      <c r="C79" s="35"/>
      <c r="D79" s="35"/>
      <c r="E79" s="60" t="str">
        <f>IF(BS_Mars[[#This Row],[N° ARTICLE]]=0,"",VLOOKUP(BS_Mars[[#This Row],[N° ARTICLE]],Données!C74:E130,2,FALSE))</f>
        <v/>
      </c>
      <c r="F79" s="35" t="str">
        <f>IF(BS_Mars[[#This Row],[N° ARTICLE]]=0,"",VLOOKUP(BS_Mars[[#This Row],[N° ARTICLE]],Données!C74:E130,3))</f>
        <v/>
      </c>
      <c r="G79" s="5"/>
      <c r="H79" s="4"/>
    </row>
    <row r="80" spans="1:8" ht="15.95" customHeight="1" x14ac:dyDescent="0.2">
      <c r="A80" s="29"/>
      <c r="B80" s="34"/>
      <c r="C80" s="34"/>
      <c r="D80" s="34"/>
      <c r="E80" s="61" t="str">
        <f>IF(BS_Mars[[#This Row],[N° ARTICLE]]=0,"",VLOOKUP(BS_Mars[[#This Row],[N° ARTICLE]],Données!C75:E131,2,FALSE))</f>
        <v/>
      </c>
      <c r="F80" s="34" t="str">
        <f>IF(BS_Mars[[#This Row],[N° ARTICLE]]=0,"",VLOOKUP(BS_Mars[[#This Row],[N° ARTICLE]],Données!C75:E131,3))</f>
        <v/>
      </c>
      <c r="G80" s="25"/>
      <c r="H80" s="27"/>
    </row>
    <row r="81" spans="1:8" ht="15.95" customHeight="1" x14ac:dyDescent="0.2">
      <c r="A81" s="11"/>
      <c r="B81" s="35"/>
      <c r="C81" s="35"/>
      <c r="D81" s="35"/>
      <c r="E81" s="60" t="str">
        <f>IF(BS_Mars[[#This Row],[N° ARTICLE]]=0,"",VLOOKUP(BS_Mars[[#This Row],[N° ARTICLE]],Données!C76:E132,2,FALSE))</f>
        <v/>
      </c>
      <c r="F81" s="35" t="str">
        <f>IF(BS_Mars[[#This Row],[N° ARTICLE]]=0,"",VLOOKUP(BS_Mars[[#This Row],[N° ARTICLE]],Données!C76:E132,3))</f>
        <v/>
      </c>
      <c r="G81" s="5"/>
      <c r="H81" s="4"/>
    </row>
    <row r="82" spans="1:8" s="18" customFormat="1" ht="15.95" customHeight="1" x14ac:dyDescent="0.2">
      <c r="A82" s="29"/>
      <c r="B82" s="34"/>
      <c r="C82" s="34"/>
      <c r="D82" s="34"/>
      <c r="E82" s="61" t="str">
        <f>IF(BS_Mars[[#This Row],[N° ARTICLE]]=0,"",VLOOKUP(BS_Mars[[#This Row],[N° ARTICLE]],Données!C77:E133,2,FALSE))</f>
        <v/>
      </c>
      <c r="F82" s="34" t="str">
        <f>IF(BS_Mars[[#This Row],[N° ARTICLE]]=0,"",VLOOKUP(BS_Mars[[#This Row],[N° ARTICLE]],Données!C77:E133,3))</f>
        <v/>
      </c>
      <c r="G82" s="25"/>
      <c r="H82" s="27"/>
    </row>
    <row r="83" spans="1:8" ht="15.95" customHeight="1" x14ac:dyDescent="0.2">
      <c r="A83" s="11"/>
      <c r="B83" s="35"/>
      <c r="C83" s="35"/>
      <c r="D83" s="35"/>
      <c r="E83" s="60" t="str">
        <f>IF(BS_Mars[[#This Row],[N° ARTICLE]]=0,"",VLOOKUP(BS_Mars[[#This Row],[N° ARTICLE]],Données!C78:E134,2,FALSE))</f>
        <v/>
      </c>
      <c r="F83" s="35" t="str">
        <f>IF(BS_Mars[[#This Row],[N° ARTICLE]]=0,"",VLOOKUP(BS_Mars[[#This Row],[N° ARTICLE]],Données!C78:E134,3))</f>
        <v/>
      </c>
      <c r="G83" s="5"/>
      <c r="H83" s="4"/>
    </row>
    <row r="84" spans="1:8" s="18" customFormat="1" ht="15.95" customHeight="1" x14ac:dyDescent="0.2">
      <c r="A84" s="29"/>
      <c r="B84" s="34"/>
      <c r="C84" s="34"/>
      <c r="D84" s="34"/>
      <c r="E84" s="61" t="str">
        <f>IF(BS_Mars[[#This Row],[N° ARTICLE]]=0,"",VLOOKUP(BS_Mars[[#This Row],[N° ARTICLE]],Données!C79:E135,2,FALSE))</f>
        <v/>
      </c>
      <c r="F84" s="34" t="str">
        <f>IF(BS_Mars[[#This Row],[N° ARTICLE]]=0,"",VLOOKUP(BS_Mars[[#This Row],[N° ARTICLE]],Données!C79:E135,3))</f>
        <v/>
      </c>
      <c r="G84" s="25"/>
      <c r="H84" s="27"/>
    </row>
    <row r="85" spans="1:8" ht="15.95" customHeight="1" x14ac:dyDescent="0.2">
      <c r="A85" s="11"/>
      <c r="B85" s="35"/>
      <c r="C85" s="35"/>
      <c r="D85" s="35"/>
      <c r="E85" s="60" t="str">
        <f>IF(BS_Mars[[#This Row],[N° ARTICLE]]=0,"",VLOOKUP(BS_Mars[[#This Row],[N° ARTICLE]],Données!C80:E136,2,FALSE))</f>
        <v/>
      </c>
      <c r="F85" s="35" t="str">
        <f>IF(BS_Mars[[#This Row],[N° ARTICLE]]=0,"",VLOOKUP(BS_Mars[[#This Row],[N° ARTICLE]],Données!C80:E136,3))</f>
        <v/>
      </c>
      <c r="G85" s="5"/>
      <c r="H85" s="4"/>
    </row>
    <row r="86" spans="1:8" s="18" customFormat="1" ht="15.95" customHeight="1" x14ac:dyDescent="0.2">
      <c r="A86" s="29"/>
      <c r="B86" s="34"/>
      <c r="C86" s="34"/>
      <c r="D86" s="34"/>
      <c r="E86" s="61" t="str">
        <f>IF(BS_Mars[[#This Row],[N° ARTICLE]]=0,"",VLOOKUP(BS_Mars[[#This Row],[N° ARTICLE]],Données!C81:E137,2,FALSE))</f>
        <v/>
      </c>
      <c r="F86" s="34" t="str">
        <f>IF(BS_Mars[[#This Row],[N° ARTICLE]]=0,"",VLOOKUP(BS_Mars[[#This Row],[N° ARTICLE]],Données!C81:E137,3))</f>
        <v/>
      </c>
      <c r="G86" s="25"/>
      <c r="H86" s="27"/>
    </row>
    <row r="87" spans="1:8" ht="15.95" customHeight="1" x14ac:dyDescent="0.2">
      <c r="A87" s="11"/>
      <c r="B87" s="35"/>
      <c r="C87" s="35"/>
      <c r="D87" s="35"/>
      <c r="E87" s="60" t="str">
        <f>IF(BS_Mars[[#This Row],[N° ARTICLE]]=0,"",VLOOKUP(BS_Mars[[#This Row],[N° ARTICLE]],Données!C82:E138,2,FALSE))</f>
        <v/>
      </c>
      <c r="F87" s="35" t="str">
        <f>IF(BS_Mars[[#This Row],[N° ARTICLE]]=0,"",VLOOKUP(BS_Mars[[#This Row],[N° ARTICLE]],Données!C82:E138,3))</f>
        <v/>
      </c>
      <c r="G87" s="5"/>
      <c r="H87" s="4"/>
    </row>
    <row r="88" spans="1:8" s="18" customFormat="1" ht="15.95" customHeight="1" x14ac:dyDescent="0.2">
      <c r="A88" s="29"/>
      <c r="B88" s="34"/>
      <c r="C88" s="34"/>
      <c r="D88" s="34"/>
      <c r="E88" s="61" t="str">
        <f>IF(BS_Mars[[#This Row],[N° ARTICLE]]=0,"",VLOOKUP(BS_Mars[[#This Row],[N° ARTICLE]],Données!C83:E139,2,FALSE))</f>
        <v/>
      </c>
      <c r="F88" s="34" t="str">
        <f>IF(BS_Mars[[#This Row],[N° ARTICLE]]=0,"",VLOOKUP(BS_Mars[[#This Row],[N° ARTICLE]],Données!C83:E139,3))</f>
        <v/>
      </c>
      <c r="G88" s="25"/>
      <c r="H88" s="27"/>
    </row>
    <row r="89" spans="1:8" ht="15.95" customHeight="1" x14ac:dyDescent="0.2">
      <c r="A89" s="11"/>
      <c r="B89" s="35"/>
      <c r="C89" s="35"/>
      <c r="D89" s="35"/>
      <c r="E89" s="60" t="str">
        <f>IF(BS_Mars[[#This Row],[N° ARTICLE]]=0,"",VLOOKUP(BS_Mars[[#This Row],[N° ARTICLE]],Données!C84:E140,2,FALSE))</f>
        <v/>
      </c>
      <c r="F89" s="35" t="str">
        <f>IF(BS_Mars[[#This Row],[N° ARTICLE]]=0,"",VLOOKUP(BS_Mars[[#This Row],[N° ARTICLE]],Données!C84:E140,3))</f>
        <v/>
      </c>
      <c r="G89" s="5"/>
      <c r="H89" s="4"/>
    </row>
    <row r="90" spans="1:8" s="18" customFormat="1" ht="15.95" customHeight="1" x14ac:dyDescent="0.2">
      <c r="A90" s="29"/>
      <c r="B90" s="34"/>
      <c r="C90" s="34"/>
      <c r="D90" s="34"/>
      <c r="E90" s="61" t="str">
        <f>IF(BS_Mars[[#This Row],[N° ARTICLE]]=0,"",VLOOKUP(BS_Mars[[#This Row],[N° ARTICLE]],Données!C85:E141,2,FALSE))</f>
        <v/>
      </c>
      <c r="F90" s="34" t="str">
        <f>IF(BS_Mars[[#This Row],[N° ARTICLE]]=0,"",VLOOKUP(BS_Mars[[#This Row],[N° ARTICLE]],Données!C85:E141,3))</f>
        <v/>
      </c>
      <c r="G90" s="25"/>
      <c r="H90" s="27"/>
    </row>
    <row r="91" spans="1:8" ht="15.95" customHeight="1" x14ac:dyDescent="0.2">
      <c r="A91" s="11"/>
      <c r="B91" s="35"/>
      <c r="C91" s="35"/>
      <c r="D91" s="35"/>
      <c r="E91" s="60" t="str">
        <f>IF(BS_Mars[[#This Row],[N° ARTICLE]]=0,"",VLOOKUP(BS_Mars[[#This Row],[N° ARTICLE]],Données!C86:E142,2,FALSE))</f>
        <v/>
      </c>
      <c r="F91" s="35" t="str">
        <f>IF(BS_Mars[[#This Row],[N° ARTICLE]]=0,"",VLOOKUP(BS_Mars[[#This Row],[N° ARTICLE]],Données!C86:E142,3))</f>
        <v/>
      </c>
      <c r="G91" s="5"/>
      <c r="H91" s="4"/>
    </row>
    <row r="92" spans="1:8" ht="15.95" customHeight="1" x14ac:dyDescent="0.2">
      <c r="A92" s="29"/>
      <c r="B92" s="34"/>
      <c r="C92" s="34"/>
      <c r="D92" s="34"/>
      <c r="E92" s="61" t="str">
        <f>IF(BS_Mars[[#This Row],[N° ARTICLE]]=0,"",VLOOKUP(BS_Mars[[#This Row],[N° ARTICLE]],Données!C87:E143,2,FALSE))</f>
        <v/>
      </c>
      <c r="F92" s="34" t="str">
        <f>IF(BS_Mars[[#This Row],[N° ARTICLE]]=0,"",VLOOKUP(BS_Mars[[#This Row],[N° ARTICLE]],Données!C87:E143,3))</f>
        <v/>
      </c>
      <c r="G92" s="25"/>
      <c r="H92" s="27"/>
    </row>
    <row r="93" spans="1:8" s="18" customFormat="1" ht="15.95" customHeight="1" x14ac:dyDescent="0.2">
      <c r="A93" s="11"/>
      <c r="B93" s="35"/>
      <c r="C93" s="35"/>
      <c r="D93" s="35"/>
      <c r="E93" s="60" t="str">
        <f>IF(BS_Mars[[#This Row],[N° ARTICLE]]=0,"",VLOOKUP(BS_Mars[[#This Row],[N° ARTICLE]],Données!C88:E144,2,FALSE))</f>
        <v/>
      </c>
      <c r="F93" s="35" t="str">
        <f>IF(BS_Mars[[#This Row],[N° ARTICLE]]=0,"",VLOOKUP(BS_Mars[[#This Row],[N° ARTICLE]],Données!C88:E144,3))</f>
        <v/>
      </c>
      <c r="G93" s="5"/>
      <c r="H93" s="4"/>
    </row>
    <row r="94" spans="1:8" ht="15.95" customHeight="1" x14ac:dyDescent="0.2">
      <c r="A94" s="29"/>
      <c r="B94" s="34"/>
      <c r="C94" s="34"/>
      <c r="D94" s="34"/>
      <c r="E94" s="61" t="str">
        <f>IF(BS_Mars[[#This Row],[N° ARTICLE]]=0,"",VLOOKUP(BS_Mars[[#This Row],[N° ARTICLE]],Données!C89:E145,2,FALSE))</f>
        <v/>
      </c>
      <c r="F94" s="34" t="str">
        <f>IF(BS_Mars[[#This Row],[N° ARTICLE]]=0,"",VLOOKUP(BS_Mars[[#This Row],[N° ARTICLE]],Données!C89:E145,3))</f>
        <v/>
      </c>
      <c r="G94" s="25"/>
      <c r="H94" s="27"/>
    </row>
    <row r="95" spans="1:8" s="18" customFormat="1" ht="15.95" customHeight="1" x14ac:dyDescent="0.2">
      <c r="A95" s="11"/>
      <c r="B95" s="35"/>
      <c r="C95" s="35"/>
      <c r="D95" s="35"/>
      <c r="E95" s="60" t="str">
        <f>IF(BS_Mars[[#This Row],[N° ARTICLE]]=0,"",VLOOKUP(BS_Mars[[#This Row],[N° ARTICLE]],Données!C90:E146,2,FALSE))</f>
        <v/>
      </c>
      <c r="F95" s="35" t="str">
        <f>IF(BS_Mars[[#This Row],[N° ARTICLE]]=0,"",VLOOKUP(BS_Mars[[#This Row],[N° ARTICLE]],Données!C90:E146,3))</f>
        <v/>
      </c>
      <c r="G95" s="5"/>
      <c r="H95" s="4"/>
    </row>
    <row r="96" spans="1:8" ht="15.95" customHeight="1" x14ac:dyDescent="0.2">
      <c r="A96" s="29"/>
      <c r="B96" s="34"/>
      <c r="C96" s="34"/>
      <c r="D96" s="34"/>
      <c r="E96" s="61" t="str">
        <f>IF(BS_Mars[[#This Row],[N° ARTICLE]]=0,"",VLOOKUP(BS_Mars[[#This Row],[N° ARTICLE]],Données!C91:E147,2,FALSE))</f>
        <v/>
      </c>
      <c r="F96" s="34" t="str">
        <f>IF(BS_Mars[[#This Row],[N° ARTICLE]]=0,"",VLOOKUP(BS_Mars[[#This Row],[N° ARTICLE]],Données!C91:E147,3))</f>
        <v/>
      </c>
      <c r="G96" s="25"/>
      <c r="H96" s="27"/>
    </row>
    <row r="97" spans="1:8" s="18" customFormat="1" ht="15.95" customHeight="1" x14ac:dyDescent="0.2">
      <c r="A97" s="11"/>
      <c r="B97" s="35"/>
      <c r="C97" s="35"/>
      <c r="D97" s="35"/>
      <c r="E97" s="60" t="str">
        <f>IF(BS_Mars[[#This Row],[N° ARTICLE]]=0,"",VLOOKUP(BS_Mars[[#This Row],[N° ARTICLE]],Données!C92:E148,2,FALSE))</f>
        <v/>
      </c>
      <c r="F97" s="35" t="str">
        <f>IF(BS_Mars[[#This Row],[N° ARTICLE]]=0,"",VLOOKUP(BS_Mars[[#This Row],[N° ARTICLE]],Données!C92:E148,3))</f>
        <v/>
      </c>
      <c r="G97" s="5"/>
      <c r="H97" s="4"/>
    </row>
    <row r="98" spans="1:8" ht="15.95" customHeight="1" x14ac:dyDescent="0.2">
      <c r="A98" s="29"/>
      <c r="B98" s="34"/>
      <c r="C98" s="34"/>
      <c r="D98" s="34"/>
      <c r="E98" s="61" t="str">
        <f>IF(BS_Mars[[#This Row],[N° ARTICLE]]=0,"",VLOOKUP(BS_Mars[[#This Row],[N° ARTICLE]],Données!C93:E149,2,FALSE))</f>
        <v/>
      </c>
      <c r="F98" s="34" t="str">
        <f>IF(BS_Mars[[#This Row],[N° ARTICLE]]=0,"",VLOOKUP(BS_Mars[[#This Row],[N° ARTICLE]],Données!C93:E149,3))</f>
        <v/>
      </c>
      <c r="G98" s="25"/>
      <c r="H98" s="27"/>
    </row>
    <row r="99" spans="1:8" s="18" customFormat="1" ht="15.95" customHeight="1" x14ac:dyDescent="0.2">
      <c r="A99" s="48"/>
      <c r="B99" s="49"/>
      <c r="C99" s="49"/>
      <c r="D99" s="49"/>
      <c r="E99" s="62" t="str">
        <f>IF(BS_Mars[[#This Row],[N° ARTICLE]]=0,"",VLOOKUP(BS_Mars[[#This Row],[N° ARTICLE]],Données!C94:E150,2,FALSE))</f>
        <v/>
      </c>
      <c r="F99" s="49" t="str">
        <f>IF(BS_Mars[[#This Row],[N° ARTICLE]]=0,"",VLOOKUP(BS_Mars[[#This Row],[N° ARTICLE]],Données!C94:E150,3))</f>
        <v/>
      </c>
      <c r="G99" s="50"/>
      <c r="H99" s="57"/>
    </row>
    <row r="100" spans="1:8" s="18" customFormat="1" ht="15.95" customHeight="1" x14ac:dyDescent="0.2">
      <c r="A100" s="51"/>
      <c r="B100" s="51"/>
      <c r="C100" s="51"/>
      <c r="D100" s="51"/>
      <c r="E100" s="64"/>
      <c r="F100" s="67"/>
      <c r="G100" s="52"/>
      <c r="H100" s="58"/>
    </row>
    <row r="101" spans="1:8" s="18" customFormat="1" ht="15.95" customHeight="1" x14ac:dyDescent="0.2">
      <c r="A101" s="51"/>
      <c r="B101" s="51"/>
      <c r="C101" s="51"/>
      <c r="D101" s="51"/>
      <c r="E101" s="64"/>
      <c r="F101" s="67"/>
      <c r="G101" s="52"/>
      <c r="H101" s="58"/>
    </row>
    <row r="102" spans="1:8" s="18" customFormat="1" ht="15.95" customHeight="1" x14ac:dyDescent="0.2">
      <c r="A102" s="51"/>
      <c r="B102" s="51"/>
      <c r="C102" s="51"/>
      <c r="D102" s="51"/>
      <c r="E102" s="64"/>
      <c r="F102" s="67"/>
      <c r="G102" s="52"/>
      <c r="H102" s="58"/>
    </row>
    <row r="103" spans="1:8" s="18" customFormat="1" ht="15.95" customHeight="1" x14ac:dyDescent="0.2">
      <c r="A103" s="51"/>
      <c r="B103" s="51"/>
      <c r="C103" s="51"/>
      <c r="D103" s="51"/>
      <c r="E103" s="64"/>
      <c r="F103" s="67"/>
      <c r="G103" s="52"/>
      <c r="H103" s="58"/>
    </row>
    <row r="104" spans="1:8" s="18" customFormat="1" ht="15.95" customHeight="1" x14ac:dyDescent="0.2">
      <c r="A104" s="51"/>
      <c r="B104" s="51"/>
      <c r="C104" s="51"/>
      <c r="D104" s="51"/>
      <c r="E104" s="64"/>
      <c r="F104" s="67"/>
      <c r="G104" s="52"/>
      <c r="H104" s="58"/>
    </row>
    <row r="105" spans="1:8" s="18" customFormat="1" ht="15.95" customHeight="1" x14ac:dyDescent="0.2">
      <c r="A105" s="51"/>
      <c r="B105" s="51"/>
      <c r="C105" s="51"/>
      <c r="D105" s="51"/>
      <c r="E105" s="64"/>
      <c r="F105" s="67"/>
      <c r="G105" s="52"/>
      <c r="H105" s="58"/>
    </row>
    <row r="106" spans="1:8" s="18" customFormat="1" ht="15.95" customHeight="1" x14ac:dyDescent="0.2">
      <c r="A106" s="51"/>
      <c r="B106" s="51"/>
      <c r="C106" s="51"/>
      <c r="D106" s="51"/>
      <c r="E106" s="64"/>
      <c r="F106" s="67"/>
      <c r="G106" s="52"/>
      <c r="H106" s="58"/>
    </row>
    <row r="107" spans="1:8" s="18" customFormat="1" ht="15.95" customHeight="1" x14ac:dyDescent="0.2">
      <c r="A107" s="51"/>
      <c r="B107" s="51"/>
      <c r="C107" s="51"/>
      <c r="D107" s="51"/>
      <c r="E107" s="64"/>
      <c r="F107" s="67"/>
      <c r="G107" s="52"/>
      <c r="H107" s="58"/>
    </row>
    <row r="108" spans="1:8" s="18" customFormat="1" ht="15.95" customHeight="1" x14ac:dyDescent="0.2">
      <c r="A108" s="51"/>
      <c r="B108" s="51"/>
      <c r="C108" s="51"/>
      <c r="D108" s="51"/>
      <c r="E108" s="64"/>
      <c r="F108" s="67"/>
      <c r="G108" s="52"/>
      <c r="H108" s="58"/>
    </row>
    <row r="109" spans="1:8" s="18" customFormat="1" ht="15.95" customHeight="1" x14ac:dyDescent="0.2">
      <c r="A109" s="51"/>
      <c r="B109" s="51"/>
      <c r="C109" s="51"/>
      <c r="D109" s="51"/>
      <c r="E109" s="64"/>
      <c r="F109" s="67"/>
      <c r="G109" s="52"/>
      <c r="H109" s="58"/>
    </row>
    <row r="110" spans="1:8" s="18" customFormat="1" ht="15.95" customHeight="1" x14ac:dyDescent="0.2">
      <c r="A110" s="51"/>
      <c r="B110" s="51"/>
      <c r="C110" s="51"/>
      <c r="D110" s="51"/>
      <c r="E110" s="64"/>
      <c r="F110" s="67"/>
      <c r="G110" s="52"/>
      <c r="H110" s="58"/>
    </row>
    <row r="111" spans="1:8" s="18" customFormat="1" ht="15.95" customHeight="1" x14ac:dyDescent="0.2">
      <c r="A111" s="51"/>
      <c r="B111" s="51"/>
      <c r="C111" s="51"/>
      <c r="D111" s="51"/>
      <c r="E111" s="64"/>
      <c r="F111" s="67"/>
      <c r="G111" s="52"/>
      <c r="H111" s="58"/>
    </row>
    <row r="112" spans="1:8" s="18" customFormat="1" ht="15.95" customHeight="1" x14ac:dyDescent="0.2">
      <c r="A112" s="51"/>
      <c r="B112" s="51"/>
      <c r="C112" s="51"/>
      <c r="D112" s="51"/>
      <c r="E112" s="64"/>
      <c r="F112" s="67"/>
      <c r="G112" s="52"/>
      <c r="H112" s="58"/>
    </row>
    <row r="113" spans="1:8" s="18" customFormat="1" ht="15.95" customHeight="1" x14ac:dyDescent="0.2">
      <c r="A113" s="51"/>
      <c r="B113" s="51"/>
      <c r="C113" s="51"/>
      <c r="D113" s="51"/>
      <c r="E113" s="64"/>
      <c r="F113" s="67"/>
      <c r="G113" s="52"/>
      <c r="H113" s="58"/>
    </row>
    <row r="114" spans="1:8" s="18" customFormat="1" ht="15.95" customHeight="1" x14ac:dyDescent="0.2">
      <c r="A114" s="51"/>
      <c r="B114" s="51"/>
      <c r="C114" s="51"/>
      <c r="D114" s="51"/>
      <c r="E114" s="64"/>
      <c r="F114" s="67"/>
      <c r="G114" s="52"/>
      <c r="H114" s="58"/>
    </row>
    <row r="115" spans="1:8" s="18" customFormat="1" ht="15.95" customHeight="1" x14ac:dyDescent="0.2">
      <c r="A115" s="51"/>
      <c r="B115" s="51"/>
      <c r="C115" s="51"/>
      <c r="D115" s="51"/>
      <c r="E115" s="64"/>
      <c r="F115" s="67"/>
      <c r="G115" s="52"/>
      <c r="H115" s="58"/>
    </row>
    <row r="116" spans="1:8" s="18" customFormat="1" ht="15.95" customHeight="1" x14ac:dyDescent="0.2">
      <c r="A116" s="51"/>
      <c r="B116" s="51"/>
      <c r="C116" s="51"/>
      <c r="D116" s="51"/>
      <c r="E116" s="64"/>
      <c r="F116" s="67"/>
      <c r="G116" s="52"/>
      <c r="H116" s="58"/>
    </row>
    <row r="117" spans="1:8" s="18" customFormat="1" ht="15.95" customHeight="1" x14ac:dyDescent="0.2">
      <c r="A117" s="51"/>
      <c r="B117" s="51"/>
      <c r="C117" s="51"/>
      <c r="D117" s="51"/>
      <c r="E117" s="64"/>
      <c r="F117" s="67"/>
      <c r="G117" s="52"/>
      <c r="H117" s="58"/>
    </row>
    <row r="118" spans="1:8" s="18" customFormat="1" ht="15.95" customHeight="1" x14ac:dyDescent="0.2">
      <c r="A118" s="51"/>
      <c r="B118" s="51"/>
      <c r="C118" s="51"/>
      <c r="D118" s="51"/>
      <c r="E118" s="64"/>
      <c r="F118" s="67"/>
      <c r="G118" s="52"/>
      <c r="H118" s="58"/>
    </row>
    <row r="119" spans="1:8" s="18" customFormat="1" ht="15.95" customHeight="1" x14ac:dyDescent="0.2">
      <c r="A119" s="51"/>
      <c r="B119" s="51"/>
      <c r="C119" s="51"/>
      <c r="D119" s="51"/>
      <c r="E119" s="64"/>
      <c r="F119" s="67"/>
      <c r="G119" s="52"/>
      <c r="H119" s="58"/>
    </row>
    <row r="120" spans="1:8" s="18" customFormat="1" ht="15.95" customHeight="1" x14ac:dyDescent="0.2">
      <c r="A120" s="51"/>
      <c r="B120" s="51"/>
      <c r="C120" s="51"/>
      <c r="D120" s="51"/>
      <c r="E120" s="64"/>
      <c r="F120" s="67"/>
      <c r="G120" s="52"/>
      <c r="H120" s="58"/>
    </row>
    <row r="121" spans="1:8" s="18" customFormat="1" ht="15.95" customHeight="1" x14ac:dyDescent="0.2">
      <c r="A121" s="51"/>
      <c r="B121" s="51"/>
      <c r="C121" s="51"/>
      <c r="D121" s="51"/>
      <c r="E121" s="64"/>
      <c r="F121" s="67"/>
      <c r="G121" s="52"/>
      <c r="H121" s="58"/>
    </row>
    <row r="122" spans="1:8" s="18" customFormat="1" ht="15.95" customHeight="1" x14ac:dyDescent="0.2">
      <c r="A122" s="51"/>
      <c r="B122" s="51"/>
      <c r="C122" s="51"/>
      <c r="D122" s="51"/>
      <c r="E122" s="64"/>
      <c r="F122" s="67"/>
      <c r="G122" s="52"/>
      <c r="H122" s="58"/>
    </row>
    <row r="123" spans="1:8" s="18" customFormat="1" ht="15.95" customHeight="1" x14ac:dyDescent="0.2">
      <c r="A123" s="51"/>
      <c r="B123" s="51"/>
      <c r="C123" s="51"/>
      <c r="D123" s="51"/>
      <c r="E123" s="64"/>
      <c r="F123" s="67"/>
      <c r="G123" s="52"/>
      <c r="H123" s="58"/>
    </row>
    <row r="124" spans="1:8" s="18" customFormat="1" ht="15.95" customHeight="1" x14ac:dyDescent="0.2">
      <c r="A124" s="51"/>
      <c r="B124" s="51"/>
      <c r="C124" s="51"/>
      <c r="D124" s="51"/>
      <c r="E124" s="64"/>
      <c r="F124" s="67"/>
      <c r="G124" s="52"/>
      <c r="H124" s="58"/>
    </row>
    <row r="125" spans="1:8" s="18" customFormat="1" ht="15.95" customHeight="1" x14ac:dyDescent="0.2">
      <c r="A125" s="51"/>
      <c r="B125" s="51"/>
      <c r="C125" s="51"/>
      <c r="D125" s="51"/>
      <c r="E125" s="64"/>
      <c r="F125" s="67"/>
      <c r="G125" s="52"/>
      <c r="H125" s="58"/>
    </row>
    <row r="126" spans="1:8" s="18" customFormat="1" ht="15.95" customHeight="1" x14ac:dyDescent="0.2">
      <c r="A126" s="51"/>
      <c r="B126" s="51"/>
      <c r="C126" s="51"/>
      <c r="D126" s="51"/>
      <c r="E126" s="64"/>
      <c r="F126" s="67"/>
      <c r="G126" s="52"/>
      <c r="H126" s="58"/>
    </row>
    <row r="127" spans="1:8" s="18" customFormat="1" ht="15.95" customHeight="1" x14ac:dyDescent="0.2">
      <c r="A127" s="51"/>
      <c r="B127" s="51"/>
      <c r="C127" s="51"/>
      <c r="D127" s="51"/>
      <c r="E127" s="64"/>
      <c r="F127" s="67"/>
      <c r="G127" s="52"/>
      <c r="H127" s="58"/>
    </row>
    <row r="128" spans="1:8" s="18" customFormat="1" ht="15.95" customHeight="1" x14ac:dyDescent="0.2">
      <c r="A128" s="51"/>
      <c r="B128" s="51"/>
      <c r="C128" s="51"/>
      <c r="D128" s="51"/>
      <c r="E128" s="64"/>
      <c r="F128" s="67"/>
      <c r="G128" s="52"/>
      <c r="H128" s="58"/>
    </row>
    <row r="129" spans="1:8" s="18" customFormat="1" ht="15.95" customHeight="1" x14ac:dyDescent="0.2">
      <c r="A129" s="51"/>
      <c r="B129" s="51"/>
      <c r="C129" s="51"/>
      <c r="D129" s="51"/>
      <c r="E129" s="64"/>
      <c r="F129" s="67"/>
      <c r="G129" s="52"/>
      <c r="H129" s="58"/>
    </row>
    <row r="130" spans="1:8" s="18" customFormat="1" ht="15.95" customHeight="1" x14ac:dyDescent="0.2">
      <c r="A130" s="51"/>
      <c r="B130" s="51"/>
      <c r="C130" s="51"/>
      <c r="D130" s="51"/>
      <c r="E130" s="64"/>
      <c r="F130" s="67"/>
      <c r="G130" s="52"/>
      <c r="H130" s="58"/>
    </row>
    <row r="131" spans="1:8" s="18" customFormat="1" ht="15.95" customHeight="1" x14ac:dyDescent="0.2">
      <c r="A131" s="51"/>
      <c r="B131" s="51"/>
      <c r="C131" s="51"/>
      <c r="D131" s="51"/>
      <c r="E131" s="64"/>
      <c r="F131" s="67"/>
      <c r="G131" s="52"/>
      <c r="H131" s="58"/>
    </row>
    <row r="132" spans="1:8" s="18" customFormat="1" ht="15.95" customHeight="1" x14ac:dyDescent="0.2">
      <c r="A132" s="51"/>
      <c r="B132" s="51"/>
      <c r="C132" s="51"/>
      <c r="D132" s="51"/>
      <c r="E132" s="64"/>
      <c r="F132" s="67"/>
      <c r="G132" s="52"/>
      <c r="H132" s="58"/>
    </row>
    <row r="133" spans="1:8" s="18" customFormat="1" ht="15.95" customHeight="1" x14ac:dyDescent="0.2">
      <c r="A133" s="51"/>
      <c r="B133" s="51"/>
      <c r="C133" s="51"/>
      <c r="D133" s="51"/>
      <c r="E133" s="64"/>
      <c r="F133" s="67"/>
      <c r="G133" s="52"/>
      <c r="H133" s="58"/>
    </row>
    <row r="134" spans="1:8" s="18" customFormat="1" x14ac:dyDescent="0.2">
      <c r="A134" s="51"/>
      <c r="B134" s="51"/>
      <c r="C134" s="51"/>
      <c r="D134" s="51"/>
      <c r="E134" s="64"/>
      <c r="F134" s="67"/>
      <c r="G134" s="52"/>
      <c r="H134" s="58"/>
    </row>
    <row r="135" spans="1:8" s="18" customFormat="1" x14ac:dyDescent="0.2">
      <c r="A135" s="51"/>
      <c r="B135" s="51"/>
      <c r="C135" s="51"/>
      <c r="D135" s="51"/>
      <c r="E135" s="64"/>
      <c r="F135" s="67"/>
      <c r="G135" s="52"/>
      <c r="H135" s="58"/>
    </row>
    <row r="136" spans="1:8" s="18" customFormat="1" x14ac:dyDescent="0.2">
      <c r="A136" s="51"/>
      <c r="B136" s="51"/>
      <c r="C136" s="51"/>
      <c r="D136" s="51"/>
      <c r="E136" s="64"/>
      <c r="F136" s="67"/>
      <c r="G136" s="52"/>
      <c r="H136" s="58"/>
    </row>
    <row r="137" spans="1:8" s="18" customFormat="1" x14ac:dyDescent="0.2">
      <c r="A137" s="51"/>
      <c r="B137" s="51"/>
      <c r="C137" s="51"/>
      <c r="D137" s="51"/>
      <c r="E137" s="64"/>
      <c r="F137" s="67"/>
      <c r="G137" s="52"/>
      <c r="H137" s="58"/>
    </row>
    <row r="138" spans="1:8" s="18" customFormat="1" x14ac:dyDescent="0.2">
      <c r="A138" s="51"/>
      <c r="B138" s="51"/>
      <c r="C138" s="51"/>
      <c r="D138" s="51"/>
      <c r="E138" s="64"/>
      <c r="F138" s="67"/>
      <c r="G138" s="52"/>
      <c r="H138" s="58"/>
    </row>
    <row r="139" spans="1:8" s="18" customFormat="1" x14ac:dyDescent="0.2">
      <c r="A139" s="51"/>
      <c r="B139" s="51"/>
      <c r="C139" s="51"/>
      <c r="D139" s="51"/>
      <c r="E139" s="64"/>
      <c r="F139" s="67"/>
      <c r="G139" s="52"/>
      <c r="H139" s="58"/>
    </row>
    <row r="140" spans="1:8" s="18" customFormat="1" x14ac:dyDescent="0.2">
      <c r="A140" s="51"/>
      <c r="B140" s="51"/>
      <c r="C140" s="51"/>
      <c r="D140" s="51"/>
      <c r="E140" s="64"/>
      <c r="F140" s="67"/>
      <c r="G140" s="52"/>
      <c r="H140" s="58"/>
    </row>
    <row r="141" spans="1:8" s="18" customFormat="1" x14ac:dyDescent="0.2">
      <c r="A141" s="51"/>
      <c r="B141" s="51"/>
      <c r="C141" s="51"/>
      <c r="D141" s="51"/>
      <c r="E141" s="64"/>
      <c r="F141" s="67"/>
      <c r="G141" s="52"/>
      <c r="H141" s="58"/>
    </row>
    <row r="142" spans="1:8" s="18" customFormat="1" x14ac:dyDescent="0.2">
      <c r="A142" s="51"/>
      <c r="B142" s="51"/>
      <c r="C142" s="51"/>
      <c r="D142" s="51"/>
      <c r="E142" s="64"/>
      <c r="F142" s="67"/>
      <c r="G142" s="52"/>
      <c r="H142" s="58"/>
    </row>
    <row r="143" spans="1:8" s="18" customFormat="1" x14ac:dyDescent="0.2">
      <c r="A143" s="51"/>
      <c r="B143" s="51"/>
      <c r="C143" s="51"/>
      <c r="D143" s="51"/>
      <c r="E143" s="64"/>
      <c r="F143" s="67"/>
      <c r="G143" s="52"/>
      <c r="H143" s="58"/>
    </row>
    <row r="144" spans="1:8" s="18" customFormat="1" x14ac:dyDescent="0.2">
      <c r="A144" s="51"/>
      <c r="B144" s="51"/>
      <c r="C144" s="51"/>
      <c r="D144" s="51"/>
      <c r="E144" s="64"/>
      <c r="F144" s="67"/>
      <c r="G144" s="52"/>
      <c r="H144" s="58"/>
    </row>
    <row r="145" spans="1:8" s="18" customFormat="1" x14ac:dyDescent="0.2">
      <c r="A145" s="51"/>
      <c r="B145" s="51"/>
      <c r="C145" s="51"/>
      <c r="D145" s="51"/>
      <c r="E145" s="64"/>
      <c r="F145" s="67"/>
      <c r="G145" s="52"/>
      <c r="H145" s="58"/>
    </row>
    <row r="146" spans="1:8" s="18" customFormat="1" x14ac:dyDescent="0.2">
      <c r="A146" s="51"/>
      <c r="B146" s="51"/>
      <c r="C146" s="51"/>
      <c r="D146" s="51"/>
      <c r="E146" s="64"/>
      <c r="F146" s="67"/>
      <c r="G146" s="52"/>
      <c r="H146" s="58"/>
    </row>
    <row r="147" spans="1:8" s="18" customFormat="1" x14ac:dyDescent="0.2">
      <c r="A147" s="51"/>
      <c r="B147" s="51"/>
      <c r="C147" s="51"/>
      <c r="D147" s="51"/>
      <c r="E147" s="64"/>
      <c r="F147" s="67"/>
      <c r="G147" s="52"/>
      <c r="H147" s="58"/>
    </row>
    <row r="148" spans="1:8" s="18" customFormat="1" x14ac:dyDescent="0.2">
      <c r="A148" s="51"/>
      <c r="B148" s="51"/>
      <c r="C148" s="51"/>
      <c r="D148" s="51"/>
      <c r="E148" s="64"/>
      <c r="F148" s="67"/>
      <c r="G148" s="52"/>
      <c r="H148" s="58"/>
    </row>
    <row r="149" spans="1:8" s="18" customFormat="1" x14ac:dyDescent="0.2">
      <c r="A149" s="51"/>
      <c r="B149" s="51"/>
      <c r="C149" s="51"/>
      <c r="D149" s="51"/>
      <c r="E149" s="64"/>
      <c r="F149" s="67"/>
      <c r="G149" s="52"/>
      <c r="H149" s="58"/>
    </row>
    <row r="150" spans="1:8" s="18" customFormat="1" x14ac:dyDescent="0.2">
      <c r="A150" s="51"/>
      <c r="B150" s="51"/>
      <c r="C150" s="51"/>
      <c r="D150" s="51"/>
      <c r="E150" s="64"/>
      <c r="F150" s="67"/>
      <c r="G150" s="52"/>
      <c r="H150" s="58"/>
    </row>
    <row r="151" spans="1:8" s="18" customFormat="1" x14ac:dyDescent="0.2">
      <c r="A151" s="51"/>
      <c r="B151" s="51"/>
      <c r="C151" s="51"/>
      <c r="D151" s="51"/>
      <c r="E151" s="64"/>
      <c r="F151" s="67"/>
      <c r="G151" s="52"/>
      <c r="H151" s="58"/>
    </row>
    <row r="152" spans="1:8" s="18" customFormat="1" x14ac:dyDescent="0.2">
      <c r="A152" s="51"/>
      <c r="B152" s="51"/>
      <c r="C152" s="51"/>
      <c r="D152" s="51"/>
      <c r="E152" s="64"/>
      <c r="F152" s="67"/>
      <c r="G152" s="52"/>
      <c r="H152" s="58"/>
    </row>
    <row r="153" spans="1:8" s="18" customFormat="1" x14ac:dyDescent="0.2">
      <c r="A153" s="51"/>
      <c r="B153" s="51"/>
      <c r="C153" s="51"/>
      <c r="D153" s="51"/>
      <c r="E153" s="64"/>
      <c r="F153" s="67"/>
      <c r="G153" s="52"/>
      <c r="H153" s="58"/>
    </row>
    <row r="154" spans="1:8" s="18" customFormat="1" x14ac:dyDescent="0.2">
      <c r="A154" s="51"/>
      <c r="B154" s="51"/>
      <c r="C154" s="51"/>
      <c r="D154" s="51"/>
      <c r="E154" s="64"/>
      <c r="F154" s="67"/>
      <c r="G154" s="52"/>
      <c r="H154" s="58"/>
    </row>
    <row r="155" spans="1:8" s="18" customFormat="1" x14ac:dyDescent="0.2">
      <c r="A155" s="51"/>
      <c r="B155" s="51"/>
      <c r="C155" s="51"/>
      <c r="D155" s="51"/>
      <c r="E155" s="64"/>
      <c r="F155" s="67"/>
      <c r="G155" s="52"/>
      <c r="H155" s="58"/>
    </row>
    <row r="156" spans="1:8" s="18" customFormat="1" x14ac:dyDescent="0.2">
      <c r="A156" s="51"/>
      <c r="B156" s="51"/>
      <c r="C156" s="51"/>
      <c r="D156" s="51"/>
      <c r="E156" s="64"/>
      <c r="F156" s="67"/>
      <c r="G156" s="52"/>
      <c r="H156" s="58"/>
    </row>
    <row r="157" spans="1:8" s="18" customFormat="1" x14ac:dyDescent="0.2">
      <c r="A157" s="51"/>
      <c r="B157" s="51"/>
      <c r="C157" s="51"/>
      <c r="D157" s="51"/>
      <c r="E157" s="64"/>
      <c r="F157" s="67"/>
      <c r="G157" s="52"/>
      <c r="H157" s="58"/>
    </row>
    <row r="158" spans="1:8" s="18" customFormat="1" x14ac:dyDescent="0.2">
      <c r="A158" s="51"/>
      <c r="B158" s="51"/>
      <c r="C158" s="51"/>
      <c r="D158" s="51"/>
      <c r="E158" s="64"/>
      <c r="F158" s="67"/>
      <c r="G158" s="52"/>
      <c r="H158" s="58"/>
    </row>
    <row r="159" spans="1:8" s="18" customFormat="1" x14ac:dyDescent="0.2">
      <c r="A159" s="51"/>
      <c r="B159" s="51"/>
      <c r="C159" s="51"/>
      <c r="D159" s="51"/>
      <c r="E159" s="64"/>
      <c r="F159" s="67"/>
      <c r="G159" s="52"/>
      <c r="H159" s="58"/>
    </row>
    <row r="160" spans="1:8" s="18" customFormat="1" x14ac:dyDescent="0.2">
      <c r="A160" s="51"/>
      <c r="B160" s="51"/>
      <c r="C160" s="51"/>
      <c r="D160" s="51"/>
      <c r="E160" s="64"/>
      <c r="F160" s="67"/>
      <c r="G160" s="52"/>
      <c r="H160" s="58"/>
    </row>
    <row r="161" spans="1:8" s="18" customFormat="1" x14ac:dyDescent="0.2">
      <c r="A161" s="51"/>
      <c r="B161" s="51"/>
      <c r="C161" s="51"/>
      <c r="D161" s="51"/>
      <c r="E161" s="64"/>
      <c r="F161" s="67"/>
      <c r="G161" s="52"/>
      <c r="H161" s="58"/>
    </row>
    <row r="162" spans="1:8" s="18" customFormat="1" x14ac:dyDescent="0.2">
      <c r="A162" s="51"/>
      <c r="B162" s="51"/>
      <c r="C162" s="51"/>
      <c r="D162" s="51"/>
      <c r="E162" s="64"/>
      <c r="F162" s="67"/>
      <c r="G162" s="52"/>
      <c r="H162" s="58"/>
    </row>
    <row r="163" spans="1:8" s="18" customFormat="1" x14ac:dyDescent="0.2">
      <c r="A163" s="51"/>
      <c r="B163" s="51"/>
      <c r="C163" s="51"/>
      <c r="D163" s="51"/>
      <c r="E163" s="64"/>
      <c r="F163" s="67"/>
      <c r="G163" s="52"/>
      <c r="H163" s="58"/>
    </row>
    <row r="164" spans="1:8" s="18" customFormat="1" x14ac:dyDescent="0.2">
      <c r="A164" s="42"/>
      <c r="B164" s="42"/>
      <c r="C164" s="42"/>
      <c r="D164" s="47"/>
      <c r="F164" s="68"/>
      <c r="G164" s="56"/>
      <c r="H164" s="43"/>
    </row>
    <row r="165" spans="1:8" s="18" customFormat="1" x14ac:dyDescent="0.2">
      <c r="A165" s="42"/>
      <c r="B165" s="42"/>
      <c r="C165" s="42"/>
      <c r="D165" s="47"/>
      <c r="F165" s="68"/>
      <c r="G165" s="56"/>
      <c r="H165" s="43"/>
    </row>
    <row r="166" spans="1:8" s="18" customFormat="1" x14ac:dyDescent="0.2">
      <c r="A166" s="42"/>
      <c r="B166" s="42"/>
      <c r="C166" s="42"/>
      <c r="D166" s="47"/>
      <c r="F166" s="68"/>
      <c r="G166" s="56"/>
      <c r="H166" s="43"/>
    </row>
    <row r="167" spans="1:8" s="18" customFormat="1" x14ac:dyDescent="0.2">
      <c r="A167" s="42"/>
      <c r="B167" s="42"/>
      <c r="C167" s="42"/>
      <c r="D167" s="47"/>
      <c r="F167" s="68"/>
      <c r="G167" s="56"/>
      <c r="H167" s="43"/>
    </row>
    <row r="168" spans="1:8" s="18" customFormat="1" x14ac:dyDescent="0.2">
      <c r="A168" s="42"/>
      <c r="B168" s="42"/>
      <c r="C168" s="42"/>
      <c r="D168" s="47"/>
      <c r="F168" s="68"/>
      <c r="G168" s="56"/>
      <c r="H168" s="43"/>
    </row>
    <row r="169" spans="1:8" s="18" customFormat="1" x14ac:dyDescent="0.2">
      <c r="A169" s="42"/>
      <c r="B169" s="42"/>
      <c r="C169" s="42"/>
      <c r="D169" s="47"/>
      <c r="F169" s="68"/>
      <c r="G169" s="56"/>
      <c r="H169" s="43"/>
    </row>
    <row r="170" spans="1:8" s="18" customFormat="1" x14ac:dyDescent="0.2">
      <c r="A170" s="42"/>
      <c r="B170" s="42"/>
      <c r="C170" s="42"/>
      <c r="D170" s="47"/>
      <c r="F170" s="68"/>
      <c r="G170" s="56"/>
      <c r="H170" s="43"/>
    </row>
    <row r="171" spans="1:8" s="18" customFormat="1" x14ac:dyDescent="0.2">
      <c r="A171" s="42"/>
      <c r="B171" s="42"/>
      <c r="C171" s="42"/>
      <c r="D171" s="47"/>
      <c r="F171" s="68"/>
      <c r="G171" s="56"/>
      <c r="H171" s="43"/>
    </row>
    <row r="172" spans="1:8" s="18" customFormat="1" x14ac:dyDescent="0.2">
      <c r="A172" s="42"/>
      <c r="B172" s="42"/>
      <c r="C172" s="42"/>
      <c r="D172" s="47"/>
      <c r="F172" s="68"/>
      <c r="G172" s="56"/>
      <c r="H172" s="43"/>
    </row>
    <row r="173" spans="1:8" s="18" customFormat="1" x14ac:dyDescent="0.2">
      <c r="A173" s="42"/>
      <c r="B173" s="42"/>
      <c r="C173" s="42"/>
      <c r="D173" s="47"/>
      <c r="F173" s="68"/>
      <c r="G173" s="56"/>
      <c r="H173" s="43"/>
    </row>
    <row r="174" spans="1:8" s="18" customFormat="1" x14ac:dyDescent="0.2">
      <c r="A174" s="42"/>
      <c r="B174" s="42"/>
      <c r="C174" s="42"/>
      <c r="D174" s="47"/>
      <c r="F174" s="68"/>
      <c r="G174" s="56"/>
      <c r="H174" s="43"/>
    </row>
    <row r="175" spans="1:8" s="18" customFormat="1" x14ac:dyDescent="0.2">
      <c r="A175" s="42"/>
      <c r="B175" s="42"/>
      <c r="C175" s="42"/>
      <c r="D175" s="47"/>
      <c r="F175" s="68"/>
      <c r="G175" s="56"/>
      <c r="H175" s="43"/>
    </row>
    <row r="176" spans="1:8" s="18" customFormat="1" x14ac:dyDescent="0.2">
      <c r="A176" s="42"/>
      <c r="B176" s="42"/>
      <c r="C176" s="42"/>
      <c r="D176" s="47"/>
      <c r="F176" s="68"/>
      <c r="G176" s="56"/>
      <c r="H176" s="43"/>
    </row>
    <row r="177" spans="1:8" s="18" customFormat="1" x14ac:dyDescent="0.2">
      <c r="A177" s="42"/>
      <c r="B177" s="42"/>
      <c r="C177" s="42"/>
      <c r="D177" s="47"/>
      <c r="F177" s="68"/>
      <c r="G177" s="56"/>
      <c r="H177" s="43"/>
    </row>
    <row r="178" spans="1:8" s="18" customFormat="1" x14ac:dyDescent="0.2">
      <c r="A178" s="42"/>
      <c r="B178" s="42"/>
      <c r="C178" s="42"/>
      <c r="D178" s="47"/>
      <c r="F178" s="68"/>
      <c r="G178" s="56"/>
      <c r="H178" s="43"/>
    </row>
    <row r="179" spans="1:8" s="18" customFormat="1" x14ac:dyDescent="0.2">
      <c r="A179" s="42"/>
      <c r="B179" s="42"/>
      <c r="C179" s="42"/>
      <c r="D179" s="47"/>
      <c r="F179" s="68"/>
      <c r="G179" s="56"/>
      <c r="H179" s="43"/>
    </row>
    <row r="180" spans="1:8" s="18" customFormat="1" x14ac:dyDescent="0.2">
      <c r="A180" s="42"/>
      <c r="B180" s="42"/>
      <c r="C180" s="42"/>
      <c r="D180" s="47"/>
      <c r="F180" s="68"/>
      <c r="G180" s="56"/>
      <c r="H180" s="43"/>
    </row>
    <row r="181" spans="1:8" s="18" customFormat="1" x14ac:dyDescent="0.2">
      <c r="A181" s="42"/>
      <c r="B181" s="42"/>
      <c r="C181" s="42"/>
      <c r="D181" s="47"/>
      <c r="F181" s="68"/>
      <c r="G181" s="56"/>
      <c r="H181" s="43"/>
    </row>
    <row r="182" spans="1:8" s="18" customFormat="1" x14ac:dyDescent="0.2">
      <c r="A182" s="42"/>
      <c r="B182" s="42"/>
      <c r="C182" s="42"/>
      <c r="D182" s="47"/>
      <c r="F182" s="68"/>
      <c r="G182" s="56"/>
      <c r="H182" s="43"/>
    </row>
    <row r="183" spans="1:8" s="18" customFormat="1" x14ac:dyDescent="0.2">
      <c r="A183" s="42"/>
      <c r="B183" s="42"/>
      <c r="C183" s="42"/>
      <c r="D183" s="47"/>
      <c r="F183" s="68"/>
      <c r="G183" s="56"/>
      <c r="H183" s="43"/>
    </row>
    <row r="184" spans="1:8" s="18" customFormat="1" x14ac:dyDescent="0.2">
      <c r="A184" s="42"/>
      <c r="B184" s="42"/>
      <c r="C184" s="42"/>
      <c r="D184" s="47"/>
      <c r="F184" s="68"/>
      <c r="G184" s="56"/>
      <c r="H184" s="43"/>
    </row>
    <row r="185" spans="1:8" s="18" customFormat="1" x14ac:dyDescent="0.2">
      <c r="A185" s="42"/>
      <c r="B185" s="42"/>
      <c r="C185" s="42"/>
      <c r="D185" s="47"/>
      <c r="F185" s="68"/>
      <c r="G185" s="56"/>
      <c r="H185" s="43"/>
    </row>
    <row r="186" spans="1:8" s="18" customFormat="1" x14ac:dyDescent="0.2">
      <c r="A186" s="42"/>
      <c r="B186" s="42"/>
      <c r="C186" s="42"/>
      <c r="D186" s="47"/>
      <c r="F186" s="68"/>
      <c r="G186" s="56"/>
      <c r="H186" s="43"/>
    </row>
    <row r="187" spans="1:8" s="18" customFormat="1" x14ac:dyDescent="0.2">
      <c r="A187" s="42"/>
      <c r="B187" s="42"/>
      <c r="C187" s="42"/>
      <c r="D187" s="47"/>
      <c r="F187" s="68"/>
      <c r="G187" s="56"/>
      <c r="H187" s="43"/>
    </row>
    <row r="188" spans="1:8" s="18" customFormat="1" x14ac:dyDescent="0.2">
      <c r="A188" s="42"/>
      <c r="B188" s="42"/>
      <c r="C188" s="42"/>
      <c r="D188" s="47"/>
      <c r="F188" s="68"/>
      <c r="G188" s="56"/>
      <c r="H188" s="43"/>
    </row>
    <row r="189" spans="1:8" s="18" customFormat="1" x14ac:dyDescent="0.2">
      <c r="A189" s="42"/>
      <c r="B189" s="42"/>
      <c r="C189" s="42"/>
      <c r="D189" s="47"/>
      <c r="F189" s="68"/>
      <c r="G189" s="56"/>
      <c r="H189" s="43"/>
    </row>
    <row r="190" spans="1:8" s="18" customFormat="1" x14ac:dyDescent="0.2">
      <c r="A190" s="42"/>
      <c r="B190" s="42"/>
      <c r="C190" s="42"/>
      <c r="D190" s="47"/>
      <c r="F190" s="68"/>
      <c r="G190" s="56"/>
      <c r="H190" s="43"/>
    </row>
    <row r="191" spans="1:8" s="18" customFormat="1" x14ac:dyDescent="0.2">
      <c r="A191" s="42"/>
      <c r="B191" s="42"/>
      <c r="C191" s="42"/>
      <c r="D191" s="47"/>
      <c r="F191" s="68"/>
      <c r="G191" s="56"/>
      <c r="H191" s="43"/>
    </row>
    <row r="192" spans="1:8" s="18" customFormat="1" x14ac:dyDescent="0.2">
      <c r="A192" s="42"/>
      <c r="B192" s="42"/>
      <c r="C192" s="42"/>
      <c r="D192" s="47"/>
      <c r="F192" s="68"/>
      <c r="G192" s="56"/>
      <c r="H192" s="43"/>
    </row>
    <row r="193" spans="1:8" s="18" customFormat="1" x14ac:dyDescent="0.2">
      <c r="A193" s="42"/>
      <c r="B193" s="42"/>
      <c r="C193" s="42"/>
      <c r="D193" s="47"/>
      <c r="F193" s="68"/>
      <c r="G193" s="56"/>
      <c r="H193" s="43"/>
    </row>
    <row r="194" spans="1:8" s="18" customFormat="1" x14ac:dyDescent="0.2">
      <c r="A194" s="42"/>
      <c r="B194" s="42"/>
      <c r="C194" s="42"/>
      <c r="D194" s="47"/>
      <c r="F194" s="68"/>
      <c r="G194" s="56"/>
      <c r="H194" s="43"/>
    </row>
    <row r="195" spans="1:8" s="18" customFormat="1" x14ac:dyDescent="0.2">
      <c r="A195" s="42"/>
      <c r="B195" s="42"/>
      <c r="C195" s="42"/>
      <c r="D195" s="47"/>
      <c r="F195" s="68"/>
      <c r="G195" s="56"/>
      <c r="H195" s="43"/>
    </row>
    <row r="196" spans="1:8" s="18" customFormat="1" x14ac:dyDescent="0.2">
      <c r="A196" s="42"/>
      <c r="B196" s="42"/>
      <c r="C196" s="42"/>
      <c r="D196" s="47"/>
      <c r="F196" s="68"/>
      <c r="G196" s="56"/>
      <c r="H196" s="43"/>
    </row>
    <row r="197" spans="1:8" s="18" customFormat="1" x14ac:dyDescent="0.2">
      <c r="A197" s="42"/>
      <c r="B197" s="42"/>
      <c r="C197" s="42"/>
      <c r="D197" s="47"/>
      <c r="F197" s="68"/>
      <c r="G197" s="56"/>
      <c r="H197" s="43"/>
    </row>
    <row r="198" spans="1:8" s="18" customFormat="1" x14ac:dyDescent="0.2">
      <c r="A198" s="42"/>
      <c r="B198" s="42"/>
      <c r="C198" s="42"/>
      <c r="D198" s="47"/>
      <c r="F198" s="68"/>
      <c r="G198" s="56"/>
      <c r="H198" s="43"/>
    </row>
    <row r="199" spans="1:8" s="18" customFormat="1" x14ac:dyDescent="0.2">
      <c r="A199" s="42"/>
      <c r="B199" s="42"/>
      <c r="C199" s="42"/>
      <c r="D199" s="47"/>
      <c r="F199" s="68"/>
      <c r="G199" s="56"/>
      <c r="H199" s="43"/>
    </row>
    <row r="200" spans="1:8" s="18" customFormat="1" x14ac:dyDescent="0.2">
      <c r="A200" s="42"/>
      <c r="B200" s="42"/>
      <c r="C200" s="42"/>
      <c r="D200" s="47"/>
      <c r="F200" s="68"/>
      <c r="G200" s="56"/>
      <c r="H200" s="43"/>
    </row>
    <row r="201" spans="1:8" s="18" customFormat="1" x14ac:dyDescent="0.2">
      <c r="A201" s="42"/>
      <c r="B201" s="42"/>
      <c r="C201" s="42"/>
      <c r="D201" s="47"/>
      <c r="F201" s="68"/>
      <c r="G201" s="56"/>
      <c r="H201" s="43"/>
    </row>
    <row r="202" spans="1:8" s="18" customFormat="1" x14ac:dyDescent="0.2">
      <c r="A202" s="42"/>
      <c r="B202" s="42"/>
      <c r="C202" s="42"/>
      <c r="D202" s="47"/>
      <c r="F202" s="68"/>
      <c r="G202" s="56"/>
      <c r="H202" s="43"/>
    </row>
    <row r="203" spans="1:8" s="18" customFormat="1" x14ac:dyDescent="0.2">
      <c r="A203" s="42"/>
      <c r="B203" s="42"/>
      <c r="C203" s="42"/>
      <c r="D203" s="47"/>
      <c r="F203" s="68"/>
      <c r="G203" s="56"/>
      <c r="H203" s="43"/>
    </row>
    <row r="204" spans="1:8" s="18" customFormat="1" x14ac:dyDescent="0.2">
      <c r="A204" s="42"/>
      <c r="B204" s="42"/>
      <c r="C204" s="42"/>
      <c r="D204" s="47"/>
      <c r="F204" s="68"/>
      <c r="G204" s="56"/>
      <c r="H204" s="43"/>
    </row>
    <row r="205" spans="1:8" s="18" customFormat="1" x14ac:dyDescent="0.2">
      <c r="A205" s="42"/>
      <c r="B205" s="42"/>
      <c r="C205" s="42"/>
      <c r="D205" s="47"/>
      <c r="F205" s="68"/>
      <c r="G205" s="56"/>
      <c r="H205" s="43"/>
    </row>
    <row r="206" spans="1:8" s="18" customFormat="1" x14ac:dyDescent="0.2">
      <c r="A206" s="42"/>
      <c r="B206" s="42"/>
      <c r="C206" s="42"/>
      <c r="D206" s="47"/>
      <c r="F206" s="68"/>
      <c r="G206" s="56"/>
      <c r="H206" s="43"/>
    </row>
    <row r="207" spans="1:8" s="18" customFormat="1" x14ac:dyDescent="0.2">
      <c r="A207" s="42"/>
      <c r="B207" s="42"/>
      <c r="C207" s="42"/>
      <c r="D207" s="47"/>
      <c r="F207" s="68"/>
      <c r="G207" s="56"/>
      <c r="H207" s="43"/>
    </row>
    <row r="208" spans="1:8" s="18" customFormat="1" x14ac:dyDescent="0.2">
      <c r="A208" s="42"/>
      <c r="B208" s="42"/>
      <c r="C208" s="42"/>
      <c r="D208" s="47"/>
      <c r="F208" s="68"/>
      <c r="G208" s="56"/>
      <c r="H208" s="43"/>
    </row>
    <row r="209" spans="1:8" s="18" customFormat="1" x14ac:dyDescent="0.2">
      <c r="A209" s="42"/>
      <c r="B209" s="42"/>
      <c r="C209" s="42"/>
      <c r="D209" s="47"/>
      <c r="F209" s="68"/>
      <c r="G209" s="56"/>
      <c r="H209" s="43"/>
    </row>
    <row r="210" spans="1:8" s="18" customFormat="1" x14ac:dyDescent="0.2">
      <c r="A210" s="42"/>
      <c r="B210" s="42"/>
      <c r="C210" s="42"/>
      <c r="D210" s="47"/>
      <c r="F210" s="68"/>
      <c r="G210" s="56"/>
      <c r="H210" s="43"/>
    </row>
    <row r="211" spans="1:8" s="18" customFormat="1" x14ac:dyDescent="0.2">
      <c r="A211" s="42"/>
      <c r="B211" s="42"/>
      <c r="C211" s="42"/>
      <c r="D211" s="47"/>
      <c r="F211" s="68"/>
      <c r="G211" s="56"/>
      <c r="H211" s="43"/>
    </row>
    <row r="212" spans="1:8" s="18" customFormat="1" x14ac:dyDescent="0.2">
      <c r="A212" s="42"/>
      <c r="B212" s="42"/>
      <c r="C212" s="42"/>
      <c r="D212" s="47"/>
      <c r="F212" s="68"/>
      <c r="G212" s="56"/>
      <c r="H212" s="43"/>
    </row>
    <row r="213" spans="1:8" s="18" customFormat="1" x14ac:dyDescent="0.2">
      <c r="A213" s="42"/>
      <c r="B213" s="42"/>
      <c r="C213" s="42"/>
      <c r="D213" s="47"/>
      <c r="F213" s="68"/>
      <c r="G213" s="56"/>
      <c r="H213" s="43"/>
    </row>
    <row r="214" spans="1:8" s="18" customFormat="1" x14ac:dyDescent="0.2">
      <c r="A214" s="42"/>
      <c r="B214" s="42"/>
      <c r="C214" s="42"/>
      <c r="D214" s="47"/>
      <c r="F214" s="68"/>
      <c r="G214" s="56"/>
      <c r="H214" s="43"/>
    </row>
    <row r="215" spans="1:8" s="18" customFormat="1" x14ac:dyDescent="0.2">
      <c r="A215" s="42"/>
      <c r="B215" s="42"/>
      <c r="C215" s="42"/>
      <c r="D215" s="47"/>
      <c r="F215" s="68"/>
      <c r="G215" s="56"/>
      <c r="H215" s="43"/>
    </row>
    <row r="216" spans="1:8" s="18" customFormat="1" x14ac:dyDescent="0.2">
      <c r="A216" s="42"/>
      <c r="B216" s="42"/>
      <c r="C216" s="42"/>
      <c r="D216" s="47"/>
      <c r="F216" s="68"/>
      <c r="G216" s="56"/>
      <c r="H216" s="43"/>
    </row>
    <row r="217" spans="1:8" s="18" customFormat="1" x14ac:dyDescent="0.2">
      <c r="A217" s="42"/>
      <c r="B217" s="42"/>
      <c r="C217" s="42"/>
      <c r="D217" s="47"/>
      <c r="F217" s="68"/>
      <c r="G217" s="56"/>
      <c r="H217" s="43"/>
    </row>
    <row r="218" spans="1:8" s="18" customFormat="1" x14ac:dyDescent="0.2">
      <c r="A218" s="42"/>
      <c r="B218" s="42"/>
      <c r="C218" s="42"/>
      <c r="D218" s="47"/>
      <c r="F218" s="68"/>
      <c r="G218" s="56"/>
      <c r="H218" s="43"/>
    </row>
    <row r="219" spans="1:8" s="18" customFormat="1" x14ac:dyDescent="0.2">
      <c r="A219" s="42"/>
      <c r="B219" s="42"/>
      <c r="C219" s="42"/>
      <c r="D219" s="47"/>
      <c r="F219" s="68"/>
      <c r="G219" s="56"/>
      <c r="H219" s="43"/>
    </row>
    <row r="220" spans="1:8" s="18" customFormat="1" x14ac:dyDescent="0.2">
      <c r="A220" s="42"/>
      <c r="B220" s="42"/>
      <c r="C220" s="42"/>
      <c r="D220" s="47"/>
      <c r="F220" s="68"/>
      <c r="G220" s="56"/>
      <c r="H220" s="43"/>
    </row>
    <row r="221" spans="1:8" s="18" customFormat="1" x14ac:dyDescent="0.2">
      <c r="A221" s="42"/>
      <c r="B221" s="42"/>
      <c r="C221" s="42"/>
      <c r="D221" s="47"/>
      <c r="F221" s="68"/>
      <c r="G221" s="56"/>
      <c r="H221" s="43"/>
    </row>
    <row r="222" spans="1:8" s="18" customFormat="1" x14ac:dyDescent="0.2">
      <c r="A222" s="42"/>
      <c r="B222" s="42"/>
      <c r="C222" s="42"/>
      <c r="D222" s="47"/>
      <c r="F222" s="68"/>
      <c r="G222" s="56"/>
      <c r="H222" s="43"/>
    </row>
    <row r="223" spans="1:8" s="18" customFormat="1" x14ac:dyDescent="0.2">
      <c r="A223" s="42"/>
      <c r="B223" s="42"/>
      <c r="C223" s="42"/>
      <c r="D223" s="47"/>
      <c r="F223" s="68"/>
      <c r="G223" s="56"/>
      <c r="H223" s="43"/>
    </row>
    <row r="224" spans="1:8" s="18" customFormat="1" x14ac:dyDescent="0.2">
      <c r="A224" s="42"/>
      <c r="B224" s="42"/>
      <c r="C224" s="42"/>
      <c r="D224" s="47"/>
      <c r="F224" s="68"/>
      <c r="G224" s="56"/>
      <c r="H224" s="43"/>
    </row>
    <row r="225" spans="1:8" s="18" customFormat="1" x14ac:dyDescent="0.2">
      <c r="A225" s="42"/>
      <c r="B225" s="42"/>
      <c r="C225" s="42"/>
      <c r="D225" s="47"/>
      <c r="F225" s="68"/>
      <c r="G225" s="56"/>
      <c r="H225" s="43"/>
    </row>
    <row r="226" spans="1:8" s="18" customFormat="1" x14ac:dyDescent="0.2">
      <c r="A226" s="42"/>
      <c r="B226" s="42"/>
      <c r="C226" s="42"/>
      <c r="D226" s="47"/>
      <c r="F226" s="68"/>
      <c r="G226" s="56"/>
      <c r="H226" s="43"/>
    </row>
    <row r="227" spans="1:8" s="18" customFormat="1" x14ac:dyDescent="0.2">
      <c r="A227" s="42"/>
      <c r="B227" s="42"/>
      <c r="C227" s="42"/>
      <c r="D227" s="47"/>
      <c r="F227" s="68"/>
      <c r="G227" s="56"/>
      <c r="H227" s="43"/>
    </row>
    <row r="228" spans="1:8" s="18" customFormat="1" x14ac:dyDescent="0.2">
      <c r="A228" s="42"/>
      <c r="B228" s="42"/>
      <c r="C228" s="42"/>
      <c r="D228" s="47"/>
      <c r="F228" s="68"/>
      <c r="G228" s="56"/>
      <c r="H228" s="43"/>
    </row>
    <row r="229" spans="1:8" s="18" customFormat="1" x14ac:dyDescent="0.2">
      <c r="A229" s="42"/>
      <c r="B229" s="42"/>
      <c r="C229" s="42"/>
      <c r="D229" s="47"/>
      <c r="F229" s="68"/>
      <c r="G229" s="56"/>
      <c r="H229" s="43"/>
    </row>
    <row r="230" spans="1:8" s="18" customFormat="1" x14ac:dyDescent="0.2">
      <c r="A230" s="42"/>
      <c r="B230" s="42"/>
      <c r="C230" s="42"/>
      <c r="D230" s="47"/>
      <c r="F230" s="68"/>
      <c r="G230" s="56"/>
      <c r="H230" s="43"/>
    </row>
    <row r="231" spans="1:8" s="18" customFormat="1" x14ac:dyDescent="0.2">
      <c r="A231" s="42"/>
      <c r="B231" s="42"/>
      <c r="C231" s="42"/>
      <c r="D231" s="47"/>
      <c r="F231" s="68"/>
      <c r="G231" s="56"/>
      <c r="H231" s="43"/>
    </row>
    <row r="232" spans="1:8" s="18" customFormat="1" x14ac:dyDescent="0.2">
      <c r="A232" s="42"/>
      <c r="B232" s="42"/>
      <c r="C232" s="42"/>
      <c r="D232" s="47"/>
      <c r="F232" s="68"/>
      <c r="G232" s="56"/>
      <c r="H232" s="43"/>
    </row>
    <row r="233" spans="1:8" s="18" customFormat="1" x14ac:dyDescent="0.2">
      <c r="A233" s="42"/>
      <c r="B233" s="42"/>
      <c r="C233" s="42"/>
      <c r="D233" s="47"/>
      <c r="F233" s="68"/>
      <c r="G233" s="56"/>
      <c r="H233" s="43"/>
    </row>
    <row r="234" spans="1:8" s="18" customFormat="1" x14ac:dyDescent="0.2">
      <c r="A234" s="42"/>
      <c r="B234" s="42"/>
      <c r="C234" s="42"/>
      <c r="D234" s="47"/>
      <c r="F234" s="68"/>
      <c r="G234" s="56"/>
      <c r="H234" s="43"/>
    </row>
    <row r="235" spans="1:8" s="18" customFormat="1" x14ac:dyDescent="0.2">
      <c r="A235" s="42"/>
      <c r="B235" s="42"/>
      <c r="C235" s="42"/>
      <c r="D235" s="47"/>
      <c r="F235" s="68"/>
      <c r="G235" s="56"/>
      <c r="H235" s="43"/>
    </row>
    <row r="236" spans="1:8" s="18" customFormat="1" x14ac:dyDescent="0.2">
      <c r="A236" s="42"/>
      <c r="B236" s="42"/>
      <c r="C236" s="42"/>
      <c r="D236" s="47"/>
      <c r="F236" s="68"/>
      <c r="G236" s="56"/>
      <c r="H236" s="43"/>
    </row>
    <row r="237" spans="1:8" s="18" customFormat="1" x14ac:dyDescent="0.2">
      <c r="A237" s="42"/>
      <c r="B237" s="42"/>
      <c r="C237" s="42"/>
      <c r="D237" s="47"/>
      <c r="F237" s="68"/>
      <c r="G237" s="56"/>
      <c r="H237" s="43"/>
    </row>
    <row r="238" spans="1:8" s="18" customFormat="1" x14ac:dyDescent="0.2">
      <c r="A238" s="42"/>
      <c r="B238" s="42"/>
      <c r="C238" s="42"/>
      <c r="D238" s="47"/>
      <c r="F238" s="68"/>
      <c r="G238" s="56"/>
      <c r="H238" s="43"/>
    </row>
    <row r="239" spans="1:8" s="18" customFormat="1" x14ac:dyDescent="0.2">
      <c r="A239" s="42"/>
      <c r="B239" s="42"/>
      <c r="C239" s="42"/>
      <c r="D239" s="47"/>
      <c r="F239" s="68"/>
      <c r="G239" s="56"/>
      <c r="H239" s="43"/>
    </row>
    <row r="240" spans="1:8" s="18" customFormat="1" x14ac:dyDescent="0.2">
      <c r="A240" s="42"/>
      <c r="B240" s="42"/>
      <c r="C240" s="42"/>
      <c r="D240" s="47"/>
      <c r="F240" s="68"/>
      <c r="G240" s="56"/>
      <c r="H240" s="43"/>
    </row>
    <row r="241" spans="1:8" s="18" customFormat="1" x14ac:dyDescent="0.2">
      <c r="A241" s="42"/>
      <c r="B241" s="42"/>
      <c r="C241" s="42"/>
      <c r="D241" s="47"/>
      <c r="F241" s="68"/>
      <c r="G241" s="56"/>
      <c r="H241" s="43"/>
    </row>
    <row r="242" spans="1:8" s="18" customFormat="1" x14ac:dyDescent="0.2">
      <c r="A242" s="42"/>
      <c r="B242" s="42"/>
      <c r="C242" s="42"/>
      <c r="D242" s="47"/>
      <c r="F242" s="68"/>
      <c r="G242" s="56"/>
      <c r="H242" s="43"/>
    </row>
    <row r="243" spans="1:8" s="18" customFormat="1" x14ac:dyDescent="0.2">
      <c r="A243" s="42"/>
      <c r="B243" s="42"/>
      <c r="C243" s="42"/>
      <c r="D243" s="47"/>
      <c r="F243" s="68"/>
      <c r="G243" s="56"/>
      <c r="H243" s="43"/>
    </row>
    <row r="244" spans="1:8" s="18" customFormat="1" x14ac:dyDescent="0.2">
      <c r="A244" s="42"/>
      <c r="B244" s="42"/>
      <c r="C244" s="42"/>
      <c r="D244" s="47"/>
      <c r="F244" s="68"/>
      <c r="G244" s="56"/>
      <c r="H244" s="43"/>
    </row>
    <row r="245" spans="1:8" s="18" customFormat="1" x14ac:dyDescent="0.2">
      <c r="A245" s="42"/>
      <c r="B245" s="42"/>
      <c r="C245" s="42"/>
      <c r="D245" s="47"/>
      <c r="F245" s="68"/>
      <c r="G245" s="56"/>
      <c r="H245" s="43"/>
    </row>
    <row r="246" spans="1:8" s="18" customFormat="1" x14ac:dyDescent="0.2">
      <c r="A246" s="42"/>
      <c r="B246" s="42"/>
      <c r="C246" s="42"/>
      <c r="D246" s="47"/>
      <c r="F246" s="68"/>
      <c r="G246" s="56"/>
      <c r="H246" s="43"/>
    </row>
    <row r="247" spans="1:8" s="18" customFormat="1" x14ac:dyDescent="0.2">
      <c r="A247" s="42"/>
      <c r="B247" s="42"/>
      <c r="C247" s="42"/>
      <c r="D247" s="47"/>
      <c r="F247" s="68"/>
      <c r="G247" s="56"/>
      <c r="H247" s="43"/>
    </row>
    <row r="248" spans="1:8" s="18" customFormat="1" x14ac:dyDescent="0.2">
      <c r="A248" s="42"/>
      <c r="B248" s="42"/>
      <c r="C248" s="42"/>
      <c r="D248" s="47"/>
      <c r="F248" s="68"/>
      <c r="G248" s="56"/>
      <c r="H248" s="43"/>
    </row>
    <row r="249" spans="1:8" s="18" customFormat="1" x14ac:dyDescent="0.2">
      <c r="A249" s="42"/>
      <c r="B249" s="42"/>
      <c r="C249" s="42"/>
      <c r="D249" s="47"/>
      <c r="F249" s="68"/>
      <c r="G249" s="56"/>
      <c r="H249" s="43"/>
    </row>
    <row r="250" spans="1:8" s="18" customFormat="1" x14ac:dyDescent="0.2">
      <c r="A250" s="42"/>
      <c r="B250" s="42"/>
      <c r="C250" s="42"/>
      <c r="D250" s="47"/>
      <c r="F250" s="68"/>
      <c r="G250" s="56"/>
      <c r="H250" s="43"/>
    </row>
    <row r="251" spans="1:8" s="18" customFormat="1" x14ac:dyDescent="0.2">
      <c r="A251" s="42"/>
      <c r="B251" s="42"/>
      <c r="C251" s="42"/>
      <c r="D251" s="47"/>
      <c r="F251" s="68"/>
      <c r="G251" s="56"/>
      <c r="H251" s="43"/>
    </row>
    <row r="252" spans="1:8" s="18" customFormat="1" x14ac:dyDescent="0.2">
      <c r="A252" s="42"/>
      <c r="B252" s="42"/>
      <c r="C252" s="42"/>
      <c r="D252" s="47"/>
      <c r="F252" s="68"/>
      <c r="G252" s="56"/>
      <c r="H252" s="43"/>
    </row>
    <row r="253" spans="1:8" s="18" customFormat="1" x14ac:dyDescent="0.2">
      <c r="A253" s="42"/>
      <c r="B253" s="42"/>
      <c r="C253" s="42"/>
      <c r="D253" s="47"/>
      <c r="F253" s="68"/>
      <c r="G253" s="56"/>
      <c r="H253" s="43"/>
    </row>
    <row r="254" spans="1:8" s="18" customFormat="1" x14ac:dyDescent="0.2">
      <c r="A254" s="42"/>
      <c r="B254" s="42"/>
      <c r="C254" s="42"/>
      <c r="D254" s="47"/>
      <c r="F254" s="68"/>
      <c r="G254" s="56"/>
      <c r="H254" s="43"/>
    </row>
    <row r="255" spans="1:8" s="18" customFormat="1" x14ac:dyDescent="0.2">
      <c r="A255" s="42"/>
      <c r="B255" s="42"/>
      <c r="C255" s="42"/>
      <c r="D255" s="47"/>
      <c r="F255" s="68"/>
      <c r="G255" s="56"/>
      <c r="H255" s="43"/>
    </row>
    <row r="256" spans="1:8" s="18" customFormat="1" x14ac:dyDescent="0.2">
      <c r="A256" s="42"/>
      <c r="B256" s="42"/>
      <c r="C256" s="42"/>
      <c r="D256" s="47"/>
      <c r="F256" s="68"/>
      <c r="G256" s="56"/>
      <c r="H256" s="43"/>
    </row>
    <row r="257" spans="1:8" s="18" customFormat="1" x14ac:dyDescent="0.2">
      <c r="A257" s="42"/>
      <c r="B257" s="42"/>
      <c r="C257" s="42"/>
      <c r="D257" s="47"/>
      <c r="F257" s="68"/>
      <c r="G257" s="56"/>
      <c r="H257" s="43"/>
    </row>
    <row r="258" spans="1:8" s="18" customFormat="1" x14ac:dyDescent="0.2">
      <c r="A258" s="42"/>
      <c r="B258" s="42"/>
      <c r="C258" s="42"/>
      <c r="D258" s="47"/>
      <c r="F258" s="68"/>
      <c r="G258" s="56"/>
      <c r="H258" s="43"/>
    </row>
    <row r="259" spans="1:8" s="18" customFormat="1" x14ac:dyDescent="0.2">
      <c r="A259" s="42"/>
      <c r="B259" s="42"/>
      <c r="C259" s="42"/>
      <c r="D259" s="47"/>
      <c r="F259" s="68"/>
      <c r="G259" s="56"/>
      <c r="H259" s="43"/>
    </row>
    <row r="260" spans="1:8" s="18" customFormat="1" x14ac:dyDescent="0.2">
      <c r="A260" s="42"/>
      <c r="B260" s="42"/>
      <c r="C260" s="42"/>
      <c r="D260" s="47"/>
      <c r="F260" s="68"/>
      <c r="G260" s="56"/>
      <c r="H260" s="43"/>
    </row>
    <row r="261" spans="1:8" s="18" customFormat="1" x14ac:dyDescent="0.2">
      <c r="A261" s="42"/>
      <c r="B261" s="42"/>
      <c r="C261" s="42"/>
      <c r="D261" s="47"/>
      <c r="F261" s="68"/>
      <c r="G261" s="56"/>
      <c r="H261" s="43"/>
    </row>
    <row r="262" spans="1:8" s="18" customFormat="1" x14ac:dyDescent="0.2">
      <c r="A262" s="42"/>
      <c r="B262" s="42"/>
      <c r="C262" s="42"/>
      <c r="D262" s="47"/>
      <c r="F262" s="68"/>
      <c r="G262" s="56"/>
      <c r="H262" s="43"/>
    </row>
    <row r="263" spans="1:8" s="18" customFormat="1" x14ac:dyDescent="0.2">
      <c r="A263" s="42"/>
      <c r="B263" s="42"/>
      <c r="C263" s="42"/>
      <c r="D263" s="47"/>
      <c r="F263" s="68"/>
      <c r="G263" s="56"/>
      <c r="H263" s="43"/>
    </row>
    <row r="264" spans="1:8" s="18" customFormat="1" x14ac:dyDescent="0.2">
      <c r="A264" s="42"/>
      <c r="B264" s="42"/>
      <c r="C264" s="42"/>
      <c r="D264" s="47"/>
      <c r="F264" s="68"/>
      <c r="G264" s="56"/>
      <c r="H264" s="43"/>
    </row>
    <row r="265" spans="1:8" s="18" customFormat="1" x14ac:dyDescent="0.2">
      <c r="A265" s="42"/>
      <c r="B265" s="42"/>
      <c r="C265" s="42"/>
      <c r="D265" s="47"/>
      <c r="F265" s="68"/>
      <c r="G265" s="56"/>
      <c r="H265" s="43"/>
    </row>
    <row r="266" spans="1:8" s="18" customFormat="1" x14ac:dyDescent="0.2">
      <c r="A266" s="42"/>
      <c r="B266" s="42"/>
      <c r="C266" s="42"/>
      <c r="D266" s="47"/>
      <c r="F266" s="68"/>
      <c r="G266" s="56"/>
      <c r="H266" s="43"/>
    </row>
    <row r="267" spans="1:8" s="18" customFormat="1" x14ac:dyDescent="0.2">
      <c r="A267" s="42"/>
      <c r="B267" s="42"/>
      <c r="C267" s="42"/>
      <c r="D267" s="47"/>
      <c r="F267" s="68"/>
      <c r="G267" s="56"/>
      <c r="H267" s="43"/>
    </row>
    <row r="268" spans="1:8" s="18" customFormat="1" x14ac:dyDescent="0.2">
      <c r="A268" s="42"/>
      <c r="B268" s="42"/>
      <c r="C268" s="42"/>
      <c r="D268" s="47"/>
      <c r="F268" s="68"/>
      <c r="G268" s="56"/>
      <c r="H268" s="43"/>
    </row>
    <row r="269" spans="1:8" s="18" customFormat="1" x14ac:dyDescent="0.2">
      <c r="A269" s="42"/>
      <c r="B269" s="42"/>
      <c r="C269" s="42"/>
      <c r="D269" s="47"/>
      <c r="F269" s="68"/>
      <c r="G269" s="56"/>
      <c r="H269" s="43"/>
    </row>
    <row r="270" spans="1:8" s="18" customFormat="1" x14ac:dyDescent="0.2">
      <c r="A270" s="42"/>
      <c r="B270" s="42"/>
      <c r="C270" s="42"/>
      <c r="D270" s="47"/>
      <c r="F270" s="68"/>
      <c r="G270" s="56"/>
      <c r="H270" s="43"/>
    </row>
    <row r="271" spans="1:8" s="18" customFormat="1" x14ac:dyDescent="0.2">
      <c r="A271" s="42"/>
      <c r="B271" s="42"/>
      <c r="C271" s="42"/>
      <c r="D271" s="47"/>
      <c r="F271" s="68"/>
      <c r="G271" s="56"/>
      <c r="H271" s="43"/>
    </row>
    <row r="272" spans="1:8" s="18" customFormat="1" x14ac:dyDescent="0.2">
      <c r="A272" s="42"/>
      <c r="B272" s="42"/>
      <c r="C272" s="42"/>
      <c r="D272" s="47"/>
      <c r="F272" s="68"/>
      <c r="G272" s="56"/>
      <c r="H272" s="43"/>
    </row>
    <row r="273" spans="1:8" s="18" customFormat="1" x14ac:dyDescent="0.2">
      <c r="A273" s="42"/>
      <c r="B273" s="42"/>
      <c r="C273" s="42"/>
      <c r="D273" s="47"/>
      <c r="F273" s="68"/>
      <c r="G273" s="56"/>
      <c r="H273" s="43"/>
    </row>
    <row r="274" spans="1:8" s="18" customFormat="1" x14ac:dyDescent="0.2">
      <c r="A274" s="42"/>
      <c r="B274" s="42"/>
      <c r="C274" s="42"/>
      <c r="D274" s="47"/>
      <c r="F274" s="68"/>
      <c r="G274" s="56"/>
      <c r="H274" s="43"/>
    </row>
    <row r="275" spans="1:8" s="18" customFormat="1" x14ac:dyDescent="0.2">
      <c r="A275" s="42"/>
      <c r="B275" s="42"/>
      <c r="C275" s="42"/>
      <c r="D275" s="47"/>
      <c r="F275" s="68"/>
      <c r="G275" s="56"/>
      <c r="H275" s="43"/>
    </row>
    <row r="276" spans="1:8" s="18" customFormat="1" x14ac:dyDescent="0.2">
      <c r="A276" s="42"/>
      <c r="B276" s="42"/>
      <c r="C276" s="42"/>
      <c r="D276" s="47"/>
      <c r="F276" s="68"/>
      <c r="G276" s="56"/>
      <c r="H276" s="43"/>
    </row>
    <row r="277" spans="1:8" s="18" customFormat="1" x14ac:dyDescent="0.2">
      <c r="A277" s="42"/>
      <c r="B277" s="42"/>
      <c r="C277" s="42"/>
      <c r="D277" s="47"/>
      <c r="F277" s="68"/>
      <c r="G277" s="56"/>
      <c r="H277" s="43"/>
    </row>
    <row r="278" spans="1:8" s="18" customFormat="1" x14ac:dyDescent="0.2">
      <c r="A278" s="42"/>
      <c r="B278" s="42"/>
      <c r="C278" s="42"/>
      <c r="D278" s="47"/>
      <c r="F278" s="68"/>
      <c r="G278" s="56"/>
      <c r="H278" s="43"/>
    </row>
    <row r="279" spans="1:8" s="18" customFormat="1" x14ac:dyDescent="0.2">
      <c r="A279" s="42"/>
      <c r="B279" s="42"/>
      <c r="C279" s="42"/>
      <c r="D279" s="47"/>
      <c r="F279" s="68"/>
      <c r="G279" s="56"/>
      <c r="H279" s="43"/>
    </row>
    <row r="280" spans="1:8" s="18" customFormat="1" x14ac:dyDescent="0.2">
      <c r="A280" s="42"/>
      <c r="B280" s="42"/>
      <c r="C280" s="42"/>
      <c r="D280" s="47"/>
      <c r="F280" s="68"/>
      <c r="G280" s="56"/>
      <c r="H280" s="43"/>
    </row>
    <row r="281" spans="1:8" s="18" customFormat="1" x14ac:dyDescent="0.2">
      <c r="A281" s="42"/>
      <c r="B281" s="42"/>
      <c r="C281" s="42"/>
      <c r="D281" s="47"/>
      <c r="F281" s="68"/>
      <c r="G281" s="56"/>
      <c r="H281" s="43"/>
    </row>
    <row r="282" spans="1:8" s="18" customFormat="1" x14ac:dyDescent="0.2">
      <c r="A282" s="42"/>
      <c r="B282" s="42"/>
      <c r="C282" s="42"/>
      <c r="D282" s="47"/>
      <c r="F282" s="68"/>
      <c r="G282" s="56"/>
      <c r="H282" s="43"/>
    </row>
    <row r="283" spans="1:8" s="18" customFormat="1" x14ac:dyDescent="0.2">
      <c r="A283" s="42"/>
      <c r="B283" s="42"/>
      <c r="C283" s="42"/>
      <c r="D283" s="47"/>
      <c r="F283" s="68"/>
      <c r="G283" s="56"/>
      <c r="H283" s="43"/>
    </row>
    <row r="284" spans="1:8" s="18" customFormat="1" x14ac:dyDescent="0.2">
      <c r="A284" s="42"/>
      <c r="B284" s="42"/>
      <c r="C284" s="42"/>
      <c r="D284" s="47"/>
      <c r="F284" s="68"/>
      <c r="G284" s="56"/>
      <c r="H284" s="43"/>
    </row>
    <row r="285" spans="1:8" s="18" customFormat="1" x14ac:dyDescent="0.2">
      <c r="A285" s="42"/>
      <c r="B285" s="42"/>
      <c r="C285" s="42"/>
      <c r="D285" s="47"/>
      <c r="F285" s="68"/>
      <c r="G285" s="56"/>
      <c r="H285" s="43"/>
    </row>
    <row r="286" spans="1:8" s="18" customFormat="1" x14ac:dyDescent="0.2">
      <c r="A286" s="42"/>
      <c r="B286" s="42"/>
      <c r="C286" s="42"/>
      <c r="D286" s="47"/>
      <c r="F286" s="68"/>
      <c r="G286" s="56"/>
      <c r="H286" s="43"/>
    </row>
    <row r="287" spans="1:8" s="18" customFormat="1" x14ac:dyDescent="0.2">
      <c r="A287" s="42"/>
      <c r="B287" s="42"/>
      <c r="C287" s="42"/>
      <c r="D287" s="47"/>
      <c r="F287" s="68"/>
      <c r="G287" s="56"/>
      <c r="H287" s="43"/>
    </row>
    <row r="288" spans="1:8" s="18" customFormat="1" x14ac:dyDescent="0.2">
      <c r="A288" s="42"/>
      <c r="B288" s="42"/>
      <c r="C288" s="42"/>
      <c r="D288" s="47"/>
      <c r="F288" s="68"/>
      <c r="G288" s="56"/>
      <c r="H288" s="43"/>
    </row>
    <row r="289" spans="1:8" s="18" customFormat="1" x14ac:dyDescent="0.2">
      <c r="A289" s="42"/>
      <c r="B289" s="42"/>
      <c r="C289" s="42"/>
      <c r="D289" s="47"/>
      <c r="F289" s="68"/>
      <c r="G289" s="56"/>
      <c r="H289" s="43"/>
    </row>
    <row r="290" spans="1:8" s="18" customFormat="1" x14ac:dyDescent="0.2">
      <c r="A290" s="42"/>
      <c r="B290" s="42"/>
      <c r="C290" s="42"/>
      <c r="D290" s="47"/>
      <c r="F290" s="68"/>
      <c r="G290" s="56"/>
      <c r="H290" s="43"/>
    </row>
    <row r="291" spans="1:8" s="18" customFormat="1" x14ac:dyDescent="0.2">
      <c r="A291" s="42"/>
      <c r="B291" s="42"/>
      <c r="C291" s="42"/>
      <c r="D291" s="47"/>
      <c r="F291" s="68"/>
      <c r="G291" s="56"/>
      <c r="H291" s="43"/>
    </row>
    <row r="292" spans="1:8" s="18" customFormat="1" x14ac:dyDescent="0.2">
      <c r="A292" s="42"/>
      <c r="B292" s="42"/>
      <c r="C292" s="42"/>
      <c r="D292" s="47"/>
      <c r="F292" s="68"/>
      <c r="G292" s="56"/>
      <c r="H292" s="43"/>
    </row>
    <row r="293" spans="1:8" s="18" customFormat="1" x14ac:dyDescent="0.2">
      <c r="A293" s="42"/>
      <c r="B293" s="42"/>
      <c r="C293" s="42"/>
      <c r="D293" s="47"/>
      <c r="F293" s="68"/>
      <c r="G293" s="56"/>
      <c r="H293" s="43"/>
    </row>
    <row r="294" spans="1:8" s="18" customFormat="1" x14ac:dyDescent="0.2">
      <c r="A294" s="42"/>
      <c r="B294" s="42"/>
      <c r="C294" s="42"/>
      <c r="D294" s="47"/>
      <c r="F294" s="68"/>
      <c r="G294" s="56"/>
      <c r="H294" s="43"/>
    </row>
    <row r="295" spans="1:8" s="18" customFormat="1" x14ac:dyDescent="0.2">
      <c r="A295" s="42"/>
      <c r="B295" s="42"/>
      <c r="C295" s="42"/>
      <c r="D295" s="47"/>
      <c r="F295" s="68"/>
      <c r="G295" s="56"/>
      <c r="H295" s="43"/>
    </row>
    <row r="296" spans="1:8" s="18" customFormat="1" x14ac:dyDescent="0.2">
      <c r="A296" s="42"/>
      <c r="B296" s="42"/>
      <c r="C296" s="42"/>
      <c r="D296" s="47"/>
      <c r="F296" s="68"/>
      <c r="G296" s="56"/>
      <c r="H296" s="43"/>
    </row>
    <row r="297" spans="1:8" s="18" customFormat="1" x14ac:dyDescent="0.2">
      <c r="A297" s="42"/>
      <c r="B297" s="42"/>
      <c r="C297" s="42"/>
      <c r="D297" s="47"/>
      <c r="F297" s="68"/>
      <c r="G297" s="56"/>
      <c r="H297" s="43"/>
    </row>
    <row r="298" spans="1:8" s="18" customFormat="1" x14ac:dyDescent="0.2">
      <c r="A298" s="42"/>
      <c r="B298" s="42"/>
      <c r="C298" s="42"/>
      <c r="D298" s="47"/>
      <c r="F298" s="68"/>
      <c r="G298" s="56"/>
      <c r="H298" s="43"/>
    </row>
    <row r="299" spans="1:8" s="18" customFormat="1" x14ac:dyDescent="0.2">
      <c r="A299" s="42"/>
      <c r="B299" s="42"/>
      <c r="C299" s="42"/>
      <c r="D299" s="47"/>
      <c r="F299" s="68"/>
      <c r="G299" s="56"/>
      <c r="H299" s="43"/>
    </row>
    <row r="300" spans="1:8" s="18" customFormat="1" x14ac:dyDescent="0.2">
      <c r="A300" s="42"/>
      <c r="B300" s="42"/>
      <c r="C300" s="42"/>
      <c r="D300" s="47"/>
      <c r="F300" s="68"/>
      <c r="G300" s="56"/>
      <c r="H300" s="43"/>
    </row>
    <row r="301" spans="1:8" s="18" customFormat="1" x14ac:dyDescent="0.2">
      <c r="A301" s="42"/>
      <c r="B301" s="42"/>
      <c r="C301" s="42"/>
      <c r="D301" s="47"/>
      <c r="F301" s="68"/>
      <c r="G301" s="56"/>
      <c r="H301" s="43"/>
    </row>
    <row r="302" spans="1:8" s="18" customFormat="1" x14ac:dyDescent="0.2">
      <c r="A302" s="42"/>
      <c r="B302" s="42"/>
      <c r="C302" s="42"/>
      <c r="D302" s="47"/>
      <c r="F302" s="68"/>
      <c r="G302" s="56"/>
      <c r="H302" s="43"/>
    </row>
    <row r="303" spans="1:8" s="18" customFormat="1" x14ac:dyDescent="0.2">
      <c r="A303" s="42"/>
      <c r="B303" s="42"/>
      <c r="C303" s="42"/>
      <c r="D303" s="47"/>
      <c r="F303" s="68"/>
      <c r="G303" s="56"/>
      <c r="H303" s="43"/>
    </row>
    <row r="304" spans="1:8" s="18" customFormat="1" x14ac:dyDescent="0.2">
      <c r="A304" s="42"/>
      <c r="B304" s="42"/>
      <c r="C304" s="42"/>
      <c r="D304" s="47"/>
      <c r="F304" s="68"/>
      <c r="G304" s="56"/>
      <c r="H304" s="43"/>
    </row>
    <row r="305" spans="1:8" s="18" customFormat="1" x14ac:dyDescent="0.2">
      <c r="A305" s="42"/>
      <c r="B305" s="42"/>
      <c r="C305" s="42"/>
      <c r="D305" s="47"/>
      <c r="F305" s="68"/>
      <c r="G305" s="56"/>
      <c r="H305" s="43"/>
    </row>
    <row r="306" spans="1:8" s="18" customFormat="1" x14ac:dyDescent="0.2">
      <c r="A306" s="42"/>
      <c r="B306" s="42"/>
      <c r="C306" s="42"/>
      <c r="D306" s="47"/>
      <c r="F306" s="68"/>
      <c r="G306" s="56"/>
      <c r="H306" s="43"/>
    </row>
    <row r="307" spans="1:8" s="18" customFormat="1" x14ac:dyDescent="0.2">
      <c r="A307" s="42"/>
      <c r="B307" s="42"/>
      <c r="C307" s="42"/>
      <c r="D307" s="47"/>
      <c r="F307" s="68"/>
      <c r="G307" s="56"/>
      <c r="H307" s="43"/>
    </row>
    <row r="308" spans="1:8" s="18" customFormat="1" x14ac:dyDescent="0.2">
      <c r="A308" s="42"/>
      <c r="B308" s="42"/>
      <c r="C308" s="42"/>
      <c r="D308" s="47"/>
      <c r="F308" s="68"/>
      <c r="G308" s="56"/>
      <c r="H308" s="43"/>
    </row>
    <row r="309" spans="1:8" s="18" customFormat="1" x14ac:dyDescent="0.2">
      <c r="A309" s="42"/>
      <c r="B309" s="42"/>
      <c r="C309" s="42"/>
      <c r="D309" s="47"/>
      <c r="F309" s="68"/>
      <c r="G309" s="56"/>
      <c r="H309" s="43"/>
    </row>
    <row r="310" spans="1:8" s="18" customFormat="1" x14ac:dyDescent="0.2">
      <c r="A310" s="42"/>
      <c r="B310" s="42"/>
      <c r="C310" s="42"/>
      <c r="D310" s="47"/>
      <c r="F310" s="68"/>
      <c r="G310" s="56"/>
      <c r="H310" s="43"/>
    </row>
    <row r="311" spans="1:8" s="18" customFormat="1" x14ac:dyDescent="0.2">
      <c r="A311" s="42"/>
      <c r="B311" s="42"/>
      <c r="C311" s="42"/>
      <c r="D311" s="47"/>
      <c r="F311" s="68"/>
      <c r="G311" s="56"/>
      <c r="H311" s="43"/>
    </row>
    <row r="312" spans="1:8" s="18" customFormat="1" x14ac:dyDescent="0.2">
      <c r="A312" s="42"/>
      <c r="B312" s="42"/>
      <c r="C312" s="42"/>
      <c r="D312" s="47"/>
      <c r="F312" s="68"/>
      <c r="G312" s="56"/>
      <c r="H312" s="43"/>
    </row>
    <row r="313" spans="1:8" s="18" customFormat="1" x14ac:dyDescent="0.2">
      <c r="A313" s="42"/>
      <c r="B313" s="42"/>
      <c r="C313" s="42"/>
      <c r="D313" s="47"/>
      <c r="F313" s="68"/>
      <c r="G313" s="56"/>
      <c r="H313" s="43"/>
    </row>
    <row r="314" spans="1:8" s="18" customFormat="1" x14ac:dyDescent="0.2">
      <c r="A314" s="42"/>
      <c r="B314" s="42"/>
      <c r="C314" s="42"/>
      <c r="D314" s="47"/>
      <c r="F314" s="68"/>
      <c r="G314" s="56"/>
      <c r="H314" s="43"/>
    </row>
    <row r="315" spans="1:8" s="18" customFormat="1" x14ac:dyDescent="0.2">
      <c r="A315" s="42"/>
      <c r="B315" s="42"/>
      <c r="C315" s="42"/>
      <c r="D315" s="47"/>
      <c r="F315" s="68"/>
      <c r="G315" s="56"/>
      <c r="H315" s="43"/>
    </row>
    <row r="316" spans="1:8" s="18" customFormat="1" x14ac:dyDescent="0.2">
      <c r="A316" s="42"/>
      <c r="B316" s="42"/>
      <c r="C316" s="42"/>
      <c r="D316" s="47"/>
      <c r="F316" s="68"/>
      <c r="G316" s="56"/>
      <c r="H316" s="43"/>
    </row>
    <row r="317" spans="1:8" s="18" customFormat="1" x14ac:dyDescent="0.2">
      <c r="A317" s="42"/>
      <c r="B317" s="42"/>
      <c r="C317" s="42"/>
      <c r="D317" s="47"/>
      <c r="F317" s="68"/>
      <c r="G317" s="56"/>
      <c r="H317" s="43"/>
    </row>
    <row r="318" spans="1:8" s="18" customFormat="1" x14ac:dyDescent="0.2">
      <c r="A318" s="42"/>
      <c r="B318" s="42"/>
      <c r="C318" s="42"/>
      <c r="D318" s="47"/>
      <c r="F318" s="68"/>
      <c r="G318" s="56"/>
      <c r="H318" s="43"/>
    </row>
    <row r="319" spans="1:8" s="18" customFormat="1" x14ac:dyDescent="0.2">
      <c r="A319" s="42"/>
      <c r="B319" s="42"/>
      <c r="C319" s="42"/>
      <c r="D319" s="47"/>
      <c r="F319" s="68"/>
      <c r="G319" s="56"/>
      <c r="H319" s="43"/>
    </row>
    <row r="320" spans="1:8" s="18" customFormat="1" x14ac:dyDescent="0.2">
      <c r="A320" s="42"/>
      <c r="B320" s="42"/>
      <c r="C320" s="42"/>
      <c r="D320" s="47"/>
      <c r="F320" s="68"/>
      <c r="G320" s="56"/>
      <c r="H320" s="43"/>
    </row>
    <row r="321" spans="1:8" s="18" customFormat="1" x14ac:dyDescent="0.2">
      <c r="A321" s="42"/>
      <c r="B321" s="42"/>
      <c r="C321" s="42"/>
      <c r="D321" s="47"/>
      <c r="F321" s="68"/>
      <c r="G321" s="56"/>
      <c r="H321" s="43"/>
    </row>
    <row r="322" spans="1:8" s="18" customFormat="1" x14ac:dyDescent="0.2">
      <c r="A322" s="42"/>
      <c r="B322" s="42"/>
      <c r="C322" s="42"/>
      <c r="D322" s="47"/>
      <c r="F322" s="68"/>
      <c r="G322" s="56"/>
      <c r="H322" s="43"/>
    </row>
    <row r="323" spans="1:8" s="18" customFormat="1" x14ac:dyDescent="0.2">
      <c r="A323" s="42"/>
      <c r="B323" s="42"/>
      <c r="C323" s="42"/>
      <c r="D323" s="47"/>
      <c r="F323" s="68"/>
      <c r="G323" s="56"/>
      <c r="H323" s="43"/>
    </row>
    <row r="324" spans="1:8" s="18" customFormat="1" x14ac:dyDescent="0.2">
      <c r="A324" s="42"/>
      <c r="B324" s="42"/>
      <c r="C324" s="42"/>
      <c r="D324" s="47"/>
      <c r="F324" s="68"/>
      <c r="G324" s="56"/>
      <c r="H324" s="43"/>
    </row>
    <row r="325" spans="1:8" s="18" customFormat="1" x14ac:dyDescent="0.2">
      <c r="A325" s="42"/>
      <c r="B325" s="42"/>
      <c r="C325" s="42"/>
      <c r="D325" s="47"/>
      <c r="F325" s="68"/>
      <c r="G325" s="56"/>
      <c r="H325" s="43"/>
    </row>
    <row r="326" spans="1:8" s="18" customFormat="1" x14ac:dyDescent="0.2">
      <c r="A326" s="42"/>
      <c r="B326" s="42"/>
      <c r="C326" s="42"/>
      <c r="D326" s="47"/>
      <c r="F326" s="68"/>
      <c r="G326" s="56"/>
      <c r="H326" s="43"/>
    </row>
    <row r="327" spans="1:8" s="18" customFormat="1" x14ac:dyDescent="0.2">
      <c r="A327" s="42"/>
      <c r="B327" s="42"/>
      <c r="C327" s="42"/>
      <c r="D327" s="47"/>
      <c r="F327" s="68"/>
      <c r="G327" s="56"/>
      <c r="H327" s="43"/>
    </row>
    <row r="328" spans="1:8" s="18" customFormat="1" x14ac:dyDescent="0.2">
      <c r="A328" s="42"/>
      <c r="B328" s="42"/>
      <c r="C328" s="42"/>
      <c r="D328" s="47"/>
      <c r="F328" s="68"/>
      <c r="G328" s="56"/>
      <c r="H328" s="43"/>
    </row>
    <row r="329" spans="1:8" s="18" customFormat="1" x14ac:dyDescent="0.2">
      <c r="A329" s="42"/>
      <c r="B329" s="42"/>
      <c r="C329" s="42"/>
      <c r="D329" s="47"/>
      <c r="F329" s="68"/>
      <c r="G329" s="56"/>
      <c r="H329" s="43"/>
    </row>
    <row r="330" spans="1:8" s="18" customFormat="1" x14ac:dyDescent="0.2">
      <c r="A330" s="42"/>
      <c r="B330" s="42"/>
      <c r="C330" s="42"/>
      <c r="D330" s="47"/>
      <c r="F330" s="68"/>
      <c r="G330" s="56"/>
      <c r="H330" s="43"/>
    </row>
    <row r="331" spans="1:8" s="18" customFormat="1" x14ac:dyDescent="0.2">
      <c r="A331" s="42"/>
      <c r="B331" s="42"/>
      <c r="C331" s="42"/>
      <c r="D331" s="47"/>
      <c r="F331" s="68"/>
      <c r="G331" s="56"/>
      <c r="H331" s="43"/>
    </row>
    <row r="332" spans="1:8" s="18" customFormat="1" x14ac:dyDescent="0.2">
      <c r="A332" s="42"/>
      <c r="B332" s="42"/>
      <c r="C332" s="42"/>
      <c r="D332" s="47"/>
      <c r="F332" s="68"/>
      <c r="G332" s="56"/>
      <c r="H332" s="43"/>
    </row>
    <row r="333" spans="1:8" s="18" customFormat="1" x14ac:dyDescent="0.2">
      <c r="A333" s="42"/>
      <c r="B333" s="42"/>
      <c r="C333" s="42"/>
      <c r="D333" s="47"/>
      <c r="F333" s="68"/>
      <c r="G333" s="56"/>
      <c r="H333" s="43"/>
    </row>
    <row r="334" spans="1:8" s="18" customFormat="1" x14ac:dyDescent="0.2">
      <c r="A334" s="42"/>
      <c r="B334" s="42"/>
      <c r="C334" s="42"/>
      <c r="D334" s="47"/>
      <c r="F334" s="68"/>
      <c r="G334" s="56"/>
      <c r="H334" s="43"/>
    </row>
    <row r="335" spans="1:8" s="18" customFormat="1" x14ac:dyDescent="0.2">
      <c r="A335" s="42"/>
      <c r="B335" s="42"/>
      <c r="C335" s="42"/>
      <c r="D335" s="47"/>
      <c r="F335" s="68"/>
      <c r="G335" s="56"/>
      <c r="H335" s="43"/>
    </row>
    <row r="336" spans="1:8" s="18" customFormat="1" x14ac:dyDescent="0.2">
      <c r="A336" s="42"/>
      <c r="B336" s="42"/>
      <c r="C336" s="42"/>
      <c r="D336" s="47"/>
      <c r="F336" s="68"/>
      <c r="G336" s="56"/>
      <c r="H336" s="43"/>
    </row>
    <row r="337" spans="1:8" s="18" customFormat="1" x14ac:dyDescent="0.2">
      <c r="A337" s="42"/>
      <c r="B337" s="42"/>
      <c r="C337" s="42"/>
      <c r="D337" s="47"/>
      <c r="F337" s="68"/>
      <c r="G337" s="56"/>
      <c r="H337" s="43"/>
    </row>
    <row r="338" spans="1:8" s="18" customFormat="1" x14ac:dyDescent="0.2">
      <c r="A338" s="42"/>
      <c r="B338" s="42"/>
      <c r="C338" s="42"/>
      <c r="D338" s="47"/>
      <c r="F338" s="68"/>
      <c r="G338" s="56"/>
      <c r="H338" s="43"/>
    </row>
    <row r="339" spans="1:8" s="18" customFormat="1" x14ac:dyDescent="0.2">
      <c r="A339" s="42"/>
      <c r="B339" s="42"/>
      <c r="C339" s="42"/>
      <c r="D339" s="47"/>
      <c r="F339" s="68"/>
      <c r="G339" s="56"/>
      <c r="H339" s="43"/>
    </row>
    <row r="340" spans="1:8" s="18" customFormat="1" x14ac:dyDescent="0.2">
      <c r="A340" s="42"/>
      <c r="B340" s="42"/>
      <c r="C340" s="42"/>
      <c r="D340" s="47"/>
      <c r="F340" s="68"/>
      <c r="G340" s="56"/>
      <c r="H340" s="43"/>
    </row>
    <row r="341" spans="1:8" s="18" customFormat="1" x14ac:dyDescent="0.2">
      <c r="A341" s="42"/>
      <c r="B341" s="42"/>
      <c r="C341" s="42"/>
      <c r="D341" s="47"/>
      <c r="F341" s="68"/>
      <c r="G341" s="56"/>
      <c r="H341" s="43"/>
    </row>
    <row r="342" spans="1:8" s="18" customFormat="1" x14ac:dyDescent="0.2">
      <c r="A342" s="42"/>
      <c r="B342" s="42"/>
      <c r="C342" s="42"/>
      <c r="D342" s="47"/>
      <c r="F342" s="68"/>
      <c r="G342" s="56"/>
      <c r="H342" s="43"/>
    </row>
    <row r="343" spans="1:8" s="18" customFormat="1" x14ac:dyDescent="0.2">
      <c r="A343" s="42"/>
      <c r="B343" s="42"/>
      <c r="C343" s="42"/>
      <c r="D343" s="47"/>
      <c r="F343" s="68"/>
      <c r="G343" s="56"/>
      <c r="H343" s="43"/>
    </row>
    <row r="344" spans="1:8" s="18" customFormat="1" x14ac:dyDescent="0.2">
      <c r="A344" s="42"/>
      <c r="B344" s="42"/>
      <c r="C344" s="42"/>
      <c r="D344" s="47"/>
      <c r="F344" s="68"/>
      <c r="G344" s="56"/>
      <c r="H344" s="43"/>
    </row>
    <row r="345" spans="1:8" s="18" customFormat="1" x14ac:dyDescent="0.2">
      <c r="A345" s="42"/>
      <c r="B345" s="42"/>
      <c r="C345" s="42"/>
      <c r="D345" s="47"/>
      <c r="F345" s="68"/>
      <c r="G345" s="56"/>
      <c r="H345" s="43"/>
    </row>
    <row r="346" spans="1:8" s="18" customFormat="1" x14ac:dyDescent="0.2">
      <c r="A346" s="42"/>
      <c r="B346" s="42"/>
      <c r="C346" s="42"/>
      <c r="D346" s="47"/>
      <c r="F346" s="68"/>
      <c r="G346" s="56"/>
      <c r="H346" s="43"/>
    </row>
    <row r="347" spans="1:8" s="18" customFormat="1" x14ac:dyDescent="0.2">
      <c r="A347" s="42"/>
      <c r="B347" s="42"/>
      <c r="C347" s="42"/>
      <c r="D347" s="47"/>
      <c r="F347" s="68"/>
      <c r="G347" s="56"/>
      <c r="H347" s="43"/>
    </row>
  </sheetData>
  <mergeCells count="2">
    <mergeCell ref="A1:H3"/>
    <mergeCell ref="A5:H5"/>
  </mergeCells>
  <dataValidations count="2">
    <dataValidation type="list" allowBlank="1" showInputMessage="1" showErrorMessage="1" sqref="F100:F119" xr:uid="{2475F5D5-2BAC-4933-8685-701EFA163733}">
      <formula1>Marque_Chaudiére</formula1>
    </dataValidation>
    <dataValidation type="list" allowBlank="1" showInputMessage="1" showErrorMessage="1" sqref="C100" xr:uid="{7556465D-A553-4476-92C3-C4D1DB4E03AD}">
      <formula1>Intervenant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C93A26DF-303C-440B-AB38-F8BEC946B329}">
          <x14:formula1>
            <xm:f>Données!$H$2:$H$5</xm:f>
          </x14:formula1>
          <xm:sqref>G7:G99</xm:sqref>
        </x14:dataValidation>
        <x14:dataValidation type="list" allowBlank="1" showInputMessage="1" showErrorMessage="1" xr:uid="{C3864325-3A7E-4C16-8260-6A8F41C92D0B}">
          <x14:formula1>
            <xm:f>Données!$C$2:$C$58</xm:f>
          </x14:formula1>
          <xm:sqref>D7:D99</xm:sqref>
        </x14:dataValidation>
        <x14:dataValidation type="list" allowBlank="1" showInputMessage="1" showErrorMessage="1" xr:uid="{3D9BCFAE-6061-4D9C-9439-158B33C5E771}">
          <x14:formula1>
            <xm:f>Données!$J$2:$J$4</xm:f>
          </x14:formula1>
          <xm:sqref>C7:C99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A44D6D-DF4E-4499-B063-E90D6613BB3B}">
  <dimension ref="A1:AZ347"/>
  <sheetViews>
    <sheetView topLeftCell="A64" workbookViewId="0">
      <selection activeCell="E74" sqref="E74"/>
    </sheetView>
  </sheetViews>
  <sheetFormatPr baseColWidth="10" defaultColWidth="10.875" defaultRowHeight="15" x14ac:dyDescent="0.2"/>
  <cols>
    <col min="1" max="1" width="37.375" style="2" customWidth="1"/>
    <col min="2" max="2" width="13.375" style="2" customWidth="1"/>
    <col min="3" max="3" width="11.875" style="2" bestFit="1" customWidth="1"/>
    <col min="4" max="4" width="18.125" style="36" customWidth="1"/>
    <col min="5" max="5" width="32" style="1" bestFit="1" customWidth="1"/>
    <col min="6" max="6" width="27.125" style="69" bestFit="1" customWidth="1"/>
    <col min="7" max="7" width="24.625" style="10" bestFit="1" customWidth="1"/>
    <col min="8" max="8" width="20.625" style="24" customWidth="1"/>
    <col min="9" max="52" width="10.875" style="18"/>
    <col min="53" max="16384" width="10.875" style="1"/>
  </cols>
  <sheetData>
    <row r="1" spans="1:52" s="18" customFormat="1" ht="21" customHeight="1" x14ac:dyDescent="0.2">
      <c r="A1" s="101" t="s">
        <v>124</v>
      </c>
      <c r="B1" s="101"/>
      <c r="C1" s="101"/>
      <c r="D1" s="101"/>
      <c r="E1" s="101"/>
      <c r="F1" s="101"/>
      <c r="G1" s="101"/>
      <c r="H1" s="101"/>
    </row>
    <row r="2" spans="1:52" s="18" customFormat="1" ht="21.95" customHeight="1" x14ac:dyDescent="0.2">
      <c r="A2" s="101"/>
      <c r="B2" s="101"/>
      <c r="C2" s="101"/>
      <c r="D2" s="101"/>
      <c r="E2" s="101"/>
      <c r="F2" s="101"/>
      <c r="G2" s="101"/>
      <c r="H2" s="101"/>
    </row>
    <row r="3" spans="1:52" s="18" customFormat="1" ht="21.95" customHeight="1" x14ac:dyDescent="0.2">
      <c r="A3" s="101"/>
      <c r="B3" s="101"/>
      <c r="C3" s="101"/>
      <c r="D3" s="101"/>
      <c r="E3" s="101"/>
      <c r="F3" s="101"/>
      <c r="G3" s="101"/>
      <c r="H3" s="101"/>
    </row>
    <row r="4" spans="1:52" s="18" customFormat="1" ht="21.95" customHeight="1" x14ac:dyDescent="0.25">
      <c r="A4" s="45"/>
      <c r="B4" s="45"/>
      <c r="C4" s="45"/>
      <c r="D4" s="44"/>
      <c r="E4" s="63"/>
      <c r="F4" s="65"/>
      <c r="G4" s="54"/>
      <c r="H4" s="41"/>
    </row>
    <row r="5" spans="1:52" ht="21.95" customHeight="1" x14ac:dyDescent="0.2">
      <c r="A5" s="97" t="s">
        <v>7</v>
      </c>
      <c r="B5" s="98"/>
      <c r="C5" s="98"/>
      <c r="D5" s="98"/>
      <c r="E5" s="98"/>
      <c r="F5" s="98"/>
      <c r="G5" s="98"/>
      <c r="H5" s="98"/>
    </row>
    <row r="6" spans="1:52" s="3" customFormat="1" ht="72" customHeight="1" x14ac:dyDescent="0.25">
      <c r="A6" s="8" t="s">
        <v>8</v>
      </c>
      <c r="B6" s="8" t="s">
        <v>119</v>
      </c>
      <c r="C6" s="8" t="s">
        <v>114</v>
      </c>
      <c r="D6" s="33" t="s">
        <v>113</v>
      </c>
      <c r="E6" s="8" t="s">
        <v>0</v>
      </c>
      <c r="F6" s="66" t="s">
        <v>39</v>
      </c>
      <c r="G6" s="55" t="s">
        <v>105</v>
      </c>
      <c r="H6" s="21" t="s">
        <v>106</v>
      </c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Y6" s="46"/>
      <c r="AZ6" s="46"/>
    </row>
    <row r="7" spans="1:52" ht="15.95" customHeight="1" x14ac:dyDescent="0.2">
      <c r="A7" s="11"/>
      <c r="B7" s="70"/>
      <c r="C7" s="11"/>
      <c r="D7" s="11"/>
      <c r="E7" s="60"/>
      <c r="F7" s="11"/>
      <c r="G7" s="5"/>
      <c r="H7" s="4"/>
    </row>
    <row r="8" spans="1:52" ht="15.95" customHeight="1" x14ac:dyDescent="0.2">
      <c r="A8" s="29"/>
      <c r="B8" s="34"/>
      <c r="C8" s="34"/>
      <c r="D8" s="34"/>
      <c r="E8" s="61" t="str">
        <f>IF(BS_Avril[[#This Row],[N° ARTICLE]]=0,"",VLOOKUP(BS_Avril[[#This Row],[N° ARTICLE]],Données!C3:E59,2,FALSE))</f>
        <v/>
      </c>
      <c r="F8" s="34" t="str">
        <f>IF(BS_Avril[[#This Row],[N° ARTICLE]]=0,"",VLOOKUP(BS_Avril[[#This Row],[N° ARTICLE]],Données!C3:E59,3))</f>
        <v/>
      </c>
      <c r="G8" s="25"/>
      <c r="H8" s="27"/>
    </row>
    <row r="9" spans="1:52" ht="15.95" customHeight="1" x14ac:dyDescent="0.2">
      <c r="A9" s="11"/>
      <c r="B9" s="35"/>
      <c r="C9" s="35"/>
      <c r="D9" s="35"/>
      <c r="E9" s="60" t="str">
        <f>IF(BS_Avril[[#This Row],[N° ARTICLE]]=0,"",VLOOKUP(BS_Avril[[#This Row],[N° ARTICLE]],Données!C4:E60,2,FALSE))</f>
        <v/>
      </c>
      <c r="F9" s="35" t="str">
        <f>IF(BS_Avril[[#This Row],[N° ARTICLE]]=0,"",VLOOKUP(BS_Avril[[#This Row],[N° ARTICLE]],Données!C4:E60,3))</f>
        <v/>
      </c>
      <c r="G9" s="5"/>
      <c r="H9" s="4"/>
    </row>
    <row r="10" spans="1:52" s="18" customFormat="1" ht="15.95" customHeight="1" x14ac:dyDescent="0.2">
      <c r="A10" s="29"/>
      <c r="B10" s="34"/>
      <c r="C10" s="34"/>
      <c r="D10" s="34"/>
      <c r="E10" s="61" t="str">
        <f>IF(BS_Avril[[#This Row],[N° ARTICLE]]=0,"",VLOOKUP(BS_Avril[[#This Row],[N° ARTICLE]],Données!C5:E61,2,FALSE))</f>
        <v/>
      </c>
      <c r="F10" s="34" t="str">
        <f>IF(BS_Avril[[#This Row],[N° ARTICLE]]=0,"",VLOOKUP(BS_Avril[[#This Row],[N° ARTICLE]],Données!C5:E61,3))</f>
        <v/>
      </c>
      <c r="G10" s="25"/>
      <c r="H10" s="27"/>
    </row>
    <row r="11" spans="1:52" ht="15.95" customHeight="1" x14ac:dyDescent="0.2">
      <c r="A11" s="11"/>
      <c r="B11" s="35"/>
      <c r="C11" s="35"/>
      <c r="D11" s="35"/>
      <c r="E11" s="60" t="str">
        <f>IF(BS_Avril[[#This Row],[N° ARTICLE]]=0,"",VLOOKUP(BS_Avril[[#This Row],[N° ARTICLE]],Données!C6:E62,2,FALSE))</f>
        <v/>
      </c>
      <c r="F11" s="35" t="str">
        <f>IF(BS_Avril[[#This Row],[N° ARTICLE]]=0,"",VLOOKUP(BS_Avril[[#This Row],[N° ARTICLE]],Données!C6:E62,3))</f>
        <v/>
      </c>
      <c r="G11" s="5"/>
      <c r="H11" s="4"/>
    </row>
    <row r="12" spans="1:52" s="18" customFormat="1" ht="15.95" customHeight="1" x14ac:dyDescent="0.2">
      <c r="A12" s="29"/>
      <c r="B12" s="71"/>
      <c r="C12" s="29"/>
      <c r="D12" s="29"/>
      <c r="E12" s="61"/>
      <c r="F12" s="29"/>
      <c r="G12" s="25"/>
      <c r="H12" s="27"/>
    </row>
    <row r="13" spans="1:52" ht="15.95" customHeight="1" x14ac:dyDescent="0.2">
      <c r="A13" s="11"/>
      <c r="B13" s="35"/>
      <c r="C13" s="35"/>
      <c r="D13" s="35"/>
      <c r="E13" s="60" t="str">
        <f>IF(BS_Avril[[#This Row],[N° ARTICLE]]=0,"",VLOOKUP(BS_Avril[[#This Row],[N° ARTICLE]],Données!C8:E64,2,FALSE))</f>
        <v/>
      </c>
      <c r="F13" s="35" t="str">
        <f>IF(BS_Avril[[#This Row],[N° ARTICLE]]=0,"",VLOOKUP(BS_Avril[[#This Row],[N° ARTICLE]],Données!C8:E64,3))</f>
        <v/>
      </c>
      <c r="G13" s="5"/>
      <c r="H13" s="4"/>
    </row>
    <row r="14" spans="1:52" s="18" customFormat="1" ht="15.95" customHeight="1" x14ac:dyDescent="0.2">
      <c r="A14" s="29"/>
      <c r="B14" s="34"/>
      <c r="C14" s="34"/>
      <c r="D14" s="34"/>
      <c r="E14" s="61" t="str">
        <f>IF(BS_Avril[[#This Row],[N° ARTICLE]]=0,"",VLOOKUP(BS_Avril[[#This Row],[N° ARTICLE]],Données!C9:E65,2,FALSE))</f>
        <v/>
      </c>
      <c r="F14" s="34" t="str">
        <f>IF(BS_Avril[[#This Row],[N° ARTICLE]]=0,"",VLOOKUP(BS_Avril[[#This Row],[N° ARTICLE]],Données!C9:E65,3))</f>
        <v/>
      </c>
      <c r="G14" s="25"/>
      <c r="H14" s="27"/>
    </row>
    <row r="15" spans="1:52" ht="15.95" customHeight="1" x14ac:dyDescent="0.2">
      <c r="A15" s="11"/>
      <c r="B15" s="35"/>
      <c r="C15" s="35"/>
      <c r="D15" s="35"/>
      <c r="E15" s="60" t="str">
        <f>IF(BS_Avril[[#This Row],[N° ARTICLE]]=0,"",VLOOKUP(BS_Avril[[#This Row],[N° ARTICLE]],Données!C10:E66,2,FALSE))</f>
        <v/>
      </c>
      <c r="F15" s="35" t="str">
        <f>IF(BS_Avril[[#This Row],[N° ARTICLE]]=0,"",VLOOKUP(BS_Avril[[#This Row],[N° ARTICLE]],Données!C10:E66,3))</f>
        <v/>
      </c>
      <c r="G15" s="5"/>
      <c r="H15" s="4"/>
    </row>
    <row r="16" spans="1:52" s="18" customFormat="1" ht="15.95" customHeight="1" x14ac:dyDescent="0.2">
      <c r="A16" s="29"/>
      <c r="B16" s="34"/>
      <c r="C16" s="34"/>
      <c r="D16" s="34"/>
      <c r="E16" s="61" t="str">
        <f>IF(BS_Avril[[#This Row],[N° ARTICLE]]=0,"",VLOOKUP(BS_Avril[[#This Row],[N° ARTICLE]],Données!C11:E67,2,FALSE))</f>
        <v/>
      </c>
      <c r="F16" s="34" t="str">
        <f>IF(BS_Avril[[#This Row],[N° ARTICLE]]=0,"",VLOOKUP(BS_Avril[[#This Row],[N° ARTICLE]],Données!C11:E67,3))</f>
        <v/>
      </c>
      <c r="G16" s="25"/>
      <c r="H16" s="27"/>
    </row>
    <row r="17" spans="1:8" ht="15.95" customHeight="1" x14ac:dyDescent="0.2">
      <c r="A17" s="11"/>
      <c r="B17" s="35"/>
      <c r="C17" s="35"/>
      <c r="D17" s="35"/>
      <c r="E17" s="60" t="str">
        <f>IF(BS_Avril[[#This Row],[N° ARTICLE]]=0,"",VLOOKUP(BS_Avril[[#This Row],[N° ARTICLE]],Données!C12:E68,2,FALSE))</f>
        <v/>
      </c>
      <c r="F17" s="35" t="str">
        <f>IF(BS_Avril[[#This Row],[N° ARTICLE]]=0,"",VLOOKUP(BS_Avril[[#This Row],[N° ARTICLE]],Données!C12:E68,3))</f>
        <v/>
      </c>
      <c r="G17" s="5"/>
      <c r="H17" s="4"/>
    </row>
    <row r="18" spans="1:8" s="18" customFormat="1" ht="15.95" customHeight="1" x14ac:dyDescent="0.2">
      <c r="A18" s="29"/>
      <c r="B18" s="34"/>
      <c r="C18" s="34"/>
      <c r="D18" s="34"/>
      <c r="E18" s="61" t="str">
        <f>IF(BS_Avril[[#This Row],[N° ARTICLE]]=0,"",VLOOKUP(BS_Avril[[#This Row],[N° ARTICLE]],Données!C13:E69,2,FALSE))</f>
        <v/>
      </c>
      <c r="F18" s="34" t="str">
        <f>IF(BS_Avril[[#This Row],[N° ARTICLE]]=0,"",VLOOKUP(BS_Avril[[#This Row],[N° ARTICLE]],Données!C13:E69,3))</f>
        <v/>
      </c>
      <c r="G18" s="25"/>
      <c r="H18" s="27"/>
    </row>
    <row r="19" spans="1:8" ht="15.95" customHeight="1" x14ac:dyDescent="0.2">
      <c r="A19" s="11"/>
      <c r="B19" s="35"/>
      <c r="C19" s="35"/>
      <c r="D19" s="35"/>
      <c r="E19" s="60" t="str">
        <f>IF(BS_Avril[[#This Row],[N° ARTICLE]]=0,"",VLOOKUP(BS_Avril[[#This Row],[N° ARTICLE]],Données!C14:E70,2,FALSE))</f>
        <v/>
      </c>
      <c r="F19" s="35" t="str">
        <f>IF(BS_Avril[[#This Row],[N° ARTICLE]]=0,"",VLOOKUP(BS_Avril[[#This Row],[N° ARTICLE]],Données!C14:E70,3))</f>
        <v/>
      </c>
      <c r="G19" s="5"/>
      <c r="H19" s="4"/>
    </row>
    <row r="20" spans="1:8" s="18" customFormat="1" ht="15.95" customHeight="1" x14ac:dyDescent="0.2">
      <c r="A20" s="29"/>
      <c r="B20" s="34"/>
      <c r="C20" s="34"/>
      <c r="D20" s="34"/>
      <c r="E20" s="61" t="str">
        <f>IF(BS_Avril[[#This Row],[N° ARTICLE]]=0,"",VLOOKUP(BS_Avril[[#This Row],[N° ARTICLE]],Données!C15:E71,2,FALSE))</f>
        <v/>
      </c>
      <c r="F20" s="34" t="str">
        <f>IF(BS_Avril[[#This Row],[N° ARTICLE]]=0,"",VLOOKUP(BS_Avril[[#This Row],[N° ARTICLE]],Données!C15:E71,3))</f>
        <v/>
      </c>
      <c r="G20" s="25"/>
      <c r="H20" s="27"/>
    </row>
    <row r="21" spans="1:8" ht="15.95" customHeight="1" x14ac:dyDescent="0.2">
      <c r="A21" s="11"/>
      <c r="B21" s="35"/>
      <c r="C21" s="35"/>
      <c r="D21" s="35"/>
      <c r="E21" s="60" t="str">
        <f>IF(BS_Avril[[#This Row],[N° ARTICLE]]=0,"",VLOOKUP(BS_Avril[[#This Row],[N° ARTICLE]],Données!C16:E72,2,FALSE))</f>
        <v/>
      </c>
      <c r="F21" s="35" t="str">
        <f>IF(BS_Avril[[#This Row],[N° ARTICLE]]=0,"",VLOOKUP(BS_Avril[[#This Row],[N° ARTICLE]],Données!C16:E72,3))</f>
        <v/>
      </c>
      <c r="G21" s="5"/>
      <c r="H21" s="4"/>
    </row>
    <row r="22" spans="1:8" s="18" customFormat="1" ht="15.95" customHeight="1" x14ac:dyDescent="0.2">
      <c r="A22" s="29"/>
      <c r="B22" s="34"/>
      <c r="C22" s="34"/>
      <c r="D22" s="34"/>
      <c r="E22" s="61" t="str">
        <f>IF(BS_Avril[[#This Row],[N° ARTICLE]]=0,"",VLOOKUP(BS_Avril[[#This Row],[N° ARTICLE]],Données!C17:E73,2,FALSE))</f>
        <v/>
      </c>
      <c r="F22" s="34" t="str">
        <f>IF(BS_Avril[[#This Row],[N° ARTICLE]]=0,"",VLOOKUP(BS_Avril[[#This Row],[N° ARTICLE]],Données!C17:E73,3))</f>
        <v/>
      </c>
      <c r="G22" s="25"/>
      <c r="H22" s="27"/>
    </row>
    <row r="23" spans="1:8" ht="15.95" customHeight="1" x14ac:dyDescent="0.2">
      <c r="A23" s="11"/>
      <c r="B23" s="35"/>
      <c r="C23" s="35"/>
      <c r="D23" s="35"/>
      <c r="E23" s="60" t="str">
        <f>IF(BS_Avril[[#This Row],[N° ARTICLE]]=0,"",VLOOKUP(BS_Avril[[#This Row],[N° ARTICLE]],Données!C18:E74,2,FALSE))</f>
        <v/>
      </c>
      <c r="F23" s="35" t="str">
        <f>IF(BS_Avril[[#This Row],[N° ARTICLE]]=0,"",VLOOKUP(BS_Avril[[#This Row],[N° ARTICLE]],Données!C18:E74,3))</f>
        <v/>
      </c>
      <c r="G23" s="5"/>
      <c r="H23" s="4"/>
    </row>
    <row r="24" spans="1:8" ht="15.95" customHeight="1" x14ac:dyDescent="0.2">
      <c r="A24" s="29"/>
      <c r="B24" s="34"/>
      <c r="C24" s="34"/>
      <c r="D24" s="34"/>
      <c r="E24" s="61" t="str">
        <f>IF(BS_Avril[[#This Row],[N° ARTICLE]]=0,"",VLOOKUP(BS_Avril[[#This Row],[N° ARTICLE]],Données!C19:E75,2,FALSE))</f>
        <v/>
      </c>
      <c r="F24" s="34" t="str">
        <f>IF(BS_Avril[[#This Row],[N° ARTICLE]]=0,"",VLOOKUP(BS_Avril[[#This Row],[N° ARTICLE]],Données!C19:E75,3))</f>
        <v/>
      </c>
      <c r="G24" s="25"/>
      <c r="H24" s="27"/>
    </row>
    <row r="25" spans="1:8" s="18" customFormat="1" ht="15.95" customHeight="1" x14ac:dyDescent="0.2">
      <c r="A25" s="11"/>
      <c r="B25" s="35"/>
      <c r="C25" s="35"/>
      <c r="D25" s="35"/>
      <c r="E25" s="60" t="str">
        <f>IF(BS_Avril[[#This Row],[N° ARTICLE]]=0,"",VLOOKUP(BS_Avril[[#This Row],[N° ARTICLE]],Données!C20:E76,2,FALSE))</f>
        <v/>
      </c>
      <c r="F25" s="35" t="str">
        <f>IF(BS_Avril[[#This Row],[N° ARTICLE]]=0,"",VLOOKUP(BS_Avril[[#This Row],[N° ARTICLE]],Données!C20:E76,3))</f>
        <v/>
      </c>
      <c r="G25" s="5"/>
      <c r="H25" s="4"/>
    </row>
    <row r="26" spans="1:8" ht="15.95" customHeight="1" x14ac:dyDescent="0.2">
      <c r="A26" s="29"/>
      <c r="B26" s="34"/>
      <c r="C26" s="34"/>
      <c r="D26" s="34"/>
      <c r="E26" s="61" t="str">
        <f>IF(BS_Avril[[#This Row],[N° ARTICLE]]=0,"",VLOOKUP(BS_Avril[[#This Row],[N° ARTICLE]],Données!C21:E77,2,FALSE))</f>
        <v/>
      </c>
      <c r="F26" s="34" t="str">
        <f>IF(BS_Avril[[#This Row],[N° ARTICLE]]=0,"",VLOOKUP(BS_Avril[[#This Row],[N° ARTICLE]],Données!C21:E77,3))</f>
        <v/>
      </c>
      <c r="G26" s="25"/>
      <c r="H26" s="27"/>
    </row>
    <row r="27" spans="1:8" s="18" customFormat="1" ht="15.95" customHeight="1" x14ac:dyDescent="0.2">
      <c r="A27" s="11"/>
      <c r="B27" s="35"/>
      <c r="C27" s="35"/>
      <c r="D27" s="35"/>
      <c r="E27" s="60" t="str">
        <f>IF(BS_Avril[[#This Row],[N° ARTICLE]]=0,"",VLOOKUP(BS_Avril[[#This Row],[N° ARTICLE]],Données!C22:E78,2,FALSE))</f>
        <v/>
      </c>
      <c r="F27" s="35" t="str">
        <f>IF(BS_Avril[[#This Row],[N° ARTICLE]]=0,"",VLOOKUP(BS_Avril[[#This Row],[N° ARTICLE]],Données!C22:E78,3))</f>
        <v/>
      </c>
      <c r="G27" s="5"/>
      <c r="H27" s="4"/>
    </row>
    <row r="28" spans="1:8" ht="15.95" customHeight="1" x14ac:dyDescent="0.2">
      <c r="A28" s="29"/>
      <c r="B28" s="34"/>
      <c r="C28" s="34"/>
      <c r="D28" s="34"/>
      <c r="E28" s="61" t="str">
        <f>IF(BS_Avril[[#This Row],[N° ARTICLE]]=0,"",VLOOKUP(BS_Avril[[#This Row],[N° ARTICLE]],Données!C23:E79,2,FALSE))</f>
        <v/>
      </c>
      <c r="F28" s="34" t="str">
        <f>IF(BS_Avril[[#This Row],[N° ARTICLE]]=0,"",VLOOKUP(BS_Avril[[#This Row],[N° ARTICLE]],Données!C23:E79,3))</f>
        <v/>
      </c>
      <c r="G28" s="25"/>
      <c r="H28" s="27"/>
    </row>
    <row r="29" spans="1:8" s="18" customFormat="1" ht="15.95" customHeight="1" x14ac:dyDescent="0.2">
      <c r="A29" s="11"/>
      <c r="B29" s="35"/>
      <c r="C29" s="35"/>
      <c r="D29" s="35"/>
      <c r="E29" s="60" t="str">
        <f>IF(BS_Avril[[#This Row],[N° ARTICLE]]=0,"",VLOOKUP(BS_Avril[[#This Row],[N° ARTICLE]],Données!C24:E80,2,FALSE))</f>
        <v/>
      </c>
      <c r="F29" s="35" t="str">
        <f>IF(BS_Avril[[#This Row],[N° ARTICLE]]=0,"",VLOOKUP(BS_Avril[[#This Row],[N° ARTICLE]],Données!C24:E80,3))</f>
        <v/>
      </c>
      <c r="G29" s="5"/>
      <c r="H29" s="4"/>
    </row>
    <row r="30" spans="1:8" ht="15.95" customHeight="1" x14ac:dyDescent="0.2">
      <c r="A30" s="29"/>
      <c r="B30" s="34"/>
      <c r="C30" s="34"/>
      <c r="D30" s="34"/>
      <c r="E30" s="61" t="str">
        <f>IF(BS_Avril[[#This Row],[N° ARTICLE]]=0,"",VLOOKUP(BS_Avril[[#This Row],[N° ARTICLE]],Données!C25:E81,2,FALSE))</f>
        <v/>
      </c>
      <c r="F30" s="34" t="str">
        <f>IF(BS_Avril[[#This Row],[N° ARTICLE]]=0,"",VLOOKUP(BS_Avril[[#This Row],[N° ARTICLE]],Données!C25:E81,3))</f>
        <v/>
      </c>
      <c r="G30" s="25"/>
      <c r="H30" s="27"/>
    </row>
    <row r="31" spans="1:8" s="18" customFormat="1" ht="15.95" customHeight="1" x14ac:dyDescent="0.2">
      <c r="A31" s="11"/>
      <c r="B31" s="35"/>
      <c r="C31" s="35"/>
      <c r="D31" s="35"/>
      <c r="E31" s="60" t="str">
        <f>IF(BS_Avril[[#This Row],[N° ARTICLE]]=0,"",VLOOKUP(BS_Avril[[#This Row],[N° ARTICLE]],Données!C26:E82,2,FALSE))</f>
        <v/>
      </c>
      <c r="F31" s="35" t="str">
        <f>IF(BS_Avril[[#This Row],[N° ARTICLE]]=0,"",VLOOKUP(BS_Avril[[#This Row],[N° ARTICLE]],Données!C26:E82,3))</f>
        <v/>
      </c>
      <c r="G31" s="5"/>
      <c r="H31" s="4"/>
    </row>
    <row r="32" spans="1:8" ht="15.95" customHeight="1" x14ac:dyDescent="0.2">
      <c r="A32" s="29"/>
      <c r="B32" s="34"/>
      <c r="C32" s="34"/>
      <c r="D32" s="34"/>
      <c r="E32" s="61" t="str">
        <f>IF(BS_Avril[[#This Row],[N° ARTICLE]]=0,"",VLOOKUP(BS_Avril[[#This Row],[N° ARTICLE]],Données!C27:E83,2,FALSE))</f>
        <v/>
      </c>
      <c r="F32" s="34" t="str">
        <f>IF(BS_Avril[[#This Row],[N° ARTICLE]]=0,"",VLOOKUP(BS_Avril[[#This Row],[N° ARTICLE]],Données!C27:E83,3))</f>
        <v/>
      </c>
      <c r="G32" s="25"/>
      <c r="H32" s="27"/>
    </row>
    <row r="33" spans="1:8" s="18" customFormat="1" ht="15.95" customHeight="1" x14ac:dyDescent="0.2">
      <c r="A33" s="11"/>
      <c r="B33" s="35"/>
      <c r="C33" s="35"/>
      <c r="D33" s="35"/>
      <c r="E33" s="60" t="str">
        <f>IF(BS_Avril[[#This Row],[N° ARTICLE]]=0,"",VLOOKUP(BS_Avril[[#This Row],[N° ARTICLE]],Données!C28:E84,2,FALSE))</f>
        <v/>
      </c>
      <c r="F33" s="35" t="str">
        <f>IF(BS_Avril[[#This Row],[N° ARTICLE]]=0,"",VLOOKUP(BS_Avril[[#This Row],[N° ARTICLE]],Données!C28:E84,3))</f>
        <v/>
      </c>
      <c r="G33" s="5"/>
      <c r="H33" s="4"/>
    </row>
    <row r="34" spans="1:8" ht="15.95" customHeight="1" x14ac:dyDescent="0.2">
      <c r="A34" s="29"/>
      <c r="B34" s="34"/>
      <c r="C34" s="34"/>
      <c r="D34" s="34"/>
      <c r="E34" s="61" t="str">
        <f>IF(BS_Avril[[#This Row],[N° ARTICLE]]=0,"",VLOOKUP(BS_Avril[[#This Row],[N° ARTICLE]],Données!C29:E85,2,FALSE))</f>
        <v/>
      </c>
      <c r="F34" s="34" t="str">
        <f>IF(BS_Avril[[#This Row],[N° ARTICLE]]=0,"",VLOOKUP(BS_Avril[[#This Row],[N° ARTICLE]],Données!C29:E85,3))</f>
        <v/>
      </c>
      <c r="G34" s="25"/>
      <c r="H34" s="27"/>
    </row>
    <row r="35" spans="1:8" s="18" customFormat="1" ht="15.95" customHeight="1" x14ac:dyDescent="0.2">
      <c r="A35" s="11"/>
      <c r="B35" s="35"/>
      <c r="C35" s="35"/>
      <c r="D35" s="35"/>
      <c r="E35" s="60" t="str">
        <f>IF(BS_Avril[[#This Row],[N° ARTICLE]]=0,"",VLOOKUP(BS_Avril[[#This Row],[N° ARTICLE]],Données!C30:E86,2,FALSE))</f>
        <v/>
      </c>
      <c r="F35" s="35" t="str">
        <f>IF(BS_Avril[[#This Row],[N° ARTICLE]]=0,"",VLOOKUP(BS_Avril[[#This Row],[N° ARTICLE]],Données!C30:E86,3))</f>
        <v/>
      </c>
      <c r="G35" s="5"/>
      <c r="H35" s="4"/>
    </row>
    <row r="36" spans="1:8" ht="15.95" customHeight="1" x14ac:dyDescent="0.2">
      <c r="A36" s="29"/>
      <c r="B36" s="34"/>
      <c r="C36" s="34"/>
      <c r="D36" s="34"/>
      <c r="E36" s="61" t="str">
        <f>IF(BS_Avril[[#This Row],[N° ARTICLE]]=0,"",VLOOKUP(BS_Avril[[#This Row],[N° ARTICLE]],Données!C31:E87,2,FALSE))</f>
        <v/>
      </c>
      <c r="F36" s="34" t="str">
        <f>IF(BS_Avril[[#This Row],[N° ARTICLE]]=0,"",VLOOKUP(BS_Avril[[#This Row],[N° ARTICLE]],Données!C31:E87,3))</f>
        <v/>
      </c>
      <c r="G36" s="25"/>
      <c r="H36" s="27"/>
    </row>
    <row r="37" spans="1:8" s="18" customFormat="1" ht="15.95" customHeight="1" x14ac:dyDescent="0.2">
      <c r="A37" s="11"/>
      <c r="B37" s="35"/>
      <c r="C37" s="35"/>
      <c r="D37" s="35"/>
      <c r="E37" s="60" t="str">
        <f>IF(BS_Avril[[#This Row],[N° ARTICLE]]=0,"",VLOOKUP(BS_Avril[[#This Row],[N° ARTICLE]],Données!C32:E88,2,FALSE))</f>
        <v/>
      </c>
      <c r="F37" s="35" t="str">
        <f>IF(BS_Avril[[#This Row],[N° ARTICLE]]=0,"",VLOOKUP(BS_Avril[[#This Row],[N° ARTICLE]],Données!C32:E88,3))</f>
        <v/>
      </c>
      <c r="G37" s="5"/>
      <c r="H37" s="4"/>
    </row>
    <row r="38" spans="1:8" ht="15.95" customHeight="1" x14ac:dyDescent="0.2">
      <c r="A38" s="29"/>
      <c r="B38" s="34"/>
      <c r="C38" s="34"/>
      <c r="D38" s="34"/>
      <c r="E38" s="61" t="str">
        <f>IF(BS_Avril[[#This Row],[N° ARTICLE]]=0,"",VLOOKUP(BS_Avril[[#This Row],[N° ARTICLE]],Données!C33:E89,2,FALSE))</f>
        <v/>
      </c>
      <c r="F38" s="34" t="str">
        <f>IF(BS_Avril[[#This Row],[N° ARTICLE]]=0,"",VLOOKUP(BS_Avril[[#This Row],[N° ARTICLE]],Données!C33:E89,3))</f>
        <v/>
      </c>
      <c r="G38" s="25"/>
      <c r="H38" s="27"/>
    </row>
    <row r="39" spans="1:8" s="18" customFormat="1" ht="15.95" customHeight="1" x14ac:dyDescent="0.2">
      <c r="A39" s="11"/>
      <c r="B39" s="35"/>
      <c r="C39" s="35"/>
      <c r="D39" s="35"/>
      <c r="E39" s="60" t="str">
        <f>IF(BS_Avril[[#This Row],[N° ARTICLE]]=0,"",VLOOKUP(BS_Avril[[#This Row],[N° ARTICLE]],Données!C34:E90,2,FALSE))</f>
        <v/>
      </c>
      <c r="F39" s="35" t="str">
        <f>IF(BS_Avril[[#This Row],[N° ARTICLE]]=0,"",VLOOKUP(BS_Avril[[#This Row],[N° ARTICLE]],Données!C34:E90,3))</f>
        <v/>
      </c>
      <c r="G39" s="5"/>
      <c r="H39" s="4"/>
    </row>
    <row r="40" spans="1:8" ht="15.95" customHeight="1" x14ac:dyDescent="0.2">
      <c r="A40" s="29"/>
      <c r="B40" s="34"/>
      <c r="C40" s="34"/>
      <c r="D40" s="34"/>
      <c r="E40" s="61" t="str">
        <f>IF(BS_Avril[[#This Row],[N° ARTICLE]]=0,"",VLOOKUP(BS_Avril[[#This Row],[N° ARTICLE]],Données!C35:E91,2,FALSE))</f>
        <v/>
      </c>
      <c r="F40" s="34" t="str">
        <f>IF(BS_Avril[[#This Row],[N° ARTICLE]]=0,"",VLOOKUP(BS_Avril[[#This Row],[N° ARTICLE]],Données!C35:E91,3))</f>
        <v/>
      </c>
      <c r="G40" s="25"/>
      <c r="H40" s="27"/>
    </row>
    <row r="41" spans="1:8" s="18" customFormat="1" ht="15.95" customHeight="1" x14ac:dyDescent="0.2">
      <c r="A41" s="11"/>
      <c r="B41" s="35"/>
      <c r="C41" s="35"/>
      <c r="D41" s="35"/>
      <c r="E41" s="60" t="str">
        <f>IF(BS_Avril[[#This Row],[N° ARTICLE]]=0,"",VLOOKUP(BS_Avril[[#This Row],[N° ARTICLE]],Données!C36:E92,2,FALSE))</f>
        <v/>
      </c>
      <c r="F41" s="35" t="str">
        <f>IF(BS_Avril[[#This Row],[N° ARTICLE]]=0,"",VLOOKUP(BS_Avril[[#This Row],[N° ARTICLE]],Données!C36:E92,3))</f>
        <v/>
      </c>
      <c r="G41" s="5"/>
      <c r="H41" s="4"/>
    </row>
    <row r="42" spans="1:8" ht="15.95" customHeight="1" x14ac:dyDescent="0.2">
      <c r="A42" s="29"/>
      <c r="B42" s="34"/>
      <c r="C42" s="34"/>
      <c r="D42" s="34"/>
      <c r="E42" s="61" t="str">
        <f>IF(BS_Avril[[#This Row],[N° ARTICLE]]=0,"",VLOOKUP(BS_Avril[[#This Row],[N° ARTICLE]],Données!C37:E93,2,FALSE))</f>
        <v/>
      </c>
      <c r="F42" s="34" t="str">
        <f>IF(BS_Avril[[#This Row],[N° ARTICLE]]=0,"",VLOOKUP(BS_Avril[[#This Row],[N° ARTICLE]],Données!C37:E93,3))</f>
        <v/>
      </c>
      <c r="G42" s="25"/>
      <c r="H42" s="27"/>
    </row>
    <row r="43" spans="1:8" s="18" customFormat="1" ht="15.95" customHeight="1" x14ac:dyDescent="0.2">
      <c r="A43" s="11"/>
      <c r="B43" s="35"/>
      <c r="C43" s="35"/>
      <c r="D43" s="35"/>
      <c r="E43" s="60" t="str">
        <f>IF(BS_Avril[[#This Row],[N° ARTICLE]]=0,"",VLOOKUP(BS_Avril[[#This Row],[N° ARTICLE]],Données!C38:E94,2,FALSE))</f>
        <v/>
      </c>
      <c r="F43" s="35" t="str">
        <f>IF(BS_Avril[[#This Row],[N° ARTICLE]]=0,"",VLOOKUP(BS_Avril[[#This Row],[N° ARTICLE]],Données!C38:E94,3))</f>
        <v/>
      </c>
      <c r="G43" s="5"/>
      <c r="H43" s="4"/>
    </row>
    <row r="44" spans="1:8" ht="15.95" customHeight="1" x14ac:dyDescent="0.2">
      <c r="A44" s="29"/>
      <c r="B44" s="34"/>
      <c r="C44" s="34"/>
      <c r="D44" s="34"/>
      <c r="E44" s="61" t="str">
        <f>IF(BS_Avril[[#This Row],[N° ARTICLE]]=0,"",VLOOKUP(BS_Avril[[#This Row],[N° ARTICLE]],Données!C39:E95,2,FALSE))</f>
        <v/>
      </c>
      <c r="F44" s="34" t="str">
        <f>IF(BS_Avril[[#This Row],[N° ARTICLE]]=0,"",VLOOKUP(BS_Avril[[#This Row],[N° ARTICLE]],Données!C39:E95,3))</f>
        <v/>
      </c>
      <c r="G44" s="25"/>
      <c r="H44" s="27"/>
    </row>
    <row r="45" spans="1:8" s="18" customFormat="1" ht="15.95" customHeight="1" x14ac:dyDescent="0.2">
      <c r="A45" s="11"/>
      <c r="B45" s="35"/>
      <c r="C45" s="35"/>
      <c r="D45" s="35"/>
      <c r="E45" s="60" t="str">
        <f>IF(BS_Avril[[#This Row],[N° ARTICLE]]=0,"",VLOOKUP(BS_Avril[[#This Row],[N° ARTICLE]],Données!C40:E96,2,FALSE))</f>
        <v/>
      </c>
      <c r="F45" s="35" t="str">
        <f>IF(BS_Avril[[#This Row],[N° ARTICLE]]=0,"",VLOOKUP(BS_Avril[[#This Row],[N° ARTICLE]],Données!C40:E96,3))</f>
        <v/>
      </c>
      <c r="G45" s="5"/>
      <c r="H45" s="4"/>
    </row>
    <row r="46" spans="1:8" ht="15.95" customHeight="1" x14ac:dyDescent="0.2">
      <c r="A46" s="29"/>
      <c r="B46" s="34"/>
      <c r="C46" s="34"/>
      <c r="D46" s="34"/>
      <c r="E46" s="61" t="str">
        <f>IF(BS_Avril[[#This Row],[N° ARTICLE]]=0,"",VLOOKUP(BS_Avril[[#This Row],[N° ARTICLE]],Données!C41:E97,2,FALSE))</f>
        <v/>
      </c>
      <c r="F46" s="34" t="str">
        <f>IF(BS_Avril[[#This Row],[N° ARTICLE]]=0,"",VLOOKUP(BS_Avril[[#This Row],[N° ARTICLE]],Données!C41:E97,3))</f>
        <v/>
      </c>
      <c r="G46" s="25"/>
      <c r="H46" s="27"/>
    </row>
    <row r="47" spans="1:8" s="18" customFormat="1" ht="15.95" customHeight="1" x14ac:dyDescent="0.2">
      <c r="A47" s="11"/>
      <c r="B47" s="35"/>
      <c r="C47" s="35"/>
      <c r="D47" s="35"/>
      <c r="E47" s="60" t="str">
        <f>IF(BS_Avril[[#This Row],[N° ARTICLE]]=0,"",VLOOKUP(BS_Avril[[#This Row],[N° ARTICLE]],Données!C42:E98,2,FALSE))</f>
        <v/>
      </c>
      <c r="F47" s="35" t="str">
        <f>IF(BS_Avril[[#This Row],[N° ARTICLE]]=0,"",VLOOKUP(BS_Avril[[#This Row],[N° ARTICLE]],Données!C42:E98,3))</f>
        <v/>
      </c>
      <c r="G47" s="5"/>
      <c r="H47" s="4"/>
    </row>
    <row r="48" spans="1:8" ht="15.95" customHeight="1" x14ac:dyDescent="0.2">
      <c r="A48" s="29"/>
      <c r="B48" s="34"/>
      <c r="C48" s="34"/>
      <c r="D48" s="34"/>
      <c r="E48" s="61" t="str">
        <f>IF(BS_Avril[[#This Row],[N° ARTICLE]]=0,"",VLOOKUP(BS_Avril[[#This Row],[N° ARTICLE]],Données!C43:E99,2,FALSE))</f>
        <v/>
      </c>
      <c r="F48" s="34" t="str">
        <f>IF(BS_Avril[[#This Row],[N° ARTICLE]]=0,"",VLOOKUP(BS_Avril[[#This Row],[N° ARTICLE]],Données!C43:E99,3))</f>
        <v/>
      </c>
      <c r="G48" s="25"/>
      <c r="H48" s="27"/>
    </row>
    <row r="49" spans="1:8" s="18" customFormat="1" ht="15.95" customHeight="1" x14ac:dyDescent="0.2">
      <c r="A49" s="11"/>
      <c r="B49" s="35"/>
      <c r="C49" s="35"/>
      <c r="D49" s="35"/>
      <c r="E49" s="60" t="str">
        <f>IF(BS_Avril[[#This Row],[N° ARTICLE]]=0,"",VLOOKUP(BS_Avril[[#This Row],[N° ARTICLE]],Données!C44:E100,2,FALSE))</f>
        <v/>
      </c>
      <c r="F49" s="35" t="str">
        <f>IF(BS_Avril[[#This Row],[N° ARTICLE]]=0,"",VLOOKUP(BS_Avril[[#This Row],[N° ARTICLE]],Données!C44:E100,3))</f>
        <v/>
      </c>
      <c r="G49" s="5"/>
      <c r="H49" s="4"/>
    </row>
    <row r="50" spans="1:8" ht="15.95" customHeight="1" x14ac:dyDescent="0.2">
      <c r="A50" s="29"/>
      <c r="B50" s="34"/>
      <c r="C50" s="34"/>
      <c r="D50" s="34"/>
      <c r="E50" s="61" t="str">
        <f>IF(BS_Avril[[#This Row],[N° ARTICLE]]=0,"",VLOOKUP(BS_Avril[[#This Row],[N° ARTICLE]],Données!C45:E101,2,FALSE))</f>
        <v/>
      </c>
      <c r="F50" s="34" t="str">
        <f>IF(BS_Avril[[#This Row],[N° ARTICLE]]=0,"",VLOOKUP(BS_Avril[[#This Row],[N° ARTICLE]],Données!C45:E101,3))</f>
        <v/>
      </c>
      <c r="G50" s="25"/>
      <c r="H50" s="27"/>
    </row>
    <row r="51" spans="1:8" s="18" customFormat="1" ht="15.95" customHeight="1" x14ac:dyDescent="0.2">
      <c r="A51" s="11"/>
      <c r="B51" s="35"/>
      <c r="C51" s="35"/>
      <c r="D51" s="35"/>
      <c r="E51" s="60" t="str">
        <f>IF(BS_Avril[[#This Row],[N° ARTICLE]]=0,"",VLOOKUP(BS_Avril[[#This Row],[N° ARTICLE]],Données!C46:E102,2,FALSE))</f>
        <v/>
      </c>
      <c r="F51" s="35" t="str">
        <f>IF(BS_Avril[[#This Row],[N° ARTICLE]]=0,"",VLOOKUP(BS_Avril[[#This Row],[N° ARTICLE]],Données!C46:E102,3))</f>
        <v/>
      </c>
      <c r="G51" s="5"/>
      <c r="H51" s="4"/>
    </row>
    <row r="52" spans="1:8" ht="15.95" customHeight="1" x14ac:dyDescent="0.2">
      <c r="A52" s="29"/>
      <c r="B52" s="34"/>
      <c r="C52" s="34"/>
      <c r="D52" s="34"/>
      <c r="E52" s="61" t="str">
        <f>IF(BS_Avril[[#This Row],[N° ARTICLE]]=0,"",VLOOKUP(BS_Avril[[#This Row],[N° ARTICLE]],Données!C47:E103,2,FALSE))</f>
        <v/>
      </c>
      <c r="F52" s="34" t="str">
        <f>IF(BS_Avril[[#This Row],[N° ARTICLE]]=0,"",VLOOKUP(BS_Avril[[#This Row],[N° ARTICLE]],Données!C47:E103,3))</f>
        <v/>
      </c>
      <c r="G52" s="25"/>
      <c r="H52" s="27"/>
    </row>
    <row r="53" spans="1:8" s="18" customFormat="1" ht="15.95" customHeight="1" x14ac:dyDescent="0.2">
      <c r="A53" s="11"/>
      <c r="B53" s="35"/>
      <c r="C53" s="35"/>
      <c r="D53" s="35"/>
      <c r="E53" s="60" t="str">
        <f>IF(BS_Avril[[#This Row],[N° ARTICLE]]=0,"",VLOOKUP(BS_Avril[[#This Row],[N° ARTICLE]],Données!C48:E104,2,FALSE))</f>
        <v/>
      </c>
      <c r="F53" s="35" t="str">
        <f>IF(BS_Avril[[#This Row],[N° ARTICLE]]=0,"",VLOOKUP(BS_Avril[[#This Row],[N° ARTICLE]],Données!C48:E104,3))</f>
        <v/>
      </c>
      <c r="G53" s="5"/>
      <c r="H53" s="4"/>
    </row>
    <row r="54" spans="1:8" ht="15.95" customHeight="1" x14ac:dyDescent="0.2">
      <c r="A54" s="29"/>
      <c r="B54" s="34"/>
      <c r="C54" s="34"/>
      <c r="D54" s="34"/>
      <c r="E54" s="61" t="str">
        <f>IF(BS_Avril[[#This Row],[N° ARTICLE]]=0,"",VLOOKUP(BS_Avril[[#This Row],[N° ARTICLE]],Données!C49:E105,2,FALSE))</f>
        <v/>
      </c>
      <c r="F54" s="34" t="str">
        <f>IF(BS_Avril[[#This Row],[N° ARTICLE]]=0,"",VLOOKUP(BS_Avril[[#This Row],[N° ARTICLE]],Données!C49:E105,3))</f>
        <v/>
      </c>
      <c r="G54" s="25"/>
      <c r="H54" s="27"/>
    </row>
    <row r="55" spans="1:8" s="18" customFormat="1" ht="15.95" customHeight="1" x14ac:dyDescent="0.2">
      <c r="A55" s="11"/>
      <c r="B55" s="35"/>
      <c r="C55" s="35"/>
      <c r="D55" s="35"/>
      <c r="E55" s="60" t="str">
        <f>IF(BS_Avril[[#This Row],[N° ARTICLE]]=0,"",VLOOKUP(BS_Avril[[#This Row],[N° ARTICLE]],Données!C50:E106,2,FALSE))</f>
        <v/>
      </c>
      <c r="F55" s="35" t="str">
        <f>IF(BS_Avril[[#This Row],[N° ARTICLE]]=0,"",VLOOKUP(BS_Avril[[#This Row],[N° ARTICLE]],Données!C50:E106,3))</f>
        <v/>
      </c>
      <c r="G55" s="5"/>
      <c r="H55" s="4"/>
    </row>
    <row r="56" spans="1:8" ht="15.95" customHeight="1" x14ac:dyDescent="0.2">
      <c r="A56" s="29"/>
      <c r="B56" s="34"/>
      <c r="C56" s="34"/>
      <c r="D56" s="34"/>
      <c r="E56" s="61" t="str">
        <f>IF(BS_Avril[[#This Row],[N° ARTICLE]]=0,"",VLOOKUP(BS_Avril[[#This Row],[N° ARTICLE]],Données!C51:E107,2,FALSE))</f>
        <v/>
      </c>
      <c r="F56" s="34" t="str">
        <f>IF(BS_Avril[[#This Row],[N° ARTICLE]]=0,"",VLOOKUP(BS_Avril[[#This Row],[N° ARTICLE]],Données!C51:E107,3))</f>
        <v/>
      </c>
      <c r="G56" s="25"/>
      <c r="H56" s="27"/>
    </row>
    <row r="57" spans="1:8" s="18" customFormat="1" ht="15.95" customHeight="1" x14ac:dyDescent="0.2">
      <c r="A57" s="11"/>
      <c r="B57" s="35"/>
      <c r="C57" s="35"/>
      <c r="D57" s="35"/>
      <c r="E57" s="60" t="str">
        <f>IF(BS_Avril[[#This Row],[N° ARTICLE]]=0,"",VLOOKUP(BS_Avril[[#This Row],[N° ARTICLE]],Données!C52:E108,2,FALSE))</f>
        <v/>
      </c>
      <c r="F57" s="35" t="str">
        <f>IF(BS_Avril[[#This Row],[N° ARTICLE]]=0,"",VLOOKUP(BS_Avril[[#This Row],[N° ARTICLE]],Données!C52:E108,3))</f>
        <v/>
      </c>
      <c r="G57" s="5"/>
      <c r="H57" s="4"/>
    </row>
    <row r="58" spans="1:8" ht="15.95" customHeight="1" x14ac:dyDescent="0.2">
      <c r="A58" s="29"/>
      <c r="B58" s="34"/>
      <c r="C58" s="34"/>
      <c r="D58" s="34"/>
      <c r="E58" s="61" t="str">
        <f>IF(BS_Avril[[#This Row],[N° ARTICLE]]=0,"",VLOOKUP(BS_Avril[[#This Row],[N° ARTICLE]],Données!C53:E109,2,FALSE))</f>
        <v/>
      </c>
      <c r="F58" s="34" t="str">
        <f>IF(BS_Avril[[#This Row],[N° ARTICLE]]=0,"",VLOOKUP(BS_Avril[[#This Row],[N° ARTICLE]],Données!C53:E109,3))</f>
        <v/>
      </c>
      <c r="G58" s="25"/>
      <c r="H58" s="27"/>
    </row>
    <row r="59" spans="1:8" s="18" customFormat="1" ht="15.95" customHeight="1" x14ac:dyDescent="0.2">
      <c r="A59" s="11"/>
      <c r="B59" s="35"/>
      <c r="C59" s="35"/>
      <c r="D59" s="35"/>
      <c r="E59" s="60" t="str">
        <f>IF(BS_Avril[[#This Row],[N° ARTICLE]]=0,"",VLOOKUP(BS_Avril[[#This Row],[N° ARTICLE]],Données!C54:E110,2,FALSE))</f>
        <v/>
      </c>
      <c r="F59" s="35" t="str">
        <f>IF(BS_Avril[[#This Row],[N° ARTICLE]]=0,"",VLOOKUP(BS_Avril[[#This Row],[N° ARTICLE]],Données!C54:E110,3))</f>
        <v/>
      </c>
      <c r="G59" s="5"/>
      <c r="H59" s="4"/>
    </row>
    <row r="60" spans="1:8" ht="15.95" customHeight="1" x14ac:dyDescent="0.2">
      <c r="A60" s="29"/>
      <c r="B60" s="34"/>
      <c r="C60" s="34"/>
      <c r="D60" s="34"/>
      <c r="E60" s="61" t="str">
        <f>IF(BS_Avril[[#This Row],[N° ARTICLE]]=0,"",VLOOKUP(BS_Avril[[#This Row],[N° ARTICLE]],Données!C55:E111,2,FALSE))</f>
        <v/>
      </c>
      <c r="F60" s="34" t="str">
        <f>IF(BS_Avril[[#This Row],[N° ARTICLE]]=0,"",VLOOKUP(BS_Avril[[#This Row],[N° ARTICLE]],Données!C55:E111,3))</f>
        <v/>
      </c>
      <c r="G60" s="25"/>
      <c r="H60" s="27"/>
    </row>
    <row r="61" spans="1:8" s="18" customFormat="1" ht="15.95" customHeight="1" x14ac:dyDescent="0.2">
      <c r="A61" s="11"/>
      <c r="B61" s="35"/>
      <c r="C61" s="35"/>
      <c r="D61" s="35"/>
      <c r="E61" s="60" t="str">
        <f>IF(BS_Avril[[#This Row],[N° ARTICLE]]=0,"",VLOOKUP(BS_Avril[[#This Row],[N° ARTICLE]],Données!C56:E112,2,FALSE))</f>
        <v/>
      </c>
      <c r="F61" s="35" t="str">
        <f>IF(BS_Avril[[#This Row],[N° ARTICLE]]=0,"",VLOOKUP(BS_Avril[[#This Row],[N° ARTICLE]],Données!C56:E112,3))</f>
        <v/>
      </c>
      <c r="G61" s="5"/>
      <c r="H61" s="4"/>
    </row>
    <row r="62" spans="1:8" ht="15.95" customHeight="1" x14ac:dyDescent="0.2">
      <c r="A62" s="29"/>
      <c r="B62" s="34"/>
      <c r="C62" s="34"/>
      <c r="D62" s="34"/>
      <c r="E62" s="61" t="str">
        <f>IF(BS_Avril[[#This Row],[N° ARTICLE]]=0,"",VLOOKUP(BS_Avril[[#This Row],[N° ARTICLE]],Données!C57:E113,2,FALSE))</f>
        <v/>
      </c>
      <c r="F62" s="34" t="str">
        <f>IF(BS_Avril[[#This Row],[N° ARTICLE]]=0,"",VLOOKUP(BS_Avril[[#This Row],[N° ARTICLE]],Données!C57:E113,3))</f>
        <v/>
      </c>
      <c r="G62" s="25"/>
      <c r="H62" s="27"/>
    </row>
    <row r="63" spans="1:8" ht="15.95" customHeight="1" x14ac:dyDescent="0.2">
      <c r="A63" s="11"/>
      <c r="B63" s="35"/>
      <c r="C63" s="35"/>
      <c r="D63" s="35"/>
      <c r="E63" s="60" t="str">
        <f>IF(BS_Avril[[#This Row],[N° ARTICLE]]=0,"",VLOOKUP(BS_Avril[[#This Row],[N° ARTICLE]],Données!C58:E114,2,FALSE))</f>
        <v/>
      </c>
      <c r="F63" s="35" t="str">
        <f>IF(BS_Avril[[#This Row],[N° ARTICLE]]=0,"",VLOOKUP(BS_Avril[[#This Row],[N° ARTICLE]],Données!C58:E114,3))</f>
        <v/>
      </c>
      <c r="G63" s="5"/>
      <c r="H63" s="4"/>
    </row>
    <row r="64" spans="1:8" s="18" customFormat="1" ht="15.95" customHeight="1" x14ac:dyDescent="0.2">
      <c r="A64" s="29"/>
      <c r="B64" s="34"/>
      <c r="C64" s="34"/>
      <c r="D64" s="34"/>
      <c r="E64" s="61" t="str">
        <f>IF(BS_Avril[[#This Row],[N° ARTICLE]]=0,"",VLOOKUP(BS_Avril[[#This Row],[N° ARTICLE]],Données!C59:E115,2,FALSE))</f>
        <v/>
      </c>
      <c r="F64" s="34" t="str">
        <f>IF(BS_Avril[[#This Row],[N° ARTICLE]]=0,"",VLOOKUP(BS_Avril[[#This Row],[N° ARTICLE]],Données!C59:E115,3))</f>
        <v/>
      </c>
      <c r="G64" s="25"/>
      <c r="H64" s="27"/>
    </row>
    <row r="65" spans="1:8" ht="15.95" customHeight="1" x14ac:dyDescent="0.2">
      <c r="A65" s="11"/>
      <c r="B65" s="35"/>
      <c r="C65" s="35"/>
      <c r="D65" s="35"/>
      <c r="E65" s="60" t="str">
        <f>IF(BS_Avril[[#This Row],[N° ARTICLE]]=0,"",VLOOKUP(BS_Avril[[#This Row],[N° ARTICLE]],Données!C60:E116,2,FALSE))</f>
        <v/>
      </c>
      <c r="F65" s="35" t="str">
        <f>IF(BS_Avril[[#This Row],[N° ARTICLE]]=0,"",VLOOKUP(BS_Avril[[#This Row],[N° ARTICLE]],Données!C60:E116,3))</f>
        <v/>
      </c>
      <c r="G65" s="5"/>
      <c r="H65" s="4"/>
    </row>
    <row r="66" spans="1:8" ht="15.95" customHeight="1" x14ac:dyDescent="0.2">
      <c r="A66" s="29"/>
      <c r="B66" s="34"/>
      <c r="C66" s="34"/>
      <c r="D66" s="34"/>
      <c r="E66" s="61" t="str">
        <f>IF(BS_Avril[[#This Row],[N° ARTICLE]]=0,"",VLOOKUP(BS_Avril[[#This Row],[N° ARTICLE]],Données!C61:E117,2,FALSE))</f>
        <v/>
      </c>
      <c r="F66" s="34" t="str">
        <f>IF(BS_Avril[[#This Row],[N° ARTICLE]]=0,"",VLOOKUP(BS_Avril[[#This Row],[N° ARTICLE]],Données!C61:E117,3))</f>
        <v/>
      </c>
      <c r="G66" s="25"/>
      <c r="H66" s="27"/>
    </row>
    <row r="67" spans="1:8" s="18" customFormat="1" ht="15.95" customHeight="1" x14ac:dyDescent="0.2">
      <c r="A67" s="11"/>
      <c r="B67" s="35"/>
      <c r="C67" s="35"/>
      <c r="D67" s="35"/>
      <c r="E67" s="60" t="str">
        <f>IF(BS_Avril[[#This Row],[N° ARTICLE]]=0,"",VLOOKUP(BS_Avril[[#This Row],[N° ARTICLE]],Données!C62:E118,2,FALSE))</f>
        <v/>
      </c>
      <c r="F67" s="35" t="str">
        <f>IF(BS_Avril[[#This Row],[N° ARTICLE]]=0,"",VLOOKUP(BS_Avril[[#This Row],[N° ARTICLE]],Données!C62:E118,3))</f>
        <v/>
      </c>
      <c r="G67" s="5"/>
      <c r="H67" s="4"/>
    </row>
    <row r="68" spans="1:8" ht="15.95" customHeight="1" x14ac:dyDescent="0.2">
      <c r="A68" s="29"/>
      <c r="B68" s="34"/>
      <c r="C68" s="34"/>
      <c r="D68" s="34"/>
      <c r="E68" s="61" t="str">
        <f>IF(BS_Avril[[#This Row],[N° ARTICLE]]=0,"",VLOOKUP(BS_Avril[[#This Row],[N° ARTICLE]],Données!C63:E119,2,FALSE))</f>
        <v/>
      </c>
      <c r="F68" s="34" t="str">
        <f>IF(BS_Avril[[#This Row],[N° ARTICLE]]=0,"",VLOOKUP(BS_Avril[[#This Row],[N° ARTICLE]],Données!C63:E119,3))</f>
        <v/>
      </c>
      <c r="G68" s="25"/>
      <c r="H68" s="27"/>
    </row>
    <row r="69" spans="1:8" s="18" customFormat="1" ht="15.95" customHeight="1" x14ac:dyDescent="0.2">
      <c r="A69" s="11"/>
      <c r="B69" s="35"/>
      <c r="C69" s="35"/>
      <c r="D69" s="35"/>
      <c r="E69" s="60" t="str">
        <f>IF(BS_Avril[[#This Row],[N° ARTICLE]]=0,"",VLOOKUP(BS_Avril[[#This Row],[N° ARTICLE]],Données!C64:E120,2,FALSE))</f>
        <v/>
      </c>
      <c r="F69" s="35" t="str">
        <f>IF(BS_Avril[[#This Row],[N° ARTICLE]]=0,"",VLOOKUP(BS_Avril[[#This Row],[N° ARTICLE]],Données!C64:E120,3))</f>
        <v/>
      </c>
      <c r="G69" s="5"/>
      <c r="H69" s="4"/>
    </row>
    <row r="70" spans="1:8" ht="15.95" customHeight="1" x14ac:dyDescent="0.2">
      <c r="A70" s="29"/>
      <c r="B70" s="34"/>
      <c r="C70" s="34"/>
      <c r="D70" s="34"/>
      <c r="E70" s="61" t="str">
        <f>IF(BS_Avril[[#This Row],[N° ARTICLE]]=0,"",VLOOKUP(BS_Avril[[#This Row],[N° ARTICLE]],Données!C65:E121,2,FALSE))</f>
        <v/>
      </c>
      <c r="F70" s="34" t="str">
        <f>IF(BS_Avril[[#This Row],[N° ARTICLE]]=0,"",VLOOKUP(BS_Avril[[#This Row],[N° ARTICLE]],Données!C65:E121,3))</f>
        <v/>
      </c>
      <c r="G70" s="25"/>
      <c r="H70" s="27"/>
    </row>
    <row r="71" spans="1:8" s="18" customFormat="1" ht="15.95" customHeight="1" x14ac:dyDescent="0.2">
      <c r="A71" s="11"/>
      <c r="B71" s="35"/>
      <c r="C71" s="35"/>
      <c r="D71" s="35"/>
      <c r="E71" s="60" t="str">
        <f>IF(BS_Avril[[#This Row],[N° ARTICLE]]=0,"",VLOOKUP(BS_Avril[[#This Row],[N° ARTICLE]],Données!C66:E122,2,FALSE))</f>
        <v/>
      </c>
      <c r="F71" s="35" t="str">
        <f>IF(BS_Avril[[#This Row],[N° ARTICLE]]=0,"",VLOOKUP(BS_Avril[[#This Row],[N° ARTICLE]],Données!C66:E122,3))</f>
        <v/>
      </c>
      <c r="G71" s="5"/>
      <c r="H71" s="4"/>
    </row>
    <row r="72" spans="1:8" ht="15.95" customHeight="1" x14ac:dyDescent="0.2">
      <c r="A72" s="29"/>
      <c r="B72" s="34"/>
      <c r="C72" s="34"/>
      <c r="D72" s="34"/>
      <c r="E72" s="61" t="str">
        <f>IF(BS_Avril[[#This Row],[N° ARTICLE]]=0,"",VLOOKUP(BS_Avril[[#This Row],[N° ARTICLE]],Données!C67:E123,2,FALSE))</f>
        <v/>
      </c>
      <c r="F72" s="34" t="str">
        <f>IF(BS_Avril[[#This Row],[N° ARTICLE]]=0,"",VLOOKUP(BS_Avril[[#This Row],[N° ARTICLE]],Données!C67:E123,3))</f>
        <v/>
      </c>
      <c r="G72" s="25"/>
      <c r="H72" s="27"/>
    </row>
    <row r="73" spans="1:8" s="18" customFormat="1" ht="15.95" customHeight="1" x14ac:dyDescent="0.2">
      <c r="A73" s="11"/>
      <c r="B73" s="35"/>
      <c r="C73" s="35"/>
      <c r="D73" s="35"/>
      <c r="E73" s="60" t="str">
        <f>IF(BS_Avril[[#This Row],[N° ARTICLE]]=0,"",VLOOKUP(BS_Avril[[#This Row],[N° ARTICLE]],Données!C68:E124,2,FALSE))</f>
        <v/>
      </c>
      <c r="F73" s="35" t="str">
        <f>IF(BS_Avril[[#This Row],[N° ARTICLE]]=0,"",VLOOKUP(BS_Avril[[#This Row],[N° ARTICLE]],Données!C68:E124,3))</f>
        <v/>
      </c>
      <c r="G73" s="5"/>
      <c r="H73" s="4"/>
    </row>
    <row r="74" spans="1:8" ht="15.95" customHeight="1" x14ac:dyDescent="0.2">
      <c r="A74" s="29"/>
      <c r="B74" s="34"/>
      <c r="C74" s="34"/>
      <c r="D74" s="34"/>
      <c r="E74" s="61" t="str">
        <f>IF(BS_Avril[[#This Row],[N° ARTICLE]]=0,"",VLOOKUP(BS_Avril[[#This Row],[N° ARTICLE]],Données!C69:E125,2,FALSE))</f>
        <v/>
      </c>
      <c r="F74" s="34" t="str">
        <f>IF(BS_Avril[[#This Row],[N° ARTICLE]]=0,"",VLOOKUP(BS_Avril[[#This Row],[N° ARTICLE]],Données!C69:E125,3))</f>
        <v/>
      </c>
      <c r="G74" s="25"/>
      <c r="H74" s="27"/>
    </row>
    <row r="75" spans="1:8" s="18" customFormat="1" ht="15.95" customHeight="1" x14ac:dyDescent="0.2">
      <c r="A75" s="11"/>
      <c r="B75" s="35"/>
      <c r="C75" s="35"/>
      <c r="D75" s="35"/>
      <c r="E75" s="60" t="str">
        <f>IF(BS_Avril[[#This Row],[N° ARTICLE]]=0,"",VLOOKUP(BS_Avril[[#This Row],[N° ARTICLE]],Données!C70:E126,2,FALSE))</f>
        <v/>
      </c>
      <c r="F75" s="35" t="str">
        <f>IF(BS_Avril[[#This Row],[N° ARTICLE]]=0,"",VLOOKUP(BS_Avril[[#This Row],[N° ARTICLE]],Données!C70:E126,3))</f>
        <v/>
      </c>
      <c r="G75" s="5"/>
      <c r="H75" s="4"/>
    </row>
    <row r="76" spans="1:8" ht="15.95" customHeight="1" x14ac:dyDescent="0.2">
      <c r="A76" s="29"/>
      <c r="B76" s="34"/>
      <c r="C76" s="34"/>
      <c r="D76" s="34"/>
      <c r="E76" s="61" t="str">
        <f>IF(BS_Avril[[#This Row],[N° ARTICLE]]=0,"",VLOOKUP(BS_Avril[[#This Row],[N° ARTICLE]],Données!C71:E127,2,FALSE))</f>
        <v/>
      </c>
      <c r="F76" s="34" t="str">
        <f>IF(BS_Avril[[#This Row],[N° ARTICLE]]=0,"",VLOOKUP(BS_Avril[[#This Row],[N° ARTICLE]],Données!C71:E127,3))</f>
        <v/>
      </c>
      <c r="G76" s="25"/>
      <c r="H76" s="27"/>
    </row>
    <row r="77" spans="1:8" s="18" customFormat="1" ht="15.95" customHeight="1" x14ac:dyDescent="0.2">
      <c r="A77" s="11"/>
      <c r="B77" s="35"/>
      <c r="C77" s="35"/>
      <c r="D77" s="35"/>
      <c r="E77" s="60" t="str">
        <f>IF(BS_Avril[[#This Row],[N° ARTICLE]]=0,"",VLOOKUP(BS_Avril[[#This Row],[N° ARTICLE]],Données!C72:E128,2,FALSE))</f>
        <v/>
      </c>
      <c r="F77" s="35" t="str">
        <f>IF(BS_Avril[[#This Row],[N° ARTICLE]]=0,"",VLOOKUP(BS_Avril[[#This Row],[N° ARTICLE]],Données!C72:E128,3))</f>
        <v/>
      </c>
      <c r="G77" s="5"/>
      <c r="H77" s="4"/>
    </row>
    <row r="78" spans="1:8" ht="15.95" customHeight="1" x14ac:dyDescent="0.2">
      <c r="A78" s="29"/>
      <c r="B78" s="34"/>
      <c r="C78" s="34"/>
      <c r="D78" s="34"/>
      <c r="E78" s="61" t="str">
        <f>IF(BS_Avril[[#This Row],[N° ARTICLE]]=0,"",VLOOKUP(BS_Avril[[#This Row],[N° ARTICLE]],Données!C73:E129,2,FALSE))</f>
        <v/>
      </c>
      <c r="F78" s="34" t="str">
        <f>IF(BS_Avril[[#This Row],[N° ARTICLE]]=0,"",VLOOKUP(BS_Avril[[#This Row],[N° ARTICLE]],Données!C73:E129,3))</f>
        <v/>
      </c>
      <c r="G78" s="25"/>
      <c r="H78" s="27"/>
    </row>
    <row r="79" spans="1:8" s="18" customFormat="1" ht="15.95" customHeight="1" x14ac:dyDescent="0.2">
      <c r="A79" s="11"/>
      <c r="B79" s="35"/>
      <c r="C79" s="35"/>
      <c r="D79" s="35"/>
      <c r="E79" s="60" t="str">
        <f>IF(BS_Avril[[#This Row],[N° ARTICLE]]=0,"",VLOOKUP(BS_Avril[[#This Row],[N° ARTICLE]],Données!C74:E130,2,FALSE))</f>
        <v/>
      </c>
      <c r="F79" s="35" t="str">
        <f>IF(BS_Avril[[#This Row],[N° ARTICLE]]=0,"",VLOOKUP(BS_Avril[[#This Row],[N° ARTICLE]],Données!C74:E130,3))</f>
        <v/>
      </c>
      <c r="G79" s="5"/>
      <c r="H79" s="4"/>
    </row>
    <row r="80" spans="1:8" ht="15.95" customHeight="1" x14ac:dyDescent="0.2">
      <c r="A80" s="29"/>
      <c r="B80" s="34"/>
      <c r="C80" s="34"/>
      <c r="D80" s="34"/>
      <c r="E80" s="61" t="str">
        <f>IF(BS_Avril[[#This Row],[N° ARTICLE]]=0,"",VLOOKUP(BS_Avril[[#This Row],[N° ARTICLE]],Données!C75:E131,2,FALSE))</f>
        <v/>
      </c>
      <c r="F80" s="34" t="str">
        <f>IF(BS_Avril[[#This Row],[N° ARTICLE]]=0,"",VLOOKUP(BS_Avril[[#This Row],[N° ARTICLE]],Données!C75:E131,3))</f>
        <v/>
      </c>
      <c r="G80" s="25"/>
      <c r="H80" s="27"/>
    </row>
    <row r="81" spans="1:8" ht="15.95" customHeight="1" x14ac:dyDescent="0.2">
      <c r="A81" s="11"/>
      <c r="B81" s="35"/>
      <c r="C81" s="35"/>
      <c r="D81" s="35"/>
      <c r="E81" s="60" t="str">
        <f>IF(BS_Avril[[#This Row],[N° ARTICLE]]=0,"",VLOOKUP(BS_Avril[[#This Row],[N° ARTICLE]],Données!C76:E132,2,FALSE))</f>
        <v/>
      </c>
      <c r="F81" s="35" t="str">
        <f>IF(BS_Avril[[#This Row],[N° ARTICLE]]=0,"",VLOOKUP(BS_Avril[[#This Row],[N° ARTICLE]],Données!C76:E132,3))</f>
        <v/>
      </c>
      <c r="G81" s="5"/>
      <c r="H81" s="4"/>
    </row>
    <row r="82" spans="1:8" s="18" customFormat="1" ht="15.95" customHeight="1" x14ac:dyDescent="0.2">
      <c r="A82" s="29"/>
      <c r="B82" s="34"/>
      <c r="C82" s="34"/>
      <c r="D82" s="34"/>
      <c r="E82" s="61" t="str">
        <f>IF(BS_Avril[[#This Row],[N° ARTICLE]]=0,"",VLOOKUP(BS_Avril[[#This Row],[N° ARTICLE]],Données!C77:E133,2,FALSE))</f>
        <v/>
      </c>
      <c r="F82" s="34" t="str">
        <f>IF(BS_Avril[[#This Row],[N° ARTICLE]]=0,"",VLOOKUP(BS_Avril[[#This Row],[N° ARTICLE]],Données!C77:E133,3))</f>
        <v/>
      </c>
      <c r="G82" s="25"/>
      <c r="H82" s="27"/>
    </row>
    <row r="83" spans="1:8" ht="15.95" customHeight="1" x14ac:dyDescent="0.2">
      <c r="A83" s="11"/>
      <c r="B83" s="35"/>
      <c r="C83" s="35"/>
      <c r="D83" s="35"/>
      <c r="E83" s="60" t="str">
        <f>IF(BS_Avril[[#This Row],[N° ARTICLE]]=0,"",VLOOKUP(BS_Avril[[#This Row],[N° ARTICLE]],Données!C78:E134,2,FALSE))</f>
        <v/>
      </c>
      <c r="F83" s="35" t="str">
        <f>IF(BS_Avril[[#This Row],[N° ARTICLE]]=0,"",VLOOKUP(BS_Avril[[#This Row],[N° ARTICLE]],Données!C78:E134,3))</f>
        <v/>
      </c>
      <c r="G83" s="5"/>
      <c r="H83" s="4"/>
    </row>
    <row r="84" spans="1:8" s="18" customFormat="1" ht="15.95" customHeight="1" x14ac:dyDescent="0.2">
      <c r="A84" s="29"/>
      <c r="B84" s="34"/>
      <c r="C84" s="34"/>
      <c r="D84" s="34"/>
      <c r="E84" s="61" t="str">
        <f>IF(BS_Avril[[#This Row],[N° ARTICLE]]=0,"",VLOOKUP(BS_Avril[[#This Row],[N° ARTICLE]],Données!C79:E135,2,FALSE))</f>
        <v/>
      </c>
      <c r="F84" s="34" t="str">
        <f>IF(BS_Avril[[#This Row],[N° ARTICLE]]=0,"",VLOOKUP(BS_Avril[[#This Row],[N° ARTICLE]],Données!C79:E135,3))</f>
        <v/>
      </c>
      <c r="G84" s="25"/>
      <c r="H84" s="27"/>
    </row>
    <row r="85" spans="1:8" ht="15.95" customHeight="1" x14ac:dyDescent="0.2">
      <c r="A85" s="11"/>
      <c r="B85" s="35"/>
      <c r="C85" s="35"/>
      <c r="D85" s="35"/>
      <c r="E85" s="60" t="str">
        <f>IF(BS_Avril[[#This Row],[N° ARTICLE]]=0,"",VLOOKUP(BS_Avril[[#This Row],[N° ARTICLE]],Données!C80:E136,2,FALSE))</f>
        <v/>
      </c>
      <c r="F85" s="35" t="str">
        <f>IF(BS_Avril[[#This Row],[N° ARTICLE]]=0,"",VLOOKUP(BS_Avril[[#This Row],[N° ARTICLE]],Données!C80:E136,3))</f>
        <v/>
      </c>
      <c r="G85" s="5"/>
      <c r="H85" s="4"/>
    </row>
    <row r="86" spans="1:8" s="18" customFormat="1" ht="15.95" customHeight="1" x14ac:dyDescent="0.2">
      <c r="A86" s="29"/>
      <c r="B86" s="34"/>
      <c r="C86" s="34"/>
      <c r="D86" s="34"/>
      <c r="E86" s="61" t="str">
        <f>IF(BS_Avril[[#This Row],[N° ARTICLE]]=0,"",VLOOKUP(BS_Avril[[#This Row],[N° ARTICLE]],Données!C81:E137,2,FALSE))</f>
        <v/>
      </c>
      <c r="F86" s="34" t="str">
        <f>IF(BS_Avril[[#This Row],[N° ARTICLE]]=0,"",VLOOKUP(BS_Avril[[#This Row],[N° ARTICLE]],Données!C81:E137,3))</f>
        <v/>
      </c>
      <c r="G86" s="25"/>
      <c r="H86" s="27"/>
    </row>
    <row r="87" spans="1:8" ht="15.95" customHeight="1" x14ac:dyDescent="0.2">
      <c r="A87" s="11"/>
      <c r="B87" s="35"/>
      <c r="C87" s="35"/>
      <c r="D87" s="35"/>
      <c r="E87" s="60" t="str">
        <f>IF(BS_Avril[[#This Row],[N° ARTICLE]]=0,"",VLOOKUP(BS_Avril[[#This Row],[N° ARTICLE]],Données!C82:E138,2,FALSE))</f>
        <v/>
      </c>
      <c r="F87" s="35" t="str">
        <f>IF(BS_Avril[[#This Row],[N° ARTICLE]]=0,"",VLOOKUP(BS_Avril[[#This Row],[N° ARTICLE]],Données!C82:E138,3))</f>
        <v/>
      </c>
      <c r="G87" s="5"/>
      <c r="H87" s="4"/>
    </row>
    <row r="88" spans="1:8" s="18" customFormat="1" ht="15.95" customHeight="1" x14ac:dyDescent="0.2">
      <c r="A88" s="29"/>
      <c r="B88" s="34"/>
      <c r="C88" s="34"/>
      <c r="D88" s="34"/>
      <c r="E88" s="61" t="str">
        <f>IF(BS_Avril[[#This Row],[N° ARTICLE]]=0,"",VLOOKUP(BS_Avril[[#This Row],[N° ARTICLE]],Données!C83:E139,2,FALSE))</f>
        <v/>
      </c>
      <c r="F88" s="34" t="str">
        <f>IF(BS_Avril[[#This Row],[N° ARTICLE]]=0,"",VLOOKUP(BS_Avril[[#This Row],[N° ARTICLE]],Données!C83:E139,3))</f>
        <v/>
      </c>
      <c r="G88" s="25"/>
      <c r="H88" s="27"/>
    </row>
    <row r="89" spans="1:8" ht="15.95" customHeight="1" x14ac:dyDescent="0.2">
      <c r="A89" s="11"/>
      <c r="B89" s="35"/>
      <c r="C89" s="35"/>
      <c r="D89" s="35"/>
      <c r="E89" s="60" t="str">
        <f>IF(BS_Avril[[#This Row],[N° ARTICLE]]=0,"",VLOOKUP(BS_Avril[[#This Row],[N° ARTICLE]],Données!C84:E140,2,FALSE))</f>
        <v/>
      </c>
      <c r="F89" s="35" t="str">
        <f>IF(BS_Avril[[#This Row],[N° ARTICLE]]=0,"",VLOOKUP(BS_Avril[[#This Row],[N° ARTICLE]],Données!C84:E140,3))</f>
        <v/>
      </c>
      <c r="G89" s="5"/>
      <c r="H89" s="4"/>
    </row>
    <row r="90" spans="1:8" s="18" customFormat="1" ht="15.95" customHeight="1" x14ac:dyDescent="0.2">
      <c r="A90" s="29"/>
      <c r="B90" s="34"/>
      <c r="C90" s="34"/>
      <c r="D90" s="34"/>
      <c r="E90" s="61" t="str">
        <f>IF(BS_Avril[[#This Row],[N° ARTICLE]]=0,"",VLOOKUP(BS_Avril[[#This Row],[N° ARTICLE]],Données!C85:E141,2,FALSE))</f>
        <v/>
      </c>
      <c r="F90" s="34" t="str">
        <f>IF(BS_Avril[[#This Row],[N° ARTICLE]]=0,"",VLOOKUP(BS_Avril[[#This Row],[N° ARTICLE]],Données!C85:E141,3))</f>
        <v/>
      </c>
      <c r="G90" s="25"/>
      <c r="H90" s="27"/>
    </row>
    <row r="91" spans="1:8" ht="15.95" customHeight="1" x14ac:dyDescent="0.2">
      <c r="A91" s="11"/>
      <c r="B91" s="35"/>
      <c r="C91" s="35"/>
      <c r="D91" s="35"/>
      <c r="E91" s="60" t="str">
        <f>IF(BS_Avril[[#This Row],[N° ARTICLE]]=0,"",VLOOKUP(BS_Avril[[#This Row],[N° ARTICLE]],Données!C86:E142,2,FALSE))</f>
        <v/>
      </c>
      <c r="F91" s="35" t="str">
        <f>IF(BS_Avril[[#This Row],[N° ARTICLE]]=0,"",VLOOKUP(BS_Avril[[#This Row],[N° ARTICLE]],Données!C86:E142,3))</f>
        <v/>
      </c>
      <c r="G91" s="5"/>
      <c r="H91" s="4"/>
    </row>
    <row r="92" spans="1:8" ht="15.95" customHeight="1" x14ac:dyDescent="0.2">
      <c r="A92" s="29"/>
      <c r="B92" s="34"/>
      <c r="C92" s="34"/>
      <c r="D92" s="34"/>
      <c r="E92" s="61" t="str">
        <f>IF(BS_Avril[[#This Row],[N° ARTICLE]]=0,"",VLOOKUP(BS_Avril[[#This Row],[N° ARTICLE]],Données!C87:E143,2,FALSE))</f>
        <v/>
      </c>
      <c r="F92" s="34" t="str">
        <f>IF(BS_Avril[[#This Row],[N° ARTICLE]]=0,"",VLOOKUP(BS_Avril[[#This Row],[N° ARTICLE]],Données!C87:E143,3))</f>
        <v/>
      </c>
      <c r="G92" s="25"/>
      <c r="H92" s="27"/>
    </row>
    <row r="93" spans="1:8" s="18" customFormat="1" ht="15.95" customHeight="1" x14ac:dyDescent="0.2">
      <c r="A93" s="11"/>
      <c r="B93" s="35"/>
      <c r="C93" s="35"/>
      <c r="D93" s="35"/>
      <c r="E93" s="60" t="str">
        <f>IF(BS_Avril[[#This Row],[N° ARTICLE]]=0,"",VLOOKUP(BS_Avril[[#This Row],[N° ARTICLE]],Données!C88:E144,2,FALSE))</f>
        <v/>
      </c>
      <c r="F93" s="35" t="str">
        <f>IF(BS_Avril[[#This Row],[N° ARTICLE]]=0,"",VLOOKUP(BS_Avril[[#This Row],[N° ARTICLE]],Données!C88:E144,3))</f>
        <v/>
      </c>
      <c r="G93" s="5"/>
      <c r="H93" s="4"/>
    </row>
    <row r="94" spans="1:8" ht="15.95" customHeight="1" x14ac:dyDescent="0.2">
      <c r="A94" s="29"/>
      <c r="B94" s="34"/>
      <c r="C94" s="34"/>
      <c r="D94" s="34"/>
      <c r="E94" s="61" t="str">
        <f>IF(BS_Avril[[#This Row],[N° ARTICLE]]=0,"",VLOOKUP(BS_Avril[[#This Row],[N° ARTICLE]],Données!C89:E145,2,FALSE))</f>
        <v/>
      </c>
      <c r="F94" s="34" t="str">
        <f>IF(BS_Avril[[#This Row],[N° ARTICLE]]=0,"",VLOOKUP(BS_Avril[[#This Row],[N° ARTICLE]],Données!C89:E145,3))</f>
        <v/>
      </c>
      <c r="G94" s="25"/>
      <c r="H94" s="27"/>
    </row>
    <row r="95" spans="1:8" s="18" customFormat="1" ht="15.95" customHeight="1" x14ac:dyDescent="0.2">
      <c r="A95" s="11"/>
      <c r="B95" s="35"/>
      <c r="C95" s="35"/>
      <c r="D95" s="35"/>
      <c r="E95" s="60" t="str">
        <f>IF(BS_Avril[[#This Row],[N° ARTICLE]]=0,"",VLOOKUP(BS_Avril[[#This Row],[N° ARTICLE]],Données!C90:E146,2,FALSE))</f>
        <v/>
      </c>
      <c r="F95" s="35" t="str">
        <f>IF(BS_Avril[[#This Row],[N° ARTICLE]]=0,"",VLOOKUP(BS_Avril[[#This Row],[N° ARTICLE]],Données!C90:E146,3))</f>
        <v/>
      </c>
      <c r="G95" s="5"/>
      <c r="H95" s="4"/>
    </row>
    <row r="96" spans="1:8" ht="15.95" customHeight="1" x14ac:dyDescent="0.2">
      <c r="A96" s="29"/>
      <c r="B96" s="34"/>
      <c r="C96" s="34"/>
      <c r="D96" s="34"/>
      <c r="E96" s="61" t="str">
        <f>IF(BS_Avril[[#This Row],[N° ARTICLE]]=0,"",VLOOKUP(BS_Avril[[#This Row],[N° ARTICLE]],Données!C91:E147,2,FALSE))</f>
        <v/>
      </c>
      <c r="F96" s="34" t="str">
        <f>IF(BS_Avril[[#This Row],[N° ARTICLE]]=0,"",VLOOKUP(BS_Avril[[#This Row],[N° ARTICLE]],Données!C91:E147,3))</f>
        <v/>
      </c>
      <c r="G96" s="25"/>
      <c r="H96" s="27"/>
    </row>
    <row r="97" spans="1:8" s="18" customFormat="1" ht="15.95" customHeight="1" x14ac:dyDescent="0.2">
      <c r="A97" s="11"/>
      <c r="B97" s="35"/>
      <c r="C97" s="35"/>
      <c r="D97" s="35"/>
      <c r="E97" s="60" t="str">
        <f>IF(BS_Avril[[#This Row],[N° ARTICLE]]=0,"",VLOOKUP(BS_Avril[[#This Row],[N° ARTICLE]],Données!C92:E148,2,FALSE))</f>
        <v/>
      </c>
      <c r="F97" s="35" t="str">
        <f>IF(BS_Avril[[#This Row],[N° ARTICLE]]=0,"",VLOOKUP(BS_Avril[[#This Row],[N° ARTICLE]],Données!C92:E148,3))</f>
        <v/>
      </c>
      <c r="G97" s="5"/>
      <c r="H97" s="4"/>
    </row>
    <row r="98" spans="1:8" ht="15.95" customHeight="1" x14ac:dyDescent="0.2">
      <c r="A98" s="29"/>
      <c r="B98" s="34"/>
      <c r="C98" s="34"/>
      <c r="D98" s="34"/>
      <c r="E98" s="61" t="str">
        <f>IF(BS_Avril[[#This Row],[N° ARTICLE]]=0,"",VLOOKUP(BS_Avril[[#This Row],[N° ARTICLE]],Données!C93:E149,2,FALSE))</f>
        <v/>
      </c>
      <c r="F98" s="34" t="str">
        <f>IF(BS_Avril[[#This Row],[N° ARTICLE]]=0,"",VLOOKUP(BS_Avril[[#This Row],[N° ARTICLE]],Données!C93:E149,3))</f>
        <v/>
      </c>
      <c r="G98" s="25"/>
      <c r="H98" s="27"/>
    </row>
    <row r="99" spans="1:8" s="18" customFormat="1" ht="15.95" customHeight="1" x14ac:dyDescent="0.2">
      <c r="A99" s="48"/>
      <c r="B99" s="49"/>
      <c r="C99" s="49"/>
      <c r="D99" s="49"/>
      <c r="E99" s="62" t="str">
        <f>IF(BS_Avril[[#This Row],[N° ARTICLE]]=0,"",VLOOKUP(BS_Avril[[#This Row],[N° ARTICLE]],Données!C94:E150,2,FALSE))</f>
        <v/>
      </c>
      <c r="F99" s="49" t="str">
        <f>IF(BS_Avril[[#This Row],[N° ARTICLE]]=0,"",VLOOKUP(BS_Avril[[#This Row],[N° ARTICLE]],Données!C94:E150,3))</f>
        <v/>
      </c>
      <c r="G99" s="50"/>
      <c r="H99" s="57"/>
    </row>
    <row r="100" spans="1:8" s="18" customFormat="1" ht="15.95" customHeight="1" x14ac:dyDescent="0.2">
      <c r="A100" s="51"/>
      <c r="B100" s="51"/>
      <c r="C100" s="51"/>
      <c r="D100" s="51"/>
      <c r="E100" s="64"/>
      <c r="F100" s="67"/>
      <c r="G100" s="52"/>
      <c r="H100" s="58"/>
    </row>
    <row r="101" spans="1:8" s="18" customFormat="1" ht="15.95" customHeight="1" x14ac:dyDescent="0.2">
      <c r="A101" s="51"/>
      <c r="B101" s="51"/>
      <c r="C101" s="51"/>
      <c r="D101" s="51"/>
      <c r="E101" s="64"/>
      <c r="F101" s="67"/>
      <c r="G101" s="52"/>
      <c r="H101" s="58"/>
    </row>
    <row r="102" spans="1:8" s="18" customFormat="1" ht="15.95" customHeight="1" x14ac:dyDescent="0.2">
      <c r="A102" s="51"/>
      <c r="B102" s="51"/>
      <c r="C102" s="51"/>
      <c r="D102" s="51"/>
      <c r="E102" s="64"/>
      <c r="F102" s="67"/>
      <c r="G102" s="52"/>
      <c r="H102" s="58"/>
    </row>
    <row r="103" spans="1:8" s="18" customFormat="1" ht="15.95" customHeight="1" x14ac:dyDescent="0.2">
      <c r="A103" s="51"/>
      <c r="B103" s="51"/>
      <c r="C103" s="51"/>
      <c r="D103" s="51"/>
      <c r="E103" s="64"/>
      <c r="F103" s="67"/>
      <c r="G103" s="52"/>
      <c r="H103" s="58"/>
    </row>
    <row r="104" spans="1:8" s="18" customFormat="1" ht="15.95" customHeight="1" x14ac:dyDescent="0.2">
      <c r="A104" s="51"/>
      <c r="B104" s="51"/>
      <c r="C104" s="51"/>
      <c r="D104" s="51"/>
      <c r="E104" s="64"/>
      <c r="F104" s="67"/>
      <c r="G104" s="52"/>
      <c r="H104" s="58"/>
    </row>
    <row r="105" spans="1:8" s="18" customFormat="1" ht="15.95" customHeight="1" x14ac:dyDescent="0.2">
      <c r="A105" s="51"/>
      <c r="B105" s="51"/>
      <c r="C105" s="51"/>
      <c r="D105" s="51"/>
      <c r="E105" s="64"/>
      <c r="F105" s="67"/>
      <c r="G105" s="52"/>
      <c r="H105" s="58"/>
    </row>
    <row r="106" spans="1:8" s="18" customFormat="1" ht="15.95" customHeight="1" x14ac:dyDescent="0.2">
      <c r="A106" s="51"/>
      <c r="B106" s="51"/>
      <c r="C106" s="51"/>
      <c r="D106" s="51"/>
      <c r="E106" s="64"/>
      <c r="F106" s="67"/>
      <c r="G106" s="52"/>
      <c r="H106" s="58"/>
    </row>
    <row r="107" spans="1:8" s="18" customFormat="1" ht="15.95" customHeight="1" x14ac:dyDescent="0.2">
      <c r="A107" s="51"/>
      <c r="B107" s="51"/>
      <c r="C107" s="51"/>
      <c r="D107" s="51"/>
      <c r="E107" s="64"/>
      <c r="F107" s="67"/>
      <c r="G107" s="52"/>
      <c r="H107" s="58"/>
    </row>
    <row r="108" spans="1:8" s="18" customFormat="1" ht="15.95" customHeight="1" x14ac:dyDescent="0.2">
      <c r="A108" s="51"/>
      <c r="B108" s="51"/>
      <c r="C108" s="51"/>
      <c r="D108" s="51"/>
      <c r="E108" s="64"/>
      <c r="F108" s="67"/>
      <c r="G108" s="52"/>
      <c r="H108" s="58"/>
    </row>
    <row r="109" spans="1:8" s="18" customFormat="1" ht="15.95" customHeight="1" x14ac:dyDescent="0.2">
      <c r="A109" s="51"/>
      <c r="B109" s="51"/>
      <c r="C109" s="51"/>
      <c r="D109" s="51"/>
      <c r="E109" s="64"/>
      <c r="F109" s="67"/>
      <c r="G109" s="52"/>
      <c r="H109" s="58"/>
    </row>
    <row r="110" spans="1:8" s="18" customFormat="1" ht="15.95" customHeight="1" x14ac:dyDescent="0.2">
      <c r="A110" s="51"/>
      <c r="B110" s="51"/>
      <c r="C110" s="51"/>
      <c r="D110" s="51"/>
      <c r="E110" s="64"/>
      <c r="F110" s="67"/>
      <c r="G110" s="52"/>
      <c r="H110" s="58"/>
    </row>
    <row r="111" spans="1:8" s="18" customFormat="1" ht="15.95" customHeight="1" x14ac:dyDescent="0.2">
      <c r="A111" s="51"/>
      <c r="B111" s="51"/>
      <c r="C111" s="51"/>
      <c r="D111" s="51"/>
      <c r="E111" s="64"/>
      <c r="F111" s="67"/>
      <c r="G111" s="52"/>
      <c r="H111" s="58"/>
    </row>
    <row r="112" spans="1:8" s="18" customFormat="1" ht="15.95" customHeight="1" x14ac:dyDescent="0.2">
      <c r="A112" s="51"/>
      <c r="B112" s="51"/>
      <c r="C112" s="51"/>
      <c r="D112" s="51"/>
      <c r="E112" s="64"/>
      <c r="F112" s="67"/>
      <c r="G112" s="52"/>
      <c r="H112" s="58"/>
    </row>
    <row r="113" spans="1:8" s="18" customFormat="1" ht="15.95" customHeight="1" x14ac:dyDescent="0.2">
      <c r="A113" s="51"/>
      <c r="B113" s="51"/>
      <c r="C113" s="51"/>
      <c r="D113" s="51"/>
      <c r="E113" s="64"/>
      <c r="F113" s="67"/>
      <c r="G113" s="52"/>
      <c r="H113" s="58"/>
    </row>
    <row r="114" spans="1:8" s="18" customFormat="1" ht="15.95" customHeight="1" x14ac:dyDescent="0.2">
      <c r="A114" s="51"/>
      <c r="B114" s="51"/>
      <c r="C114" s="51"/>
      <c r="D114" s="51"/>
      <c r="E114" s="64"/>
      <c r="F114" s="67"/>
      <c r="G114" s="52"/>
      <c r="H114" s="58"/>
    </row>
    <row r="115" spans="1:8" s="18" customFormat="1" ht="15.95" customHeight="1" x14ac:dyDescent="0.2">
      <c r="A115" s="51"/>
      <c r="B115" s="51"/>
      <c r="C115" s="51"/>
      <c r="D115" s="51"/>
      <c r="E115" s="64"/>
      <c r="F115" s="67"/>
      <c r="G115" s="52"/>
      <c r="H115" s="58"/>
    </row>
    <row r="116" spans="1:8" s="18" customFormat="1" ht="15.95" customHeight="1" x14ac:dyDescent="0.2">
      <c r="A116" s="51"/>
      <c r="B116" s="51"/>
      <c r="C116" s="51"/>
      <c r="D116" s="51"/>
      <c r="E116" s="64"/>
      <c r="F116" s="67"/>
      <c r="G116" s="52"/>
      <c r="H116" s="58"/>
    </row>
    <row r="117" spans="1:8" s="18" customFormat="1" ht="15.95" customHeight="1" x14ac:dyDescent="0.2">
      <c r="A117" s="51"/>
      <c r="B117" s="51"/>
      <c r="C117" s="51"/>
      <c r="D117" s="51"/>
      <c r="E117" s="64"/>
      <c r="F117" s="67"/>
      <c r="G117" s="52"/>
      <c r="H117" s="58"/>
    </row>
    <row r="118" spans="1:8" s="18" customFormat="1" ht="15.95" customHeight="1" x14ac:dyDescent="0.2">
      <c r="A118" s="51"/>
      <c r="B118" s="51"/>
      <c r="C118" s="51"/>
      <c r="D118" s="51"/>
      <c r="E118" s="64"/>
      <c r="F118" s="67"/>
      <c r="G118" s="52"/>
      <c r="H118" s="58"/>
    </row>
    <row r="119" spans="1:8" s="18" customFormat="1" ht="15.95" customHeight="1" x14ac:dyDescent="0.2">
      <c r="A119" s="51"/>
      <c r="B119" s="51"/>
      <c r="C119" s="51"/>
      <c r="D119" s="51"/>
      <c r="E119" s="64"/>
      <c r="F119" s="67"/>
      <c r="G119" s="52"/>
      <c r="H119" s="58"/>
    </row>
    <row r="120" spans="1:8" s="18" customFormat="1" ht="15.95" customHeight="1" x14ac:dyDescent="0.2">
      <c r="A120" s="51"/>
      <c r="B120" s="51"/>
      <c r="C120" s="51"/>
      <c r="D120" s="51"/>
      <c r="E120" s="64"/>
      <c r="F120" s="67"/>
      <c r="G120" s="52"/>
      <c r="H120" s="58"/>
    </row>
    <row r="121" spans="1:8" s="18" customFormat="1" ht="15.95" customHeight="1" x14ac:dyDescent="0.2">
      <c r="A121" s="51"/>
      <c r="B121" s="51"/>
      <c r="C121" s="51"/>
      <c r="D121" s="51"/>
      <c r="E121" s="64"/>
      <c r="F121" s="67"/>
      <c r="G121" s="52"/>
      <c r="H121" s="58"/>
    </row>
    <row r="122" spans="1:8" s="18" customFormat="1" ht="15.95" customHeight="1" x14ac:dyDescent="0.2">
      <c r="A122" s="51"/>
      <c r="B122" s="51"/>
      <c r="C122" s="51"/>
      <c r="D122" s="51"/>
      <c r="E122" s="64"/>
      <c r="F122" s="67"/>
      <c r="G122" s="52"/>
      <c r="H122" s="58"/>
    </row>
    <row r="123" spans="1:8" s="18" customFormat="1" ht="15.95" customHeight="1" x14ac:dyDescent="0.2">
      <c r="A123" s="51"/>
      <c r="B123" s="51"/>
      <c r="C123" s="51"/>
      <c r="D123" s="51"/>
      <c r="E123" s="64"/>
      <c r="F123" s="67"/>
      <c r="G123" s="52"/>
      <c r="H123" s="58"/>
    </row>
    <row r="124" spans="1:8" s="18" customFormat="1" ht="15.95" customHeight="1" x14ac:dyDescent="0.2">
      <c r="A124" s="51"/>
      <c r="B124" s="51"/>
      <c r="C124" s="51"/>
      <c r="D124" s="51"/>
      <c r="E124" s="64"/>
      <c r="F124" s="67"/>
      <c r="G124" s="52"/>
      <c r="H124" s="58"/>
    </row>
    <row r="125" spans="1:8" s="18" customFormat="1" ht="15.95" customHeight="1" x14ac:dyDescent="0.2">
      <c r="A125" s="51"/>
      <c r="B125" s="51"/>
      <c r="C125" s="51"/>
      <c r="D125" s="51"/>
      <c r="E125" s="64"/>
      <c r="F125" s="67"/>
      <c r="G125" s="52"/>
      <c r="H125" s="58"/>
    </row>
    <row r="126" spans="1:8" s="18" customFormat="1" ht="15.95" customHeight="1" x14ac:dyDescent="0.2">
      <c r="A126" s="51"/>
      <c r="B126" s="51"/>
      <c r="C126" s="51"/>
      <c r="D126" s="51"/>
      <c r="E126" s="64"/>
      <c r="F126" s="67"/>
      <c r="G126" s="52"/>
      <c r="H126" s="58"/>
    </row>
    <row r="127" spans="1:8" s="18" customFormat="1" ht="15.95" customHeight="1" x14ac:dyDescent="0.2">
      <c r="A127" s="51"/>
      <c r="B127" s="51"/>
      <c r="C127" s="51"/>
      <c r="D127" s="51"/>
      <c r="E127" s="64"/>
      <c r="F127" s="67"/>
      <c r="G127" s="52"/>
      <c r="H127" s="58"/>
    </row>
    <row r="128" spans="1:8" s="18" customFormat="1" ht="15.95" customHeight="1" x14ac:dyDescent="0.2">
      <c r="A128" s="51"/>
      <c r="B128" s="51"/>
      <c r="C128" s="51"/>
      <c r="D128" s="51"/>
      <c r="E128" s="64"/>
      <c r="F128" s="67"/>
      <c r="G128" s="52"/>
      <c r="H128" s="58"/>
    </row>
    <row r="129" spans="1:8" s="18" customFormat="1" ht="15.95" customHeight="1" x14ac:dyDescent="0.2">
      <c r="A129" s="51"/>
      <c r="B129" s="51"/>
      <c r="C129" s="51"/>
      <c r="D129" s="51"/>
      <c r="E129" s="64"/>
      <c r="F129" s="67"/>
      <c r="G129" s="52"/>
      <c r="H129" s="58"/>
    </row>
    <row r="130" spans="1:8" s="18" customFormat="1" ht="15.95" customHeight="1" x14ac:dyDescent="0.2">
      <c r="A130" s="51"/>
      <c r="B130" s="51"/>
      <c r="C130" s="51"/>
      <c r="D130" s="51"/>
      <c r="E130" s="64"/>
      <c r="F130" s="67"/>
      <c r="G130" s="52"/>
      <c r="H130" s="58"/>
    </row>
    <row r="131" spans="1:8" s="18" customFormat="1" ht="15.95" customHeight="1" x14ac:dyDescent="0.2">
      <c r="A131" s="51"/>
      <c r="B131" s="51"/>
      <c r="C131" s="51"/>
      <c r="D131" s="51"/>
      <c r="E131" s="64"/>
      <c r="F131" s="67"/>
      <c r="G131" s="52"/>
      <c r="H131" s="58"/>
    </row>
    <row r="132" spans="1:8" s="18" customFormat="1" ht="15.95" customHeight="1" x14ac:dyDescent="0.2">
      <c r="A132" s="51"/>
      <c r="B132" s="51"/>
      <c r="C132" s="51"/>
      <c r="D132" s="51"/>
      <c r="E132" s="64"/>
      <c r="F132" s="67"/>
      <c r="G132" s="52"/>
      <c r="H132" s="58"/>
    </row>
    <row r="133" spans="1:8" s="18" customFormat="1" ht="15.95" customHeight="1" x14ac:dyDescent="0.2">
      <c r="A133" s="51"/>
      <c r="B133" s="51"/>
      <c r="C133" s="51"/>
      <c r="D133" s="51"/>
      <c r="E133" s="64"/>
      <c r="F133" s="67"/>
      <c r="G133" s="52"/>
      <c r="H133" s="58"/>
    </row>
    <row r="134" spans="1:8" s="18" customFormat="1" x14ac:dyDescent="0.2">
      <c r="A134" s="51"/>
      <c r="B134" s="51"/>
      <c r="C134" s="51"/>
      <c r="D134" s="51"/>
      <c r="E134" s="64"/>
      <c r="F134" s="67"/>
      <c r="G134" s="52"/>
      <c r="H134" s="58"/>
    </row>
    <row r="135" spans="1:8" s="18" customFormat="1" x14ac:dyDescent="0.2">
      <c r="A135" s="51"/>
      <c r="B135" s="51"/>
      <c r="C135" s="51"/>
      <c r="D135" s="51"/>
      <c r="E135" s="64"/>
      <c r="F135" s="67"/>
      <c r="G135" s="52"/>
      <c r="H135" s="58"/>
    </row>
    <row r="136" spans="1:8" s="18" customFormat="1" x14ac:dyDescent="0.2">
      <c r="A136" s="51"/>
      <c r="B136" s="51"/>
      <c r="C136" s="51"/>
      <c r="D136" s="51"/>
      <c r="E136" s="64"/>
      <c r="F136" s="67"/>
      <c r="G136" s="52"/>
      <c r="H136" s="58"/>
    </row>
    <row r="137" spans="1:8" s="18" customFormat="1" x14ac:dyDescent="0.2">
      <c r="A137" s="51"/>
      <c r="B137" s="51"/>
      <c r="C137" s="51"/>
      <c r="D137" s="51"/>
      <c r="E137" s="64"/>
      <c r="F137" s="67"/>
      <c r="G137" s="52"/>
      <c r="H137" s="58"/>
    </row>
    <row r="138" spans="1:8" s="18" customFormat="1" x14ac:dyDescent="0.2">
      <c r="A138" s="51"/>
      <c r="B138" s="51"/>
      <c r="C138" s="51"/>
      <c r="D138" s="51"/>
      <c r="E138" s="64"/>
      <c r="F138" s="67"/>
      <c r="G138" s="52"/>
      <c r="H138" s="58"/>
    </row>
    <row r="139" spans="1:8" s="18" customFormat="1" x14ac:dyDescent="0.2">
      <c r="A139" s="51"/>
      <c r="B139" s="51"/>
      <c r="C139" s="51"/>
      <c r="D139" s="51"/>
      <c r="E139" s="64"/>
      <c r="F139" s="67"/>
      <c r="G139" s="52"/>
      <c r="H139" s="58"/>
    </row>
    <row r="140" spans="1:8" s="18" customFormat="1" x14ac:dyDescent="0.2">
      <c r="A140" s="51"/>
      <c r="B140" s="51"/>
      <c r="C140" s="51"/>
      <c r="D140" s="51"/>
      <c r="E140" s="64"/>
      <c r="F140" s="67"/>
      <c r="G140" s="52"/>
      <c r="H140" s="58"/>
    </row>
    <row r="141" spans="1:8" s="18" customFormat="1" x14ac:dyDescent="0.2">
      <c r="A141" s="51"/>
      <c r="B141" s="51"/>
      <c r="C141" s="51"/>
      <c r="D141" s="51"/>
      <c r="E141" s="64"/>
      <c r="F141" s="67"/>
      <c r="G141" s="52"/>
      <c r="H141" s="58"/>
    </row>
    <row r="142" spans="1:8" s="18" customFormat="1" x14ac:dyDescent="0.2">
      <c r="A142" s="51"/>
      <c r="B142" s="51"/>
      <c r="C142" s="51"/>
      <c r="D142" s="51"/>
      <c r="E142" s="64"/>
      <c r="F142" s="67"/>
      <c r="G142" s="52"/>
      <c r="H142" s="58"/>
    </row>
    <row r="143" spans="1:8" s="18" customFormat="1" x14ac:dyDescent="0.2">
      <c r="A143" s="51"/>
      <c r="B143" s="51"/>
      <c r="C143" s="51"/>
      <c r="D143" s="51"/>
      <c r="E143" s="64"/>
      <c r="F143" s="67"/>
      <c r="G143" s="52"/>
      <c r="H143" s="58"/>
    </row>
    <row r="144" spans="1:8" s="18" customFormat="1" x14ac:dyDescent="0.2">
      <c r="A144" s="51"/>
      <c r="B144" s="51"/>
      <c r="C144" s="51"/>
      <c r="D144" s="51"/>
      <c r="E144" s="64"/>
      <c r="F144" s="67"/>
      <c r="G144" s="52"/>
      <c r="H144" s="58"/>
    </row>
    <row r="145" spans="1:8" s="18" customFormat="1" x14ac:dyDescent="0.2">
      <c r="A145" s="51"/>
      <c r="B145" s="51"/>
      <c r="C145" s="51"/>
      <c r="D145" s="51"/>
      <c r="E145" s="64"/>
      <c r="F145" s="67"/>
      <c r="G145" s="52"/>
      <c r="H145" s="58"/>
    </row>
    <row r="146" spans="1:8" s="18" customFormat="1" x14ac:dyDescent="0.2">
      <c r="A146" s="51"/>
      <c r="B146" s="51"/>
      <c r="C146" s="51"/>
      <c r="D146" s="51"/>
      <c r="E146" s="64"/>
      <c r="F146" s="67"/>
      <c r="G146" s="52"/>
      <c r="H146" s="58"/>
    </row>
    <row r="147" spans="1:8" s="18" customFormat="1" x14ac:dyDescent="0.2">
      <c r="A147" s="51"/>
      <c r="B147" s="51"/>
      <c r="C147" s="51"/>
      <c r="D147" s="51"/>
      <c r="E147" s="64"/>
      <c r="F147" s="67"/>
      <c r="G147" s="52"/>
      <c r="H147" s="58"/>
    </row>
    <row r="148" spans="1:8" s="18" customFormat="1" x14ac:dyDescent="0.2">
      <c r="A148" s="51"/>
      <c r="B148" s="51"/>
      <c r="C148" s="51"/>
      <c r="D148" s="51"/>
      <c r="E148" s="64"/>
      <c r="F148" s="67"/>
      <c r="G148" s="52"/>
      <c r="H148" s="58"/>
    </row>
    <row r="149" spans="1:8" s="18" customFormat="1" x14ac:dyDescent="0.2">
      <c r="A149" s="51"/>
      <c r="B149" s="51"/>
      <c r="C149" s="51"/>
      <c r="D149" s="51"/>
      <c r="E149" s="64"/>
      <c r="F149" s="67"/>
      <c r="G149" s="52"/>
      <c r="H149" s="58"/>
    </row>
    <row r="150" spans="1:8" s="18" customFormat="1" x14ac:dyDescent="0.2">
      <c r="A150" s="51"/>
      <c r="B150" s="51"/>
      <c r="C150" s="51"/>
      <c r="D150" s="51"/>
      <c r="E150" s="64"/>
      <c r="F150" s="67"/>
      <c r="G150" s="52"/>
      <c r="H150" s="58"/>
    </row>
    <row r="151" spans="1:8" s="18" customFormat="1" x14ac:dyDescent="0.2">
      <c r="A151" s="51"/>
      <c r="B151" s="51"/>
      <c r="C151" s="51"/>
      <c r="D151" s="51"/>
      <c r="E151" s="64"/>
      <c r="F151" s="67"/>
      <c r="G151" s="52"/>
      <c r="H151" s="58"/>
    </row>
    <row r="152" spans="1:8" s="18" customFormat="1" x14ac:dyDescent="0.2">
      <c r="A152" s="51"/>
      <c r="B152" s="51"/>
      <c r="C152" s="51"/>
      <c r="D152" s="51"/>
      <c r="E152" s="64"/>
      <c r="F152" s="67"/>
      <c r="G152" s="52"/>
      <c r="H152" s="58"/>
    </row>
    <row r="153" spans="1:8" s="18" customFormat="1" x14ac:dyDescent="0.2">
      <c r="A153" s="51"/>
      <c r="B153" s="51"/>
      <c r="C153" s="51"/>
      <c r="D153" s="51"/>
      <c r="E153" s="64"/>
      <c r="F153" s="67"/>
      <c r="G153" s="52"/>
      <c r="H153" s="58"/>
    </row>
    <row r="154" spans="1:8" s="18" customFormat="1" x14ac:dyDescent="0.2">
      <c r="A154" s="51"/>
      <c r="B154" s="51"/>
      <c r="C154" s="51"/>
      <c r="D154" s="51"/>
      <c r="E154" s="64"/>
      <c r="F154" s="67"/>
      <c r="G154" s="52"/>
      <c r="H154" s="58"/>
    </row>
    <row r="155" spans="1:8" s="18" customFormat="1" x14ac:dyDescent="0.2">
      <c r="A155" s="51"/>
      <c r="B155" s="51"/>
      <c r="C155" s="51"/>
      <c r="D155" s="51"/>
      <c r="E155" s="64"/>
      <c r="F155" s="67"/>
      <c r="G155" s="52"/>
      <c r="H155" s="58"/>
    </row>
    <row r="156" spans="1:8" s="18" customFormat="1" x14ac:dyDescent="0.2">
      <c r="A156" s="51"/>
      <c r="B156" s="51"/>
      <c r="C156" s="51"/>
      <c r="D156" s="51"/>
      <c r="E156" s="64"/>
      <c r="F156" s="67"/>
      <c r="G156" s="52"/>
      <c r="H156" s="58"/>
    </row>
    <row r="157" spans="1:8" s="18" customFormat="1" x14ac:dyDescent="0.2">
      <c r="A157" s="51"/>
      <c r="B157" s="51"/>
      <c r="C157" s="51"/>
      <c r="D157" s="51"/>
      <c r="E157" s="64"/>
      <c r="F157" s="67"/>
      <c r="G157" s="52"/>
      <c r="H157" s="58"/>
    </row>
    <row r="158" spans="1:8" s="18" customFormat="1" x14ac:dyDescent="0.2">
      <c r="A158" s="51"/>
      <c r="B158" s="51"/>
      <c r="C158" s="51"/>
      <c r="D158" s="51"/>
      <c r="E158" s="64"/>
      <c r="F158" s="67"/>
      <c r="G158" s="52"/>
      <c r="H158" s="58"/>
    </row>
    <row r="159" spans="1:8" s="18" customFormat="1" x14ac:dyDescent="0.2">
      <c r="A159" s="51"/>
      <c r="B159" s="51"/>
      <c r="C159" s="51"/>
      <c r="D159" s="51"/>
      <c r="E159" s="64"/>
      <c r="F159" s="67"/>
      <c r="G159" s="52"/>
      <c r="H159" s="58"/>
    </row>
    <row r="160" spans="1:8" s="18" customFormat="1" x14ac:dyDescent="0.2">
      <c r="A160" s="51"/>
      <c r="B160" s="51"/>
      <c r="C160" s="51"/>
      <c r="D160" s="51"/>
      <c r="E160" s="64"/>
      <c r="F160" s="67"/>
      <c r="G160" s="52"/>
      <c r="H160" s="58"/>
    </row>
    <row r="161" spans="1:8" s="18" customFormat="1" x14ac:dyDescent="0.2">
      <c r="A161" s="51"/>
      <c r="B161" s="51"/>
      <c r="C161" s="51"/>
      <c r="D161" s="51"/>
      <c r="E161" s="64"/>
      <c r="F161" s="67"/>
      <c r="G161" s="52"/>
      <c r="H161" s="58"/>
    </row>
    <row r="162" spans="1:8" s="18" customFormat="1" x14ac:dyDescent="0.2">
      <c r="A162" s="51"/>
      <c r="B162" s="51"/>
      <c r="C162" s="51"/>
      <c r="D162" s="51"/>
      <c r="E162" s="64"/>
      <c r="F162" s="67"/>
      <c r="G162" s="52"/>
      <c r="H162" s="58"/>
    </row>
    <row r="163" spans="1:8" s="18" customFormat="1" x14ac:dyDescent="0.2">
      <c r="A163" s="51"/>
      <c r="B163" s="51"/>
      <c r="C163" s="51"/>
      <c r="D163" s="51"/>
      <c r="E163" s="64"/>
      <c r="F163" s="67"/>
      <c r="G163" s="52"/>
      <c r="H163" s="58"/>
    </row>
    <row r="164" spans="1:8" s="18" customFormat="1" x14ac:dyDescent="0.2">
      <c r="A164" s="42"/>
      <c r="B164" s="42"/>
      <c r="C164" s="42"/>
      <c r="D164" s="47"/>
      <c r="F164" s="68"/>
      <c r="G164" s="56"/>
      <c r="H164" s="43"/>
    </row>
    <row r="165" spans="1:8" s="18" customFormat="1" x14ac:dyDescent="0.2">
      <c r="A165" s="42"/>
      <c r="B165" s="42"/>
      <c r="C165" s="42"/>
      <c r="D165" s="47"/>
      <c r="F165" s="68"/>
      <c r="G165" s="56"/>
      <c r="H165" s="43"/>
    </row>
    <row r="166" spans="1:8" s="18" customFormat="1" x14ac:dyDescent="0.2">
      <c r="A166" s="42"/>
      <c r="B166" s="42"/>
      <c r="C166" s="42"/>
      <c r="D166" s="47"/>
      <c r="F166" s="68"/>
      <c r="G166" s="56"/>
      <c r="H166" s="43"/>
    </row>
    <row r="167" spans="1:8" s="18" customFormat="1" x14ac:dyDescent="0.2">
      <c r="A167" s="42"/>
      <c r="B167" s="42"/>
      <c r="C167" s="42"/>
      <c r="D167" s="47"/>
      <c r="F167" s="68"/>
      <c r="G167" s="56"/>
      <c r="H167" s="43"/>
    </row>
    <row r="168" spans="1:8" s="18" customFormat="1" x14ac:dyDescent="0.2">
      <c r="A168" s="42"/>
      <c r="B168" s="42"/>
      <c r="C168" s="42"/>
      <c r="D168" s="47"/>
      <c r="F168" s="68"/>
      <c r="G168" s="56"/>
      <c r="H168" s="43"/>
    </row>
    <row r="169" spans="1:8" s="18" customFormat="1" x14ac:dyDescent="0.2">
      <c r="A169" s="42"/>
      <c r="B169" s="42"/>
      <c r="C169" s="42"/>
      <c r="D169" s="47"/>
      <c r="F169" s="68"/>
      <c r="G169" s="56"/>
      <c r="H169" s="43"/>
    </row>
    <row r="170" spans="1:8" s="18" customFormat="1" x14ac:dyDescent="0.2">
      <c r="A170" s="42"/>
      <c r="B170" s="42"/>
      <c r="C170" s="42"/>
      <c r="D170" s="47"/>
      <c r="F170" s="68"/>
      <c r="G170" s="56"/>
      <c r="H170" s="43"/>
    </row>
    <row r="171" spans="1:8" s="18" customFormat="1" x14ac:dyDescent="0.2">
      <c r="A171" s="42"/>
      <c r="B171" s="42"/>
      <c r="C171" s="42"/>
      <c r="D171" s="47"/>
      <c r="F171" s="68"/>
      <c r="G171" s="56"/>
      <c r="H171" s="43"/>
    </row>
    <row r="172" spans="1:8" s="18" customFormat="1" x14ac:dyDescent="0.2">
      <c r="A172" s="42"/>
      <c r="B172" s="42"/>
      <c r="C172" s="42"/>
      <c r="D172" s="47"/>
      <c r="F172" s="68"/>
      <c r="G172" s="56"/>
      <c r="H172" s="43"/>
    </row>
    <row r="173" spans="1:8" s="18" customFormat="1" x14ac:dyDescent="0.2">
      <c r="A173" s="42"/>
      <c r="B173" s="42"/>
      <c r="C173" s="42"/>
      <c r="D173" s="47"/>
      <c r="F173" s="68"/>
      <c r="G173" s="56"/>
      <c r="H173" s="43"/>
    </row>
    <row r="174" spans="1:8" s="18" customFormat="1" x14ac:dyDescent="0.2">
      <c r="A174" s="42"/>
      <c r="B174" s="42"/>
      <c r="C174" s="42"/>
      <c r="D174" s="47"/>
      <c r="F174" s="68"/>
      <c r="G174" s="56"/>
      <c r="H174" s="43"/>
    </row>
    <row r="175" spans="1:8" s="18" customFormat="1" x14ac:dyDescent="0.2">
      <c r="A175" s="42"/>
      <c r="B175" s="42"/>
      <c r="C175" s="42"/>
      <c r="D175" s="47"/>
      <c r="F175" s="68"/>
      <c r="G175" s="56"/>
      <c r="H175" s="43"/>
    </row>
    <row r="176" spans="1:8" s="18" customFormat="1" x14ac:dyDescent="0.2">
      <c r="A176" s="42"/>
      <c r="B176" s="42"/>
      <c r="C176" s="42"/>
      <c r="D176" s="47"/>
      <c r="F176" s="68"/>
      <c r="G176" s="56"/>
      <c r="H176" s="43"/>
    </row>
    <row r="177" spans="1:8" s="18" customFormat="1" x14ac:dyDescent="0.2">
      <c r="A177" s="42"/>
      <c r="B177" s="42"/>
      <c r="C177" s="42"/>
      <c r="D177" s="47"/>
      <c r="F177" s="68"/>
      <c r="G177" s="56"/>
      <c r="H177" s="43"/>
    </row>
    <row r="178" spans="1:8" s="18" customFormat="1" x14ac:dyDescent="0.2">
      <c r="A178" s="42"/>
      <c r="B178" s="42"/>
      <c r="C178" s="42"/>
      <c r="D178" s="47"/>
      <c r="F178" s="68"/>
      <c r="G178" s="56"/>
      <c r="H178" s="43"/>
    </row>
    <row r="179" spans="1:8" s="18" customFormat="1" x14ac:dyDescent="0.2">
      <c r="A179" s="42"/>
      <c r="B179" s="42"/>
      <c r="C179" s="42"/>
      <c r="D179" s="47"/>
      <c r="F179" s="68"/>
      <c r="G179" s="56"/>
      <c r="H179" s="43"/>
    </row>
    <row r="180" spans="1:8" s="18" customFormat="1" x14ac:dyDescent="0.2">
      <c r="A180" s="42"/>
      <c r="B180" s="42"/>
      <c r="C180" s="42"/>
      <c r="D180" s="47"/>
      <c r="F180" s="68"/>
      <c r="G180" s="56"/>
      <c r="H180" s="43"/>
    </row>
    <row r="181" spans="1:8" s="18" customFormat="1" x14ac:dyDescent="0.2">
      <c r="A181" s="42"/>
      <c r="B181" s="42"/>
      <c r="C181" s="42"/>
      <c r="D181" s="47"/>
      <c r="F181" s="68"/>
      <c r="G181" s="56"/>
      <c r="H181" s="43"/>
    </row>
    <row r="182" spans="1:8" s="18" customFormat="1" x14ac:dyDescent="0.2">
      <c r="A182" s="42"/>
      <c r="B182" s="42"/>
      <c r="C182" s="42"/>
      <c r="D182" s="47"/>
      <c r="F182" s="68"/>
      <c r="G182" s="56"/>
      <c r="H182" s="43"/>
    </row>
    <row r="183" spans="1:8" s="18" customFormat="1" x14ac:dyDescent="0.2">
      <c r="A183" s="42"/>
      <c r="B183" s="42"/>
      <c r="C183" s="42"/>
      <c r="D183" s="47"/>
      <c r="F183" s="68"/>
      <c r="G183" s="56"/>
      <c r="H183" s="43"/>
    </row>
    <row r="184" spans="1:8" s="18" customFormat="1" x14ac:dyDescent="0.2">
      <c r="A184" s="42"/>
      <c r="B184" s="42"/>
      <c r="C184" s="42"/>
      <c r="D184" s="47"/>
      <c r="F184" s="68"/>
      <c r="G184" s="56"/>
      <c r="H184" s="43"/>
    </row>
    <row r="185" spans="1:8" s="18" customFormat="1" x14ac:dyDescent="0.2">
      <c r="A185" s="42"/>
      <c r="B185" s="42"/>
      <c r="C185" s="42"/>
      <c r="D185" s="47"/>
      <c r="F185" s="68"/>
      <c r="G185" s="56"/>
      <c r="H185" s="43"/>
    </row>
    <row r="186" spans="1:8" s="18" customFormat="1" x14ac:dyDescent="0.2">
      <c r="A186" s="42"/>
      <c r="B186" s="42"/>
      <c r="C186" s="42"/>
      <c r="D186" s="47"/>
      <c r="F186" s="68"/>
      <c r="G186" s="56"/>
      <c r="H186" s="43"/>
    </row>
    <row r="187" spans="1:8" s="18" customFormat="1" x14ac:dyDescent="0.2">
      <c r="A187" s="42"/>
      <c r="B187" s="42"/>
      <c r="C187" s="42"/>
      <c r="D187" s="47"/>
      <c r="F187" s="68"/>
      <c r="G187" s="56"/>
      <c r="H187" s="43"/>
    </row>
    <row r="188" spans="1:8" s="18" customFormat="1" x14ac:dyDescent="0.2">
      <c r="A188" s="42"/>
      <c r="B188" s="42"/>
      <c r="C188" s="42"/>
      <c r="D188" s="47"/>
      <c r="F188" s="68"/>
      <c r="G188" s="56"/>
      <c r="H188" s="43"/>
    </row>
    <row r="189" spans="1:8" s="18" customFormat="1" x14ac:dyDescent="0.2">
      <c r="A189" s="42"/>
      <c r="B189" s="42"/>
      <c r="C189" s="42"/>
      <c r="D189" s="47"/>
      <c r="F189" s="68"/>
      <c r="G189" s="56"/>
      <c r="H189" s="43"/>
    </row>
    <row r="190" spans="1:8" s="18" customFormat="1" x14ac:dyDescent="0.2">
      <c r="A190" s="42"/>
      <c r="B190" s="42"/>
      <c r="C190" s="42"/>
      <c r="D190" s="47"/>
      <c r="F190" s="68"/>
      <c r="G190" s="56"/>
      <c r="H190" s="43"/>
    </row>
    <row r="191" spans="1:8" s="18" customFormat="1" x14ac:dyDescent="0.2">
      <c r="A191" s="42"/>
      <c r="B191" s="42"/>
      <c r="C191" s="42"/>
      <c r="D191" s="47"/>
      <c r="F191" s="68"/>
      <c r="G191" s="56"/>
      <c r="H191" s="43"/>
    </row>
    <row r="192" spans="1:8" s="18" customFormat="1" x14ac:dyDescent="0.2">
      <c r="A192" s="42"/>
      <c r="B192" s="42"/>
      <c r="C192" s="42"/>
      <c r="D192" s="47"/>
      <c r="F192" s="68"/>
      <c r="G192" s="56"/>
      <c r="H192" s="43"/>
    </row>
    <row r="193" spans="1:8" s="18" customFormat="1" x14ac:dyDescent="0.2">
      <c r="A193" s="42"/>
      <c r="B193" s="42"/>
      <c r="C193" s="42"/>
      <c r="D193" s="47"/>
      <c r="F193" s="68"/>
      <c r="G193" s="56"/>
      <c r="H193" s="43"/>
    </row>
    <row r="194" spans="1:8" s="18" customFormat="1" x14ac:dyDescent="0.2">
      <c r="A194" s="42"/>
      <c r="B194" s="42"/>
      <c r="C194" s="42"/>
      <c r="D194" s="47"/>
      <c r="F194" s="68"/>
      <c r="G194" s="56"/>
      <c r="H194" s="43"/>
    </row>
    <row r="195" spans="1:8" s="18" customFormat="1" x14ac:dyDescent="0.2">
      <c r="A195" s="42"/>
      <c r="B195" s="42"/>
      <c r="C195" s="42"/>
      <c r="D195" s="47"/>
      <c r="F195" s="68"/>
      <c r="G195" s="56"/>
      <c r="H195" s="43"/>
    </row>
    <row r="196" spans="1:8" s="18" customFormat="1" x14ac:dyDescent="0.2">
      <c r="A196" s="42"/>
      <c r="B196" s="42"/>
      <c r="C196" s="42"/>
      <c r="D196" s="47"/>
      <c r="F196" s="68"/>
      <c r="G196" s="56"/>
      <c r="H196" s="43"/>
    </row>
    <row r="197" spans="1:8" s="18" customFormat="1" x14ac:dyDescent="0.2">
      <c r="A197" s="42"/>
      <c r="B197" s="42"/>
      <c r="C197" s="42"/>
      <c r="D197" s="47"/>
      <c r="F197" s="68"/>
      <c r="G197" s="56"/>
      <c r="H197" s="43"/>
    </row>
    <row r="198" spans="1:8" s="18" customFormat="1" x14ac:dyDescent="0.2">
      <c r="A198" s="42"/>
      <c r="B198" s="42"/>
      <c r="C198" s="42"/>
      <c r="D198" s="47"/>
      <c r="F198" s="68"/>
      <c r="G198" s="56"/>
      <c r="H198" s="43"/>
    </row>
    <row r="199" spans="1:8" s="18" customFormat="1" x14ac:dyDescent="0.2">
      <c r="A199" s="42"/>
      <c r="B199" s="42"/>
      <c r="C199" s="42"/>
      <c r="D199" s="47"/>
      <c r="F199" s="68"/>
      <c r="G199" s="56"/>
      <c r="H199" s="43"/>
    </row>
    <row r="200" spans="1:8" s="18" customFormat="1" x14ac:dyDescent="0.2">
      <c r="A200" s="42"/>
      <c r="B200" s="42"/>
      <c r="C200" s="42"/>
      <c r="D200" s="47"/>
      <c r="F200" s="68"/>
      <c r="G200" s="56"/>
      <c r="H200" s="43"/>
    </row>
    <row r="201" spans="1:8" s="18" customFormat="1" x14ac:dyDescent="0.2">
      <c r="A201" s="42"/>
      <c r="B201" s="42"/>
      <c r="C201" s="42"/>
      <c r="D201" s="47"/>
      <c r="F201" s="68"/>
      <c r="G201" s="56"/>
      <c r="H201" s="43"/>
    </row>
    <row r="202" spans="1:8" s="18" customFormat="1" x14ac:dyDescent="0.2">
      <c r="A202" s="42"/>
      <c r="B202" s="42"/>
      <c r="C202" s="42"/>
      <c r="D202" s="47"/>
      <c r="F202" s="68"/>
      <c r="G202" s="56"/>
      <c r="H202" s="43"/>
    </row>
    <row r="203" spans="1:8" s="18" customFormat="1" x14ac:dyDescent="0.2">
      <c r="A203" s="42"/>
      <c r="B203" s="42"/>
      <c r="C203" s="42"/>
      <c r="D203" s="47"/>
      <c r="F203" s="68"/>
      <c r="G203" s="56"/>
      <c r="H203" s="43"/>
    </row>
    <row r="204" spans="1:8" s="18" customFormat="1" x14ac:dyDescent="0.2">
      <c r="A204" s="42"/>
      <c r="B204" s="42"/>
      <c r="C204" s="42"/>
      <c r="D204" s="47"/>
      <c r="F204" s="68"/>
      <c r="G204" s="56"/>
      <c r="H204" s="43"/>
    </row>
    <row r="205" spans="1:8" s="18" customFormat="1" x14ac:dyDescent="0.2">
      <c r="A205" s="42"/>
      <c r="B205" s="42"/>
      <c r="C205" s="42"/>
      <c r="D205" s="47"/>
      <c r="F205" s="68"/>
      <c r="G205" s="56"/>
      <c r="H205" s="43"/>
    </row>
    <row r="206" spans="1:8" s="18" customFormat="1" x14ac:dyDescent="0.2">
      <c r="A206" s="42"/>
      <c r="B206" s="42"/>
      <c r="C206" s="42"/>
      <c r="D206" s="47"/>
      <c r="F206" s="68"/>
      <c r="G206" s="56"/>
      <c r="H206" s="43"/>
    </row>
    <row r="207" spans="1:8" s="18" customFormat="1" x14ac:dyDescent="0.2">
      <c r="A207" s="42"/>
      <c r="B207" s="42"/>
      <c r="C207" s="42"/>
      <c r="D207" s="47"/>
      <c r="F207" s="68"/>
      <c r="G207" s="56"/>
      <c r="H207" s="43"/>
    </row>
    <row r="208" spans="1:8" s="18" customFormat="1" x14ac:dyDescent="0.2">
      <c r="A208" s="42"/>
      <c r="B208" s="42"/>
      <c r="C208" s="42"/>
      <c r="D208" s="47"/>
      <c r="F208" s="68"/>
      <c r="G208" s="56"/>
      <c r="H208" s="43"/>
    </row>
    <row r="209" spans="1:8" s="18" customFormat="1" x14ac:dyDescent="0.2">
      <c r="A209" s="42"/>
      <c r="B209" s="42"/>
      <c r="C209" s="42"/>
      <c r="D209" s="47"/>
      <c r="F209" s="68"/>
      <c r="G209" s="56"/>
      <c r="H209" s="43"/>
    </row>
    <row r="210" spans="1:8" s="18" customFormat="1" x14ac:dyDescent="0.2">
      <c r="A210" s="42"/>
      <c r="B210" s="42"/>
      <c r="C210" s="42"/>
      <c r="D210" s="47"/>
      <c r="F210" s="68"/>
      <c r="G210" s="56"/>
      <c r="H210" s="43"/>
    </row>
    <row r="211" spans="1:8" s="18" customFormat="1" x14ac:dyDescent="0.2">
      <c r="A211" s="42"/>
      <c r="B211" s="42"/>
      <c r="C211" s="42"/>
      <c r="D211" s="47"/>
      <c r="F211" s="68"/>
      <c r="G211" s="56"/>
      <c r="H211" s="43"/>
    </row>
    <row r="212" spans="1:8" s="18" customFormat="1" x14ac:dyDescent="0.2">
      <c r="A212" s="42"/>
      <c r="B212" s="42"/>
      <c r="C212" s="42"/>
      <c r="D212" s="47"/>
      <c r="F212" s="68"/>
      <c r="G212" s="56"/>
      <c r="H212" s="43"/>
    </row>
    <row r="213" spans="1:8" s="18" customFormat="1" x14ac:dyDescent="0.2">
      <c r="A213" s="42"/>
      <c r="B213" s="42"/>
      <c r="C213" s="42"/>
      <c r="D213" s="47"/>
      <c r="F213" s="68"/>
      <c r="G213" s="56"/>
      <c r="H213" s="43"/>
    </row>
    <row r="214" spans="1:8" s="18" customFormat="1" x14ac:dyDescent="0.2">
      <c r="A214" s="42"/>
      <c r="B214" s="42"/>
      <c r="C214" s="42"/>
      <c r="D214" s="47"/>
      <c r="F214" s="68"/>
      <c r="G214" s="56"/>
      <c r="H214" s="43"/>
    </row>
    <row r="215" spans="1:8" s="18" customFormat="1" x14ac:dyDescent="0.2">
      <c r="A215" s="42"/>
      <c r="B215" s="42"/>
      <c r="C215" s="42"/>
      <c r="D215" s="47"/>
      <c r="F215" s="68"/>
      <c r="G215" s="56"/>
      <c r="H215" s="43"/>
    </row>
    <row r="216" spans="1:8" s="18" customFormat="1" x14ac:dyDescent="0.2">
      <c r="A216" s="42"/>
      <c r="B216" s="42"/>
      <c r="C216" s="42"/>
      <c r="D216" s="47"/>
      <c r="F216" s="68"/>
      <c r="G216" s="56"/>
      <c r="H216" s="43"/>
    </row>
    <row r="217" spans="1:8" s="18" customFormat="1" x14ac:dyDescent="0.2">
      <c r="A217" s="42"/>
      <c r="B217" s="42"/>
      <c r="C217" s="42"/>
      <c r="D217" s="47"/>
      <c r="F217" s="68"/>
      <c r="G217" s="56"/>
      <c r="H217" s="43"/>
    </row>
    <row r="218" spans="1:8" s="18" customFormat="1" x14ac:dyDescent="0.2">
      <c r="A218" s="42"/>
      <c r="B218" s="42"/>
      <c r="C218" s="42"/>
      <c r="D218" s="47"/>
      <c r="F218" s="68"/>
      <c r="G218" s="56"/>
      <c r="H218" s="43"/>
    </row>
    <row r="219" spans="1:8" s="18" customFormat="1" x14ac:dyDescent="0.2">
      <c r="A219" s="42"/>
      <c r="B219" s="42"/>
      <c r="C219" s="42"/>
      <c r="D219" s="47"/>
      <c r="F219" s="68"/>
      <c r="G219" s="56"/>
      <c r="H219" s="43"/>
    </row>
    <row r="220" spans="1:8" s="18" customFormat="1" x14ac:dyDescent="0.2">
      <c r="A220" s="42"/>
      <c r="B220" s="42"/>
      <c r="C220" s="42"/>
      <c r="D220" s="47"/>
      <c r="F220" s="68"/>
      <c r="G220" s="56"/>
      <c r="H220" s="43"/>
    </row>
    <row r="221" spans="1:8" s="18" customFormat="1" x14ac:dyDescent="0.2">
      <c r="A221" s="42"/>
      <c r="B221" s="42"/>
      <c r="C221" s="42"/>
      <c r="D221" s="47"/>
      <c r="F221" s="68"/>
      <c r="G221" s="56"/>
      <c r="H221" s="43"/>
    </row>
    <row r="222" spans="1:8" s="18" customFormat="1" x14ac:dyDescent="0.2">
      <c r="A222" s="42"/>
      <c r="B222" s="42"/>
      <c r="C222" s="42"/>
      <c r="D222" s="47"/>
      <c r="F222" s="68"/>
      <c r="G222" s="56"/>
      <c r="H222" s="43"/>
    </row>
    <row r="223" spans="1:8" s="18" customFormat="1" x14ac:dyDescent="0.2">
      <c r="A223" s="42"/>
      <c r="B223" s="42"/>
      <c r="C223" s="42"/>
      <c r="D223" s="47"/>
      <c r="F223" s="68"/>
      <c r="G223" s="56"/>
      <c r="H223" s="43"/>
    </row>
    <row r="224" spans="1:8" s="18" customFormat="1" x14ac:dyDescent="0.2">
      <c r="A224" s="42"/>
      <c r="B224" s="42"/>
      <c r="C224" s="42"/>
      <c r="D224" s="47"/>
      <c r="F224" s="68"/>
      <c r="G224" s="56"/>
      <c r="H224" s="43"/>
    </row>
    <row r="225" spans="1:8" s="18" customFormat="1" x14ac:dyDescent="0.2">
      <c r="A225" s="42"/>
      <c r="B225" s="42"/>
      <c r="C225" s="42"/>
      <c r="D225" s="47"/>
      <c r="F225" s="68"/>
      <c r="G225" s="56"/>
      <c r="H225" s="43"/>
    </row>
    <row r="226" spans="1:8" s="18" customFormat="1" x14ac:dyDescent="0.2">
      <c r="A226" s="42"/>
      <c r="B226" s="42"/>
      <c r="C226" s="42"/>
      <c r="D226" s="47"/>
      <c r="F226" s="68"/>
      <c r="G226" s="56"/>
      <c r="H226" s="43"/>
    </row>
    <row r="227" spans="1:8" s="18" customFormat="1" x14ac:dyDescent="0.2">
      <c r="A227" s="42"/>
      <c r="B227" s="42"/>
      <c r="C227" s="42"/>
      <c r="D227" s="47"/>
      <c r="F227" s="68"/>
      <c r="G227" s="56"/>
      <c r="H227" s="43"/>
    </row>
    <row r="228" spans="1:8" s="18" customFormat="1" x14ac:dyDescent="0.2">
      <c r="A228" s="42"/>
      <c r="B228" s="42"/>
      <c r="C228" s="42"/>
      <c r="D228" s="47"/>
      <c r="F228" s="68"/>
      <c r="G228" s="56"/>
      <c r="H228" s="43"/>
    </row>
    <row r="229" spans="1:8" s="18" customFormat="1" x14ac:dyDescent="0.2">
      <c r="A229" s="42"/>
      <c r="B229" s="42"/>
      <c r="C229" s="42"/>
      <c r="D229" s="47"/>
      <c r="F229" s="68"/>
      <c r="G229" s="56"/>
      <c r="H229" s="43"/>
    </row>
    <row r="230" spans="1:8" s="18" customFormat="1" x14ac:dyDescent="0.2">
      <c r="A230" s="42"/>
      <c r="B230" s="42"/>
      <c r="C230" s="42"/>
      <c r="D230" s="47"/>
      <c r="F230" s="68"/>
      <c r="G230" s="56"/>
      <c r="H230" s="43"/>
    </row>
    <row r="231" spans="1:8" s="18" customFormat="1" x14ac:dyDescent="0.2">
      <c r="A231" s="42"/>
      <c r="B231" s="42"/>
      <c r="C231" s="42"/>
      <c r="D231" s="47"/>
      <c r="F231" s="68"/>
      <c r="G231" s="56"/>
      <c r="H231" s="43"/>
    </row>
    <row r="232" spans="1:8" s="18" customFormat="1" x14ac:dyDescent="0.2">
      <c r="A232" s="42"/>
      <c r="B232" s="42"/>
      <c r="C232" s="42"/>
      <c r="D232" s="47"/>
      <c r="F232" s="68"/>
      <c r="G232" s="56"/>
      <c r="H232" s="43"/>
    </row>
    <row r="233" spans="1:8" s="18" customFormat="1" x14ac:dyDescent="0.2">
      <c r="A233" s="42"/>
      <c r="B233" s="42"/>
      <c r="C233" s="42"/>
      <c r="D233" s="47"/>
      <c r="F233" s="68"/>
      <c r="G233" s="56"/>
      <c r="H233" s="43"/>
    </row>
    <row r="234" spans="1:8" s="18" customFormat="1" x14ac:dyDescent="0.2">
      <c r="A234" s="42"/>
      <c r="B234" s="42"/>
      <c r="C234" s="42"/>
      <c r="D234" s="47"/>
      <c r="F234" s="68"/>
      <c r="G234" s="56"/>
      <c r="H234" s="43"/>
    </row>
    <row r="235" spans="1:8" s="18" customFormat="1" x14ac:dyDescent="0.2">
      <c r="A235" s="42"/>
      <c r="B235" s="42"/>
      <c r="C235" s="42"/>
      <c r="D235" s="47"/>
      <c r="F235" s="68"/>
      <c r="G235" s="56"/>
      <c r="H235" s="43"/>
    </row>
    <row r="236" spans="1:8" s="18" customFormat="1" x14ac:dyDescent="0.2">
      <c r="A236" s="42"/>
      <c r="B236" s="42"/>
      <c r="C236" s="42"/>
      <c r="D236" s="47"/>
      <c r="F236" s="68"/>
      <c r="G236" s="56"/>
      <c r="H236" s="43"/>
    </row>
    <row r="237" spans="1:8" s="18" customFormat="1" x14ac:dyDescent="0.2">
      <c r="A237" s="42"/>
      <c r="B237" s="42"/>
      <c r="C237" s="42"/>
      <c r="D237" s="47"/>
      <c r="F237" s="68"/>
      <c r="G237" s="56"/>
      <c r="H237" s="43"/>
    </row>
    <row r="238" spans="1:8" s="18" customFormat="1" x14ac:dyDescent="0.2">
      <c r="A238" s="42"/>
      <c r="B238" s="42"/>
      <c r="C238" s="42"/>
      <c r="D238" s="47"/>
      <c r="F238" s="68"/>
      <c r="G238" s="56"/>
      <c r="H238" s="43"/>
    </row>
    <row r="239" spans="1:8" s="18" customFormat="1" x14ac:dyDescent="0.2">
      <c r="A239" s="42"/>
      <c r="B239" s="42"/>
      <c r="C239" s="42"/>
      <c r="D239" s="47"/>
      <c r="F239" s="68"/>
      <c r="G239" s="56"/>
      <c r="H239" s="43"/>
    </row>
    <row r="240" spans="1:8" s="18" customFormat="1" x14ac:dyDescent="0.2">
      <c r="A240" s="42"/>
      <c r="B240" s="42"/>
      <c r="C240" s="42"/>
      <c r="D240" s="47"/>
      <c r="F240" s="68"/>
      <c r="G240" s="56"/>
      <c r="H240" s="43"/>
    </row>
    <row r="241" spans="1:8" s="18" customFormat="1" x14ac:dyDescent="0.2">
      <c r="A241" s="42"/>
      <c r="B241" s="42"/>
      <c r="C241" s="42"/>
      <c r="D241" s="47"/>
      <c r="F241" s="68"/>
      <c r="G241" s="56"/>
      <c r="H241" s="43"/>
    </row>
    <row r="242" spans="1:8" s="18" customFormat="1" x14ac:dyDescent="0.2">
      <c r="A242" s="42"/>
      <c r="B242" s="42"/>
      <c r="C242" s="42"/>
      <c r="D242" s="47"/>
      <c r="F242" s="68"/>
      <c r="G242" s="56"/>
      <c r="H242" s="43"/>
    </row>
    <row r="243" spans="1:8" s="18" customFormat="1" x14ac:dyDescent="0.2">
      <c r="A243" s="42"/>
      <c r="B243" s="42"/>
      <c r="C243" s="42"/>
      <c r="D243" s="47"/>
      <c r="F243" s="68"/>
      <c r="G243" s="56"/>
      <c r="H243" s="43"/>
    </row>
    <row r="244" spans="1:8" s="18" customFormat="1" x14ac:dyDescent="0.2">
      <c r="A244" s="42"/>
      <c r="B244" s="42"/>
      <c r="C244" s="42"/>
      <c r="D244" s="47"/>
      <c r="F244" s="68"/>
      <c r="G244" s="56"/>
      <c r="H244" s="43"/>
    </row>
    <row r="245" spans="1:8" s="18" customFormat="1" x14ac:dyDescent="0.2">
      <c r="A245" s="42"/>
      <c r="B245" s="42"/>
      <c r="C245" s="42"/>
      <c r="D245" s="47"/>
      <c r="F245" s="68"/>
      <c r="G245" s="56"/>
      <c r="H245" s="43"/>
    </row>
    <row r="246" spans="1:8" s="18" customFormat="1" x14ac:dyDescent="0.2">
      <c r="A246" s="42"/>
      <c r="B246" s="42"/>
      <c r="C246" s="42"/>
      <c r="D246" s="47"/>
      <c r="F246" s="68"/>
      <c r="G246" s="56"/>
      <c r="H246" s="43"/>
    </row>
    <row r="247" spans="1:8" s="18" customFormat="1" x14ac:dyDescent="0.2">
      <c r="A247" s="42"/>
      <c r="B247" s="42"/>
      <c r="C247" s="42"/>
      <c r="D247" s="47"/>
      <c r="F247" s="68"/>
      <c r="G247" s="56"/>
      <c r="H247" s="43"/>
    </row>
    <row r="248" spans="1:8" s="18" customFormat="1" x14ac:dyDescent="0.2">
      <c r="A248" s="42"/>
      <c r="B248" s="42"/>
      <c r="C248" s="42"/>
      <c r="D248" s="47"/>
      <c r="F248" s="68"/>
      <c r="G248" s="56"/>
      <c r="H248" s="43"/>
    </row>
    <row r="249" spans="1:8" s="18" customFormat="1" x14ac:dyDescent="0.2">
      <c r="A249" s="42"/>
      <c r="B249" s="42"/>
      <c r="C249" s="42"/>
      <c r="D249" s="47"/>
      <c r="F249" s="68"/>
      <c r="G249" s="56"/>
      <c r="H249" s="43"/>
    </row>
    <row r="250" spans="1:8" s="18" customFormat="1" x14ac:dyDescent="0.2">
      <c r="A250" s="42"/>
      <c r="B250" s="42"/>
      <c r="C250" s="42"/>
      <c r="D250" s="47"/>
      <c r="F250" s="68"/>
      <c r="G250" s="56"/>
      <c r="H250" s="43"/>
    </row>
    <row r="251" spans="1:8" s="18" customFormat="1" x14ac:dyDescent="0.2">
      <c r="A251" s="42"/>
      <c r="B251" s="42"/>
      <c r="C251" s="42"/>
      <c r="D251" s="47"/>
      <c r="F251" s="68"/>
      <c r="G251" s="56"/>
      <c r="H251" s="43"/>
    </row>
    <row r="252" spans="1:8" s="18" customFormat="1" x14ac:dyDescent="0.2">
      <c r="A252" s="42"/>
      <c r="B252" s="42"/>
      <c r="C252" s="42"/>
      <c r="D252" s="47"/>
      <c r="F252" s="68"/>
      <c r="G252" s="56"/>
      <c r="H252" s="43"/>
    </row>
    <row r="253" spans="1:8" s="18" customFormat="1" x14ac:dyDescent="0.2">
      <c r="A253" s="42"/>
      <c r="B253" s="42"/>
      <c r="C253" s="42"/>
      <c r="D253" s="47"/>
      <c r="F253" s="68"/>
      <c r="G253" s="56"/>
      <c r="H253" s="43"/>
    </row>
    <row r="254" spans="1:8" s="18" customFormat="1" x14ac:dyDescent="0.2">
      <c r="A254" s="42"/>
      <c r="B254" s="42"/>
      <c r="C254" s="42"/>
      <c r="D254" s="47"/>
      <c r="F254" s="68"/>
      <c r="G254" s="56"/>
      <c r="H254" s="43"/>
    </row>
    <row r="255" spans="1:8" s="18" customFormat="1" x14ac:dyDescent="0.2">
      <c r="A255" s="42"/>
      <c r="B255" s="42"/>
      <c r="C255" s="42"/>
      <c r="D255" s="47"/>
      <c r="F255" s="68"/>
      <c r="G255" s="56"/>
      <c r="H255" s="43"/>
    </row>
    <row r="256" spans="1:8" s="18" customFormat="1" x14ac:dyDescent="0.2">
      <c r="A256" s="42"/>
      <c r="B256" s="42"/>
      <c r="C256" s="42"/>
      <c r="D256" s="47"/>
      <c r="F256" s="68"/>
      <c r="G256" s="56"/>
      <c r="H256" s="43"/>
    </row>
    <row r="257" spans="1:8" s="18" customFormat="1" x14ac:dyDescent="0.2">
      <c r="A257" s="42"/>
      <c r="B257" s="42"/>
      <c r="C257" s="42"/>
      <c r="D257" s="47"/>
      <c r="F257" s="68"/>
      <c r="G257" s="56"/>
      <c r="H257" s="43"/>
    </row>
    <row r="258" spans="1:8" s="18" customFormat="1" x14ac:dyDescent="0.2">
      <c r="A258" s="42"/>
      <c r="B258" s="42"/>
      <c r="C258" s="42"/>
      <c r="D258" s="47"/>
      <c r="F258" s="68"/>
      <c r="G258" s="56"/>
      <c r="H258" s="43"/>
    </row>
    <row r="259" spans="1:8" s="18" customFormat="1" x14ac:dyDescent="0.2">
      <c r="A259" s="42"/>
      <c r="B259" s="42"/>
      <c r="C259" s="42"/>
      <c r="D259" s="47"/>
      <c r="F259" s="68"/>
      <c r="G259" s="56"/>
      <c r="H259" s="43"/>
    </row>
    <row r="260" spans="1:8" s="18" customFormat="1" x14ac:dyDescent="0.2">
      <c r="A260" s="42"/>
      <c r="B260" s="42"/>
      <c r="C260" s="42"/>
      <c r="D260" s="47"/>
      <c r="F260" s="68"/>
      <c r="G260" s="56"/>
      <c r="H260" s="43"/>
    </row>
    <row r="261" spans="1:8" s="18" customFormat="1" x14ac:dyDescent="0.2">
      <c r="A261" s="42"/>
      <c r="B261" s="42"/>
      <c r="C261" s="42"/>
      <c r="D261" s="47"/>
      <c r="F261" s="68"/>
      <c r="G261" s="56"/>
      <c r="H261" s="43"/>
    </row>
    <row r="262" spans="1:8" s="18" customFormat="1" x14ac:dyDescent="0.2">
      <c r="A262" s="42"/>
      <c r="B262" s="42"/>
      <c r="C262" s="42"/>
      <c r="D262" s="47"/>
      <c r="F262" s="68"/>
      <c r="G262" s="56"/>
      <c r="H262" s="43"/>
    </row>
    <row r="263" spans="1:8" s="18" customFormat="1" x14ac:dyDescent="0.2">
      <c r="A263" s="42"/>
      <c r="B263" s="42"/>
      <c r="C263" s="42"/>
      <c r="D263" s="47"/>
      <c r="F263" s="68"/>
      <c r="G263" s="56"/>
      <c r="H263" s="43"/>
    </row>
    <row r="264" spans="1:8" s="18" customFormat="1" x14ac:dyDescent="0.2">
      <c r="A264" s="42"/>
      <c r="B264" s="42"/>
      <c r="C264" s="42"/>
      <c r="D264" s="47"/>
      <c r="F264" s="68"/>
      <c r="G264" s="56"/>
      <c r="H264" s="43"/>
    </row>
    <row r="265" spans="1:8" s="18" customFormat="1" x14ac:dyDescent="0.2">
      <c r="A265" s="42"/>
      <c r="B265" s="42"/>
      <c r="C265" s="42"/>
      <c r="D265" s="47"/>
      <c r="F265" s="68"/>
      <c r="G265" s="56"/>
      <c r="H265" s="43"/>
    </row>
    <row r="266" spans="1:8" s="18" customFormat="1" x14ac:dyDescent="0.2">
      <c r="A266" s="42"/>
      <c r="B266" s="42"/>
      <c r="C266" s="42"/>
      <c r="D266" s="47"/>
      <c r="F266" s="68"/>
      <c r="G266" s="56"/>
      <c r="H266" s="43"/>
    </row>
    <row r="267" spans="1:8" s="18" customFormat="1" x14ac:dyDescent="0.2">
      <c r="A267" s="42"/>
      <c r="B267" s="42"/>
      <c r="C267" s="42"/>
      <c r="D267" s="47"/>
      <c r="F267" s="68"/>
      <c r="G267" s="56"/>
      <c r="H267" s="43"/>
    </row>
    <row r="268" spans="1:8" s="18" customFormat="1" x14ac:dyDescent="0.2">
      <c r="A268" s="42"/>
      <c r="B268" s="42"/>
      <c r="C268" s="42"/>
      <c r="D268" s="47"/>
      <c r="F268" s="68"/>
      <c r="G268" s="56"/>
      <c r="H268" s="43"/>
    </row>
    <row r="269" spans="1:8" s="18" customFormat="1" x14ac:dyDescent="0.2">
      <c r="A269" s="42"/>
      <c r="B269" s="42"/>
      <c r="C269" s="42"/>
      <c r="D269" s="47"/>
      <c r="F269" s="68"/>
      <c r="G269" s="56"/>
      <c r="H269" s="43"/>
    </row>
    <row r="270" spans="1:8" s="18" customFormat="1" x14ac:dyDescent="0.2">
      <c r="A270" s="42"/>
      <c r="B270" s="42"/>
      <c r="C270" s="42"/>
      <c r="D270" s="47"/>
      <c r="F270" s="68"/>
      <c r="G270" s="56"/>
      <c r="H270" s="43"/>
    </row>
    <row r="271" spans="1:8" s="18" customFormat="1" x14ac:dyDescent="0.2">
      <c r="A271" s="42"/>
      <c r="B271" s="42"/>
      <c r="C271" s="42"/>
      <c r="D271" s="47"/>
      <c r="F271" s="68"/>
      <c r="G271" s="56"/>
      <c r="H271" s="43"/>
    </row>
    <row r="272" spans="1:8" s="18" customFormat="1" x14ac:dyDescent="0.2">
      <c r="A272" s="42"/>
      <c r="B272" s="42"/>
      <c r="C272" s="42"/>
      <c r="D272" s="47"/>
      <c r="F272" s="68"/>
      <c r="G272" s="56"/>
      <c r="H272" s="43"/>
    </row>
    <row r="273" spans="1:8" s="18" customFormat="1" x14ac:dyDescent="0.2">
      <c r="A273" s="42"/>
      <c r="B273" s="42"/>
      <c r="C273" s="42"/>
      <c r="D273" s="47"/>
      <c r="F273" s="68"/>
      <c r="G273" s="56"/>
      <c r="H273" s="43"/>
    </row>
    <row r="274" spans="1:8" s="18" customFormat="1" x14ac:dyDescent="0.2">
      <c r="A274" s="42"/>
      <c r="B274" s="42"/>
      <c r="C274" s="42"/>
      <c r="D274" s="47"/>
      <c r="F274" s="68"/>
      <c r="G274" s="56"/>
      <c r="H274" s="43"/>
    </row>
    <row r="275" spans="1:8" s="18" customFormat="1" x14ac:dyDescent="0.2">
      <c r="A275" s="42"/>
      <c r="B275" s="42"/>
      <c r="C275" s="42"/>
      <c r="D275" s="47"/>
      <c r="F275" s="68"/>
      <c r="G275" s="56"/>
      <c r="H275" s="43"/>
    </row>
    <row r="276" spans="1:8" s="18" customFormat="1" x14ac:dyDescent="0.2">
      <c r="A276" s="42"/>
      <c r="B276" s="42"/>
      <c r="C276" s="42"/>
      <c r="D276" s="47"/>
      <c r="F276" s="68"/>
      <c r="G276" s="56"/>
      <c r="H276" s="43"/>
    </row>
    <row r="277" spans="1:8" s="18" customFormat="1" x14ac:dyDescent="0.2">
      <c r="A277" s="42"/>
      <c r="B277" s="42"/>
      <c r="C277" s="42"/>
      <c r="D277" s="47"/>
      <c r="F277" s="68"/>
      <c r="G277" s="56"/>
      <c r="H277" s="43"/>
    </row>
    <row r="278" spans="1:8" s="18" customFormat="1" x14ac:dyDescent="0.2">
      <c r="A278" s="42"/>
      <c r="B278" s="42"/>
      <c r="C278" s="42"/>
      <c r="D278" s="47"/>
      <c r="F278" s="68"/>
      <c r="G278" s="56"/>
      <c r="H278" s="43"/>
    </row>
    <row r="279" spans="1:8" s="18" customFormat="1" x14ac:dyDescent="0.2">
      <c r="A279" s="42"/>
      <c r="B279" s="42"/>
      <c r="C279" s="42"/>
      <c r="D279" s="47"/>
      <c r="F279" s="68"/>
      <c r="G279" s="56"/>
      <c r="H279" s="43"/>
    </row>
    <row r="280" spans="1:8" s="18" customFormat="1" x14ac:dyDescent="0.2">
      <c r="A280" s="42"/>
      <c r="B280" s="42"/>
      <c r="C280" s="42"/>
      <c r="D280" s="47"/>
      <c r="F280" s="68"/>
      <c r="G280" s="56"/>
      <c r="H280" s="43"/>
    </row>
    <row r="281" spans="1:8" s="18" customFormat="1" x14ac:dyDescent="0.2">
      <c r="A281" s="42"/>
      <c r="B281" s="42"/>
      <c r="C281" s="42"/>
      <c r="D281" s="47"/>
      <c r="F281" s="68"/>
      <c r="G281" s="56"/>
      <c r="H281" s="43"/>
    </row>
    <row r="282" spans="1:8" s="18" customFormat="1" x14ac:dyDescent="0.2">
      <c r="A282" s="42"/>
      <c r="B282" s="42"/>
      <c r="C282" s="42"/>
      <c r="D282" s="47"/>
      <c r="F282" s="68"/>
      <c r="G282" s="56"/>
      <c r="H282" s="43"/>
    </row>
    <row r="283" spans="1:8" s="18" customFormat="1" x14ac:dyDescent="0.2">
      <c r="A283" s="42"/>
      <c r="B283" s="42"/>
      <c r="C283" s="42"/>
      <c r="D283" s="47"/>
      <c r="F283" s="68"/>
      <c r="G283" s="56"/>
      <c r="H283" s="43"/>
    </row>
    <row r="284" spans="1:8" s="18" customFormat="1" x14ac:dyDescent="0.2">
      <c r="A284" s="42"/>
      <c r="B284" s="42"/>
      <c r="C284" s="42"/>
      <c r="D284" s="47"/>
      <c r="F284" s="68"/>
      <c r="G284" s="56"/>
      <c r="H284" s="43"/>
    </row>
    <row r="285" spans="1:8" s="18" customFormat="1" x14ac:dyDescent="0.2">
      <c r="A285" s="42"/>
      <c r="B285" s="42"/>
      <c r="C285" s="42"/>
      <c r="D285" s="47"/>
      <c r="F285" s="68"/>
      <c r="G285" s="56"/>
      <c r="H285" s="43"/>
    </row>
    <row r="286" spans="1:8" s="18" customFormat="1" x14ac:dyDescent="0.2">
      <c r="A286" s="42"/>
      <c r="B286" s="42"/>
      <c r="C286" s="42"/>
      <c r="D286" s="47"/>
      <c r="F286" s="68"/>
      <c r="G286" s="56"/>
      <c r="H286" s="43"/>
    </row>
    <row r="287" spans="1:8" s="18" customFormat="1" x14ac:dyDescent="0.2">
      <c r="A287" s="42"/>
      <c r="B287" s="42"/>
      <c r="C287" s="42"/>
      <c r="D287" s="47"/>
      <c r="F287" s="68"/>
      <c r="G287" s="56"/>
      <c r="H287" s="43"/>
    </row>
    <row r="288" spans="1:8" s="18" customFormat="1" x14ac:dyDescent="0.2">
      <c r="A288" s="42"/>
      <c r="B288" s="42"/>
      <c r="C288" s="42"/>
      <c r="D288" s="47"/>
      <c r="F288" s="68"/>
      <c r="G288" s="56"/>
      <c r="H288" s="43"/>
    </row>
    <row r="289" spans="1:8" s="18" customFormat="1" x14ac:dyDescent="0.2">
      <c r="A289" s="42"/>
      <c r="B289" s="42"/>
      <c r="C289" s="42"/>
      <c r="D289" s="47"/>
      <c r="F289" s="68"/>
      <c r="G289" s="56"/>
      <c r="H289" s="43"/>
    </row>
    <row r="290" spans="1:8" s="18" customFormat="1" x14ac:dyDescent="0.2">
      <c r="A290" s="42"/>
      <c r="B290" s="42"/>
      <c r="C290" s="42"/>
      <c r="D290" s="47"/>
      <c r="F290" s="68"/>
      <c r="G290" s="56"/>
      <c r="H290" s="43"/>
    </row>
    <row r="291" spans="1:8" s="18" customFormat="1" x14ac:dyDescent="0.2">
      <c r="A291" s="42"/>
      <c r="B291" s="42"/>
      <c r="C291" s="42"/>
      <c r="D291" s="47"/>
      <c r="F291" s="68"/>
      <c r="G291" s="56"/>
      <c r="H291" s="43"/>
    </row>
    <row r="292" spans="1:8" s="18" customFormat="1" x14ac:dyDescent="0.2">
      <c r="A292" s="42"/>
      <c r="B292" s="42"/>
      <c r="C292" s="42"/>
      <c r="D292" s="47"/>
      <c r="F292" s="68"/>
      <c r="G292" s="56"/>
      <c r="H292" s="43"/>
    </row>
    <row r="293" spans="1:8" s="18" customFormat="1" x14ac:dyDescent="0.2">
      <c r="A293" s="42"/>
      <c r="B293" s="42"/>
      <c r="C293" s="42"/>
      <c r="D293" s="47"/>
      <c r="F293" s="68"/>
      <c r="G293" s="56"/>
      <c r="H293" s="43"/>
    </row>
    <row r="294" spans="1:8" s="18" customFormat="1" x14ac:dyDescent="0.2">
      <c r="A294" s="42"/>
      <c r="B294" s="42"/>
      <c r="C294" s="42"/>
      <c r="D294" s="47"/>
      <c r="F294" s="68"/>
      <c r="G294" s="56"/>
      <c r="H294" s="43"/>
    </row>
    <row r="295" spans="1:8" s="18" customFormat="1" x14ac:dyDescent="0.2">
      <c r="A295" s="42"/>
      <c r="B295" s="42"/>
      <c r="C295" s="42"/>
      <c r="D295" s="47"/>
      <c r="F295" s="68"/>
      <c r="G295" s="56"/>
      <c r="H295" s="43"/>
    </row>
    <row r="296" spans="1:8" s="18" customFormat="1" x14ac:dyDescent="0.2">
      <c r="A296" s="42"/>
      <c r="B296" s="42"/>
      <c r="C296" s="42"/>
      <c r="D296" s="47"/>
      <c r="F296" s="68"/>
      <c r="G296" s="56"/>
      <c r="H296" s="43"/>
    </row>
    <row r="297" spans="1:8" s="18" customFormat="1" x14ac:dyDescent="0.2">
      <c r="A297" s="42"/>
      <c r="B297" s="42"/>
      <c r="C297" s="42"/>
      <c r="D297" s="47"/>
      <c r="F297" s="68"/>
      <c r="G297" s="56"/>
      <c r="H297" s="43"/>
    </row>
    <row r="298" spans="1:8" s="18" customFormat="1" x14ac:dyDescent="0.2">
      <c r="A298" s="42"/>
      <c r="B298" s="42"/>
      <c r="C298" s="42"/>
      <c r="D298" s="47"/>
      <c r="F298" s="68"/>
      <c r="G298" s="56"/>
      <c r="H298" s="43"/>
    </row>
    <row r="299" spans="1:8" s="18" customFormat="1" x14ac:dyDescent="0.2">
      <c r="A299" s="42"/>
      <c r="B299" s="42"/>
      <c r="C299" s="42"/>
      <c r="D299" s="47"/>
      <c r="F299" s="68"/>
      <c r="G299" s="56"/>
      <c r="H299" s="43"/>
    </row>
    <row r="300" spans="1:8" s="18" customFormat="1" x14ac:dyDescent="0.2">
      <c r="A300" s="42"/>
      <c r="B300" s="42"/>
      <c r="C300" s="42"/>
      <c r="D300" s="47"/>
      <c r="F300" s="68"/>
      <c r="G300" s="56"/>
      <c r="H300" s="43"/>
    </row>
    <row r="301" spans="1:8" s="18" customFormat="1" x14ac:dyDescent="0.2">
      <c r="A301" s="42"/>
      <c r="B301" s="42"/>
      <c r="C301" s="42"/>
      <c r="D301" s="47"/>
      <c r="F301" s="68"/>
      <c r="G301" s="56"/>
      <c r="H301" s="43"/>
    </row>
    <row r="302" spans="1:8" s="18" customFormat="1" x14ac:dyDescent="0.2">
      <c r="A302" s="42"/>
      <c r="B302" s="42"/>
      <c r="C302" s="42"/>
      <c r="D302" s="47"/>
      <c r="F302" s="68"/>
      <c r="G302" s="56"/>
      <c r="H302" s="43"/>
    </row>
    <row r="303" spans="1:8" s="18" customFormat="1" x14ac:dyDescent="0.2">
      <c r="A303" s="42"/>
      <c r="B303" s="42"/>
      <c r="C303" s="42"/>
      <c r="D303" s="47"/>
      <c r="F303" s="68"/>
      <c r="G303" s="56"/>
      <c r="H303" s="43"/>
    </row>
    <row r="304" spans="1:8" s="18" customFormat="1" x14ac:dyDescent="0.2">
      <c r="A304" s="42"/>
      <c r="B304" s="42"/>
      <c r="C304" s="42"/>
      <c r="D304" s="47"/>
      <c r="F304" s="68"/>
      <c r="G304" s="56"/>
      <c r="H304" s="43"/>
    </row>
    <row r="305" spans="1:8" s="18" customFormat="1" x14ac:dyDescent="0.2">
      <c r="A305" s="42"/>
      <c r="B305" s="42"/>
      <c r="C305" s="42"/>
      <c r="D305" s="47"/>
      <c r="F305" s="68"/>
      <c r="G305" s="56"/>
      <c r="H305" s="43"/>
    </row>
    <row r="306" spans="1:8" s="18" customFormat="1" x14ac:dyDescent="0.2">
      <c r="A306" s="42"/>
      <c r="B306" s="42"/>
      <c r="C306" s="42"/>
      <c r="D306" s="47"/>
      <c r="F306" s="68"/>
      <c r="G306" s="56"/>
      <c r="H306" s="43"/>
    </row>
    <row r="307" spans="1:8" s="18" customFormat="1" x14ac:dyDescent="0.2">
      <c r="A307" s="42"/>
      <c r="B307" s="42"/>
      <c r="C307" s="42"/>
      <c r="D307" s="47"/>
      <c r="F307" s="68"/>
      <c r="G307" s="56"/>
      <c r="H307" s="43"/>
    </row>
    <row r="308" spans="1:8" s="18" customFormat="1" x14ac:dyDescent="0.2">
      <c r="A308" s="42"/>
      <c r="B308" s="42"/>
      <c r="C308" s="42"/>
      <c r="D308" s="47"/>
      <c r="F308" s="68"/>
      <c r="G308" s="56"/>
      <c r="H308" s="43"/>
    </row>
    <row r="309" spans="1:8" s="18" customFormat="1" x14ac:dyDescent="0.2">
      <c r="A309" s="42"/>
      <c r="B309" s="42"/>
      <c r="C309" s="42"/>
      <c r="D309" s="47"/>
      <c r="F309" s="68"/>
      <c r="G309" s="56"/>
      <c r="H309" s="43"/>
    </row>
    <row r="310" spans="1:8" s="18" customFormat="1" x14ac:dyDescent="0.2">
      <c r="A310" s="42"/>
      <c r="B310" s="42"/>
      <c r="C310" s="42"/>
      <c r="D310" s="47"/>
      <c r="F310" s="68"/>
      <c r="G310" s="56"/>
      <c r="H310" s="43"/>
    </row>
    <row r="311" spans="1:8" s="18" customFormat="1" x14ac:dyDescent="0.2">
      <c r="A311" s="42"/>
      <c r="B311" s="42"/>
      <c r="C311" s="42"/>
      <c r="D311" s="47"/>
      <c r="F311" s="68"/>
      <c r="G311" s="56"/>
      <c r="H311" s="43"/>
    </row>
    <row r="312" spans="1:8" s="18" customFormat="1" x14ac:dyDescent="0.2">
      <c r="A312" s="42"/>
      <c r="B312" s="42"/>
      <c r="C312" s="42"/>
      <c r="D312" s="47"/>
      <c r="F312" s="68"/>
      <c r="G312" s="56"/>
      <c r="H312" s="43"/>
    </row>
    <row r="313" spans="1:8" s="18" customFormat="1" x14ac:dyDescent="0.2">
      <c r="A313" s="42"/>
      <c r="B313" s="42"/>
      <c r="C313" s="42"/>
      <c r="D313" s="47"/>
      <c r="F313" s="68"/>
      <c r="G313" s="56"/>
      <c r="H313" s="43"/>
    </row>
    <row r="314" spans="1:8" s="18" customFormat="1" x14ac:dyDescent="0.2">
      <c r="A314" s="42"/>
      <c r="B314" s="42"/>
      <c r="C314" s="42"/>
      <c r="D314" s="47"/>
      <c r="F314" s="68"/>
      <c r="G314" s="56"/>
      <c r="H314" s="43"/>
    </row>
    <row r="315" spans="1:8" s="18" customFormat="1" x14ac:dyDescent="0.2">
      <c r="A315" s="42"/>
      <c r="B315" s="42"/>
      <c r="C315" s="42"/>
      <c r="D315" s="47"/>
      <c r="F315" s="68"/>
      <c r="G315" s="56"/>
      <c r="H315" s="43"/>
    </row>
    <row r="316" spans="1:8" s="18" customFormat="1" x14ac:dyDescent="0.2">
      <c r="A316" s="42"/>
      <c r="B316" s="42"/>
      <c r="C316" s="42"/>
      <c r="D316" s="47"/>
      <c r="F316" s="68"/>
      <c r="G316" s="56"/>
      <c r="H316" s="43"/>
    </row>
    <row r="317" spans="1:8" s="18" customFormat="1" x14ac:dyDescent="0.2">
      <c r="A317" s="42"/>
      <c r="B317" s="42"/>
      <c r="C317" s="42"/>
      <c r="D317" s="47"/>
      <c r="F317" s="68"/>
      <c r="G317" s="56"/>
      <c r="H317" s="43"/>
    </row>
    <row r="318" spans="1:8" s="18" customFormat="1" x14ac:dyDescent="0.2">
      <c r="A318" s="42"/>
      <c r="B318" s="42"/>
      <c r="C318" s="42"/>
      <c r="D318" s="47"/>
      <c r="F318" s="68"/>
      <c r="G318" s="56"/>
      <c r="H318" s="43"/>
    </row>
    <row r="319" spans="1:8" s="18" customFormat="1" x14ac:dyDescent="0.2">
      <c r="A319" s="42"/>
      <c r="B319" s="42"/>
      <c r="C319" s="42"/>
      <c r="D319" s="47"/>
      <c r="F319" s="68"/>
      <c r="G319" s="56"/>
      <c r="H319" s="43"/>
    </row>
    <row r="320" spans="1:8" s="18" customFormat="1" x14ac:dyDescent="0.2">
      <c r="A320" s="42"/>
      <c r="B320" s="42"/>
      <c r="C320" s="42"/>
      <c r="D320" s="47"/>
      <c r="F320" s="68"/>
      <c r="G320" s="56"/>
      <c r="H320" s="43"/>
    </row>
    <row r="321" spans="1:8" s="18" customFormat="1" x14ac:dyDescent="0.2">
      <c r="A321" s="42"/>
      <c r="B321" s="42"/>
      <c r="C321" s="42"/>
      <c r="D321" s="47"/>
      <c r="F321" s="68"/>
      <c r="G321" s="56"/>
      <c r="H321" s="43"/>
    </row>
    <row r="322" spans="1:8" s="18" customFormat="1" x14ac:dyDescent="0.2">
      <c r="A322" s="42"/>
      <c r="B322" s="42"/>
      <c r="C322" s="42"/>
      <c r="D322" s="47"/>
      <c r="F322" s="68"/>
      <c r="G322" s="56"/>
      <c r="H322" s="43"/>
    </row>
    <row r="323" spans="1:8" s="18" customFormat="1" x14ac:dyDescent="0.2">
      <c r="A323" s="42"/>
      <c r="B323" s="42"/>
      <c r="C323" s="42"/>
      <c r="D323" s="47"/>
      <c r="F323" s="68"/>
      <c r="G323" s="56"/>
      <c r="H323" s="43"/>
    </row>
    <row r="324" spans="1:8" s="18" customFormat="1" x14ac:dyDescent="0.2">
      <c r="A324" s="42"/>
      <c r="B324" s="42"/>
      <c r="C324" s="42"/>
      <c r="D324" s="47"/>
      <c r="F324" s="68"/>
      <c r="G324" s="56"/>
      <c r="H324" s="43"/>
    </row>
    <row r="325" spans="1:8" s="18" customFormat="1" x14ac:dyDescent="0.2">
      <c r="A325" s="42"/>
      <c r="B325" s="42"/>
      <c r="C325" s="42"/>
      <c r="D325" s="47"/>
      <c r="F325" s="68"/>
      <c r="G325" s="56"/>
      <c r="H325" s="43"/>
    </row>
    <row r="326" spans="1:8" s="18" customFormat="1" x14ac:dyDescent="0.2">
      <c r="A326" s="42"/>
      <c r="B326" s="42"/>
      <c r="C326" s="42"/>
      <c r="D326" s="47"/>
      <c r="F326" s="68"/>
      <c r="G326" s="56"/>
      <c r="H326" s="43"/>
    </row>
    <row r="327" spans="1:8" s="18" customFormat="1" x14ac:dyDescent="0.2">
      <c r="A327" s="42"/>
      <c r="B327" s="42"/>
      <c r="C327" s="42"/>
      <c r="D327" s="47"/>
      <c r="F327" s="68"/>
      <c r="G327" s="56"/>
      <c r="H327" s="43"/>
    </row>
    <row r="328" spans="1:8" s="18" customFormat="1" x14ac:dyDescent="0.2">
      <c r="A328" s="42"/>
      <c r="B328" s="42"/>
      <c r="C328" s="42"/>
      <c r="D328" s="47"/>
      <c r="F328" s="68"/>
      <c r="G328" s="56"/>
      <c r="H328" s="43"/>
    </row>
    <row r="329" spans="1:8" s="18" customFormat="1" x14ac:dyDescent="0.2">
      <c r="A329" s="42"/>
      <c r="B329" s="42"/>
      <c r="C329" s="42"/>
      <c r="D329" s="47"/>
      <c r="F329" s="68"/>
      <c r="G329" s="56"/>
      <c r="H329" s="43"/>
    </row>
    <row r="330" spans="1:8" s="18" customFormat="1" x14ac:dyDescent="0.2">
      <c r="A330" s="42"/>
      <c r="B330" s="42"/>
      <c r="C330" s="42"/>
      <c r="D330" s="47"/>
      <c r="F330" s="68"/>
      <c r="G330" s="56"/>
      <c r="H330" s="43"/>
    </row>
    <row r="331" spans="1:8" s="18" customFormat="1" x14ac:dyDescent="0.2">
      <c r="A331" s="42"/>
      <c r="B331" s="42"/>
      <c r="C331" s="42"/>
      <c r="D331" s="47"/>
      <c r="F331" s="68"/>
      <c r="G331" s="56"/>
      <c r="H331" s="43"/>
    </row>
    <row r="332" spans="1:8" s="18" customFormat="1" x14ac:dyDescent="0.2">
      <c r="A332" s="42"/>
      <c r="B332" s="42"/>
      <c r="C332" s="42"/>
      <c r="D332" s="47"/>
      <c r="F332" s="68"/>
      <c r="G332" s="56"/>
      <c r="H332" s="43"/>
    </row>
    <row r="333" spans="1:8" s="18" customFormat="1" x14ac:dyDescent="0.2">
      <c r="A333" s="42"/>
      <c r="B333" s="42"/>
      <c r="C333" s="42"/>
      <c r="D333" s="47"/>
      <c r="F333" s="68"/>
      <c r="G333" s="56"/>
      <c r="H333" s="43"/>
    </row>
    <row r="334" spans="1:8" s="18" customFormat="1" x14ac:dyDescent="0.2">
      <c r="A334" s="42"/>
      <c r="B334" s="42"/>
      <c r="C334" s="42"/>
      <c r="D334" s="47"/>
      <c r="F334" s="68"/>
      <c r="G334" s="56"/>
      <c r="H334" s="43"/>
    </row>
    <row r="335" spans="1:8" s="18" customFormat="1" x14ac:dyDescent="0.2">
      <c r="A335" s="42"/>
      <c r="B335" s="42"/>
      <c r="C335" s="42"/>
      <c r="D335" s="47"/>
      <c r="F335" s="68"/>
      <c r="G335" s="56"/>
      <c r="H335" s="43"/>
    </row>
    <row r="336" spans="1:8" s="18" customFormat="1" x14ac:dyDescent="0.2">
      <c r="A336" s="42"/>
      <c r="B336" s="42"/>
      <c r="C336" s="42"/>
      <c r="D336" s="47"/>
      <c r="F336" s="68"/>
      <c r="G336" s="56"/>
      <c r="H336" s="43"/>
    </row>
    <row r="337" spans="1:8" s="18" customFormat="1" x14ac:dyDescent="0.2">
      <c r="A337" s="42"/>
      <c r="B337" s="42"/>
      <c r="C337" s="42"/>
      <c r="D337" s="47"/>
      <c r="F337" s="68"/>
      <c r="G337" s="56"/>
      <c r="H337" s="43"/>
    </row>
    <row r="338" spans="1:8" s="18" customFormat="1" x14ac:dyDescent="0.2">
      <c r="A338" s="42"/>
      <c r="B338" s="42"/>
      <c r="C338" s="42"/>
      <c r="D338" s="47"/>
      <c r="F338" s="68"/>
      <c r="G338" s="56"/>
      <c r="H338" s="43"/>
    </row>
    <row r="339" spans="1:8" s="18" customFormat="1" x14ac:dyDescent="0.2">
      <c r="A339" s="42"/>
      <c r="B339" s="42"/>
      <c r="C339" s="42"/>
      <c r="D339" s="47"/>
      <c r="F339" s="68"/>
      <c r="G339" s="56"/>
      <c r="H339" s="43"/>
    </row>
    <row r="340" spans="1:8" s="18" customFormat="1" x14ac:dyDescent="0.2">
      <c r="A340" s="42"/>
      <c r="B340" s="42"/>
      <c r="C340" s="42"/>
      <c r="D340" s="47"/>
      <c r="F340" s="68"/>
      <c r="G340" s="56"/>
      <c r="H340" s="43"/>
    </row>
    <row r="341" spans="1:8" s="18" customFormat="1" x14ac:dyDescent="0.2">
      <c r="A341" s="42"/>
      <c r="B341" s="42"/>
      <c r="C341" s="42"/>
      <c r="D341" s="47"/>
      <c r="F341" s="68"/>
      <c r="G341" s="56"/>
      <c r="H341" s="43"/>
    </row>
    <row r="342" spans="1:8" s="18" customFormat="1" x14ac:dyDescent="0.2">
      <c r="A342" s="42"/>
      <c r="B342" s="42"/>
      <c r="C342" s="42"/>
      <c r="D342" s="47"/>
      <c r="F342" s="68"/>
      <c r="G342" s="56"/>
      <c r="H342" s="43"/>
    </row>
    <row r="343" spans="1:8" s="18" customFormat="1" x14ac:dyDescent="0.2">
      <c r="A343" s="42"/>
      <c r="B343" s="42"/>
      <c r="C343" s="42"/>
      <c r="D343" s="47"/>
      <c r="F343" s="68"/>
      <c r="G343" s="56"/>
      <c r="H343" s="43"/>
    </row>
    <row r="344" spans="1:8" s="18" customFormat="1" x14ac:dyDescent="0.2">
      <c r="A344" s="42"/>
      <c r="B344" s="42"/>
      <c r="C344" s="42"/>
      <c r="D344" s="47"/>
      <c r="F344" s="68"/>
      <c r="G344" s="56"/>
      <c r="H344" s="43"/>
    </row>
    <row r="345" spans="1:8" s="18" customFormat="1" x14ac:dyDescent="0.2">
      <c r="A345" s="42"/>
      <c r="B345" s="42"/>
      <c r="C345" s="42"/>
      <c r="D345" s="47"/>
      <c r="F345" s="68"/>
      <c r="G345" s="56"/>
      <c r="H345" s="43"/>
    </row>
    <row r="346" spans="1:8" s="18" customFormat="1" x14ac:dyDescent="0.2">
      <c r="A346" s="42"/>
      <c r="B346" s="42"/>
      <c r="C346" s="42"/>
      <c r="D346" s="47"/>
      <c r="F346" s="68"/>
      <c r="G346" s="56"/>
      <c r="H346" s="43"/>
    </row>
    <row r="347" spans="1:8" s="18" customFormat="1" x14ac:dyDescent="0.2">
      <c r="A347" s="42"/>
      <c r="B347" s="42"/>
      <c r="C347" s="42"/>
      <c r="D347" s="47"/>
      <c r="F347" s="68"/>
      <c r="G347" s="56"/>
      <c r="H347" s="43"/>
    </row>
  </sheetData>
  <mergeCells count="2">
    <mergeCell ref="A1:H3"/>
    <mergeCell ref="A5:H5"/>
  </mergeCells>
  <dataValidations count="2">
    <dataValidation type="list" allowBlank="1" showInputMessage="1" showErrorMessage="1" sqref="C100" xr:uid="{F4305403-8B48-4893-9C06-A9FA4ACEB9A7}">
      <formula1>Intervenant</formula1>
    </dataValidation>
    <dataValidation type="list" allowBlank="1" showInputMessage="1" showErrorMessage="1" sqref="F100:F119" xr:uid="{31F75B71-B65C-40B8-99D2-3725DAF03CBF}">
      <formula1>Marque_Chaudiére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777833BB-2E3E-475F-AC2F-B495B3292C5B}">
          <x14:formula1>
            <xm:f>Données!$J$2:$J$4</xm:f>
          </x14:formula1>
          <xm:sqref>C7:C99</xm:sqref>
        </x14:dataValidation>
        <x14:dataValidation type="list" allowBlank="1" showInputMessage="1" showErrorMessage="1" xr:uid="{FE968236-31CC-4C76-9800-7700422D3091}">
          <x14:formula1>
            <xm:f>Données!$C$2:$C$58</xm:f>
          </x14:formula1>
          <xm:sqref>D7:D99</xm:sqref>
        </x14:dataValidation>
        <x14:dataValidation type="list" allowBlank="1" showInputMessage="1" showErrorMessage="1" xr:uid="{2064A63B-FDE6-484E-B083-BABAD2CD4738}">
          <x14:formula1>
            <xm:f>Données!$H$2:$H$5</xm:f>
          </x14:formula1>
          <xm:sqref>G7:G99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71C4F0-9433-4225-BEDB-99BB3D1EE49E}">
  <dimension ref="A1:AZ347"/>
  <sheetViews>
    <sheetView topLeftCell="A64" workbookViewId="0">
      <selection activeCell="E74" sqref="E74"/>
    </sheetView>
  </sheetViews>
  <sheetFormatPr baseColWidth="10" defaultColWidth="10.875" defaultRowHeight="15" x14ac:dyDescent="0.2"/>
  <cols>
    <col min="1" max="1" width="37.375" style="2" customWidth="1"/>
    <col min="2" max="2" width="13.375" style="2" customWidth="1"/>
    <col min="3" max="3" width="11.875" style="2" bestFit="1" customWidth="1"/>
    <col min="4" max="4" width="18.125" style="36" customWidth="1"/>
    <col min="5" max="5" width="32" style="1" bestFit="1" customWidth="1"/>
    <col min="6" max="6" width="27.125" style="69" bestFit="1" customWidth="1"/>
    <col min="7" max="7" width="24.625" style="10" bestFit="1" customWidth="1"/>
    <col min="8" max="8" width="20.625" style="24" customWidth="1"/>
    <col min="9" max="52" width="10.875" style="18"/>
    <col min="53" max="16384" width="10.875" style="1"/>
  </cols>
  <sheetData>
    <row r="1" spans="1:52" s="18" customFormat="1" ht="21" customHeight="1" x14ac:dyDescent="0.2">
      <c r="A1" s="101" t="s">
        <v>125</v>
      </c>
      <c r="B1" s="101"/>
      <c r="C1" s="101"/>
      <c r="D1" s="101"/>
      <c r="E1" s="101"/>
      <c r="F1" s="101"/>
      <c r="G1" s="101"/>
      <c r="H1" s="101"/>
    </row>
    <row r="2" spans="1:52" s="18" customFormat="1" ht="21.95" customHeight="1" x14ac:dyDescent="0.2">
      <c r="A2" s="101"/>
      <c r="B2" s="101"/>
      <c r="C2" s="101"/>
      <c r="D2" s="101"/>
      <c r="E2" s="101"/>
      <c r="F2" s="101"/>
      <c r="G2" s="101"/>
      <c r="H2" s="101"/>
    </row>
    <row r="3" spans="1:52" s="18" customFormat="1" ht="21.95" customHeight="1" x14ac:dyDescent="0.2">
      <c r="A3" s="101"/>
      <c r="B3" s="101"/>
      <c r="C3" s="101"/>
      <c r="D3" s="101"/>
      <c r="E3" s="101"/>
      <c r="F3" s="101"/>
      <c r="G3" s="101"/>
      <c r="H3" s="101"/>
    </row>
    <row r="4" spans="1:52" s="18" customFormat="1" ht="21.95" customHeight="1" x14ac:dyDescent="0.25">
      <c r="A4" s="45"/>
      <c r="B4" s="45"/>
      <c r="C4" s="45"/>
      <c r="D4" s="44"/>
      <c r="E4" s="63"/>
      <c r="F4" s="65"/>
      <c r="G4" s="54"/>
      <c r="H4" s="41"/>
    </row>
    <row r="5" spans="1:52" ht="21.95" customHeight="1" x14ac:dyDescent="0.2">
      <c r="A5" s="97" t="s">
        <v>7</v>
      </c>
      <c r="B5" s="98"/>
      <c r="C5" s="98"/>
      <c r="D5" s="98"/>
      <c r="E5" s="98"/>
      <c r="F5" s="98"/>
      <c r="G5" s="98"/>
      <c r="H5" s="98"/>
    </row>
    <row r="6" spans="1:52" s="3" customFormat="1" ht="72" customHeight="1" x14ac:dyDescent="0.25">
      <c r="A6" s="8" t="s">
        <v>8</v>
      </c>
      <c r="B6" s="8" t="s">
        <v>119</v>
      </c>
      <c r="C6" s="8" t="s">
        <v>114</v>
      </c>
      <c r="D6" s="33" t="s">
        <v>113</v>
      </c>
      <c r="E6" s="8" t="s">
        <v>0</v>
      </c>
      <c r="F6" s="66" t="s">
        <v>39</v>
      </c>
      <c r="G6" s="55" t="s">
        <v>105</v>
      </c>
      <c r="H6" s="21" t="s">
        <v>106</v>
      </c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Y6" s="46"/>
      <c r="AZ6" s="46"/>
    </row>
    <row r="7" spans="1:52" ht="15.95" customHeight="1" x14ac:dyDescent="0.2">
      <c r="A7" s="11"/>
      <c r="B7" s="70"/>
      <c r="C7" s="11"/>
      <c r="D7" s="11"/>
      <c r="E7" s="60"/>
      <c r="F7" s="11"/>
      <c r="G7" s="5"/>
      <c r="H7" s="4"/>
    </row>
    <row r="8" spans="1:52" ht="15.95" customHeight="1" x14ac:dyDescent="0.2">
      <c r="A8" s="29"/>
      <c r="B8" s="34"/>
      <c r="C8" s="34"/>
      <c r="D8" s="34"/>
      <c r="E8" s="61" t="str">
        <f>IF(BS_Mai[[#This Row],[N° ARTICLE]]=0,"",VLOOKUP(BS_Mai[[#This Row],[N° ARTICLE]],Données!C3:E59,2,FALSE))</f>
        <v/>
      </c>
      <c r="F8" s="34" t="str">
        <f>IF(BS_Mai[[#This Row],[N° ARTICLE]]=0,"",VLOOKUP(BS_Mai[[#This Row],[N° ARTICLE]],Données!C3:E59,3))</f>
        <v/>
      </c>
      <c r="G8" s="25"/>
      <c r="H8" s="27"/>
    </row>
    <row r="9" spans="1:52" ht="15.95" customHeight="1" x14ac:dyDescent="0.2">
      <c r="A9" s="11"/>
      <c r="B9" s="35"/>
      <c r="C9" s="35"/>
      <c r="D9" s="35"/>
      <c r="E9" s="60" t="str">
        <f>IF(BS_Mai[[#This Row],[N° ARTICLE]]=0,"",VLOOKUP(BS_Mai[[#This Row],[N° ARTICLE]],Données!C4:E60,2,FALSE))</f>
        <v/>
      </c>
      <c r="F9" s="35" t="str">
        <f>IF(BS_Mai[[#This Row],[N° ARTICLE]]=0,"",VLOOKUP(BS_Mai[[#This Row],[N° ARTICLE]],Données!C4:E60,3))</f>
        <v/>
      </c>
      <c r="G9" s="5"/>
      <c r="H9" s="4"/>
    </row>
    <row r="10" spans="1:52" s="18" customFormat="1" ht="15.95" customHeight="1" x14ac:dyDescent="0.2">
      <c r="A10" s="29"/>
      <c r="B10" s="34"/>
      <c r="C10" s="34"/>
      <c r="D10" s="34"/>
      <c r="E10" s="61" t="str">
        <f>IF(BS_Mai[[#This Row],[N° ARTICLE]]=0,"",VLOOKUP(BS_Mai[[#This Row],[N° ARTICLE]],Données!C5:E61,2,FALSE))</f>
        <v/>
      </c>
      <c r="F10" s="34" t="str">
        <f>IF(BS_Mai[[#This Row],[N° ARTICLE]]=0,"",VLOOKUP(BS_Mai[[#This Row],[N° ARTICLE]],Données!C5:E61,3))</f>
        <v/>
      </c>
      <c r="G10" s="25"/>
      <c r="H10" s="27"/>
    </row>
    <row r="11" spans="1:52" ht="15.95" customHeight="1" x14ac:dyDescent="0.2">
      <c r="A11" s="11"/>
      <c r="B11" s="35"/>
      <c r="C11" s="35"/>
      <c r="D11" s="35"/>
      <c r="E11" s="60" t="str">
        <f>IF(BS_Mai[[#This Row],[N° ARTICLE]]=0,"",VLOOKUP(BS_Mai[[#This Row],[N° ARTICLE]],Données!C6:E62,2,FALSE))</f>
        <v/>
      </c>
      <c r="F11" s="35" t="str">
        <f>IF(BS_Mai[[#This Row],[N° ARTICLE]]=0,"",VLOOKUP(BS_Mai[[#This Row],[N° ARTICLE]],Données!C6:E62,3))</f>
        <v/>
      </c>
      <c r="G11" s="5"/>
      <c r="H11" s="4"/>
    </row>
    <row r="12" spans="1:52" s="18" customFormat="1" ht="15.95" customHeight="1" x14ac:dyDescent="0.2">
      <c r="A12" s="29"/>
      <c r="B12" s="71"/>
      <c r="C12" s="29"/>
      <c r="D12" s="29"/>
      <c r="E12" s="61"/>
      <c r="F12" s="29"/>
      <c r="G12" s="25"/>
      <c r="H12" s="27"/>
    </row>
    <row r="13" spans="1:52" ht="15.95" customHeight="1" x14ac:dyDescent="0.2">
      <c r="A13" s="11"/>
      <c r="B13" s="35"/>
      <c r="C13" s="35"/>
      <c r="D13" s="35"/>
      <c r="E13" s="60" t="str">
        <f>IF(BS_Mai[[#This Row],[N° ARTICLE]]=0,"",VLOOKUP(BS_Mai[[#This Row],[N° ARTICLE]],Données!C8:E64,2,FALSE))</f>
        <v/>
      </c>
      <c r="F13" s="35" t="str">
        <f>IF(BS_Mai[[#This Row],[N° ARTICLE]]=0,"",VLOOKUP(BS_Mai[[#This Row],[N° ARTICLE]],Données!C8:E64,3))</f>
        <v/>
      </c>
      <c r="G13" s="5"/>
      <c r="H13" s="4"/>
    </row>
    <row r="14" spans="1:52" s="18" customFormat="1" ht="15.95" customHeight="1" x14ac:dyDescent="0.2">
      <c r="A14" s="29"/>
      <c r="B14" s="34"/>
      <c r="C14" s="34"/>
      <c r="D14" s="34"/>
      <c r="E14" s="61" t="str">
        <f>IF(BS_Mai[[#This Row],[N° ARTICLE]]=0,"",VLOOKUP(BS_Mai[[#This Row],[N° ARTICLE]],Données!C9:E65,2,FALSE))</f>
        <v/>
      </c>
      <c r="F14" s="34" t="str">
        <f>IF(BS_Mai[[#This Row],[N° ARTICLE]]=0,"",VLOOKUP(BS_Mai[[#This Row],[N° ARTICLE]],Données!C9:E65,3))</f>
        <v/>
      </c>
      <c r="G14" s="25"/>
      <c r="H14" s="27"/>
    </row>
    <row r="15" spans="1:52" ht="15.95" customHeight="1" x14ac:dyDescent="0.2">
      <c r="A15" s="11"/>
      <c r="B15" s="35"/>
      <c r="C15" s="35"/>
      <c r="D15" s="35"/>
      <c r="E15" s="60" t="str">
        <f>IF(BS_Mai[[#This Row],[N° ARTICLE]]=0,"",VLOOKUP(BS_Mai[[#This Row],[N° ARTICLE]],Données!C10:E66,2,FALSE))</f>
        <v/>
      </c>
      <c r="F15" s="35" t="str">
        <f>IF(BS_Mai[[#This Row],[N° ARTICLE]]=0,"",VLOOKUP(BS_Mai[[#This Row],[N° ARTICLE]],Données!C10:E66,3))</f>
        <v/>
      </c>
      <c r="G15" s="5"/>
      <c r="H15" s="4"/>
    </row>
    <row r="16" spans="1:52" s="18" customFormat="1" ht="15.95" customHeight="1" x14ac:dyDescent="0.2">
      <c r="A16" s="29"/>
      <c r="B16" s="34"/>
      <c r="C16" s="34"/>
      <c r="D16" s="34"/>
      <c r="E16" s="61" t="str">
        <f>IF(BS_Mai[[#This Row],[N° ARTICLE]]=0,"",VLOOKUP(BS_Mai[[#This Row],[N° ARTICLE]],Données!C11:E67,2,FALSE))</f>
        <v/>
      </c>
      <c r="F16" s="34" t="str">
        <f>IF(BS_Mai[[#This Row],[N° ARTICLE]]=0,"",VLOOKUP(BS_Mai[[#This Row],[N° ARTICLE]],Données!C11:E67,3))</f>
        <v/>
      </c>
      <c r="G16" s="25"/>
      <c r="H16" s="27"/>
    </row>
    <row r="17" spans="1:8" ht="15.95" customHeight="1" x14ac:dyDescent="0.2">
      <c r="A17" s="11"/>
      <c r="B17" s="35"/>
      <c r="C17" s="35"/>
      <c r="D17" s="35"/>
      <c r="E17" s="60" t="str">
        <f>IF(BS_Mai[[#This Row],[N° ARTICLE]]=0,"",VLOOKUP(BS_Mai[[#This Row],[N° ARTICLE]],Données!C12:E68,2,FALSE))</f>
        <v/>
      </c>
      <c r="F17" s="35" t="str">
        <f>IF(BS_Mai[[#This Row],[N° ARTICLE]]=0,"",VLOOKUP(BS_Mai[[#This Row],[N° ARTICLE]],Données!C12:E68,3))</f>
        <v/>
      </c>
      <c r="G17" s="5"/>
      <c r="H17" s="4"/>
    </row>
    <row r="18" spans="1:8" s="18" customFormat="1" ht="15.95" customHeight="1" x14ac:dyDescent="0.2">
      <c r="A18" s="29"/>
      <c r="B18" s="34"/>
      <c r="C18" s="34"/>
      <c r="D18" s="34"/>
      <c r="E18" s="61" t="str">
        <f>IF(BS_Mai[[#This Row],[N° ARTICLE]]=0,"",VLOOKUP(BS_Mai[[#This Row],[N° ARTICLE]],Données!C13:E69,2,FALSE))</f>
        <v/>
      </c>
      <c r="F18" s="34" t="str">
        <f>IF(BS_Mai[[#This Row],[N° ARTICLE]]=0,"",VLOOKUP(BS_Mai[[#This Row],[N° ARTICLE]],Données!C13:E69,3))</f>
        <v/>
      </c>
      <c r="G18" s="25"/>
      <c r="H18" s="27"/>
    </row>
    <row r="19" spans="1:8" ht="15.95" customHeight="1" x14ac:dyDescent="0.2">
      <c r="A19" s="11"/>
      <c r="B19" s="35"/>
      <c r="C19" s="35"/>
      <c r="D19" s="35"/>
      <c r="E19" s="60" t="str">
        <f>IF(BS_Mai[[#This Row],[N° ARTICLE]]=0,"",VLOOKUP(BS_Mai[[#This Row],[N° ARTICLE]],Données!C14:E70,2,FALSE))</f>
        <v/>
      </c>
      <c r="F19" s="35" t="str">
        <f>IF(BS_Mai[[#This Row],[N° ARTICLE]]=0,"",VLOOKUP(BS_Mai[[#This Row],[N° ARTICLE]],Données!C14:E70,3))</f>
        <v/>
      </c>
      <c r="G19" s="5"/>
      <c r="H19" s="4"/>
    </row>
    <row r="20" spans="1:8" s="18" customFormat="1" ht="15.95" customHeight="1" x14ac:dyDescent="0.2">
      <c r="A20" s="29"/>
      <c r="B20" s="34"/>
      <c r="C20" s="34"/>
      <c r="D20" s="34"/>
      <c r="E20" s="61" t="str">
        <f>IF(BS_Mai[[#This Row],[N° ARTICLE]]=0,"",VLOOKUP(BS_Mai[[#This Row],[N° ARTICLE]],Données!C15:E71,2,FALSE))</f>
        <v/>
      </c>
      <c r="F20" s="34" t="str">
        <f>IF(BS_Mai[[#This Row],[N° ARTICLE]]=0,"",VLOOKUP(BS_Mai[[#This Row],[N° ARTICLE]],Données!C15:E71,3))</f>
        <v/>
      </c>
      <c r="G20" s="25"/>
      <c r="H20" s="27"/>
    </row>
    <row r="21" spans="1:8" ht="15.95" customHeight="1" x14ac:dyDescent="0.2">
      <c r="A21" s="11"/>
      <c r="B21" s="35"/>
      <c r="C21" s="35"/>
      <c r="D21" s="35"/>
      <c r="E21" s="60" t="str">
        <f>IF(BS_Mai[[#This Row],[N° ARTICLE]]=0,"",VLOOKUP(BS_Mai[[#This Row],[N° ARTICLE]],Données!C16:E72,2,FALSE))</f>
        <v/>
      </c>
      <c r="F21" s="35" t="str">
        <f>IF(BS_Mai[[#This Row],[N° ARTICLE]]=0,"",VLOOKUP(BS_Mai[[#This Row],[N° ARTICLE]],Données!C16:E72,3))</f>
        <v/>
      </c>
      <c r="G21" s="5"/>
      <c r="H21" s="4"/>
    </row>
    <row r="22" spans="1:8" s="18" customFormat="1" ht="15.95" customHeight="1" x14ac:dyDescent="0.2">
      <c r="A22" s="29"/>
      <c r="B22" s="34"/>
      <c r="C22" s="34"/>
      <c r="D22" s="34"/>
      <c r="E22" s="61" t="str">
        <f>IF(BS_Mai[[#This Row],[N° ARTICLE]]=0,"",VLOOKUP(BS_Mai[[#This Row],[N° ARTICLE]],Données!C17:E73,2,FALSE))</f>
        <v/>
      </c>
      <c r="F22" s="34" t="str">
        <f>IF(BS_Mai[[#This Row],[N° ARTICLE]]=0,"",VLOOKUP(BS_Mai[[#This Row],[N° ARTICLE]],Données!C17:E73,3))</f>
        <v/>
      </c>
      <c r="G22" s="25"/>
      <c r="H22" s="27"/>
    </row>
    <row r="23" spans="1:8" ht="15.95" customHeight="1" x14ac:dyDescent="0.2">
      <c r="A23" s="11"/>
      <c r="B23" s="35"/>
      <c r="C23" s="35"/>
      <c r="D23" s="35"/>
      <c r="E23" s="60" t="str">
        <f>IF(BS_Mai[[#This Row],[N° ARTICLE]]=0,"",VLOOKUP(BS_Mai[[#This Row],[N° ARTICLE]],Données!C18:E74,2,FALSE))</f>
        <v/>
      </c>
      <c r="F23" s="35" t="str">
        <f>IF(BS_Mai[[#This Row],[N° ARTICLE]]=0,"",VLOOKUP(BS_Mai[[#This Row],[N° ARTICLE]],Données!C18:E74,3))</f>
        <v/>
      </c>
      <c r="G23" s="5"/>
      <c r="H23" s="4"/>
    </row>
    <row r="24" spans="1:8" ht="15.95" customHeight="1" x14ac:dyDescent="0.2">
      <c r="A24" s="29"/>
      <c r="B24" s="34"/>
      <c r="C24" s="34"/>
      <c r="D24" s="34"/>
      <c r="E24" s="61" t="str">
        <f>IF(BS_Mai[[#This Row],[N° ARTICLE]]=0,"",VLOOKUP(BS_Mai[[#This Row],[N° ARTICLE]],Données!C19:E75,2,FALSE))</f>
        <v/>
      </c>
      <c r="F24" s="34" t="str">
        <f>IF(BS_Mai[[#This Row],[N° ARTICLE]]=0,"",VLOOKUP(BS_Mai[[#This Row],[N° ARTICLE]],Données!C19:E75,3))</f>
        <v/>
      </c>
      <c r="G24" s="25"/>
      <c r="H24" s="27"/>
    </row>
    <row r="25" spans="1:8" s="18" customFormat="1" ht="15.95" customHeight="1" x14ac:dyDescent="0.2">
      <c r="A25" s="11"/>
      <c r="B25" s="35"/>
      <c r="C25" s="35"/>
      <c r="D25" s="35"/>
      <c r="E25" s="60" t="str">
        <f>IF(BS_Mai[[#This Row],[N° ARTICLE]]=0,"",VLOOKUP(BS_Mai[[#This Row],[N° ARTICLE]],Données!C20:E76,2,FALSE))</f>
        <v/>
      </c>
      <c r="F25" s="35" t="str">
        <f>IF(BS_Mai[[#This Row],[N° ARTICLE]]=0,"",VLOOKUP(BS_Mai[[#This Row],[N° ARTICLE]],Données!C20:E76,3))</f>
        <v/>
      </c>
      <c r="G25" s="5"/>
      <c r="H25" s="4"/>
    </row>
    <row r="26" spans="1:8" ht="15.95" customHeight="1" x14ac:dyDescent="0.2">
      <c r="A26" s="29"/>
      <c r="B26" s="34"/>
      <c r="C26" s="34"/>
      <c r="D26" s="34"/>
      <c r="E26" s="61" t="str">
        <f>IF(BS_Mai[[#This Row],[N° ARTICLE]]=0,"",VLOOKUP(BS_Mai[[#This Row],[N° ARTICLE]],Données!C21:E77,2,FALSE))</f>
        <v/>
      </c>
      <c r="F26" s="34" t="str">
        <f>IF(BS_Mai[[#This Row],[N° ARTICLE]]=0,"",VLOOKUP(BS_Mai[[#This Row],[N° ARTICLE]],Données!C21:E77,3))</f>
        <v/>
      </c>
      <c r="G26" s="25"/>
      <c r="H26" s="27"/>
    </row>
    <row r="27" spans="1:8" s="18" customFormat="1" ht="15.95" customHeight="1" x14ac:dyDescent="0.2">
      <c r="A27" s="11"/>
      <c r="B27" s="35"/>
      <c r="C27" s="35"/>
      <c r="D27" s="35"/>
      <c r="E27" s="60" t="str">
        <f>IF(BS_Mai[[#This Row],[N° ARTICLE]]=0,"",VLOOKUP(BS_Mai[[#This Row],[N° ARTICLE]],Données!C22:E78,2,FALSE))</f>
        <v/>
      </c>
      <c r="F27" s="35" t="str">
        <f>IF(BS_Mai[[#This Row],[N° ARTICLE]]=0,"",VLOOKUP(BS_Mai[[#This Row],[N° ARTICLE]],Données!C22:E78,3))</f>
        <v/>
      </c>
      <c r="G27" s="5"/>
      <c r="H27" s="4"/>
    </row>
    <row r="28" spans="1:8" ht="15.95" customHeight="1" x14ac:dyDescent="0.2">
      <c r="A28" s="29"/>
      <c r="B28" s="34"/>
      <c r="C28" s="34"/>
      <c r="D28" s="34"/>
      <c r="E28" s="61" t="str">
        <f>IF(BS_Mai[[#This Row],[N° ARTICLE]]=0,"",VLOOKUP(BS_Mai[[#This Row],[N° ARTICLE]],Données!C23:E79,2,FALSE))</f>
        <v/>
      </c>
      <c r="F28" s="34" t="str">
        <f>IF(BS_Mai[[#This Row],[N° ARTICLE]]=0,"",VLOOKUP(BS_Mai[[#This Row],[N° ARTICLE]],Données!C23:E79,3))</f>
        <v/>
      </c>
      <c r="G28" s="25"/>
      <c r="H28" s="27"/>
    </row>
    <row r="29" spans="1:8" s="18" customFormat="1" ht="15.95" customHeight="1" x14ac:dyDescent="0.2">
      <c r="A29" s="11"/>
      <c r="B29" s="35"/>
      <c r="C29" s="35"/>
      <c r="D29" s="35"/>
      <c r="E29" s="60" t="str">
        <f>IF(BS_Mai[[#This Row],[N° ARTICLE]]=0,"",VLOOKUP(BS_Mai[[#This Row],[N° ARTICLE]],Données!C24:E80,2,FALSE))</f>
        <v/>
      </c>
      <c r="F29" s="35" t="str">
        <f>IF(BS_Mai[[#This Row],[N° ARTICLE]]=0,"",VLOOKUP(BS_Mai[[#This Row],[N° ARTICLE]],Données!C24:E80,3))</f>
        <v/>
      </c>
      <c r="G29" s="5"/>
      <c r="H29" s="4"/>
    </row>
    <row r="30" spans="1:8" ht="15.95" customHeight="1" x14ac:dyDescent="0.2">
      <c r="A30" s="29"/>
      <c r="B30" s="34"/>
      <c r="C30" s="34"/>
      <c r="D30" s="34"/>
      <c r="E30" s="61" t="str">
        <f>IF(BS_Mai[[#This Row],[N° ARTICLE]]=0,"",VLOOKUP(BS_Mai[[#This Row],[N° ARTICLE]],Données!C25:E81,2,FALSE))</f>
        <v/>
      </c>
      <c r="F30" s="34" t="str">
        <f>IF(BS_Mai[[#This Row],[N° ARTICLE]]=0,"",VLOOKUP(BS_Mai[[#This Row],[N° ARTICLE]],Données!C25:E81,3))</f>
        <v/>
      </c>
      <c r="G30" s="25"/>
      <c r="H30" s="27"/>
    </row>
    <row r="31" spans="1:8" s="18" customFormat="1" ht="15.95" customHeight="1" x14ac:dyDescent="0.2">
      <c r="A31" s="11"/>
      <c r="B31" s="35"/>
      <c r="C31" s="35"/>
      <c r="D31" s="35"/>
      <c r="E31" s="60" t="str">
        <f>IF(BS_Mai[[#This Row],[N° ARTICLE]]=0,"",VLOOKUP(BS_Mai[[#This Row],[N° ARTICLE]],Données!C26:E82,2,FALSE))</f>
        <v/>
      </c>
      <c r="F31" s="35" t="str">
        <f>IF(BS_Mai[[#This Row],[N° ARTICLE]]=0,"",VLOOKUP(BS_Mai[[#This Row],[N° ARTICLE]],Données!C26:E82,3))</f>
        <v/>
      </c>
      <c r="G31" s="5"/>
      <c r="H31" s="4"/>
    </row>
    <row r="32" spans="1:8" ht="15.95" customHeight="1" x14ac:dyDescent="0.2">
      <c r="A32" s="29"/>
      <c r="B32" s="34"/>
      <c r="C32" s="34"/>
      <c r="D32" s="34"/>
      <c r="E32" s="61" t="str">
        <f>IF(BS_Mai[[#This Row],[N° ARTICLE]]=0,"",VLOOKUP(BS_Mai[[#This Row],[N° ARTICLE]],Données!C27:E83,2,FALSE))</f>
        <v/>
      </c>
      <c r="F32" s="34" t="str">
        <f>IF(BS_Mai[[#This Row],[N° ARTICLE]]=0,"",VLOOKUP(BS_Mai[[#This Row],[N° ARTICLE]],Données!C27:E83,3))</f>
        <v/>
      </c>
      <c r="G32" s="25"/>
      <c r="H32" s="27"/>
    </row>
    <row r="33" spans="1:8" s="18" customFormat="1" ht="15.95" customHeight="1" x14ac:dyDescent="0.2">
      <c r="A33" s="11"/>
      <c r="B33" s="35"/>
      <c r="C33" s="35"/>
      <c r="D33" s="35"/>
      <c r="E33" s="60" t="str">
        <f>IF(BS_Mai[[#This Row],[N° ARTICLE]]=0,"",VLOOKUP(BS_Mai[[#This Row],[N° ARTICLE]],Données!C28:E84,2,FALSE))</f>
        <v/>
      </c>
      <c r="F33" s="35" t="str">
        <f>IF(BS_Mai[[#This Row],[N° ARTICLE]]=0,"",VLOOKUP(BS_Mai[[#This Row],[N° ARTICLE]],Données!C28:E84,3))</f>
        <v/>
      </c>
      <c r="G33" s="5"/>
      <c r="H33" s="4"/>
    </row>
    <row r="34" spans="1:8" ht="15.95" customHeight="1" x14ac:dyDescent="0.2">
      <c r="A34" s="29"/>
      <c r="B34" s="34"/>
      <c r="C34" s="34"/>
      <c r="D34" s="34"/>
      <c r="E34" s="61" t="str">
        <f>IF(BS_Mai[[#This Row],[N° ARTICLE]]=0,"",VLOOKUP(BS_Mai[[#This Row],[N° ARTICLE]],Données!C29:E85,2,FALSE))</f>
        <v/>
      </c>
      <c r="F34" s="34" t="str">
        <f>IF(BS_Mai[[#This Row],[N° ARTICLE]]=0,"",VLOOKUP(BS_Mai[[#This Row],[N° ARTICLE]],Données!C29:E85,3))</f>
        <v/>
      </c>
      <c r="G34" s="25"/>
      <c r="H34" s="27"/>
    </row>
    <row r="35" spans="1:8" s="18" customFormat="1" ht="15.95" customHeight="1" x14ac:dyDescent="0.2">
      <c r="A35" s="11"/>
      <c r="B35" s="35"/>
      <c r="C35" s="35"/>
      <c r="D35" s="35"/>
      <c r="E35" s="60" t="str">
        <f>IF(BS_Mai[[#This Row],[N° ARTICLE]]=0,"",VLOOKUP(BS_Mai[[#This Row],[N° ARTICLE]],Données!C30:E86,2,FALSE))</f>
        <v/>
      </c>
      <c r="F35" s="35" t="str">
        <f>IF(BS_Mai[[#This Row],[N° ARTICLE]]=0,"",VLOOKUP(BS_Mai[[#This Row],[N° ARTICLE]],Données!C30:E86,3))</f>
        <v/>
      </c>
      <c r="G35" s="5"/>
      <c r="H35" s="4"/>
    </row>
    <row r="36" spans="1:8" ht="15.95" customHeight="1" x14ac:dyDescent="0.2">
      <c r="A36" s="29"/>
      <c r="B36" s="34"/>
      <c r="C36" s="34"/>
      <c r="D36" s="34"/>
      <c r="E36" s="61" t="str">
        <f>IF(BS_Mai[[#This Row],[N° ARTICLE]]=0,"",VLOOKUP(BS_Mai[[#This Row],[N° ARTICLE]],Données!C31:E87,2,FALSE))</f>
        <v/>
      </c>
      <c r="F36" s="34" t="str">
        <f>IF(BS_Mai[[#This Row],[N° ARTICLE]]=0,"",VLOOKUP(BS_Mai[[#This Row],[N° ARTICLE]],Données!C31:E87,3))</f>
        <v/>
      </c>
      <c r="G36" s="25"/>
      <c r="H36" s="27"/>
    </row>
    <row r="37" spans="1:8" s="18" customFormat="1" ht="15.95" customHeight="1" x14ac:dyDescent="0.2">
      <c r="A37" s="11"/>
      <c r="B37" s="35"/>
      <c r="C37" s="35"/>
      <c r="D37" s="35"/>
      <c r="E37" s="60" t="str">
        <f>IF(BS_Mai[[#This Row],[N° ARTICLE]]=0,"",VLOOKUP(BS_Mai[[#This Row],[N° ARTICLE]],Données!C32:E88,2,FALSE))</f>
        <v/>
      </c>
      <c r="F37" s="35" t="str">
        <f>IF(BS_Mai[[#This Row],[N° ARTICLE]]=0,"",VLOOKUP(BS_Mai[[#This Row],[N° ARTICLE]],Données!C32:E88,3))</f>
        <v/>
      </c>
      <c r="G37" s="5"/>
      <c r="H37" s="4"/>
    </row>
    <row r="38" spans="1:8" ht="15.95" customHeight="1" x14ac:dyDescent="0.2">
      <c r="A38" s="29"/>
      <c r="B38" s="34"/>
      <c r="C38" s="34"/>
      <c r="D38" s="34"/>
      <c r="E38" s="61" t="str">
        <f>IF(BS_Mai[[#This Row],[N° ARTICLE]]=0,"",VLOOKUP(BS_Mai[[#This Row],[N° ARTICLE]],Données!C33:E89,2,FALSE))</f>
        <v/>
      </c>
      <c r="F38" s="34" t="str">
        <f>IF(BS_Mai[[#This Row],[N° ARTICLE]]=0,"",VLOOKUP(BS_Mai[[#This Row],[N° ARTICLE]],Données!C33:E89,3))</f>
        <v/>
      </c>
      <c r="G38" s="25"/>
      <c r="H38" s="27"/>
    </row>
    <row r="39" spans="1:8" s="18" customFormat="1" ht="15.95" customHeight="1" x14ac:dyDescent="0.2">
      <c r="A39" s="11"/>
      <c r="B39" s="35"/>
      <c r="C39" s="35"/>
      <c r="D39" s="35"/>
      <c r="E39" s="60" t="str">
        <f>IF(BS_Mai[[#This Row],[N° ARTICLE]]=0,"",VLOOKUP(BS_Mai[[#This Row],[N° ARTICLE]],Données!C34:E90,2,FALSE))</f>
        <v/>
      </c>
      <c r="F39" s="35" t="str">
        <f>IF(BS_Mai[[#This Row],[N° ARTICLE]]=0,"",VLOOKUP(BS_Mai[[#This Row],[N° ARTICLE]],Données!C34:E90,3))</f>
        <v/>
      </c>
      <c r="G39" s="5"/>
      <c r="H39" s="4"/>
    </row>
    <row r="40" spans="1:8" ht="15.95" customHeight="1" x14ac:dyDescent="0.2">
      <c r="A40" s="29"/>
      <c r="B40" s="34"/>
      <c r="C40" s="34"/>
      <c r="D40" s="34"/>
      <c r="E40" s="61" t="str">
        <f>IF(BS_Mai[[#This Row],[N° ARTICLE]]=0,"",VLOOKUP(BS_Mai[[#This Row],[N° ARTICLE]],Données!C35:E91,2,FALSE))</f>
        <v/>
      </c>
      <c r="F40" s="34" t="str">
        <f>IF(BS_Mai[[#This Row],[N° ARTICLE]]=0,"",VLOOKUP(BS_Mai[[#This Row],[N° ARTICLE]],Données!C35:E91,3))</f>
        <v/>
      </c>
      <c r="G40" s="25"/>
      <c r="H40" s="27"/>
    </row>
    <row r="41" spans="1:8" s="18" customFormat="1" ht="15.95" customHeight="1" x14ac:dyDescent="0.2">
      <c r="A41" s="11"/>
      <c r="B41" s="35"/>
      <c r="C41" s="35"/>
      <c r="D41" s="35"/>
      <c r="E41" s="60" t="str">
        <f>IF(BS_Mai[[#This Row],[N° ARTICLE]]=0,"",VLOOKUP(BS_Mai[[#This Row],[N° ARTICLE]],Données!C36:E92,2,FALSE))</f>
        <v/>
      </c>
      <c r="F41" s="35" t="str">
        <f>IF(BS_Mai[[#This Row],[N° ARTICLE]]=0,"",VLOOKUP(BS_Mai[[#This Row],[N° ARTICLE]],Données!C36:E92,3))</f>
        <v/>
      </c>
      <c r="G41" s="5"/>
      <c r="H41" s="4"/>
    </row>
    <row r="42" spans="1:8" ht="15.95" customHeight="1" x14ac:dyDescent="0.2">
      <c r="A42" s="29"/>
      <c r="B42" s="34"/>
      <c r="C42" s="34"/>
      <c r="D42" s="34"/>
      <c r="E42" s="61" t="str">
        <f>IF(BS_Mai[[#This Row],[N° ARTICLE]]=0,"",VLOOKUP(BS_Mai[[#This Row],[N° ARTICLE]],Données!C37:E93,2,FALSE))</f>
        <v/>
      </c>
      <c r="F42" s="34" t="str">
        <f>IF(BS_Mai[[#This Row],[N° ARTICLE]]=0,"",VLOOKUP(BS_Mai[[#This Row],[N° ARTICLE]],Données!C37:E93,3))</f>
        <v/>
      </c>
      <c r="G42" s="25"/>
      <c r="H42" s="27"/>
    </row>
    <row r="43" spans="1:8" s="18" customFormat="1" ht="15.95" customHeight="1" x14ac:dyDescent="0.2">
      <c r="A43" s="11"/>
      <c r="B43" s="35"/>
      <c r="C43" s="35"/>
      <c r="D43" s="35"/>
      <c r="E43" s="60" t="str">
        <f>IF(BS_Mai[[#This Row],[N° ARTICLE]]=0,"",VLOOKUP(BS_Mai[[#This Row],[N° ARTICLE]],Données!C38:E94,2,FALSE))</f>
        <v/>
      </c>
      <c r="F43" s="35" t="str">
        <f>IF(BS_Mai[[#This Row],[N° ARTICLE]]=0,"",VLOOKUP(BS_Mai[[#This Row],[N° ARTICLE]],Données!C38:E94,3))</f>
        <v/>
      </c>
      <c r="G43" s="5"/>
      <c r="H43" s="4"/>
    </row>
    <row r="44" spans="1:8" ht="15.95" customHeight="1" x14ac:dyDescent="0.2">
      <c r="A44" s="29"/>
      <c r="B44" s="34"/>
      <c r="C44" s="34"/>
      <c r="D44" s="34"/>
      <c r="E44" s="61" t="str">
        <f>IF(BS_Mai[[#This Row],[N° ARTICLE]]=0,"",VLOOKUP(BS_Mai[[#This Row],[N° ARTICLE]],Données!C39:E95,2,FALSE))</f>
        <v/>
      </c>
      <c r="F44" s="34" t="str">
        <f>IF(BS_Mai[[#This Row],[N° ARTICLE]]=0,"",VLOOKUP(BS_Mai[[#This Row],[N° ARTICLE]],Données!C39:E95,3))</f>
        <v/>
      </c>
      <c r="G44" s="25"/>
      <c r="H44" s="27"/>
    </row>
    <row r="45" spans="1:8" s="18" customFormat="1" ht="15.95" customHeight="1" x14ac:dyDescent="0.2">
      <c r="A45" s="11"/>
      <c r="B45" s="35"/>
      <c r="C45" s="35"/>
      <c r="D45" s="35"/>
      <c r="E45" s="60" t="str">
        <f>IF(BS_Mai[[#This Row],[N° ARTICLE]]=0,"",VLOOKUP(BS_Mai[[#This Row],[N° ARTICLE]],Données!C40:E96,2,FALSE))</f>
        <v/>
      </c>
      <c r="F45" s="35" t="str">
        <f>IF(BS_Mai[[#This Row],[N° ARTICLE]]=0,"",VLOOKUP(BS_Mai[[#This Row],[N° ARTICLE]],Données!C40:E96,3))</f>
        <v/>
      </c>
      <c r="G45" s="5"/>
      <c r="H45" s="4"/>
    </row>
    <row r="46" spans="1:8" ht="15.95" customHeight="1" x14ac:dyDescent="0.2">
      <c r="A46" s="29"/>
      <c r="B46" s="34"/>
      <c r="C46" s="34"/>
      <c r="D46" s="34"/>
      <c r="E46" s="61" t="str">
        <f>IF(BS_Mai[[#This Row],[N° ARTICLE]]=0,"",VLOOKUP(BS_Mai[[#This Row],[N° ARTICLE]],Données!C41:E97,2,FALSE))</f>
        <v/>
      </c>
      <c r="F46" s="34" t="str">
        <f>IF(BS_Mai[[#This Row],[N° ARTICLE]]=0,"",VLOOKUP(BS_Mai[[#This Row],[N° ARTICLE]],Données!C41:E97,3))</f>
        <v/>
      </c>
      <c r="G46" s="25"/>
      <c r="H46" s="27"/>
    </row>
    <row r="47" spans="1:8" s="18" customFormat="1" ht="15.95" customHeight="1" x14ac:dyDescent="0.2">
      <c r="A47" s="11"/>
      <c r="B47" s="35"/>
      <c r="C47" s="35"/>
      <c r="D47" s="35"/>
      <c r="E47" s="60" t="str">
        <f>IF(BS_Mai[[#This Row],[N° ARTICLE]]=0,"",VLOOKUP(BS_Mai[[#This Row],[N° ARTICLE]],Données!C42:E98,2,FALSE))</f>
        <v/>
      </c>
      <c r="F47" s="35" t="str">
        <f>IF(BS_Mai[[#This Row],[N° ARTICLE]]=0,"",VLOOKUP(BS_Mai[[#This Row],[N° ARTICLE]],Données!C42:E98,3))</f>
        <v/>
      </c>
      <c r="G47" s="5"/>
      <c r="H47" s="4"/>
    </row>
    <row r="48" spans="1:8" ht="15.95" customHeight="1" x14ac:dyDescent="0.2">
      <c r="A48" s="29"/>
      <c r="B48" s="34"/>
      <c r="C48" s="34"/>
      <c r="D48" s="34"/>
      <c r="E48" s="61" t="str">
        <f>IF(BS_Mai[[#This Row],[N° ARTICLE]]=0,"",VLOOKUP(BS_Mai[[#This Row],[N° ARTICLE]],Données!C43:E99,2,FALSE))</f>
        <v/>
      </c>
      <c r="F48" s="34" t="str">
        <f>IF(BS_Mai[[#This Row],[N° ARTICLE]]=0,"",VLOOKUP(BS_Mai[[#This Row],[N° ARTICLE]],Données!C43:E99,3))</f>
        <v/>
      </c>
      <c r="G48" s="25"/>
      <c r="H48" s="27"/>
    </row>
    <row r="49" spans="1:8" s="18" customFormat="1" ht="15.95" customHeight="1" x14ac:dyDescent="0.2">
      <c r="A49" s="11"/>
      <c r="B49" s="35"/>
      <c r="C49" s="35"/>
      <c r="D49" s="35"/>
      <c r="E49" s="60" t="str">
        <f>IF(BS_Mai[[#This Row],[N° ARTICLE]]=0,"",VLOOKUP(BS_Mai[[#This Row],[N° ARTICLE]],Données!C44:E100,2,FALSE))</f>
        <v/>
      </c>
      <c r="F49" s="35" t="str">
        <f>IF(BS_Mai[[#This Row],[N° ARTICLE]]=0,"",VLOOKUP(BS_Mai[[#This Row],[N° ARTICLE]],Données!C44:E100,3))</f>
        <v/>
      </c>
      <c r="G49" s="5"/>
      <c r="H49" s="4"/>
    </row>
    <row r="50" spans="1:8" ht="15.95" customHeight="1" x14ac:dyDescent="0.2">
      <c r="A50" s="29"/>
      <c r="B50" s="34"/>
      <c r="C50" s="34"/>
      <c r="D50" s="34"/>
      <c r="E50" s="61" t="str">
        <f>IF(BS_Mai[[#This Row],[N° ARTICLE]]=0,"",VLOOKUP(BS_Mai[[#This Row],[N° ARTICLE]],Données!C45:E101,2,FALSE))</f>
        <v/>
      </c>
      <c r="F50" s="34" t="str">
        <f>IF(BS_Mai[[#This Row],[N° ARTICLE]]=0,"",VLOOKUP(BS_Mai[[#This Row],[N° ARTICLE]],Données!C45:E101,3))</f>
        <v/>
      </c>
      <c r="G50" s="25"/>
      <c r="H50" s="27"/>
    </row>
    <row r="51" spans="1:8" s="18" customFormat="1" ht="15.95" customHeight="1" x14ac:dyDescent="0.2">
      <c r="A51" s="11"/>
      <c r="B51" s="35"/>
      <c r="C51" s="35"/>
      <c r="D51" s="35"/>
      <c r="E51" s="60" t="str">
        <f>IF(BS_Mai[[#This Row],[N° ARTICLE]]=0,"",VLOOKUP(BS_Mai[[#This Row],[N° ARTICLE]],Données!C46:E102,2,FALSE))</f>
        <v/>
      </c>
      <c r="F51" s="35" t="str">
        <f>IF(BS_Mai[[#This Row],[N° ARTICLE]]=0,"",VLOOKUP(BS_Mai[[#This Row],[N° ARTICLE]],Données!C46:E102,3))</f>
        <v/>
      </c>
      <c r="G51" s="5"/>
      <c r="H51" s="4"/>
    </row>
    <row r="52" spans="1:8" ht="15.95" customHeight="1" x14ac:dyDescent="0.2">
      <c r="A52" s="29"/>
      <c r="B52" s="34"/>
      <c r="C52" s="34"/>
      <c r="D52" s="34"/>
      <c r="E52" s="61" t="str">
        <f>IF(BS_Mai[[#This Row],[N° ARTICLE]]=0,"",VLOOKUP(BS_Mai[[#This Row],[N° ARTICLE]],Données!C47:E103,2,FALSE))</f>
        <v/>
      </c>
      <c r="F52" s="34" t="str">
        <f>IF(BS_Mai[[#This Row],[N° ARTICLE]]=0,"",VLOOKUP(BS_Mai[[#This Row],[N° ARTICLE]],Données!C47:E103,3))</f>
        <v/>
      </c>
      <c r="G52" s="25"/>
      <c r="H52" s="27"/>
    </row>
    <row r="53" spans="1:8" s="18" customFormat="1" ht="15.95" customHeight="1" x14ac:dyDescent="0.2">
      <c r="A53" s="11"/>
      <c r="B53" s="35"/>
      <c r="C53" s="35"/>
      <c r="D53" s="35"/>
      <c r="E53" s="60" t="str">
        <f>IF(BS_Mai[[#This Row],[N° ARTICLE]]=0,"",VLOOKUP(BS_Mai[[#This Row],[N° ARTICLE]],Données!C48:E104,2,FALSE))</f>
        <v/>
      </c>
      <c r="F53" s="35" t="str">
        <f>IF(BS_Mai[[#This Row],[N° ARTICLE]]=0,"",VLOOKUP(BS_Mai[[#This Row],[N° ARTICLE]],Données!C48:E104,3))</f>
        <v/>
      </c>
      <c r="G53" s="5"/>
      <c r="H53" s="4"/>
    </row>
    <row r="54" spans="1:8" ht="15.95" customHeight="1" x14ac:dyDescent="0.2">
      <c r="A54" s="29"/>
      <c r="B54" s="34"/>
      <c r="C54" s="34"/>
      <c r="D54" s="34"/>
      <c r="E54" s="61" t="str">
        <f>IF(BS_Mai[[#This Row],[N° ARTICLE]]=0,"",VLOOKUP(BS_Mai[[#This Row],[N° ARTICLE]],Données!C49:E105,2,FALSE))</f>
        <v/>
      </c>
      <c r="F54" s="34" t="str">
        <f>IF(BS_Mai[[#This Row],[N° ARTICLE]]=0,"",VLOOKUP(BS_Mai[[#This Row],[N° ARTICLE]],Données!C49:E105,3))</f>
        <v/>
      </c>
      <c r="G54" s="25"/>
      <c r="H54" s="27"/>
    </row>
    <row r="55" spans="1:8" s="18" customFormat="1" ht="15.95" customHeight="1" x14ac:dyDescent="0.2">
      <c r="A55" s="11"/>
      <c r="B55" s="35"/>
      <c r="C55" s="35"/>
      <c r="D55" s="35"/>
      <c r="E55" s="60" t="str">
        <f>IF(BS_Mai[[#This Row],[N° ARTICLE]]=0,"",VLOOKUP(BS_Mai[[#This Row],[N° ARTICLE]],Données!C50:E106,2,FALSE))</f>
        <v/>
      </c>
      <c r="F55" s="35" t="str">
        <f>IF(BS_Mai[[#This Row],[N° ARTICLE]]=0,"",VLOOKUP(BS_Mai[[#This Row],[N° ARTICLE]],Données!C50:E106,3))</f>
        <v/>
      </c>
      <c r="G55" s="5"/>
      <c r="H55" s="4"/>
    </row>
    <row r="56" spans="1:8" ht="15.95" customHeight="1" x14ac:dyDescent="0.2">
      <c r="A56" s="29"/>
      <c r="B56" s="34"/>
      <c r="C56" s="34"/>
      <c r="D56" s="34"/>
      <c r="E56" s="61" t="str">
        <f>IF(BS_Mai[[#This Row],[N° ARTICLE]]=0,"",VLOOKUP(BS_Mai[[#This Row],[N° ARTICLE]],Données!C51:E107,2,FALSE))</f>
        <v/>
      </c>
      <c r="F56" s="34" t="str">
        <f>IF(BS_Mai[[#This Row],[N° ARTICLE]]=0,"",VLOOKUP(BS_Mai[[#This Row],[N° ARTICLE]],Données!C51:E107,3))</f>
        <v/>
      </c>
      <c r="G56" s="25"/>
      <c r="H56" s="27"/>
    </row>
    <row r="57" spans="1:8" s="18" customFormat="1" ht="15.95" customHeight="1" x14ac:dyDescent="0.2">
      <c r="A57" s="11"/>
      <c r="B57" s="35"/>
      <c r="C57" s="35"/>
      <c r="D57" s="35"/>
      <c r="E57" s="60" t="str">
        <f>IF(BS_Mai[[#This Row],[N° ARTICLE]]=0,"",VLOOKUP(BS_Mai[[#This Row],[N° ARTICLE]],Données!C52:E108,2,FALSE))</f>
        <v/>
      </c>
      <c r="F57" s="35" t="str">
        <f>IF(BS_Mai[[#This Row],[N° ARTICLE]]=0,"",VLOOKUP(BS_Mai[[#This Row],[N° ARTICLE]],Données!C52:E108,3))</f>
        <v/>
      </c>
      <c r="G57" s="5"/>
      <c r="H57" s="4"/>
    </row>
    <row r="58" spans="1:8" ht="15.95" customHeight="1" x14ac:dyDescent="0.2">
      <c r="A58" s="29"/>
      <c r="B58" s="34"/>
      <c r="C58" s="34"/>
      <c r="D58" s="34"/>
      <c r="E58" s="61" t="str">
        <f>IF(BS_Mai[[#This Row],[N° ARTICLE]]=0,"",VLOOKUP(BS_Mai[[#This Row],[N° ARTICLE]],Données!C53:E109,2,FALSE))</f>
        <v/>
      </c>
      <c r="F58" s="34" t="str">
        <f>IF(BS_Mai[[#This Row],[N° ARTICLE]]=0,"",VLOOKUP(BS_Mai[[#This Row],[N° ARTICLE]],Données!C53:E109,3))</f>
        <v/>
      </c>
      <c r="G58" s="25"/>
      <c r="H58" s="27"/>
    </row>
    <row r="59" spans="1:8" s="18" customFormat="1" ht="15.95" customHeight="1" x14ac:dyDescent="0.2">
      <c r="A59" s="11"/>
      <c r="B59" s="35"/>
      <c r="C59" s="35"/>
      <c r="D59" s="35"/>
      <c r="E59" s="60" t="str">
        <f>IF(BS_Mai[[#This Row],[N° ARTICLE]]=0,"",VLOOKUP(BS_Mai[[#This Row],[N° ARTICLE]],Données!C54:E110,2,FALSE))</f>
        <v/>
      </c>
      <c r="F59" s="35" t="str">
        <f>IF(BS_Mai[[#This Row],[N° ARTICLE]]=0,"",VLOOKUP(BS_Mai[[#This Row],[N° ARTICLE]],Données!C54:E110,3))</f>
        <v/>
      </c>
      <c r="G59" s="5"/>
      <c r="H59" s="4"/>
    </row>
    <row r="60" spans="1:8" ht="15.95" customHeight="1" x14ac:dyDescent="0.2">
      <c r="A60" s="29"/>
      <c r="B60" s="34"/>
      <c r="C60" s="34"/>
      <c r="D60" s="34"/>
      <c r="E60" s="61" t="str">
        <f>IF(BS_Mai[[#This Row],[N° ARTICLE]]=0,"",VLOOKUP(BS_Mai[[#This Row],[N° ARTICLE]],Données!C55:E111,2,FALSE))</f>
        <v/>
      </c>
      <c r="F60" s="34" t="str">
        <f>IF(BS_Mai[[#This Row],[N° ARTICLE]]=0,"",VLOOKUP(BS_Mai[[#This Row],[N° ARTICLE]],Données!C55:E111,3))</f>
        <v/>
      </c>
      <c r="G60" s="25"/>
      <c r="H60" s="27"/>
    </row>
    <row r="61" spans="1:8" s="18" customFormat="1" ht="15.95" customHeight="1" x14ac:dyDescent="0.2">
      <c r="A61" s="11"/>
      <c r="B61" s="35"/>
      <c r="C61" s="35"/>
      <c r="D61" s="35"/>
      <c r="E61" s="60" t="str">
        <f>IF(BS_Mai[[#This Row],[N° ARTICLE]]=0,"",VLOOKUP(BS_Mai[[#This Row],[N° ARTICLE]],Données!C56:E112,2,FALSE))</f>
        <v/>
      </c>
      <c r="F61" s="35" t="str">
        <f>IF(BS_Mai[[#This Row],[N° ARTICLE]]=0,"",VLOOKUP(BS_Mai[[#This Row],[N° ARTICLE]],Données!C56:E112,3))</f>
        <v/>
      </c>
      <c r="G61" s="5"/>
      <c r="H61" s="4"/>
    </row>
    <row r="62" spans="1:8" ht="15.95" customHeight="1" x14ac:dyDescent="0.2">
      <c r="A62" s="29"/>
      <c r="B62" s="34"/>
      <c r="C62" s="34"/>
      <c r="D62" s="34"/>
      <c r="E62" s="61" t="str">
        <f>IF(BS_Mai[[#This Row],[N° ARTICLE]]=0,"",VLOOKUP(BS_Mai[[#This Row],[N° ARTICLE]],Données!C57:E113,2,FALSE))</f>
        <v/>
      </c>
      <c r="F62" s="34" t="str">
        <f>IF(BS_Mai[[#This Row],[N° ARTICLE]]=0,"",VLOOKUP(BS_Mai[[#This Row],[N° ARTICLE]],Données!C57:E113,3))</f>
        <v/>
      </c>
      <c r="G62" s="25"/>
      <c r="H62" s="27"/>
    </row>
    <row r="63" spans="1:8" ht="15.95" customHeight="1" x14ac:dyDescent="0.2">
      <c r="A63" s="11"/>
      <c r="B63" s="35"/>
      <c r="C63" s="35"/>
      <c r="D63" s="35"/>
      <c r="E63" s="60" t="str">
        <f>IF(BS_Mai[[#This Row],[N° ARTICLE]]=0,"",VLOOKUP(BS_Mai[[#This Row],[N° ARTICLE]],Données!C58:E114,2,FALSE))</f>
        <v/>
      </c>
      <c r="F63" s="35" t="str">
        <f>IF(BS_Mai[[#This Row],[N° ARTICLE]]=0,"",VLOOKUP(BS_Mai[[#This Row],[N° ARTICLE]],Données!C58:E114,3))</f>
        <v/>
      </c>
      <c r="G63" s="5"/>
      <c r="H63" s="4"/>
    </row>
    <row r="64" spans="1:8" s="18" customFormat="1" ht="15.95" customHeight="1" x14ac:dyDescent="0.2">
      <c r="A64" s="29"/>
      <c r="B64" s="34"/>
      <c r="C64" s="34"/>
      <c r="D64" s="34"/>
      <c r="E64" s="61" t="str">
        <f>IF(BS_Mai[[#This Row],[N° ARTICLE]]=0,"",VLOOKUP(BS_Mai[[#This Row],[N° ARTICLE]],Données!C59:E115,2,FALSE))</f>
        <v/>
      </c>
      <c r="F64" s="34" t="str">
        <f>IF(BS_Mai[[#This Row],[N° ARTICLE]]=0,"",VLOOKUP(BS_Mai[[#This Row],[N° ARTICLE]],Données!C59:E115,3))</f>
        <v/>
      </c>
      <c r="G64" s="25"/>
      <c r="H64" s="27"/>
    </row>
    <row r="65" spans="1:8" ht="15.95" customHeight="1" x14ac:dyDescent="0.2">
      <c r="A65" s="11"/>
      <c r="B65" s="35"/>
      <c r="C65" s="35"/>
      <c r="D65" s="35"/>
      <c r="E65" s="60" t="str">
        <f>IF(BS_Mai[[#This Row],[N° ARTICLE]]=0,"",VLOOKUP(BS_Mai[[#This Row],[N° ARTICLE]],Données!C60:E116,2,FALSE))</f>
        <v/>
      </c>
      <c r="F65" s="35" t="str">
        <f>IF(BS_Mai[[#This Row],[N° ARTICLE]]=0,"",VLOOKUP(BS_Mai[[#This Row],[N° ARTICLE]],Données!C60:E116,3))</f>
        <v/>
      </c>
      <c r="G65" s="5"/>
      <c r="H65" s="4"/>
    </row>
    <row r="66" spans="1:8" ht="15.95" customHeight="1" x14ac:dyDescent="0.2">
      <c r="A66" s="29"/>
      <c r="B66" s="34"/>
      <c r="C66" s="34"/>
      <c r="D66" s="34"/>
      <c r="E66" s="61" t="str">
        <f>IF(BS_Mai[[#This Row],[N° ARTICLE]]=0,"",VLOOKUP(BS_Mai[[#This Row],[N° ARTICLE]],Données!C61:E117,2,FALSE))</f>
        <v/>
      </c>
      <c r="F66" s="34" t="str">
        <f>IF(BS_Mai[[#This Row],[N° ARTICLE]]=0,"",VLOOKUP(BS_Mai[[#This Row],[N° ARTICLE]],Données!C61:E117,3))</f>
        <v/>
      </c>
      <c r="G66" s="25"/>
      <c r="H66" s="27"/>
    </row>
    <row r="67" spans="1:8" s="18" customFormat="1" ht="15.95" customHeight="1" x14ac:dyDescent="0.2">
      <c r="A67" s="11"/>
      <c r="B67" s="35"/>
      <c r="C67" s="35"/>
      <c r="D67" s="35"/>
      <c r="E67" s="60" t="str">
        <f>IF(BS_Mai[[#This Row],[N° ARTICLE]]=0,"",VLOOKUP(BS_Mai[[#This Row],[N° ARTICLE]],Données!C62:E118,2,FALSE))</f>
        <v/>
      </c>
      <c r="F67" s="35" t="str">
        <f>IF(BS_Mai[[#This Row],[N° ARTICLE]]=0,"",VLOOKUP(BS_Mai[[#This Row],[N° ARTICLE]],Données!C62:E118,3))</f>
        <v/>
      </c>
      <c r="G67" s="5"/>
      <c r="H67" s="4"/>
    </row>
    <row r="68" spans="1:8" ht="15.95" customHeight="1" x14ac:dyDescent="0.2">
      <c r="A68" s="29"/>
      <c r="B68" s="34"/>
      <c r="C68" s="34"/>
      <c r="D68" s="34"/>
      <c r="E68" s="61" t="str">
        <f>IF(BS_Mai[[#This Row],[N° ARTICLE]]=0,"",VLOOKUP(BS_Mai[[#This Row],[N° ARTICLE]],Données!C63:E119,2,FALSE))</f>
        <v/>
      </c>
      <c r="F68" s="34" t="str">
        <f>IF(BS_Mai[[#This Row],[N° ARTICLE]]=0,"",VLOOKUP(BS_Mai[[#This Row],[N° ARTICLE]],Données!C63:E119,3))</f>
        <v/>
      </c>
      <c r="G68" s="25"/>
      <c r="H68" s="27"/>
    </row>
    <row r="69" spans="1:8" s="18" customFormat="1" ht="15.95" customHeight="1" x14ac:dyDescent="0.2">
      <c r="A69" s="11"/>
      <c r="B69" s="35"/>
      <c r="C69" s="35"/>
      <c r="D69" s="35"/>
      <c r="E69" s="60" t="str">
        <f>IF(BS_Mai[[#This Row],[N° ARTICLE]]=0,"",VLOOKUP(BS_Mai[[#This Row],[N° ARTICLE]],Données!C64:E120,2,FALSE))</f>
        <v/>
      </c>
      <c r="F69" s="35" t="str">
        <f>IF(BS_Mai[[#This Row],[N° ARTICLE]]=0,"",VLOOKUP(BS_Mai[[#This Row],[N° ARTICLE]],Données!C64:E120,3))</f>
        <v/>
      </c>
      <c r="G69" s="5"/>
      <c r="H69" s="4"/>
    </row>
    <row r="70" spans="1:8" ht="15.95" customHeight="1" x14ac:dyDescent="0.2">
      <c r="A70" s="29"/>
      <c r="B70" s="34"/>
      <c r="C70" s="34"/>
      <c r="D70" s="34"/>
      <c r="E70" s="61" t="str">
        <f>IF(BS_Mai[[#This Row],[N° ARTICLE]]=0,"",VLOOKUP(BS_Mai[[#This Row],[N° ARTICLE]],Données!C65:E121,2,FALSE))</f>
        <v/>
      </c>
      <c r="F70" s="34" t="str">
        <f>IF(BS_Mai[[#This Row],[N° ARTICLE]]=0,"",VLOOKUP(BS_Mai[[#This Row],[N° ARTICLE]],Données!C65:E121,3))</f>
        <v/>
      </c>
      <c r="G70" s="25"/>
      <c r="H70" s="27"/>
    </row>
    <row r="71" spans="1:8" s="18" customFormat="1" ht="15.95" customHeight="1" x14ac:dyDescent="0.2">
      <c r="A71" s="11"/>
      <c r="B71" s="35"/>
      <c r="C71" s="35"/>
      <c r="D71" s="35"/>
      <c r="E71" s="60" t="str">
        <f>IF(BS_Mai[[#This Row],[N° ARTICLE]]=0,"",VLOOKUP(BS_Mai[[#This Row],[N° ARTICLE]],Données!C66:E122,2,FALSE))</f>
        <v/>
      </c>
      <c r="F71" s="35" t="str">
        <f>IF(BS_Mai[[#This Row],[N° ARTICLE]]=0,"",VLOOKUP(BS_Mai[[#This Row],[N° ARTICLE]],Données!C66:E122,3))</f>
        <v/>
      </c>
      <c r="G71" s="5"/>
      <c r="H71" s="4"/>
    </row>
    <row r="72" spans="1:8" ht="15.95" customHeight="1" x14ac:dyDescent="0.2">
      <c r="A72" s="29"/>
      <c r="B72" s="34"/>
      <c r="C72" s="34"/>
      <c r="D72" s="34"/>
      <c r="E72" s="61" t="str">
        <f>IF(BS_Mai[[#This Row],[N° ARTICLE]]=0,"",VLOOKUP(BS_Mai[[#This Row],[N° ARTICLE]],Données!C67:E123,2,FALSE))</f>
        <v/>
      </c>
      <c r="F72" s="34" t="str">
        <f>IF(BS_Mai[[#This Row],[N° ARTICLE]]=0,"",VLOOKUP(BS_Mai[[#This Row],[N° ARTICLE]],Données!C67:E123,3))</f>
        <v/>
      </c>
      <c r="G72" s="25"/>
      <c r="H72" s="27"/>
    </row>
    <row r="73" spans="1:8" s="18" customFormat="1" ht="15.95" customHeight="1" x14ac:dyDescent="0.2">
      <c r="A73" s="11"/>
      <c r="B73" s="35"/>
      <c r="C73" s="35"/>
      <c r="D73" s="35"/>
      <c r="E73" s="60" t="str">
        <f>IF(BS_Mai[[#This Row],[N° ARTICLE]]=0,"",VLOOKUP(BS_Mai[[#This Row],[N° ARTICLE]],Données!C68:E124,2,FALSE))</f>
        <v/>
      </c>
      <c r="F73" s="35" t="str">
        <f>IF(BS_Mai[[#This Row],[N° ARTICLE]]=0,"",VLOOKUP(BS_Mai[[#This Row],[N° ARTICLE]],Données!C68:E124,3))</f>
        <v/>
      </c>
      <c r="G73" s="5"/>
      <c r="H73" s="4"/>
    </row>
    <row r="74" spans="1:8" ht="15.95" customHeight="1" x14ac:dyDescent="0.2">
      <c r="A74" s="29"/>
      <c r="B74" s="34"/>
      <c r="C74" s="34"/>
      <c r="D74" s="34"/>
      <c r="E74" s="61" t="str">
        <f>IF(BS_Mai[[#This Row],[N° ARTICLE]]=0,"",VLOOKUP(BS_Mai[[#This Row],[N° ARTICLE]],Données!C69:E125,2,FALSE))</f>
        <v/>
      </c>
      <c r="F74" s="34" t="str">
        <f>IF(BS_Mai[[#This Row],[N° ARTICLE]]=0,"",VLOOKUP(BS_Mai[[#This Row],[N° ARTICLE]],Données!C69:E125,3))</f>
        <v/>
      </c>
      <c r="G74" s="25"/>
      <c r="H74" s="27"/>
    </row>
    <row r="75" spans="1:8" s="18" customFormat="1" ht="15.95" customHeight="1" x14ac:dyDescent="0.2">
      <c r="A75" s="11"/>
      <c r="B75" s="35"/>
      <c r="C75" s="35"/>
      <c r="D75" s="35"/>
      <c r="E75" s="60" t="str">
        <f>IF(BS_Mai[[#This Row],[N° ARTICLE]]=0,"",VLOOKUP(BS_Mai[[#This Row],[N° ARTICLE]],Données!C70:E126,2,FALSE))</f>
        <v/>
      </c>
      <c r="F75" s="35" t="str">
        <f>IF(BS_Mai[[#This Row],[N° ARTICLE]]=0,"",VLOOKUP(BS_Mai[[#This Row],[N° ARTICLE]],Données!C70:E126,3))</f>
        <v/>
      </c>
      <c r="G75" s="5"/>
      <c r="H75" s="4"/>
    </row>
    <row r="76" spans="1:8" ht="15.95" customHeight="1" x14ac:dyDescent="0.2">
      <c r="A76" s="29"/>
      <c r="B76" s="34"/>
      <c r="C76" s="34"/>
      <c r="D76" s="34"/>
      <c r="E76" s="61" t="str">
        <f>IF(BS_Mai[[#This Row],[N° ARTICLE]]=0,"",VLOOKUP(BS_Mai[[#This Row],[N° ARTICLE]],Données!C71:E127,2,FALSE))</f>
        <v/>
      </c>
      <c r="F76" s="34" t="str">
        <f>IF(BS_Mai[[#This Row],[N° ARTICLE]]=0,"",VLOOKUP(BS_Mai[[#This Row],[N° ARTICLE]],Données!C71:E127,3))</f>
        <v/>
      </c>
      <c r="G76" s="25"/>
      <c r="H76" s="27"/>
    </row>
    <row r="77" spans="1:8" s="18" customFormat="1" ht="15.95" customHeight="1" x14ac:dyDescent="0.2">
      <c r="A77" s="11"/>
      <c r="B77" s="35"/>
      <c r="C77" s="35"/>
      <c r="D77" s="35"/>
      <c r="E77" s="60" t="str">
        <f>IF(BS_Mai[[#This Row],[N° ARTICLE]]=0,"",VLOOKUP(BS_Mai[[#This Row],[N° ARTICLE]],Données!C72:E128,2,FALSE))</f>
        <v/>
      </c>
      <c r="F77" s="35" t="str">
        <f>IF(BS_Mai[[#This Row],[N° ARTICLE]]=0,"",VLOOKUP(BS_Mai[[#This Row],[N° ARTICLE]],Données!C72:E128,3))</f>
        <v/>
      </c>
      <c r="G77" s="5"/>
      <c r="H77" s="4"/>
    </row>
    <row r="78" spans="1:8" ht="15.95" customHeight="1" x14ac:dyDescent="0.2">
      <c r="A78" s="29"/>
      <c r="B78" s="34"/>
      <c r="C78" s="34"/>
      <c r="D78" s="34"/>
      <c r="E78" s="61" t="str">
        <f>IF(BS_Mai[[#This Row],[N° ARTICLE]]=0,"",VLOOKUP(BS_Mai[[#This Row],[N° ARTICLE]],Données!C73:E129,2,FALSE))</f>
        <v/>
      </c>
      <c r="F78" s="34" t="str">
        <f>IF(BS_Mai[[#This Row],[N° ARTICLE]]=0,"",VLOOKUP(BS_Mai[[#This Row],[N° ARTICLE]],Données!C73:E129,3))</f>
        <v/>
      </c>
      <c r="G78" s="25"/>
      <c r="H78" s="27"/>
    </row>
    <row r="79" spans="1:8" s="18" customFormat="1" ht="15.95" customHeight="1" x14ac:dyDescent="0.2">
      <c r="A79" s="11"/>
      <c r="B79" s="35"/>
      <c r="C79" s="35"/>
      <c r="D79" s="35"/>
      <c r="E79" s="60" t="str">
        <f>IF(BS_Mai[[#This Row],[N° ARTICLE]]=0,"",VLOOKUP(BS_Mai[[#This Row],[N° ARTICLE]],Données!C74:E130,2,FALSE))</f>
        <v/>
      </c>
      <c r="F79" s="35" t="str">
        <f>IF(BS_Mai[[#This Row],[N° ARTICLE]]=0,"",VLOOKUP(BS_Mai[[#This Row],[N° ARTICLE]],Données!C74:E130,3))</f>
        <v/>
      </c>
      <c r="G79" s="5"/>
      <c r="H79" s="4"/>
    </row>
    <row r="80" spans="1:8" ht="15.95" customHeight="1" x14ac:dyDescent="0.2">
      <c r="A80" s="29"/>
      <c r="B80" s="34"/>
      <c r="C80" s="34"/>
      <c r="D80" s="34"/>
      <c r="E80" s="61" t="str">
        <f>IF(BS_Mai[[#This Row],[N° ARTICLE]]=0,"",VLOOKUP(BS_Mai[[#This Row],[N° ARTICLE]],Données!C75:E131,2,FALSE))</f>
        <v/>
      </c>
      <c r="F80" s="34" t="str">
        <f>IF(BS_Mai[[#This Row],[N° ARTICLE]]=0,"",VLOOKUP(BS_Mai[[#This Row],[N° ARTICLE]],Données!C75:E131,3))</f>
        <v/>
      </c>
      <c r="G80" s="25"/>
      <c r="H80" s="27"/>
    </row>
    <row r="81" spans="1:8" ht="15.95" customHeight="1" x14ac:dyDescent="0.2">
      <c r="A81" s="11"/>
      <c r="B81" s="35"/>
      <c r="C81" s="35"/>
      <c r="D81" s="35"/>
      <c r="E81" s="60" t="str">
        <f>IF(BS_Mai[[#This Row],[N° ARTICLE]]=0,"",VLOOKUP(BS_Mai[[#This Row],[N° ARTICLE]],Données!C76:E132,2,FALSE))</f>
        <v/>
      </c>
      <c r="F81" s="35" t="str">
        <f>IF(BS_Mai[[#This Row],[N° ARTICLE]]=0,"",VLOOKUP(BS_Mai[[#This Row],[N° ARTICLE]],Données!C76:E132,3))</f>
        <v/>
      </c>
      <c r="G81" s="5"/>
      <c r="H81" s="4"/>
    </row>
    <row r="82" spans="1:8" s="18" customFormat="1" ht="15.95" customHeight="1" x14ac:dyDescent="0.2">
      <c r="A82" s="29"/>
      <c r="B82" s="34"/>
      <c r="C82" s="34"/>
      <c r="D82" s="34"/>
      <c r="E82" s="61" t="str">
        <f>IF(BS_Mai[[#This Row],[N° ARTICLE]]=0,"",VLOOKUP(BS_Mai[[#This Row],[N° ARTICLE]],Données!C77:E133,2,FALSE))</f>
        <v/>
      </c>
      <c r="F82" s="34" t="str">
        <f>IF(BS_Mai[[#This Row],[N° ARTICLE]]=0,"",VLOOKUP(BS_Mai[[#This Row],[N° ARTICLE]],Données!C77:E133,3))</f>
        <v/>
      </c>
      <c r="G82" s="25"/>
      <c r="H82" s="27"/>
    </row>
    <row r="83" spans="1:8" ht="15.95" customHeight="1" x14ac:dyDescent="0.2">
      <c r="A83" s="11"/>
      <c r="B83" s="35"/>
      <c r="C83" s="35"/>
      <c r="D83" s="35"/>
      <c r="E83" s="60" t="str">
        <f>IF(BS_Mai[[#This Row],[N° ARTICLE]]=0,"",VLOOKUP(BS_Mai[[#This Row],[N° ARTICLE]],Données!C78:E134,2,FALSE))</f>
        <v/>
      </c>
      <c r="F83" s="35" t="str">
        <f>IF(BS_Mai[[#This Row],[N° ARTICLE]]=0,"",VLOOKUP(BS_Mai[[#This Row],[N° ARTICLE]],Données!C78:E134,3))</f>
        <v/>
      </c>
      <c r="G83" s="5"/>
      <c r="H83" s="4"/>
    </row>
    <row r="84" spans="1:8" s="18" customFormat="1" ht="15.95" customHeight="1" x14ac:dyDescent="0.2">
      <c r="A84" s="29"/>
      <c r="B84" s="34"/>
      <c r="C84" s="34"/>
      <c r="D84" s="34"/>
      <c r="E84" s="61" t="str">
        <f>IF(BS_Mai[[#This Row],[N° ARTICLE]]=0,"",VLOOKUP(BS_Mai[[#This Row],[N° ARTICLE]],Données!C79:E135,2,FALSE))</f>
        <v/>
      </c>
      <c r="F84" s="34" t="str">
        <f>IF(BS_Mai[[#This Row],[N° ARTICLE]]=0,"",VLOOKUP(BS_Mai[[#This Row],[N° ARTICLE]],Données!C79:E135,3))</f>
        <v/>
      </c>
      <c r="G84" s="25"/>
      <c r="H84" s="27"/>
    </row>
    <row r="85" spans="1:8" ht="15.95" customHeight="1" x14ac:dyDescent="0.2">
      <c r="A85" s="11"/>
      <c r="B85" s="35"/>
      <c r="C85" s="35"/>
      <c r="D85" s="35"/>
      <c r="E85" s="60" t="str">
        <f>IF(BS_Mai[[#This Row],[N° ARTICLE]]=0,"",VLOOKUP(BS_Mai[[#This Row],[N° ARTICLE]],Données!C80:E136,2,FALSE))</f>
        <v/>
      </c>
      <c r="F85" s="35" t="str">
        <f>IF(BS_Mai[[#This Row],[N° ARTICLE]]=0,"",VLOOKUP(BS_Mai[[#This Row],[N° ARTICLE]],Données!C80:E136,3))</f>
        <v/>
      </c>
      <c r="G85" s="5"/>
      <c r="H85" s="4"/>
    </row>
    <row r="86" spans="1:8" s="18" customFormat="1" ht="15.95" customHeight="1" x14ac:dyDescent="0.2">
      <c r="A86" s="29"/>
      <c r="B86" s="34"/>
      <c r="C86" s="34"/>
      <c r="D86" s="34"/>
      <c r="E86" s="61" t="str">
        <f>IF(BS_Mai[[#This Row],[N° ARTICLE]]=0,"",VLOOKUP(BS_Mai[[#This Row],[N° ARTICLE]],Données!C81:E137,2,FALSE))</f>
        <v/>
      </c>
      <c r="F86" s="34" t="str">
        <f>IF(BS_Mai[[#This Row],[N° ARTICLE]]=0,"",VLOOKUP(BS_Mai[[#This Row],[N° ARTICLE]],Données!C81:E137,3))</f>
        <v/>
      </c>
      <c r="G86" s="25"/>
      <c r="H86" s="27"/>
    </row>
    <row r="87" spans="1:8" ht="15.95" customHeight="1" x14ac:dyDescent="0.2">
      <c r="A87" s="11"/>
      <c r="B87" s="35"/>
      <c r="C87" s="35"/>
      <c r="D87" s="35"/>
      <c r="E87" s="60" t="str">
        <f>IF(BS_Mai[[#This Row],[N° ARTICLE]]=0,"",VLOOKUP(BS_Mai[[#This Row],[N° ARTICLE]],Données!C82:E138,2,FALSE))</f>
        <v/>
      </c>
      <c r="F87" s="35" t="str">
        <f>IF(BS_Mai[[#This Row],[N° ARTICLE]]=0,"",VLOOKUP(BS_Mai[[#This Row],[N° ARTICLE]],Données!C82:E138,3))</f>
        <v/>
      </c>
      <c r="G87" s="5"/>
      <c r="H87" s="4"/>
    </row>
    <row r="88" spans="1:8" s="18" customFormat="1" ht="15.95" customHeight="1" x14ac:dyDescent="0.2">
      <c r="A88" s="29"/>
      <c r="B88" s="34"/>
      <c r="C88" s="34"/>
      <c r="D88" s="34"/>
      <c r="E88" s="61" t="str">
        <f>IF(BS_Mai[[#This Row],[N° ARTICLE]]=0,"",VLOOKUP(BS_Mai[[#This Row],[N° ARTICLE]],Données!C83:E139,2,FALSE))</f>
        <v/>
      </c>
      <c r="F88" s="34" t="str">
        <f>IF(BS_Mai[[#This Row],[N° ARTICLE]]=0,"",VLOOKUP(BS_Mai[[#This Row],[N° ARTICLE]],Données!C83:E139,3))</f>
        <v/>
      </c>
      <c r="G88" s="25"/>
      <c r="H88" s="27"/>
    </row>
    <row r="89" spans="1:8" ht="15.95" customHeight="1" x14ac:dyDescent="0.2">
      <c r="A89" s="11"/>
      <c r="B89" s="35"/>
      <c r="C89" s="35"/>
      <c r="D89" s="35"/>
      <c r="E89" s="60" t="str">
        <f>IF(BS_Mai[[#This Row],[N° ARTICLE]]=0,"",VLOOKUP(BS_Mai[[#This Row],[N° ARTICLE]],Données!C84:E140,2,FALSE))</f>
        <v/>
      </c>
      <c r="F89" s="35" t="str">
        <f>IF(BS_Mai[[#This Row],[N° ARTICLE]]=0,"",VLOOKUP(BS_Mai[[#This Row],[N° ARTICLE]],Données!C84:E140,3))</f>
        <v/>
      </c>
      <c r="G89" s="5"/>
      <c r="H89" s="4"/>
    </row>
    <row r="90" spans="1:8" s="18" customFormat="1" ht="15.95" customHeight="1" x14ac:dyDescent="0.2">
      <c r="A90" s="29"/>
      <c r="B90" s="34"/>
      <c r="C90" s="34"/>
      <c r="D90" s="34"/>
      <c r="E90" s="61" t="str">
        <f>IF(BS_Mai[[#This Row],[N° ARTICLE]]=0,"",VLOOKUP(BS_Mai[[#This Row],[N° ARTICLE]],Données!C85:E141,2,FALSE))</f>
        <v/>
      </c>
      <c r="F90" s="34" t="str">
        <f>IF(BS_Mai[[#This Row],[N° ARTICLE]]=0,"",VLOOKUP(BS_Mai[[#This Row],[N° ARTICLE]],Données!C85:E141,3))</f>
        <v/>
      </c>
      <c r="G90" s="25"/>
      <c r="H90" s="27"/>
    </row>
    <row r="91" spans="1:8" ht="15.95" customHeight="1" x14ac:dyDescent="0.2">
      <c r="A91" s="11"/>
      <c r="B91" s="35"/>
      <c r="C91" s="35"/>
      <c r="D91" s="35"/>
      <c r="E91" s="60" t="str">
        <f>IF(BS_Mai[[#This Row],[N° ARTICLE]]=0,"",VLOOKUP(BS_Mai[[#This Row],[N° ARTICLE]],Données!C86:E142,2,FALSE))</f>
        <v/>
      </c>
      <c r="F91" s="35" t="str">
        <f>IF(BS_Mai[[#This Row],[N° ARTICLE]]=0,"",VLOOKUP(BS_Mai[[#This Row],[N° ARTICLE]],Données!C86:E142,3))</f>
        <v/>
      </c>
      <c r="G91" s="5"/>
      <c r="H91" s="4"/>
    </row>
    <row r="92" spans="1:8" ht="15.95" customHeight="1" x14ac:dyDescent="0.2">
      <c r="A92" s="29"/>
      <c r="B92" s="34"/>
      <c r="C92" s="34"/>
      <c r="D92" s="34"/>
      <c r="E92" s="61" t="str">
        <f>IF(BS_Mai[[#This Row],[N° ARTICLE]]=0,"",VLOOKUP(BS_Mai[[#This Row],[N° ARTICLE]],Données!C87:E143,2,FALSE))</f>
        <v/>
      </c>
      <c r="F92" s="34" t="str">
        <f>IF(BS_Mai[[#This Row],[N° ARTICLE]]=0,"",VLOOKUP(BS_Mai[[#This Row],[N° ARTICLE]],Données!C87:E143,3))</f>
        <v/>
      </c>
      <c r="G92" s="25"/>
      <c r="H92" s="27"/>
    </row>
    <row r="93" spans="1:8" s="18" customFormat="1" ht="15.95" customHeight="1" x14ac:dyDescent="0.2">
      <c r="A93" s="11"/>
      <c r="B93" s="35"/>
      <c r="C93" s="35"/>
      <c r="D93" s="35"/>
      <c r="E93" s="60" t="str">
        <f>IF(BS_Mai[[#This Row],[N° ARTICLE]]=0,"",VLOOKUP(BS_Mai[[#This Row],[N° ARTICLE]],Données!C88:E144,2,FALSE))</f>
        <v/>
      </c>
      <c r="F93" s="35" t="str">
        <f>IF(BS_Mai[[#This Row],[N° ARTICLE]]=0,"",VLOOKUP(BS_Mai[[#This Row],[N° ARTICLE]],Données!C88:E144,3))</f>
        <v/>
      </c>
      <c r="G93" s="5"/>
      <c r="H93" s="4"/>
    </row>
    <row r="94" spans="1:8" ht="15.95" customHeight="1" x14ac:dyDescent="0.2">
      <c r="A94" s="29"/>
      <c r="B94" s="34"/>
      <c r="C94" s="34"/>
      <c r="D94" s="34"/>
      <c r="E94" s="61" t="str">
        <f>IF(BS_Mai[[#This Row],[N° ARTICLE]]=0,"",VLOOKUP(BS_Mai[[#This Row],[N° ARTICLE]],Données!C89:E145,2,FALSE))</f>
        <v/>
      </c>
      <c r="F94" s="34" t="str">
        <f>IF(BS_Mai[[#This Row],[N° ARTICLE]]=0,"",VLOOKUP(BS_Mai[[#This Row],[N° ARTICLE]],Données!C89:E145,3))</f>
        <v/>
      </c>
      <c r="G94" s="25"/>
      <c r="H94" s="27"/>
    </row>
    <row r="95" spans="1:8" s="18" customFormat="1" ht="15.95" customHeight="1" x14ac:dyDescent="0.2">
      <c r="A95" s="11"/>
      <c r="B95" s="35"/>
      <c r="C95" s="35"/>
      <c r="D95" s="35"/>
      <c r="E95" s="60" t="str">
        <f>IF(BS_Mai[[#This Row],[N° ARTICLE]]=0,"",VLOOKUP(BS_Mai[[#This Row],[N° ARTICLE]],Données!C90:E146,2,FALSE))</f>
        <v/>
      </c>
      <c r="F95" s="35" t="str">
        <f>IF(BS_Mai[[#This Row],[N° ARTICLE]]=0,"",VLOOKUP(BS_Mai[[#This Row],[N° ARTICLE]],Données!C90:E146,3))</f>
        <v/>
      </c>
      <c r="G95" s="5"/>
      <c r="H95" s="4"/>
    </row>
    <row r="96" spans="1:8" ht="15.95" customHeight="1" x14ac:dyDescent="0.2">
      <c r="A96" s="29"/>
      <c r="B96" s="34"/>
      <c r="C96" s="34"/>
      <c r="D96" s="34"/>
      <c r="E96" s="61" t="str">
        <f>IF(BS_Mai[[#This Row],[N° ARTICLE]]=0,"",VLOOKUP(BS_Mai[[#This Row],[N° ARTICLE]],Données!C91:E147,2,FALSE))</f>
        <v/>
      </c>
      <c r="F96" s="34" t="str">
        <f>IF(BS_Mai[[#This Row],[N° ARTICLE]]=0,"",VLOOKUP(BS_Mai[[#This Row],[N° ARTICLE]],Données!C91:E147,3))</f>
        <v/>
      </c>
      <c r="G96" s="25"/>
      <c r="H96" s="27"/>
    </row>
    <row r="97" spans="1:8" s="18" customFormat="1" ht="15.95" customHeight="1" x14ac:dyDescent="0.2">
      <c r="A97" s="11"/>
      <c r="B97" s="35"/>
      <c r="C97" s="35"/>
      <c r="D97" s="35"/>
      <c r="E97" s="60" t="str">
        <f>IF(BS_Mai[[#This Row],[N° ARTICLE]]=0,"",VLOOKUP(BS_Mai[[#This Row],[N° ARTICLE]],Données!C92:E148,2,FALSE))</f>
        <v/>
      </c>
      <c r="F97" s="35" t="str">
        <f>IF(BS_Mai[[#This Row],[N° ARTICLE]]=0,"",VLOOKUP(BS_Mai[[#This Row],[N° ARTICLE]],Données!C92:E148,3))</f>
        <v/>
      </c>
      <c r="G97" s="5"/>
      <c r="H97" s="4"/>
    </row>
    <row r="98" spans="1:8" ht="15.95" customHeight="1" x14ac:dyDescent="0.2">
      <c r="A98" s="29"/>
      <c r="B98" s="34"/>
      <c r="C98" s="34"/>
      <c r="D98" s="34"/>
      <c r="E98" s="61" t="str">
        <f>IF(BS_Mai[[#This Row],[N° ARTICLE]]=0,"",VLOOKUP(BS_Mai[[#This Row],[N° ARTICLE]],Données!C93:E149,2,FALSE))</f>
        <v/>
      </c>
      <c r="F98" s="34" t="str">
        <f>IF(BS_Mai[[#This Row],[N° ARTICLE]]=0,"",VLOOKUP(BS_Mai[[#This Row],[N° ARTICLE]],Données!C93:E149,3))</f>
        <v/>
      </c>
      <c r="G98" s="25"/>
      <c r="H98" s="27"/>
    </row>
    <row r="99" spans="1:8" s="18" customFormat="1" ht="15.95" customHeight="1" x14ac:dyDescent="0.2">
      <c r="A99" s="48"/>
      <c r="B99" s="49"/>
      <c r="C99" s="49"/>
      <c r="D99" s="49"/>
      <c r="E99" s="62" t="str">
        <f>IF(BS_Mai[[#This Row],[N° ARTICLE]]=0,"",VLOOKUP(BS_Mai[[#This Row],[N° ARTICLE]],Données!C94:E150,2,FALSE))</f>
        <v/>
      </c>
      <c r="F99" s="49" t="str">
        <f>IF(BS_Mai[[#This Row],[N° ARTICLE]]=0,"",VLOOKUP(BS_Mai[[#This Row],[N° ARTICLE]],Données!C94:E150,3))</f>
        <v/>
      </c>
      <c r="G99" s="50"/>
      <c r="H99" s="57"/>
    </row>
    <row r="100" spans="1:8" s="18" customFormat="1" ht="15.95" customHeight="1" x14ac:dyDescent="0.2">
      <c r="A100" s="51"/>
      <c r="B100" s="51"/>
      <c r="C100" s="51"/>
      <c r="D100" s="51"/>
      <c r="E100" s="64"/>
      <c r="F100" s="67"/>
      <c r="G100" s="52"/>
      <c r="H100" s="58"/>
    </row>
    <row r="101" spans="1:8" s="18" customFormat="1" ht="15.95" customHeight="1" x14ac:dyDescent="0.2">
      <c r="A101" s="51"/>
      <c r="B101" s="51"/>
      <c r="C101" s="51"/>
      <c r="D101" s="51"/>
      <c r="E101" s="64"/>
      <c r="F101" s="67"/>
      <c r="G101" s="52"/>
      <c r="H101" s="58"/>
    </row>
    <row r="102" spans="1:8" s="18" customFormat="1" ht="15.95" customHeight="1" x14ac:dyDescent="0.2">
      <c r="A102" s="51"/>
      <c r="B102" s="51"/>
      <c r="C102" s="51"/>
      <c r="D102" s="51"/>
      <c r="E102" s="64"/>
      <c r="F102" s="67"/>
      <c r="G102" s="52"/>
      <c r="H102" s="58"/>
    </row>
    <row r="103" spans="1:8" s="18" customFormat="1" ht="15.95" customHeight="1" x14ac:dyDescent="0.2">
      <c r="A103" s="51"/>
      <c r="B103" s="51"/>
      <c r="C103" s="51"/>
      <c r="D103" s="51"/>
      <c r="E103" s="64"/>
      <c r="F103" s="67"/>
      <c r="G103" s="52"/>
      <c r="H103" s="58"/>
    </row>
    <row r="104" spans="1:8" s="18" customFormat="1" ht="15.95" customHeight="1" x14ac:dyDescent="0.2">
      <c r="A104" s="51"/>
      <c r="B104" s="51"/>
      <c r="C104" s="51"/>
      <c r="D104" s="51"/>
      <c r="E104" s="64"/>
      <c r="F104" s="67"/>
      <c r="G104" s="52"/>
      <c r="H104" s="58"/>
    </row>
    <row r="105" spans="1:8" s="18" customFormat="1" ht="15.95" customHeight="1" x14ac:dyDescent="0.2">
      <c r="A105" s="51"/>
      <c r="B105" s="51"/>
      <c r="C105" s="51"/>
      <c r="D105" s="51"/>
      <c r="E105" s="64"/>
      <c r="F105" s="67"/>
      <c r="G105" s="52"/>
      <c r="H105" s="58"/>
    </row>
    <row r="106" spans="1:8" s="18" customFormat="1" ht="15.95" customHeight="1" x14ac:dyDescent="0.2">
      <c r="A106" s="51"/>
      <c r="B106" s="51"/>
      <c r="C106" s="51"/>
      <c r="D106" s="51"/>
      <c r="E106" s="64"/>
      <c r="F106" s="67"/>
      <c r="G106" s="52"/>
      <c r="H106" s="58"/>
    </row>
    <row r="107" spans="1:8" s="18" customFormat="1" ht="15.95" customHeight="1" x14ac:dyDescent="0.2">
      <c r="A107" s="51"/>
      <c r="B107" s="51"/>
      <c r="C107" s="51"/>
      <c r="D107" s="51"/>
      <c r="E107" s="64"/>
      <c r="F107" s="67"/>
      <c r="G107" s="52"/>
      <c r="H107" s="58"/>
    </row>
    <row r="108" spans="1:8" s="18" customFormat="1" ht="15.95" customHeight="1" x14ac:dyDescent="0.2">
      <c r="A108" s="51"/>
      <c r="B108" s="51"/>
      <c r="C108" s="51"/>
      <c r="D108" s="51"/>
      <c r="E108" s="64"/>
      <c r="F108" s="67"/>
      <c r="G108" s="52"/>
      <c r="H108" s="58"/>
    </row>
    <row r="109" spans="1:8" s="18" customFormat="1" ht="15.95" customHeight="1" x14ac:dyDescent="0.2">
      <c r="A109" s="51"/>
      <c r="B109" s="51"/>
      <c r="C109" s="51"/>
      <c r="D109" s="51"/>
      <c r="E109" s="64"/>
      <c r="F109" s="67"/>
      <c r="G109" s="52"/>
      <c r="H109" s="58"/>
    </row>
    <row r="110" spans="1:8" s="18" customFormat="1" ht="15.95" customHeight="1" x14ac:dyDescent="0.2">
      <c r="A110" s="51"/>
      <c r="B110" s="51"/>
      <c r="C110" s="51"/>
      <c r="D110" s="51"/>
      <c r="E110" s="64"/>
      <c r="F110" s="67"/>
      <c r="G110" s="52"/>
      <c r="H110" s="58"/>
    </row>
    <row r="111" spans="1:8" s="18" customFormat="1" ht="15.95" customHeight="1" x14ac:dyDescent="0.2">
      <c r="A111" s="51"/>
      <c r="B111" s="51"/>
      <c r="C111" s="51"/>
      <c r="D111" s="51"/>
      <c r="E111" s="64"/>
      <c r="F111" s="67"/>
      <c r="G111" s="52"/>
      <c r="H111" s="58"/>
    </row>
    <row r="112" spans="1:8" s="18" customFormat="1" ht="15.95" customHeight="1" x14ac:dyDescent="0.2">
      <c r="A112" s="51"/>
      <c r="B112" s="51"/>
      <c r="C112" s="51"/>
      <c r="D112" s="51"/>
      <c r="E112" s="64"/>
      <c r="F112" s="67"/>
      <c r="G112" s="52"/>
      <c r="H112" s="58"/>
    </row>
    <row r="113" spans="1:8" s="18" customFormat="1" ht="15.95" customHeight="1" x14ac:dyDescent="0.2">
      <c r="A113" s="51"/>
      <c r="B113" s="51"/>
      <c r="C113" s="51"/>
      <c r="D113" s="51"/>
      <c r="E113" s="64"/>
      <c r="F113" s="67"/>
      <c r="G113" s="52"/>
      <c r="H113" s="58"/>
    </row>
    <row r="114" spans="1:8" s="18" customFormat="1" ht="15.95" customHeight="1" x14ac:dyDescent="0.2">
      <c r="A114" s="51"/>
      <c r="B114" s="51"/>
      <c r="C114" s="51"/>
      <c r="D114" s="51"/>
      <c r="E114" s="64"/>
      <c r="F114" s="67"/>
      <c r="G114" s="52"/>
      <c r="H114" s="58"/>
    </row>
    <row r="115" spans="1:8" s="18" customFormat="1" ht="15.95" customHeight="1" x14ac:dyDescent="0.2">
      <c r="A115" s="51"/>
      <c r="B115" s="51"/>
      <c r="C115" s="51"/>
      <c r="D115" s="51"/>
      <c r="E115" s="64"/>
      <c r="F115" s="67"/>
      <c r="G115" s="52"/>
      <c r="H115" s="58"/>
    </row>
    <row r="116" spans="1:8" s="18" customFormat="1" ht="15.95" customHeight="1" x14ac:dyDescent="0.2">
      <c r="A116" s="51"/>
      <c r="B116" s="51"/>
      <c r="C116" s="51"/>
      <c r="D116" s="51"/>
      <c r="E116" s="64"/>
      <c r="F116" s="67"/>
      <c r="G116" s="52"/>
      <c r="H116" s="58"/>
    </row>
    <row r="117" spans="1:8" s="18" customFormat="1" ht="15.95" customHeight="1" x14ac:dyDescent="0.2">
      <c r="A117" s="51"/>
      <c r="B117" s="51"/>
      <c r="C117" s="51"/>
      <c r="D117" s="51"/>
      <c r="E117" s="64"/>
      <c r="F117" s="67"/>
      <c r="G117" s="52"/>
      <c r="H117" s="58"/>
    </row>
    <row r="118" spans="1:8" s="18" customFormat="1" ht="15.95" customHeight="1" x14ac:dyDescent="0.2">
      <c r="A118" s="51"/>
      <c r="B118" s="51"/>
      <c r="C118" s="51"/>
      <c r="D118" s="51"/>
      <c r="E118" s="64"/>
      <c r="F118" s="67"/>
      <c r="G118" s="52"/>
      <c r="H118" s="58"/>
    </row>
    <row r="119" spans="1:8" s="18" customFormat="1" ht="15.95" customHeight="1" x14ac:dyDescent="0.2">
      <c r="A119" s="51"/>
      <c r="B119" s="51"/>
      <c r="C119" s="51"/>
      <c r="D119" s="51"/>
      <c r="E119" s="64"/>
      <c r="F119" s="67"/>
      <c r="G119" s="52"/>
      <c r="H119" s="58"/>
    </row>
    <row r="120" spans="1:8" s="18" customFormat="1" ht="15.95" customHeight="1" x14ac:dyDescent="0.2">
      <c r="A120" s="51"/>
      <c r="B120" s="51"/>
      <c r="C120" s="51"/>
      <c r="D120" s="51"/>
      <c r="E120" s="64"/>
      <c r="F120" s="67"/>
      <c r="G120" s="52"/>
      <c r="H120" s="58"/>
    </row>
    <row r="121" spans="1:8" s="18" customFormat="1" ht="15.95" customHeight="1" x14ac:dyDescent="0.2">
      <c r="A121" s="51"/>
      <c r="B121" s="51"/>
      <c r="C121" s="51"/>
      <c r="D121" s="51"/>
      <c r="E121" s="64"/>
      <c r="F121" s="67"/>
      <c r="G121" s="52"/>
      <c r="H121" s="58"/>
    </row>
    <row r="122" spans="1:8" s="18" customFormat="1" ht="15.95" customHeight="1" x14ac:dyDescent="0.2">
      <c r="A122" s="51"/>
      <c r="B122" s="51"/>
      <c r="C122" s="51"/>
      <c r="D122" s="51"/>
      <c r="E122" s="64"/>
      <c r="F122" s="67"/>
      <c r="G122" s="52"/>
      <c r="H122" s="58"/>
    </row>
    <row r="123" spans="1:8" s="18" customFormat="1" ht="15.95" customHeight="1" x14ac:dyDescent="0.2">
      <c r="A123" s="51"/>
      <c r="B123" s="51"/>
      <c r="C123" s="51"/>
      <c r="D123" s="51"/>
      <c r="E123" s="64"/>
      <c r="F123" s="67"/>
      <c r="G123" s="52"/>
      <c r="H123" s="58"/>
    </row>
    <row r="124" spans="1:8" s="18" customFormat="1" ht="15.95" customHeight="1" x14ac:dyDescent="0.2">
      <c r="A124" s="51"/>
      <c r="B124" s="51"/>
      <c r="C124" s="51"/>
      <c r="D124" s="51"/>
      <c r="E124" s="64"/>
      <c r="F124" s="67"/>
      <c r="G124" s="52"/>
      <c r="H124" s="58"/>
    </row>
    <row r="125" spans="1:8" s="18" customFormat="1" ht="15.95" customHeight="1" x14ac:dyDescent="0.2">
      <c r="A125" s="51"/>
      <c r="B125" s="51"/>
      <c r="C125" s="51"/>
      <c r="D125" s="51"/>
      <c r="E125" s="64"/>
      <c r="F125" s="67"/>
      <c r="G125" s="52"/>
      <c r="H125" s="58"/>
    </row>
    <row r="126" spans="1:8" s="18" customFormat="1" ht="15.95" customHeight="1" x14ac:dyDescent="0.2">
      <c r="A126" s="51"/>
      <c r="B126" s="51"/>
      <c r="C126" s="51"/>
      <c r="D126" s="51"/>
      <c r="E126" s="64"/>
      <c r="F126" s="67"/>
      <c r="G126" s="52"/>
      <c r="H126" s="58"/>
    </row>
    <row r="127" spans="1:8" s="18" customFormat="1" ht="15.95" customHeight="1" x14ac:dyDescent="0.2">
      <c r="A127" s="51"/>
      <c r="B127" s="51"/>
      <c r="C127" s="51"/>
      <c r="D127" s="51"/>
      <c r="E127" s="64"/>
      <c r="F127" s="67"/>
      <c r="G127" s="52"/>
      <c r="H127" s="58"/>
    </row>
    <row r="128" spans="1:8" s="18" customFormat="1" ht="15.95" customHeight="1" x14ac:dyDescent="0.2">
      <c r="A128" s="51"/>
      <c r="B128" s="51"/>
      <c r="C128" s="51"/>
      <c r="D128" s="51"/>
      <c r="E128" s="64"/>
      <c r="F128" s="67"/>
      <c r="G128" s="52"/>
      <c r="H128" s="58"/>
    </row>
    <row r="129" spans="1:8" s="18" customFormat="1" ht="15.95" customHeight="1" x14ac:dyDescent="0.2">
      <c r="A129" s="51"/>
      <c r="B129" s="51"/>
      <c r="C129" s="51"/>
      <c r="D129" s="51"/>
      <c r="E129" s="64"/>
      <c r="F129" s="67"/>
      <c r="G129" s="52"/>
      <c r="H129" s="58"/>
    </row>
    <row r="130" spans="1:8" s="18" customFormat="1" ht="15.95" customHeight="1" x14ac:dyDescent="0.2">
      <c r="A130" s="51"/>
      <c r="B130" s="51"/>
      <c r="C130" s="51"/>
      <c r="D130" s="51"/>
      <c r="E130" s="64"/>
      <c r="F130" s="67"/>
      <c r="G130" s="52"/>
      <c r="H130" s="58"/>
    </row>
    <row r="131" spans="1:8" s="18" customFormat="1" ht="15.95" customHeight="1" x14ac:dyDescent="0.2">
      <c r="A131" s="51"/>
      <c r="B131" s="51"/>
      <c r="C131" s="51"/>
      <c r="D131" s="51"/>
      <c r="E131" s="64"/>
      <c r="F131" s="67"/>
      <c r="G131" s="52"/>
      <c r="H131" s="58"/>
    </row>
    <row r="132" spans="1:8" s="18" customFormat="1" ht="15.95" customHeight="1" x14ac:dyDescent="0.2">
      <c r="A132" s="51"/>
      <c r="B132" s="51"/>
      <c r="C132" s="51"/>
      <c r="D132" s="51"/>
      <c r="E132" s="64"/>
      <c r="F132" s="67"/>
      <c r="G132" s="52"/>
      <c r="H132" s="58"/>
    </row>
    <row r="133" spans="1:8" s="18" customFormat="1" ht="15.95" customHeight="1" x14ac:dyDescent="0.2">
      <c r="A133" s="51"/>
      <c r="B133" s="51"/>
      <c r="C133" s="51"/>
      <c r="D133" s="51"/>
      <c r="E133" s="64"/>
      <c r="F133" s="67"/>
      <c r="G133" s="52"/>
      <c r="H133" s="58"/>
    </row>
    <row r="134" spans="1:8" s="18" customFormat="1" x14ac:dyDescent="0.2">
      <c r="A134" s="51"/>
      <c r="B134" s="51"/>
      <c r="C134" s="51"/>
      <c r="D134" s="51"/>
      <c r="E134" s="64"/>
      <c r="F134" s="67"/>
      <c r="G134" s="52"/>
      <c r="H134" s="58"/>
    </row>
    <row r="135" spans="1:8" s="18" customFormat="1" x14ac:dyDescent="0.2">
      <c r="A135" s="51"/>
      <c r="B135" s="51"/>
      <c r="C135" s="51"/>
      <c r="D135" s="51"/>
      <c r="E135" s="64"/>
      <c r="F135" s="67"/>
      <c r="G135" s="52"/>
      <c r="H135" s="58"/>
    </row>
    <row r="136" spans="1:8" s="18" customFormat="1" x14ac:dyDescent="0.2">
      <c r="A136" s="51"/>
      <c r="B136" s="51"/>
      <c r="C136" s="51"/>
      <c r="D136" s="51"/>
      <c r="E136" s="64"/>
      <c r="F136" s="67"/>
      <c r="G136" s="52"/>
      <c r="H136" s="58"/>
    </row>
    <row r="137" spans="1:8" s="18" customFormat="1" x14ac:dyDescent="0.2">
      <c r="A137" s="51"/>
      <c r="B137" s="51"/>
      <c r="C137" s="51"/>
      <c r="D137" s="51"/>
      <c r="E137" s="64"/>
      <c r="F137" s="67"/>
      <c r="G137" s="52"/>
      <c r="H137" s="58"/>
    </row>
    <row r="138" spans="1:8" s="18" customFormat="1" x14ac:dyDescent="0.2">
      <c r="A138" s="51"/>
      <c r="B138" s="51"/>
      <c r="C138" s="51"/>
      <c r="D138" s="51"/>
      <c r="E138" s="64"/>
      <c r="F138" s="67"/>
      <c r="G138" s="52"/>
      <c r="H138" s="58"/>
    </row>
    <row r="139" spans="1:8" s="18" customFormat="1" x14ac:dyDescent="0.2">
      <c r="A139" s="51"/>
      <c r="B139" s="51"/>
      <c r="C139" s="51"/>
      <c r="D139" s="51"/>
      <c r="E139" s="64"/>
      <c r="F139" s="67"/>
      <c r="G139" s="52"/>
      <c r="H139" s="58"/>
    </row>
    <row r="140" spans="1:8" s="18" customFormat="1" x14ac:dyDescent="0.2">
      <c r="A140" s="51"/>
      <c r="B140" s="51"/>
      <c r="C140" s="51"/>
      <c r="D140" s="51"/>
      <c r="E140" s="64"/>
      <c r="F140" s="67"/>
      <c r="G140" s="52"/>
      <c r="H140" s="58"/>
    </row>
    <row r="141" spans="1:8" s="18" customFormat="1" x14ac:dyDescent="0.2">
      <c r="A141" s="51"/>
      <c r="B141" s="51"/>
      <c r="C141" s="51"/>
      <c r="D141" s="51"/>
      <c r="E141" s="64"/>
      <c r="F141" s="67"/>
      <c r="G141" s="52"/>
      <c r="H141" s="58"/>
    </row>
    <row r="142" spans="1:8" s="18" customFormat="1" x14ac:dyDescent="0.2">
      <c r="A142" s="51"/>
      <c r="B142" s="51"/>
      <c r="C142" s="51"/>
      <c r="D142" s="51"/>
      <c r="E142" s="64"/>
      <c r="F142" s="67"/>
      <c r="G142" s="52"/>
      <c r="H142" s="58"/>
    </row>
    <row r="143" spans="1:8" s="18" customFormat="1" x14ac:dyDescent="0.2">
      <c r="A143" s="51"/>
      <c r="B143" s="51"/>
      <c r="C143" s="51"/>
      <c r="D143" s="51"/>
      <c r="E143" s="64"/>
      <c r="F143" s="67"/>
      <c r="G143" s="52"/>
      <c r="H143" s="58"/>
    </row>
    <row r="144" spans="1:8" s="18" customFormat="1" x14ac:dyDescent="0.2">
      <c r="A144" s="51"/>
      <c r="B144" s="51"/>
      <c r="C144" s="51"/>
      <c r="D144" s="51"/>
      <c r="E144" s="64"/>
      <c r="F144" s="67"/>
      <c r="G144" s="52"/>
      <c r="H144" s="58"/>
    </row>
    <row r="145" spans="1:8" s="18" customFormat="1" x14ac:dyDescent="0.2">
      <c r="A145" s="51"/>
      <c r="B145" s="51"/>
      <c r="C145" s="51"/>
      <c r="D145" s="51"/>
      <c r="E145" s="64"/>
      <c r="F145" s="67"/>
      <c r="G145" s="52"/>
      <c r="H145" s="58"/>
    </row>
    <row r="146" spans="1:8" s="18" customFormat="1" x14ac:dyDescent="0.2">
      <c r="A146" s="51"/>
      <c r="B146" s="51"/>
      <c r="C146" s="51"/>
      <c r="D146" s="51"/>
      <c r="E146" s="64"/>
      <c r="F146" s="67"/>
      <c r="G146" s="52"/>
      <c r="H146" s="58"/>
    </row>
    <row r="147" spans="1:8" s="18" customFormat="1" x14ac:dyDescent="0.2">
      <c r="A147" s="51"/>
      <c r="B147" s="51"/>
      <c r="C147" s="51"/>
      <c r="D147" s="51"/>
      <c r="E147" s="64"/>
      <c r="F147" s="67"/>
      <c r="G147" s="52"/>
      <c r="H147" s="58"/>
    </row>
    <row r="148" spans="1:8" s="18" customFormat="1" x14ac:dyDescent="0.2">
      <c r="A148" s="51"/>
      <c r="B148" s="51"/>
      <c r="C148" s="51"/>
      <c r="D148" s="51"/>
      <c r="E148" s="64"/>
      <c r="F148" s="67"/>
      <c r="G148" s="52"/>
      <c r="H148" s="58"/>
    </row>
    <row r="149" spans="1:8" s="18" customFormat="1" x14ac:dyDescent="0.2">
      <c r="A149" s="51"/>
      <c r="B149" s="51"/>
      <c r="C149" s="51"/>
      <c r="D149" s="51"/>
      <c r="E149" s="64"/>
      <c r="F149" s="67"/>
      <c r="G149" s="52"/>
      <c r="H149" s="58"/>
    </row>
    <row r="150" spans="1:8" s="18" customFormat="1" x14ac:dyDescent="0.2">
      <c r="A150" s="51"/>
      <c r="B150" s="51"/>
      <c r="C150" s="51"/>
      <c r="D150" s="51"/>
      <c r="E150" s="64"/>
      <c r="F150" s="67"/>
      <c r="G150" s="52"/>
      <c r="H150" s="58"/>
    </row>
    <row r="151" spans="1:8" s="18" customFormat="1" x14ac:dyDescent="0.2">
      <c r="A151" s="51"/>
      <c r="B151" s="51"/>
      <c r="C151" s="51"/>
      <c r="D151" s="51"/>
      <c r="E151" s="64"/>
      <c r="F151" s="67"/>
      <c r="G151" s="52"/>
      <c r="H151" s="58"/>
    </row>
    <row r="152" spans="1:8" s="18" customFormat="1" x14ac:dyDescent="0.2">
      <c r="A152" s="51"/>
      <c r="B152" s="51"/>
      <c r="C152" s="51"/>
      <c r="D152" s="51"/>
      <c r="E152" s="64"/>
      <c r="F152" s="67"/>
      <c r="G152" s="52"/>
      <c r="H152" s="58"/>
    </row>
    <row r="153" spans="1:8" s="18" customFormat="1" x14ac:dyDescent="0.2">
      <c r="A153" s="51"/>
      <c r="B153" s="51"/>
      <c r="C153" s="51"/>
      <c r="D153" s="51"/>
      <c r="E153" s="64"/>
      <c r="F153" s="67"/>
      <c r="G153" s="52"/>
      <c r="H153" s="58"/>
    </row>
    <row r="154" spans="1:8" s="18" customFormat="1" x14ac:dyDescent="0.2">
      <c r="A154" s="51"/>
      <c r="B154" s="51"/>
      <c r="C154" s="51"/>
      <c r="D154" s="51"/>
      <c r="E154" s="64"/>
      <c r="F154" s="67"/>
      <c r="G154" s="52"/>
      <c r="H154" s="58"/>
    </row>
    <row r="155" spans="1:8" s="18" customFormat="1" x14ac:dyDescent="0.2">
      <c r="A155" s="51"/>
      <c r="B155" s="51"/>
      <c r="C155" s="51"/>
      <c r="D155" s="51"/>
      <c r="E155" s="64"/>
      <c r="F155" s="67"/>
      <c r="G155" s="52"/>
      <c r="H155" s="58"/>
    </row>
    <row r="156" spans="1:8" s="18" customFormat="1" x14ac:dyDescent="0.2">
      <c r="A156" s="51"/>
      <c r="B156" s="51"/>
      <c r="C156" s="51"/>
      <c r="D156" s="51"/>
      <c r="E156" s="64"/>
      <c r="F156" s="67"/>
      <c r="G156" s="52"/>
      <c r="H156" s="58"/>
    </row>
    <row r="157" spans="1:8" s="18" customFormat="1" x14ac:dyDescent="0.2">
      <c r="A157" s="51"/>
      <c r="B157" s="51"/>
      <c r="C157" s="51"/>
      <c r="D157" s="51"/>
      <c r="E157" s="64"/>
      <c r="F157" s="67"/>
      <c r="G157" s="52"/>
      <c r="H157" s="58"/>
    </row>
    <row r="158" spans="1:8" s="18" customFormat="1" x14ac:dyDescent="0.2">
      <c r="A158" s="51"/>
      <c r="B158" s="51"/>
      <c r="C158" s="51"/>
      <c r="D158" s="51"/>
      <c r="E158" s="64"/>
      <c r="F158" s="67"/>
      <c r="G158" s="52"/>
      <c r="H158" s="58"/>
    </row>
    <row r="159" spans="1:8" s="18" customFormat="1" x14ac:dyDescent="0.2">
      <c r="A159" s="51"/>
      <c r="B159" s="51"/>
      <c r="C159" s="51"/>
      <c r="D159" s="51"/>
      <c r="E159" s="64"/>
      <c r="F159" s="67"/>
      <c r="G159" s="52"/>
      <c r="H159" s="58"/>
    </row>
    <row r="160" spans="1:8" s="18" customFormat="1" x14ac:dyDescent="0.2">
      <c r="A160" s="51"/>
      <c r="B160" s="51"/>
      <c r="C160" s="51"/>
      <c r="D160" s="51"/>
      <c r="E160" s="64"/>
      <c r="F160" s="67"/>
      <c r="G160" s="52"/>
      <c r="H160" s="58"/>
    </row>
    <row r="161" spans="1:8" s="18" customFormat="1" x14ac:dyDescent="0.2">
      <c r="A161" s="51"/>
      <c r="B161" s="51"/>
      <c r="C161" s="51"/>
      <c r="D161" s="51"/>
      <c r="E161" s="64"/>
      <c r="F161" s="67"/>
      <c r="G161" s="52"/>
      <c r="H161" s="58"/>
    </row>
    <row r="162" spans="1:8" s="18" customFormat="1" x14ac:dyDescent="0.2">
      <c r="A162" s="51"/>
      <c r="B162" s="51"/>
      <c r="C162" s="51"/>
      <c r="D162" s="51"/>
      <c r="E162" s="64"/>
      <c r="F162" s="67"/>
      <c r="G162" s="52"/>
      <c r="H162" s="58"/>
    </row>
    <row r="163" spans="1:8" s="18" customFormat="1" x14ac:dyDescent="0.2">
      <c r="A163" s="51"/>
      <c r="B163" s="51"/>
      <c r="C163" s="51"/>
      <c r="D163" s="51"/>
      <c r="E163" s="64"/>
      <c r="F163" s="67"/>
      <c r="G163" s="52"/>
      <c r="H163" s="58"/>
    </row>
    <row r="164" spans="1:8" s="18" customFormat="1" x14ac:dyDescent="0.2">
      <c r="A164" s="42"/>
      <c r="B164" s="42"/>
      <c r="C164" s="42"/>
      <c r="D164" s="47"/>
      <c r="F164" s="68"/>
      <c r="G164" s="56"/>
      <c r="H164" s="43"/>
    </row>
    <row r="165" spans="1:8" s="18" customFormat="1" x14ac:dyDescent="0.2">
      <c r="A165" s="42"/>
      <c r="B165" s="42"/>
      <c r="C165" s="42"/>
      <c r="D165" s="47"/>
      <c r="F165" s="68"/>
      <c r="G165" s="56"/>
      <c r="H165" s="43"/>
    </row>
    <row r="166" spans="1:8" s="18" customFormat="1" x14ac:dyDescent="0.2">
      <c r="A166" s="42"/>
      <c r="B166" s="42"/>
      <c r="C166" s="42"/>
      <c r="D166" s="47"/>
      <c r="F166" s="68"/>
      <c r="G166" s="56"/>
      <c r="H166" s="43"/>
    </row>
    <row r="167" spans="1:8" s="18" customFormat="1" x14ac:dyDescent="0.2">
      <c r="A167" s="42"/>
      <c r="B167" s="42"/>
      <c r="C167" s="42"/>
      <c r="D167" s="47"/>
      <c r="F167" s="68"/>
      <c r="G167" s="56"/>
      <c r="H167" s="43"/>
    </row>
    <row r="168" spans="1:8" s="18" customFormat="1" x14ac:dyDescent="0.2">
      <c r="A168" s="42"/>
      <c r="B168" s="42"/>
      <c r="C168" s="42"/>
      <c r="D168" s="47"/>
      <c r="F168" s="68"/>
      <c r="G168" s="56"/>
      <c r="H168" s="43"/>
    </row>
    <row r="169" spans="1:8" s="18" customFormat="1" x14ac:dyDescent="0.2">
      <c r="A169" s="42"/>
      <c r="B169" s="42"/>
      <c r="C169" s="42"/>
      <c r="D169" s="47"/>
      <c r="F169" s="68"/>
      <c r="G169" s="56"/>
      <c r="H169" s="43"/>
    </row>
    <row r="170" spans="1:8" s="18" customFormat="1" x14ac:dyDescent="0.2">
      <c r="A170" s="42"/>
      <c r="B170" s="42"/>
      <c r="C170" s="42"/>
      <c r="D170" s="47"/>
      <c r="F170" s="68"/>
      <c r="G170" s="56"/>
      <c r="H170" s="43"/>
    </row>
    <row r="171" spans="1:8" s="18" customFormat="1" x14ac:dyDescent="0.2">
      <c r="A171" s="42"/>
      <c r="B171" s="42"/>
      <c r="C171" s="42"/>
      <c r="D171" s="47"/>
      <c r="F171" s="68"/>
      <c r="G171" s="56"/>
      <c r="H171" s="43"/>
    </row>
    <row r="172" spans="1:8" s="18" customFormat="1" x14ac:dyDescent="0.2">
      <c r="A172" s="42"/>
      <c r="B172" s="42"/>
      <c r="C172" s="42"/>
      <c r="D172" s="47"/>
      <c r="F172" s="68"/>
      <c r="G172" s="56"/>
      <c r="H172" s="43"/>
    </row>
    <row r="173" spans="1:8" s="18" customFormat="1" x14ac:dyDescent="0.2">
      <c r="A173" s="42"/>
      <c r="B173" s="42"/>
      <c r="C173" s="42"/>
      <c r="D173" s="47"/>
      <c r="F173" s="68"/>
      <c r="G173" s="56"/>
      <c r="H173" s="43"/>
    </row>
    <row r="174" spans="1:8" s="18" customFormat="1" x14ac:dyDescent="0.2">
      <c r="A174" s="42"/>
      <c r="B174" s="42"/>
      <c r="C174" s="42"/>
      <c r="D174" s="47"/>
      <c r="F174" s="68"/>
      <c r="G174" s="56"/>
      <c r="H174" s="43"/>
    </row>
    <row r="175" spans="1:8" s="18" customFormat="1" x14ac:dyDescent="0.2">
      <c r="A175" s="42"/>
      <c r="B175" s="42"/>
      <c r="C175" s="42"/>
      <c r="D175" s="47"/>
      <c r="F175" s="68"/>
      <c r="G175" s="56"/>
      <c r="H175" s="43"/>
    </row>
    <row r="176" spans="1:8" s="18" customFormat="1" x14ac:dyDescent="0.2">
      <c r="A176" s="42"/>
      <c r="B176" s="42"/>
      <c r="C176" s="42"/>
      <c r="D176" s="47"/>
      <c r="F176" s="68"/>
      <c r="G176" s="56"/>
      <c r="H176" s="43"/>
    </row>
    <row r="177" spans="1:8" s="18" customFormat="1" x14ac:dyDescent="0.2">
      <c r="A177" s="42"/>
      <c r="B177" s="42"/>
      <c r="C177" s="42"/>
      <c r="D177" s="47"/>
      <c r="F177" s="68"/>
      <c r="G177" s="56"/>
      <c r="H177" s="43"/>
    </row>
    <row r="178" spans="1:8" s="18" customFormat="1" x14ac:dyDescent="0.2">
      <c r="A178" s="42"/>
      <c r="B178" s="42"/>
      <c r="C178" s="42"/>
      <c r="D178" s="47"/>
      <c r="F178" s="68"/>
      <c r="G178" s="56"/>
      <c r="H178" s="43"/>
    </row>
    <row r="179" spans="1:8" s="18" customFormat="1" x14ac:dyDescent="0.2">
      <c r="A179" s="42"/>
      <c r="B179" s="42"/>
      <c r="C179" s="42"/>
      <c r="D179" s="47"/>
      <c r="F179" s="68"/>
      <c r="G179" s="56"/>
      <c r="H179" s="43"/>
    </row>
    <row r="180" spans="1:8" s="18" customFormat="1" x14ac:dyDescent="0.2">
      <c r="A180" s="42"/>
      <c r="B180" s="42"/>
      <c r="C180" s="42"/>
      <c r="D180" s="47"/>
      <c r="F180" s="68"/>
      <c r="G180" s="56"/>
      <c r="H180" s="43"/>
    </row>
    <row r="181" spans="1:8" s="18" customFormat="1" x14ac:dyDescent="0.2">
      <c r="A181" s="42"/>
      <c r="B181" s="42"/>
      <c r="C181" s="42"/>
      <c r="D181" s="47"/>
      <c r="F181" s="68"/>
      <c r="G181" s="56"/>
      <c r="H181" s="43"/>
    </row>
    <row r="182" spans="1:8" s="18" customFormat="1" x14ac:dyDescent="0.2">
      <c r="A182" s="42"/>
      <c r="B182" s="42"/>
      <c r="C182" s="42"/>
      <c r="D182" s="47"/>
      <c r="F182" s="68"/>
      <c r="G182" s="56"/>
      <c r="H182" s="43"/>
    </row>
    <row r="183" spans="1:8" s="18" customFormat="1" x14ac:dyDescent="0.2">
      <c r="A183" s="42"/>
      <c r="B183" s="42"/>
      <c r="C183" s="42"/>
      <c r="D183" s="47"/>
      <c r="F183" s="68"/>
      <c r="G183" s="56"/>
      <c r="H183" s="43"/>
    </row>
    <row r="184" spans="1:8" s="18" customFormat="1" x14ac:dyDescent="0.2">
      <c r="A184" s="42"/>
      <c r="B184" s="42"/>
      <c r="C184" s="42"/>
      <c r="D184" s="47"/>
      <c r="F184" s="68"/>
      <c r="G184" s="56"/>
      <c r="H184" s="43"/>
    </row>
    <row r="185" spans="1:8" s="18" customFormat="1" x14ac:dyDescent="0.2">
      <c r="A185" s="42"/>
      <c r="B185" s="42"/>
      <c r="C185" s="42"/>
      <c r="D185" s="47"/>
      <c r="F185" s="68"/>
      <c r="G185" s="56"/>
      <c r="H185" s="43"/>
    </row>
    <row r="186" spans="1:8" s="18" customFormat="1" x14ac:dyDescent="0.2">
      <c r="A186" s="42"/>
      <c r="B186" s="42"/>
      <c r="C186" s="42"/>
      <c r="D186" s="47"/>
      <c r="F186" s="68"/>
      <c r="G186" s="56"/>
      <c r="H186" s="43"/>
    </row>
    <row r="187" spans="1:8" s="18" customFormat="1" x14ac:dyDescent="0.2">
      <c r="A187" s="42"/>
      <c r="B187" s="42"/>
      <c r="C187" s="42"/>
      <c r="D187" s="47"/>
      <c r="F187" s="68"/>
      <c r="G187" s="56"/>
      <c r="H187" s="43"/>
    </row>
    <row r="188" spans="1:8" s="18" customFormat="1" x14ac:dyDescent="0.2">
      <c r="A188" s="42"/>
      <c r="B188" s="42"/>
      <c r="C188" s="42"/>
      <c r="D188" s="47"/>
      <c r="F188" s="68"/>
      <c r="G188" s="56"/>
      <c r="H188" s="43"/>
    </row>
    <row r="189" spans="1:8" s="18" customFormat="1" x14ac:dyDescent="0.2">
      <c r="A189" s="42"/>
      <c r="B189" s="42"/>
      <c r="C189" s="42"/>
      <c r="D189" s="47"/>
      <c r="F189" s="68"/>
      <c r="G189" s="56"/>
      <c r="H189" s="43"/>
    </row>
    <row r="190" spans="1:8" s="18" customFormat="1" x14ac:dyDescent="0.2">
      <c r="A190" s="42"/>
      <c r="B190" s="42"/>
      <c r="C190" s="42"/>
      <c r="D190" s="47"/>
      <c r="F190" s="68"/>
      <c r="G190" s="56"/>
      <c r="H190" s="43"/>
    </row>
    <row r="191" spans="1:8" s="18" customFormat="1" x14ac:dyDescent="0.2">
      <c r="A191" s="42"/>
      <c r="B191" s="42"/>
      <c r="C191" s="42"/>
      <c r="D191" s="47"/>
      <c r="F191" s="68"/>
      <c r="G191" s="56"/>
      <c r="H191" s="43"/>
    </row>
    <row r="192" spans="1:8" s="18" customFormat="1" x14ac:dyDescent="0.2">
      <c r="A192" s="42"/>
      <c r="B192" s="42"/>
      <c r="C192" s="42"/>
      <c r="D192" s="47"/>
      <c r="F192" s="68"/>
      <c r="G192" s="56"/>
      <c r="H192" s="43"/>
    </row>
    <row r="193" spans="1:8" s="18" customFormat="1" x14ac:dyDescent="0.2">
      <c r="A193" s="42"/>
      <c r="B193" s="42"/>
      <c r="C193" s="42"/>
      <c r="D193" s="47"/>
      <c r="F193" s="68"/>
      <c r="G193" s="56"/>
      <c r="H193" s="43"/>
    </row>
    <row r="194" spans="1:8" s="18" customFormat="1" x14ac:dyDescent="0.2">
      <c r="A194" s="42"/>
      <c r="B194" s="42"/>
      <c r="C194" s="42"/>
      <c r="D194" s="47"/>
      <c r="F194" s="68"/>
      <c r="G194" s="56"/>
      <c r="H194" s="43"/>
    </row>
    <row r="195" spans="1:8" s="18" customFormat="1" x14ac:dyDescent="0.2">
      <c r="A195" s="42"/>
      <c r="B195" s="42"/>
      <c r="C195" s="42"/>
      <c r="D195" s="47"/>
      <c r="F195" s="68"/>
      <c r="G195" s="56"/>
      <c r="H195" s="43"/>
    </row>
    <row r="196" spans="1:8" s="18" customFormat="1" x14ac:dyDescent="0.2">
      <c r="A196" s="42"/>
      <c r="B196" s="42"/>
      <c r="C196" s="42"/>
      <c r="D196" s="47"/>
      <c r="F196" s="68"/>
      <c r="G196" s="56"/>
      <c r="H196" s="43"/>
    </row>
    <row r="197" spans="1:8" s="18" customFormat="1" x14ac:dyDescent="0.2">
      <c r="A197" s="42"/>
      <c r="B197" s="42"/>
      <c r="C197" s="42"/>
      <c r="D197" s="47"/>
      <c r="F197" s="68"/>
      <c r="G197" s="56"/>
      <c r="H197" s="43"/>
    </row>
    <row r="198" spans="1:8" s="18" customFormat="1" x14ac:dyDescent="0.2">
      <c r="A198" s="42"/>
      <c r="B198" s="42"/>
      <c r="C198" s="42"/>
      <c r="D198" s="47"/>
      <c r="F198" s="68"/>
      <c r="G198" s="56"/>
      <c r="H198" s="43"/>
    </row>
    <row r="199" spans="1:8" s="18" customFormat="1" x14ac:dyDescent="0.2">
      <c r="A199" s="42"/>
      <c r="B199" s="42"/>
      <c r="C199" s="42"/>
      <c r="D199" s="47"/>
      <c r="F199" s="68"/>
      <c r="G199" s="56"/>
      <c r="H199" s="43"/>
    </row>
    <row r="200" spans="1:8" s="18" customFormat="1" x14ac:dyDescent="0.2">
      <c r="A200" s="42"/>
      <c r="B200" s="42"/>
      <c r="C200" s="42"/>
      <c r="D200" s="47"/>
      <c r="F200" s="68"/>
      <c r="G200" s="56"/>
      <c r="H200" s="43"/>
    </row>
    <row r="201" spans="1:8" s="18" customFormat="1" x14ac:dyDescent="0.2">
      <c r="A201" s="42"/>
      <c r="B201" s="42"/>
      <c r="C201" s="42"/>
      <c r="D201" s="47"/>
      <c r="F201" s="68"/>
      <c r="G201" s="56"/>
      <c r="H201" s="43"/>
    </row>
    <row r="202" spans="1:8" s="18" customFormat="1" x14ac:dyDescent="0.2">
      <c r="A202" s="42"/>
      <c r="B202" s="42"/>
      <c r="C202" s="42"/>
      <c r="D202" s="47"/>
      <c r="F202" s="68"/>
      <c r="G202" s="56"/>
      <c r="H202" s="43"/>
    </row>
    <row r="203" spans="1:8" s="18" customFormat="1" x14ac:dyDescent="0.2">
      <c r="A203" s="42"/>
      <c r="B203" s="42"/>
      <c r="C203" s="42"/>
      <c r="D203" s="47"/>
      <c r="F203" s="68"/>
      <c r="G203" s="56"/>
      <c r="H203" s="43"/>
    </row>
    <row r="204" spans="1:8" s="18" customFormat="1" x14ac:dyDescent="0.2">
      <c r="A204" s="42"/>
      <c r="B204" s="42"/>
      <c r="C204" s="42"/>
      <c r="D204" s="47"/>
      <c r="F204" s="68"/>
      <c r="G204" s="56"/>
      <c r="H204" s="43"/>
    </row>
    <row r="205" spans="1:8" s="18" customFormat="1" x14ac:dyDescent="0.2">
      <c r="A205" s="42"/>
      <c r="B205" s="42"/>
      <c r="C205" s="42"/>
      <c r="D205" s="47"/>
      <c r="F205" s="68"/>
      <c r="G205" s="56"/>
      <c r="H205" s="43"/>
    </row>
    <row r="206" spans="1:8" s="18" customFormat="1" x14ac:dyDescent="0.2">
      <c r="A206" s="42"/>
      <c r="B206" s="42"/>
      <c r="C206" s="42"/>
      <c r="D206" s="47"/>
      <c r="F206" s="68"/>
      <c r="G206" s="56"/>
      <c r="H206" s="43"/>
    </row>
    <row r="207" spans="1:8" s="18" customFormat="1" x14ac:dyDescent="0.2">
      <c r="A207" s="42"/>
      <c r="B207" s="42"/>
      <c r="C207" s="42"/>
      <c r="D207" s="47"/>
      <c r="F207" s="68"/>
      <c r="G207" s="56"/>
      <c r="H207" s="43"/>
    </row>
    <row r="208" spans="1:8" s="18" customFormat="1" x14ac:dyDescent="0.2">
      <c r="A208" s="42"/>
      <c r="B208" s="42"/>
      <c r="C208" s="42"/>
      <c r="D208" s="47"/>
      <c r="F208" s="68"/>
      <c r="G208" s="56"/>
      <c r="H208" s="43"/>
    </row>
    <row r="209" spans="1:8" s="18" customFormat="1" x14ac:dyDescent="0.2">
      <c r="A209" s="42"/>
      <c r="B209" s="42"/>
      <c r="C209" s="42"/>
      <c r="D209" s="47"/>
      <c r="F209" s="68"/>
      <c r="G209" s="56"/>
      <c r="H209" s="43"/>
    </row>
    <row r="210" spans="1:8" s="18" customFormat="1" x14ac:dyDescent="0.2">
      <c r="A210" s="42"/>
      <c r="B210" s="42"/>
      <c r="C210" s="42"/>
      <c r="D210" s="47"/>
      <c r="F210" s="68"/>
      <c r="G210" s="56"/>
      <c r="H210" s="43"/>
    </row>
    <row r="211" spans="1:8" s="18" customFormat="1" x14ac:dyDescent="0.2">
      <c r="A211" s="42"/>
      <c r="B211" s="42"/>
      <c r="C211" s="42"/>
      <c r="D211" s="47"/>
      <c r="F211" s="68"/>
      <c r="G211" s="56"/>
      <c r="H211" s="43"/>
    </row>
    <row r="212" spans="1:8" s="18" customFormat="1" x14ac:dyDescent="0.2">
      <c r="A212" s="42"/>
      <c r="B212" s="42"/>
      <c r="C212" s="42"/>
      <c r="D212" s="47"/>
      <c r="F212" s="68"/>
      <c r="G212" s="56"/>
      <c r="H212" s="43"/>
    </row>
    <row r="213" spans="1:8" s="18" customFormat="1" x14ac:dyDescent="0.2">
      <c r="A213" s="42"/>
      <c r="B213" s="42"/>
      <c r="C213" s="42"/>
      <c r="D213" s="47"/>
      <c r="F213" s="68"/>
      <c r="G213" s="56"/>
      <c r="H213" s="43"/>
    </row>
    <row r="214" spans="1:8" s="18" customFormat="1" x14ac:dyDescent="0.2">
      <c r="A214" s="42"/>
      <c r="B214" s="42"/>
      <c r="C214" s="42"/>
      <c r="D214" s="47"/>
      <c r="F214" s="68"/>
      <c r="G214" s="56"/>
      <c r="H214" s="43"/>
    </row>
    <row r="215" spans="1:8" s="18" customFormat="1" x14ac:dyDescent="0.2">
      <c r="A215" s="42"/>
      <c r="B215" s="42"/>
      <c r="C215" s="42"/>
      <c r="D215" s="47"/>
      <c r="F215" s="68"/>
      <c r="G215" s="56"/>
      <c r="H215" s="43"/>
    </row>
    <row r="216" spans="1:8" s="18" customFormat="1" x14ac:dyDescent="0.2">
      <c r="A216" s="42"/>
      <c r="B216" s="42"/>
      <c r="C216" s="42"/>
      <c r="D216" s="47"/>
      <c r="F216" s="68"/>
      <c r="G216" s="56"/>
      <c r="H216" s="43"/>
    </row>
    <row r="217" spans="1:8" s="18" customFormat="1" x14ac:dyDescent="0.2">
      <c r="A217" s="42"/>
      <c r="B217" s="42"/>
      <c r="C217" s="42"/>
      <c r="D217" s="47"/>
      <c r="F217" s="68"/>
      <c r="G217" s="56"/>
      <c r="H217" s="43"/>
    </row>
    <row r="218" spans="1:8" s="18" customFormat="1" x14ac:dyDescent="0.2">
      <c r="A218" s="42"/>
      <c r="B218" s="42"/>
      <c r="C218" s="42"/>
      <c r="D218" s="47"/>
      <c r="F218" s="68"/>
      <c r="G218" s="56"/>
      <c r="H218" s="43"/>
    </row>
    <row r="219" spans="1:8" s="18" customFormat="1" x14ac:dyDescent="0.2">
      <c r="A219" s="42"/>
      <c r="B219" s="42"/>
      <c r="C219" s="42"/>
      <c r="D219" s="47"/>
      <c r="F219" s="68"/>
      <c r="G219" s="56"/>
      <c r="H219" s="43"/>
    </row>
    <row r="220" spans="1:8" s="18" customFormat="1" x14ac:dyDescent="0.2">
      <c r="A220" s="42"/>
      <c r="B220" s="42"/>
      <c r="C220" s="42"/>
      <c r="D220" s="47"/>
      <c r="F220" s="68"/>
      <c r="G220" s="56"/>
      <c r="H220" s="43"/>
    </row>
    <row r="221" spans="1:8" s="18" customFormat="1" x14ac:dyDescent="0.2">
      <c r="A221" s="42"/>
      <c r="B221" s="42"/>
      <c r="C221" s="42"/>
      <c r="D221" s="47"/>
      <c r="F221" s="68"/>
      <c r="G221" s="56"/>
      <c r="H221" s="43"/>
    </row>
    <row r="222" spans="1:8" s="18" customFormat="1" x14ac:dyDescent="0.2">
      <c r="A222" s="42"/>
      <c r="B222" s="42"/>
      <c r="C222" s="42"/>
      <c r="D222" s="47"/>
      <c r="F222" s="68"/>
      <c r="G222" s="56"/>
      <c r="H222" s="43"/>
    </row>
    <row r="223" spans="1:8" s="18" customFormat="1" x14ac:dyDescent="0.2">
      <c r="A223" s="42"/>
      <c r="B223" s="42"/>
      <c r="C223" s="42"/>
      <c r="D223" s="47"/>
      <c r="F223" s="68"/>
      <c r="G223" s="56"/>
      <c r="H223" s="43"/>
    </row>
    <row r="224" spans="1:8" s="18" customFormat="1" x14ac:dyDescent="0.2">
      <c r="A224" s="42"/>
      <c r="B224" s="42"/>
      <c r="C224" s="42"/>
      <c r="D224" s="47"/>
      <c r="F224" s="68"/>
      <c r="G224" s="56"/>
      <c r="H224" s="43"/>
    </row>
    <row r="225" spans="1:8" s="18" customFormat="1" x14ac:dyDescent="0.2">
      <c r="A225" s="42"/>
      <c r="B225" s="42"/>
      <c r="C225" s="42"/>
      <c r="D225" s="47"/>
      <c r="F225" s="68"/>
      <c r="G225" s="56"/>
      <c r="H225" s="43"/>
    </row>
    <row r="226" spans="1:8" s="18" customFormat="1" x14ac:dyDescent="0.2">
      <c r="A226" s="42"/>
      <c r="B226" s="42"/>
      <c r="C226" s="42"/>
      <c r="D226" s="47"/>
      <c r="F226" s="68"/>
      <c r="G226" s="56"/>
      <c r="H226" s="43"/>
    </row>
    <row r="227" spans="1:8" s="18" customFormat="1" x14ac:dyDescent="0.2">
      <c r="A227" s="42"/>
      <c r="B227" s="42"/>
      <c r="C227" s="42"/>
      <c r="D227" s="47"/>
      <c r="F227" s="68"/>
      <c r="G227" s="56"/>
      <c r="H227" s="43"/>
    </row>
    <row r="228" spans="1:8" s="18" customFormat="1" x14ac:dyDescent="0.2">
      <c r="A228" s="42"/>
      <c r="B228" s="42"/>
      <c r="C228" s="42"/>
      <c r="D228" s="47"/>
      <c r="F228" s="68"/>
      <c r="G228" s="56"/>
      <c r="H228" s="43"/>
    </row>
    <row r="229" spans="1:8" s="18" customFormat="1" x14ac:dyDescent="0.2">
      <c r="A229" s="42"/>
      <c r="B229" s="42"/>
      <c r="C229" s="42"/>
      <c r="D229" s="47"/>
      <c r="F229" s="68"/>
      <c r="G229" s="56"/>
      <c r="H229" s="43"/>
    </row>
    <row r="230" spans="1:8" s="18" customFormat="1" x14ac:dyDescent="0.2">
      <c r="A230" s="42"/>
      <c r="B230" s="42"/>
      <c r="C230" s="42"/>
      <c r="D230" s="47"/>
      <c r="F230" s="68"/>
      <c r="G230" s="56"/>
      <c r="H230" s="43"/>
    </row>
    <row r="231" spans="1:8" s="18" customFormat="1" x14ac:dyDescent="0.2">
      <c r="A231" s="42"/>
      <c r="B231" s="42"/>
      <c r="C231" s="42"/>
      <c r="D231" s="47"/>
      <c r="F231" s="68"/>
      <c r="G231" s="56"/>
      <c r="H231" s="43"/>
    </row>
    <row r="232" spans="1:8" s="18" customFormat="1" x14ac:dyDescent="0.2">
      <c r="A232" s="42"/>
      <c r="B232" s="42"/>
      <c r="C232" s="42"/>
      <c r="D232" s="47"/>
      <c r="F232" s="68"/>
      <c r="G232" s="56"/>
      <c r="H232" s="43"/>
    </row>
    <row r="233" spans="1:8" s="18" customFormat="1" x14ac:dyDescent="0.2">
      <c r="A233" s="42"/>
      <c r="B233" s="42"/>
      <c r="C233" s="42"/>
      <c r="D233" s="47"/>
      <c r="F233" s="68"/>
      <c r="G233" s="56"/>
      <c r="H233" s="43"/>
    </row>
    <row r="234" spans="1:8" s="18" customFormat="1" x14ac:dyDescent="0.2">
      <c r="A234" s="42"/>
      <c r="B234" s="42"/>
      <c r="C234" s="42"/>
      <c r="D234" s="47"/>
      <c r="F234" s="68"/>
      <c r="G234" s="56"/>
      <c r="H234" s="43"/>
    </row>
    <row r="235" spans="1:8" s="18" customFormat="1" x14ac:dyDescent="0.2">
      <c r="A235" s="42"/>
      <c r="B235" s="42"/>
      <c r="C235" s="42"/>
      <c r="D235" s="47"/>
      <c r="F235" s="68"/>
      <c r="G235" s="56"/>
      <c r="H235" s="43"/>
    </row>
    <row r="236" spans="1:8" s="18" customFormat="1" x14ac:dyDescent="0.2">
      <c r="A236" s="42"/>
      <c r="B236" s="42"/>
      <c r="C236" s="42"/>
      <c r="D236" s="47"/>
      <c r="F236" s="68"/>
      <c r="G236" s="56"/>
      <c r="H236" s="43"/>
    </row>
    <row r="237" spans="1:8" s="18" customFormat="1" x14ac:dyDescent="0.2">
      <c r="A237" s="42"/>
      <c r="B237" s="42"/>
      <c r="C237" s="42"/>
      <c r="D237" s="47"/>
      <c r="F237" s="68"/>
      <c r="G237" s="56"/>
      <c r="H237" s="43"/>
    </row>
    <row r="238" spans="1:8" s="18" customFormat="1" x14ac:dyDescent="0.2">
      <c r="A238" s="42"/>
      <c r="B238" s="42"/>
      <c r="C238" s="42"/>
      <c r="D238" s="47"/>
      <c r="F238" s="68"/>
      <c r="G238" s="56"/>
      <c r="H238" s="43"/>
    </row>
    <row r="239" spans="1:8" s="18" customFormat="1" x14ac:dyDescent="0.2">
      <c r="A239" s="42"/>
      <c r="B239" s="42"/>
      <c r="C239" s="42"/>
      <c r="D239" s="47"/>
      <c r="F239" s="68"/>
      <c r="G239" s="56"/>
      <c r="H239" s="43"/>
    </row>
    <row r="240" spans="1:8" s="18" customFormat="1" x14ac:dyDescent="0.2">
      <c r="A240" s="42"/>
      <c r="B240" s="42"/>
      <c r="C240" s="42"/>
      <c r="D240" s="47"/>
      <c r="F240" s="68"/>
      <c r="G240" s="56"/>
      <c r="H240" s="43"/>
    </row>
    <row r="241" spans="1:8" s="18" customFormat="1" x14ac:dyDescent="0.2">
      <c r="A241" s="42"/>
      <c r="B241" s="42"/>
      <c r="C241" s="42"/>
      <c r="D241" s="47"/>
      <c r="F241" s="68"/>
      <c r="G241" s="56"/>
      <c r="H241" s="43"/>
    </row>
    <row r="242" spans="1:8" s="18" customFormat="1" x14ac:dyDescent="0.2">
      <c r="A242" s="42"/>
      <c r="B242" s="42"/>
      <c r="C242" s="42"/>
      <c r="D242" s="47"/>
      <c r="F242" s="68"/>
      <c r="G242" s="56"/>
      <c r="H242" s="43"/>
    </row>
    <row r="243" spans="1:8" s="18" customFormat="1" x14ac:dyDescent="0.2">
      <c r="A243" s="42"/>
      <c r="B243" s="42"/>
      <c r="C243" s="42"/>
      <c r="D243" s="47"/>
      <c r="F243" s="68"/>
      <c r="G243" s="56"/>
      <c r="H243" s="43"/>
    </row>
    <row r="244" spans="1:8" s="18" customFormat="1" x14ac:dyDescent="0.2">
      <c r="A244" s="42"/>
      <c r="B244" s="42"/>
      <c r="C244" s="42"/>
      <c r="D244" s="47"/>
      <c r="F244" s="68"/>
      <c r="G244" s="56"/>
      <c r="H244" s="43"/>
    </row>
    <row r="245" spans="1:8" s="18" customFormat="1" x14ac:dyDescent="0.2">
      <c r="A245" s="42"/>
      <c r="B245" s="42"/>
      <c r="C245" s="42"/>
      <c r="D245" s="47"/>
      <c r="F245" s="68"/>
      <c r="G245" s="56"/>
      <c r="H245" s="43"/>
    </row>
    <row r="246" spans="1:8" s="18" customFormat="1" x14ac:dyDescent="0.2">
      <c r="A246" s="42"/>
      <c r="B246" s="42"/>
      <c r="C246" s="42"/>
      <c r="D246" s="47"/>
      <c r="F246" s="68"/>
      <c r="G246" s="56"/>
      <c r="H246" s="43"/>
    </row>
    <row r="247" spans="1:8" s="18" customFormat="1" x14ac:dyDescent="0.2">
      <c r="A247" s="42"/>
      <c r="B247" s="42"/>
      <c r="C247" s="42"/>
      <c r="D247" s="47"/>
      <c r="F247" s="68"/>
      <c r="G247" s="56"/>
      <c r="H247" s="43"/>
    </row>
    <row r="248" spans="1:8" s="18" customFormat="1" x14ac:dyDescent="0.2">
      <c r="A248" s="42"/>
      <c r="B248" s="42"/>
      <c r="C248" s="42"/>
      <c r="D248" s="47"/>
      <c r="F248" s="68"/>
      <c r="G248" s="56"/>
      <c r="H248" s="43"/>
    </row>
    <row r="249" spans="1:8" s="18" customFormat="1" x14ac:dyDescent="0.2">
      <c r="A249" s="42"/>
      <c r="B249" s="42"/>
      <c r="C249" s="42"/>
      <c r="D249" s="47"/>
      <c r="F249" s="68"/>
      <c r="G249" s="56"/>
      <c r="H249" s="43"/>
    </row>
    <row r="250" spans="1:8" s="18" customFormat="1" x14ac:dyDescent="0.2">
      <c r="A250" s="42"/>
      <c r="B250" s="42"/>
      <c r="C250" s="42"/>
      <c r="D250" s="47"/>
      <c r="F250" s="68"/>
      <c r="G250" s="56"/>
      <c r="H250" s="43"/>
    </row>
    <row r="251" spans="1:8" s="18" customFormat="1" x14ac:dyDescent="0.2">
      <c r="A251" s="42"/>
      <c r="B251" s="42"/>
      <c r="C251" s="42"/>
      <c r="D251" s="47"/>
      <c r="F251" s="68"/>
      <c r="G251" s="56"/>
      <c r="H251" s="43"/>
    </row>
    <row r="252" spans="1:8" s="18" customFormat="1" x14ac:dyDescent="0.2">
      <c r="A252" s="42"/>
      <c r="B252" s="42"/>
      <c r="C252" s="42"/>
      <c r="D252" s="47"/>
      <c r="F252" s="68"/>
      <c r="G252" s="56"/>
      <c r="H252" s="43"/>
    </row>
    <row r="253" spans="1:8" s="18" customFormat="1" x14ac:dyDescent="0.2">
      <c r="A253" s="42"/>
      <c r="B253" s="42"/>
      <c r="C253" s="42"/>
      <c r="D253" s="47"/>
      <c r="F253" s="68"/>
      <c r="G253" s="56"/>
      <c r="H253" s="43"/>
    </row>
    <row r="254" spans="1:8" s="18" customFormat="1" x14ac:dyDescent="0.2">
      <c r="A254" s="42"/>
      <c r="B254" s="42"/>
      <c r="C254" s="42"/>
      <c r="D254" s="47"/>
      <c r="F254" s="68"/>
      <c r="G254" s="56"/>
      <c r="H254" s="43"/>
    </row>
    <row r="255" spans="1:8" s="18" customFormat="1" x14ac:dyDescent="0.2">
      <c r="A255" s="42"/>
      <c r="B255" s="42"/>
      <c r="C255" s="42"/>
      <c r="D255" s="47"/>
      <c r="F255" s="68"/>
      <c r="G255" s="56"/>
      <c r="H255" s="43"/>
    </row>
    <row r="256" spans="1:8" s="18" customFormat="1" x14ac:dyDescent="0.2">
      <c r="A256" s="42"/>
      <c r="B256" s="42"/>
      <c r="C256" s="42"/>
      <c r="D256" s="47"/>
      <c r="F256" s="68"/>
      <c r="G256" s="56"/>
      <c r="H256" s="43"/>
    </row>
    <row r="257" spans="1:8" s="18" customFormat="1" x14ac:dyDescent="0.2">
      <c r="A257" s="42"/>
      <c r="B257" s="42"/>
      <c r="C257" s="42"/>
      <c r="D257" s="47"/>
      <c r="F257" s="68"/>
      <c r="G257" s="56"/>
      <c r="H257" s="43"/>
    </row>
    <row r="258" spans="1:8" s="18" customFormat="1" x14ac:dyDescent="0.2">
      <c r="A258" s="42"/>
      <c r="B258" s="42"/>
      <c r="C258" s="42"/>
      <c r="D258" s="47"/>
      <c r="F258" s="68"/>
      <c r="G258" s="56"/>
      <c r="H258" s="43"/>
    </row>
    <row r="259" spans="1:8" s="18" customFormat="1" x14ac:dyDescent="0.2">
      <c r="A259" s="42"/>
      <c r="B259" s="42"/>
      <c r="C259" s="42"/>
      <c r="D259" s="47"/>
      <c r="F259" s="68"/>
      <c r="G259" s="56"/>
      <c r="H259" s="43"/>
    </row>
    <row r="260" spans="1:8" s="18" customFormat="1" x14ac:dyDescent="0.2">
      <c r="A260" s="42"/>
      <c r="B260" s="42"/>
      <c r="C260" s="42"/>
      <c r="D260" s="47"/>
      <c r="F260" s="68"/>
      <c r="G260" s="56"/>
      <c r="H260" s="43"/>
    </row>
    <row r="261" spans="1:8" s="18" customFormat="1" x14ac:dyDescent="0.2">
      <c r="A261" s="42"/>
      <c r="B261" s="42"/>
      <c r="C261" s="42"/>
      <c r="D261" s="47"/>
      <c r="F261" s="68"/>
      <c r="G261" s="56"/>
      <c r="H261" s="43"/>
    </row>
    <row r="262" spans="1:8" s="18" customFormat="1" x14ac:dyDescent="0.2">
      <c r="A262" s="42"/>
      <c r="B262" s="42"/>
      <c r="C262" s="42"/>
      <c r="D262" s="47"/>
      <c r="F262" s="68"/>
      <c r="G262" s="56"/>
      <c r="H262" s="43"/>
    </row>
    <row r="263" spans="1:8" s="18" customFormat="1" x14ac:dyDescent="0.2">
      <c r="A263" s="42"/>
      <c r="B263" s="42"/>
      <c r="C263" s="42"/>
      <c r="D263" s="47"/>
      <c r="F263" s="68"/>
      <c r="G263" s="56"/>
      <c r="H263" s="43"/>
    </row>
    <row r="264" spans="1:8" s="18" customFormat="1" x14ac:dyDescent="0.2">
      <c r="A264" s="42"/>
      <c r="B264" s="42"/>
      <c r="C264" s="42"/>
      <c r="D264" s="47"/>
      <c r="F264" s="68"/>
      <c r="G264" s="56"/>
      <c r="H264" s="43"/>
    </row>
    <row r="265" spans="1:8" s="18" customFormat="1" x14ac:dyDescent="0.2">
      <c r="A265" s="42"/>
      <c r="B265" s="42"/>
      <c r="C265" s="42"/>
      <c r="D265" s="47"/>
      <c r="F265" s="68"/>
      <c r="G265" s="56"/>
      <c r="H265" s="43"/>
    </row>
    <row r="266" spans="1:8" s="18" customFormat="1" x14ac:dyDescent="0.2">
      <c r="A266" s="42"/>
      <c r="B266" s="42"/>
      <c r="C266" s="42"/>
      <c r="D266" s="47"/>
      <c r="F266" s="68"/>
      <c r="G266" s="56"/>
      <c r="H266" s="43"/>
    </row>
    <row r="267" spans="1:8" s="18" customFormat="1" x14ac:dyDescent="0.2">
      <c r="A267" s="42"/>
      <c r="B267" s="42"/>
      <c r="C267" s="42"/>
      <c r="D267" s="47"/>
      <c r="F267" s="68"/>
      <c r="G267" s="56"/>
      <c r="H267" s="43"/>
    </row>
    <row r="268" spans="1:8" s="18" customFormat="1" x14ac:dyDescent="0.2">
      <c r="A268" s="42"/>
      <c r="B268" s="42"/>
      <c r="C268" s="42"/>
      <c r="D268" s="47"/>
      <c r="F268" s="68"/>
      <c r="G268" s="56"/>
      <c r="H268" s="43"/>
    </row>
    <row r="269" spans="1:8" s="18" customFormat="1" x14ac:dyDescent="0.2">
      <c r="A269" s="42"/>
      <c r="B269" s="42"/>
      <c r="C269" s="42"/>
      <c r="D269" s="47"/>
      <c r="F269" s="68"/>
      <c r="G269" s="56"/>
      <c r="H269" s="43"/>
    </row>
    <row r="270" spans="1:8" s="18" customFormat="1" x14ac:dyDescent="0.2">
      <c r="A270" s="42"/>
      <c r="B270" s="42"/>
      <c r="C270" s="42"/>
      <c r="D270" s="47"/>
      <c r="F270" s="68"/>
      <c r="G270" s="56"/>
      <c r="H270" s="43"/>
    </row>
    <row r="271" spans="1:8" s="18" customFormat="1" x14ac:dyDescent="0.2">
      <c r="A271" s="42"/>
      <c r="B271" s="42"/>
      <c r="C271" s="42"/>
      <c r="D271" s="47"/>
      <c r="F271" s="68"/>
      <c r="G271" s="56"/>
      <c r="H271" s="43"/>
    </row>
    <row r="272" spans="1:8" s="18" customFormat="1" x14ac:dyDescent="0.2">
      <c r="A272" s="42"/>
      <c r="B272" s="42"/>
      <c r="C272" s="42"/>
      <c r="D272" s="47"/>
      <c r="F272" s="68"/>
      <c r="G272" s="56"/>
      <c r="H272" s="43"/>
    </row>
    <row r="273" spans="1:8" s="18" customFormat="1" x14ac:dyDescent="0.2">
      <c r="A273" s="42"/>
      <c r="B273" s="42"/>
      <c r="C273" s="42"/>
      <c r="D273" s="47"/>
      <c r="F273" s="68"/>
      <c r="G273" s="56"/>
      <c r="H273" s="43"/>
    </row>
    <row r="274" spans="1:8" s="18" customFormat="1" x14ac:dyDescent="0.2">
      <c r="A274" s="42"/>
      <c r="B274" s="42"/>
      <c r="C274" s="42"/>
      <c r="D274" s="47"/>
      <c r="F274" s="68"/>
      <c r="G274" s="56"/>
      <c r="H274" s="43"/>
    </row>
    <row r="275" spans="1:8" s="18" customFormat="1" x14ac:dyDescent="0.2">
      <c r="A275" s="42"/>
      <c r="B275" s="42"/>
      <c r="C275" s="42"/>
      <c r="D275" s="47"/>
      <c r="F275" s="68"/>
      <c r="G275" s="56"/>
      <c r="H275" s="43"/>
    </row>
    <row r="276" spans="1:8" s="18" customFormat="1" x14ac:dyDescent="0.2">
      <c r="A276" s="42"/>
      <c r="B276" s="42"/>
      <c r="C276" s="42"/>
      <c r="D276" s="47"/>
      <c r="F276" s="68"/>
      <c r="G276" s="56"/>
      <c r="H276" s="43"/>
    </row>
    <row r="277" spans="1:8" s="18" customFormat="1" x14ac:dyDescent="0.2">
      <c r="A277" s="42"/>
      <c r="B277" s="42"/>
      <c r="C277" s="42"/>
      <c r="D277" s="47"/>
      <c r="F277" s="68"/>
      <c r="G277" s="56"/>
      <c r="H277" s="43"/>
    </row>
    <row r="278" spans="1:8" s="18" customFormat="1" x14ac:dyDescent="0.2">
      <c r="A278" s="42"/>
      <c r="B278" s="42"/>
      <c r="C278" s="42"/>
      <c r="D278" s="47"/>
      <c r="F278" s="68"/>
      <c r="G278" s="56"/>
      <c r="H278" s="43"/>
    </row>
    <row r="279" spans="1:8" s="18" customFormat="1" x14ac:dyDescent="0.2">
      <c r="A279" s="42"/>
      <c r="B279" s="42"/>
      <c r="C279" s="42"/>
      <c r="D279" s="47"/>
      <c r="F279" s="68"/>
      <c r="G279" s="56"/>
      <c r="H279" s="43"/>
    </row>
    <row r="280" spans="1:8" s="18" customFormat="1" x14ac:dyDescent="0.2">
      <c r="A280" s="42"/>
      <c r="B280" s="42"/>
      <c r="C280" s="42"/>
      <c r="D280" s="47"/>
      <c r="F280" s="68"/>
      <c r="G280" s="56"/>
      <c r="H280" s="43"/>
    </row>
    <row r="281" spans="1:8" s="18" customFormat="1" x14ac:dyDescent="0.2">
      <c r="A281" s="42"/>
      <c r="B281" s="42"/>
      <c r="C281" s="42"/>
      <c r="D281" s="47"/>
      <c r="F281" s="68"/>
      <c r="G281" s="56"/>
      <c r="H281" s="43"/>
    </row>
    <row r="282" spans="1:8" s="18" customFormat="1" x14ac:dyDescent="0.2">
      <c r="A282" s="42"/>
      <c r="B282" s="42"/>
      <c r="C282" s="42"/>
      <c r="D282" s="47"/>
      <c r="F282" s="68"/>
      <c r="G282" s="56"/>
      <c r="H282" s="43"/>
    </row>
    <row r="283" spans="1:8" s="18" customFormat="1" x14ac:dyDescent="0.2">
      <c r="A283" s="42"/>
      <c r="B283" s="42"/>
      <c r="C283" s="42"/>
      <c r="D283" s="47"/>
      <c r="F283" s="68"/>
      <c r="G283" s="56"/>
      <c r="H283" s="43"/>
    </row>
    <row r="284" spans="1:8" s="18" customFormat="1" x14ac:dyDescent="0.2">
      <c r="A284" s="42"/>
      <c r="B284" s="42"/>
      <c r="C284" s="42"/>
      <c r="D284" s="47"/>
      <c r="F284" s="68"/>
      <c r="G284" s="56"/>
      <c r="H284" s="43"/>
    </row>
    <row r="285" spans="1:8" s="18" customFormat="1" x14ac:dyDescent="0.2">
      <c r="A285" s="42"/>
      <c r="B285" s="42"/>
      <c r="C285" s="42"/>
      <c r="D285" s="47"/>
      <c r="F285" s="68"/>
      <c r="G285" s="56"/>
      <c r="H285" s="43"/>
    </row>
    <row r="286" spans="1:8" s="18" customFormat="1" x14ac:dyDescent="0.2">
      <c r="A286" s="42"/>
      <c r="B286" s="42"/>
      <c r="C286" s="42"/>
      <c r="D286" s="47"/>
      <c r="F286" s="68"/>
      <c r="G286" s="56"/>
      <c r="H286" s="43"/>
    </row>
    <row r="287" spans="1:8" s="18" customFormat="1" x14ac:dyDescent="0.2">
      <c r="A287" s="42"/>
      <c r="B287" s="42"/>
      <c r="C287" s="42"/>
      <c r="D287" s="47"/>
      <c r="F287" s="68"/>
      <c r="G287" s="56"/>
      <c r="H287" s="43"/>
    </row>
    <row r="288" spans="1:8" s="18" customFormat="1" x14ac:dyDescent="0.2">
      <c r="A288" s="42"/>
      <c r="B288" s="42"/>
      <c r="C288" s="42"/>
      <c r="D288" s="47"/>
      <c r="F288" s="68"/>
      <c r="G288" s="56"/>
      <c r="H288" s="43"/>
    </row>
    <row r="289" spans="1:8" s="18" customFormat="1" x14ac:dyDescent="0.2">
      <c r="A289" s="42"/>
      <c r="B289" s="42"/>
      <c r="C289" s="42"/>
      <c r="D289" s="47"/>
      <c r="F289" s="68"/>
      <c r="G289" s="56"/>
      <c r="H289" s="43"/>
    </row>
    <row r="290" spans="1:8" s="18" customFormat="1" x14ac:dyDescent="0.2">
      <c r="A290" s="42"/>
      <c r="B290" s="42"/>
      <c r="C290" s="42"/>
      <c r="D290" s="47"/>
      <c r="F290" s="68"/>
      <c r="G290" s="56"/>
      <c r="H290" s="43"/>
    </row>
    <row r="291" spans="1:8" s="18" customFormat="1" x14ac:dyDescent="0.2">
      <c r="A291" s="42"/>
      <c r="B291" s="42"/>
      <c r="C291" s="42"/>
      <c r="D291" s="47"/>
      <c r="F291" s="68"/>
      <c r="G291" s="56"/>
      <c r="H291" s="43"/>
    </row>
    <row r="292" spans="1:8" s="18" customFormat="1" x14ac:dyDescent="0.2">
      <c r="A292" s="42"/>
      <c r="B292" s="42"/>
      <c r="C292" s="42"/>
      <c r="D292" s="47"/>
      <c r="F292" s="68"/>
      <c r="G292" s="56"/>
      <c r="H292" s="43"/>
    </row>
    <row r="293" spans="1:8" s="18" customFormat="1" x14ac:dyDescent="0.2">
      <c r="A293" s="42"/>
      <c r="B293" s="42"/>
      <c r="C293" s="42"/>
      <c r="D293" s="47"/>
      <c r="F293" s="68"/>
      <c r="G293" s="56"/>
      <c r="H293" s="43"/>
    </row>
    <row r="294" spans="1:8" s="18" customFormat="1" x14ac:dyDescent="0.2">
      <c r="A294" s="42"/>
      <c r="B294" s="42"/>
      <c r="C294" s="42"/>
      <c r="D294" s="47"/>
      <c r="F294" s="68"/>
      <c r="G294" s="56"/>
      <c r="H294" s="43"/>
    </row>
    <row r="295" spans="1:8" s="18" customFormat="1" x14ac:dyDescent="0.2">
      <c r="A295" s="42"/>
      <c r="B295" s="42"/>
      <c r="C295" s="42"/>
      <c r="D295" s="47"/>
      <c r="F295" s="68"/>
      <c r="G295" s="56"/>
      <c r="H295" s="43"/>
    </row>
    <row r="296" spans="1:8" s="18" customFormat="1" x14ac:dyDescent="0.2">
      <c r="A296" s="42"/>
      <c r="B296" s="42"/>
      <c r="C296" s="42"/>
      <c r="D296" s="47"/>
      <c r="F296" s="68"/>
      <c r="G296" s="56"/>
      <c r="H296" s="43"/>
    </row>
    <row r="297" spans="1:8" s="18" customFormat="1" x14ac:dyDescent="0.2">
      <c r="A297" s="42"/>
      <c r="B297" s="42"/>
      <c r="C297" s="42"/>
      <c r="D297" s="47"/>
      <c r="F297" s="68"/>
      <c r="G297" s="56"/>
      <c r="H297" s="43"/>
    </row>
    <row r="298" spans="1:8" s="18" customFormat="1" x14ac:dyDescent="0.2">
      <c r="A298" s="42"/>
      <c r="B298" s="42"/>
      <c r="C298" s="42"/>
      <c r="D298" s="47"/>
      <c r="F298" s="68"/>
      <c r="G298" s="56"/>
      <c r="H298" s="43"/>
    </row>
    <row r="299" spans="1:8" s="18" customFormat="1" x14ac:dyDescent="0.2">
      <c r="A299" s="42"/>
      <c r="B299" s="42"/>
      <c r="C299" s="42"/>
      <c r="D299" s="47"/>
      <c r="F299" s="68"/>
      <c r="G299" s="56"/>
      <c r="H299" s="43"/>
    </row>
    <row r="300" spans="1:8" s="18" customFormat="1" x14ac:dyDescent="0.2">
      <c r="A300" s="42"/>
      <c r="B300" s="42"/>
      <c r="C300" s="42"/>
      <c r="D300" s="47"/>
      <c r="F300" s="68"/>
      <c r="G300" s="56"/>
      <c r="H300" s="43"/>
    </row>
    <row r="301" spans="1:8" s="18" customFormat="1" x14ac:dyDescent="0.2">
      <c r="A301" s="42"/>
      <c r="B301" s="42"/>
      <c r="C301" s="42"/>
      <c r="D301" s="47"/>
      <c r="F301" s="68"/>
      <c r="G301" s="56"/>
      <c r="H301" s="43"/>
    </row>
    <row r="302" spans="1:8" s="18" customFormat="1" x14ac:dyDescent="0.2">
      <c r="A302" s="42"/>
      <c r="B302" s="42"/>
      <c r="C302" s="42"/>
      <c r="D302" s="47"/>
      <c r="F302" s="68"/>
      <c r="G302" s="56"/>
      <c r="H302" s="43"/>
    </row>
    <row r="303" spans="1:8" s="18" customFormat="1" x14ac:dyDescent="0.2">
      <c r="A303" s="42"/>
      <c r="B303" s="42"/>
      <c r="C303" s="42"/>
      <c r="D303" s="47"/>
      <c r="F303" s="68"/>
      <c r="G303" s="56"/>
      <c r="H303" s="43"/>
    </row>
    <row r="304" spans="1:8" s="18" customFormat="1" x14ac:dyDescent="0.2">
      <c r="A304" s="42"/>
      <c r="B304" s="42"/>
      <c r="C304" s="42"/>
      <c r="D304" s="47"/>
      <c r="F304" s="68"/>
      <c r="G304" s="56"/>
      <c r="H304" s="43"/>
    </row>
    <row r="305" spans="1:8" s="18" customFormat="1" x14ac:dyDescent="0.2">
      <c r="A305" s="42"/>
      <c r="B305" s="42"/>
      <c r="C305" s="42"/>
      <c r="D305" s="47"/>
      <c r="F305" s="68"/>
      <c r="G305" s="56"/>
      <c r="H305" s="43"/>
    </row>
    <row r="306" spans="1:8" s="18" customFormat="1" x14ac:dyDescent="0.2">
      <c r="A306" s="42"/>
      <c r="B306" s="42"/>
      <c r="C306" s="42"/>
      <c r="D306" s="47"/>
      <c r="F306" s="68"/>
      <c r="G306" s="56"/>
      <c r="H306" s="43"/>
    </row>
    <row r="307" spans="1:8" s="18" customFormat="1" x14ac:dyDescent="0.2">
      <c r="A307" s="42"/>
      <c r="B307" s="42"/>
      <c r="C307" s="42"/>
      <c r="D307" s="47"/>
      <c r="F307" s="68"/>
      <c r="G307" s="56"/>
      <c r="H307" s="43"/>
    </row>
    <row r="308" spans="1:8" s="18" customFormat="1" x14ac:dyDescent="0.2">
      <c r="A308" s="42"/>
      <c r="B308" s="42"/>
      <c r="C308" s="42"/>
      <c r="D308" s="47"/>
      <c r="F308" s="68"/>
      <c r="G308" s="56"/>
      <c r="H308" s="43"/>
    </row>
    <row r="309" spans="1:8" s="18" customFormat="1" x14ac:dyDescent="0.2">
      <c r="A309" s="42"/>
      <c r="B309" s="42"/>
      <c r="C309" s="42"/>
      <c r="D309" s="47"/>
      <c r="F309" s="68"/>
      <c r="G309" s="56"/>
      <c r="H309" s="43"/>
    </row>
    <row r="310" spans="1:8" s="18" customFormat="1" x14ac:dyDescent="0.2">
      <c r="A310" s="42"/>
      <c r="B310" s="42"/>
      <c r="C310" s="42"/>
      <c r="D310" s="47"/>
      <c r="F310" s="68"/>
      <c r="G310" s="56"/>
      <c r="H310" s="43"/>
    </row>
    <row r="311" spans="1:8" s="18" customFormat="1" x14ac:dyDescent="0.2">
      <c r="A311" s="42"/>
      <c r="B311" s="42"/>
      <c r="C311" s="42"/>
      <c r="D311" s="47"/>
      <c r="F311" s="68"/>
      <c r="G311" s="56"/>
      <c r="H311" s="43"/>
    </row>
    <row r="312" spans="1:8" s="18" customFormat="1" x14ac:dyDescent="0.2">
      <c r="A312" s="42"/>
      <c r="B312" s="42"/>
      <c r="C312" s="42"/>
      <c r="D312" s="47"/>
      <c r="F312" s="68"/>
      <c r="G312" s="56"/>
      <c r="H312" s="43"/>
    </row>
    <row r="313" spans="1:8" s="18" customFormat="1" x14ac:dyDescent="0.2">
      <c r="A313" s="42"/>
      <c r="B313" s="42"/>
      <c r="C313" s="42"/>
      <c r="D313" s="47"/>
      <c r="F313" s="68"/>
      <c r="G313" s="56"/>
      <c r="H313" s="43"/>
    </row>
    <row r="314" spans="1:8" s="18" customFormat="1" x14ac:dyDescent="0.2">
      <c r="A314" s="42"/>
      <c r="B314" s="42"/>
      <c r="C314" s="42"/>
      <c r="D314" s="47"/>
      <c r="F314" s="68"/>
      <c r="G314" s="56"/>
      <c r="H314" s="43"/>
    </row>
    <row r="315" spans="1:8" s="18" customFormat="1" x14ac:dyDescent="0.2">
      <c r="A315" s="42"/>
      <c r="B315" s="42"/>
      <c r="C315" s="42"/>
      <c r="D315" s="47"/>
      <c r="F315" s="68"/>
      <c r="G315" s="56"/>
      <c r="H315" s="43"/>
    </row>
    <row r="316" spans="1:8" s="18" customFormat="1" x14ac:dyDescent="0.2">
      <c r="A316" s="42"/>
      <c r="B316" s="42"/>
      <c r="C316" s="42"/>
      <c r="D316" s="47"/>
      <c r="F316" s="68"/>
      <c r="G316" s="56"/>
      <c r="H316" s="43"/>
    </row>
    <row r="317" spans="1:8" s="18" customFormat="1" x14ac:dyDescent="0.2">
      <c r="A317" s="42"/>
      <c r="B317" s="42"/>
      <c r="C317" s="42"/>
      <c r="D317" s="47"/>
      <c r="F317" s="68"/>
      <c r="G317" s="56"/>
      <c r="H317" s="43"/>
    </row>
    <row r="318" spans="1:8" s="18" customFormat="1" x14ac:dyDescent="0.2">
      <c r="A318" s="42"/>
      <c r="B318" s="42"/>
      <c r="C318" s="42"/>
      <c r="D318" s="47"/>
      <c r="F318" s="68"/>
      <c r="G318" s="56"/>
      <c r="H318" s="43"/>
    </row>
    <row r="319" spans="1:8" s="18" customFormat="1" x14ac:dyDescent="0.2">
      <c r="A319" s="42"/>
      <c r="B319" s="42"/>
      <c r="C319" s="42"/>
      <c r="D319" s="47"/>
      <c r="F319" s="68"/>
      <c r="G319" s="56"/>
      <c r="H319" s="43"/>
    </row>
    <row r="320" spans="1:8" s="18" customFormat="1" x14ac:dyDescent="0.2">
      <c r="A320" s="42"/>
      <c r="B320" s="42"/>
      <c r="C320" s="42"/>
      <c r="D320" s="47"/>
      <c r="F320" s="68"/>
      <c r="G320" s="56"/>
      <c r="H320" s="43"/>
    </row>
    <row r="321" spans="1:8" s="18" customFormat="1" x14ac:dyDescent="0.2">
      <c r="A321" s="42"/>
      <c r="B321" s="42"/>
      <c r="C321" s="42"/>
      <c r="D321" s="47"/>
      <c r="F321" s="68"/>
      <c r="G321" s="56"/>
      <c r="H321" s="43"/>
    </row>
    <row r="322" spans="1:8" s="18" customFormat="1" x14ac:dyDescent="0.2">
      <c r="A322" s="42"/>
      <c r="B322" s="42"/>
      <c r="C322" s="42"/>
      <c r="D322" s="47"/>
      <c r="F322" s="68"/>
      <c r="G322" s="56"/>
      <c r="H322" s="43"/>
    </row>
    <row r="323" spans="1:8" s="18" customFormat="1" x14ac:dyDescent="0.2">
      <c r="A323" s="42"/>
      <c r="B323" s="42"/>
      <c r="C323" s="42"/>
      <c r="D323" s="47"/>
      <c r="F323" s="68"/>
      <c r="G323" s="56"/>
      <c r="H323" s="43"/>
    </row>
    <row r="324" spans="1:8" s="18" customFormat="1" x14ac:dyDescent="0.2">
      <c r="A324" s="42"/>
      <c r="B324" s="42"/>
      <c r="C324" s="42"/>
      <c r="D324" s="47"/>
      <c r="F324" s="68"/>
      <c r="G324" s="56"/>
      <c r="H324" s="43"/>
    </row>
    <row r="325" spans="1:8" s="18" customFormat="1" x14ac:dyDescent="0.2">
      <c r="A325" s="42"/>
      <c r="B325" s="42"/>
      <c r="C325" s="42"/>
      <c r="D325" s="47"/>
      <c r="F325" s="68"/>
      <c r="G325" s="56"/>
      <c r="H325" s="43"/>
    </row>
    <row r="326" spans="1:8" s="18" customFormat="1" x14ac:dyDescent="0.2">
      <c r="A326" s="42"/>
      <c r="B326" s="42"/>
      <c r="C326" s="42"/>
      <c r="D326" s="47"/>
      <c r="F326" s="68"/>
      <c r="G326" s="56"/>
      <c r="H326" s="43"/>
    </row>
    <row r="327" spans="1:8" s="18" customFormat="1" x14ac:dyDescent="0.2">
      <c r="A327" s="42"/>
      <c r="B327" s="42"/>
      <c r="C327" s="42"/>
      <c r="D327" s="47"/>
      <c r="F327" s="68"/>
      <c r="G327" s="56"/>
      <c r="H327" s="43"/>
    </row>
    <row r="328" spans="1:8" s="18" customFormat="1" x14ac:dyDescent="0.2">
      <c r="A328" s="42"/>
      <c r="B328" s="42"/>
      <c r="C328" s="42"/>
      <c r="D328" s="47"/>
      <c r="F328" s="68"/>
      <c r="G328" s="56"/>
      <c r="H328" s="43"/>
    </row>
    <row r="329" spans="1:8" s="18" customFormat="1" x14ac:dyDescent="0.2">
      <c r="A329" s="42"/>
      <c r="B329" s="42"/>
      <c r="C329" s="42"/>
      <c r="D329" s="47"/>
      <c r="F329" s="68"/>
      <c r="G329" s="56"/>
      <c r="H329" s="43"/>
    </row>
    <row r="330" spans="1:8" s="18" customFormat="1" x14ac:dyDescent="0.2">
      <c r="A330" s="42"/>
      <c r="B330" s="42"/>
      <c r="C330" s="42"/>
      <c r="D330" s="47"/>
      <c r="F330" s="68"/>
      <c r="G330" s="56"/>
      <c r="H330" s="43"/>
    </row>
    <row r="331" spans="1:8" s="18" customFormat="1" x14ac:dyDescent="0.2">
      <c r="A331" s="42"/>
      <c r="B331" s="42"/>
      <c r="C331" s="42"/>
      <c r="D331" s="47"/>
      <c r="F331" s="68"/>
      <c r="G331" s="56"/>
      <c r="H331" s="43"/>
    </row>
    <row r="332" spans="1:8" s="18" customFormat="1" x14ac:dyDescent="0.2">
      <c r="A332" s="42"/>
      <c r="B332" s="42"/>
      <c r="C332" s="42"/>
      <c r="D332" s="47"/>
      <c r="F332" s="68"/>
      <c r="G332" s="56"/>
      <c r="H332" s="43"/>
    </row>
    <row r="333" spans="1:8" s="18" customFormat="1" x14ac:dyDescent="0.2">
      <c r="A333" s="42"/>
      <c r="B333" s="42"/>
      <c r="C333" s="42"/>
      <c r="D333" s="47"/>
      <c r="F333" s="68"/>
      <c r="G333" s="56"/>
      <c r="H333" s="43"/>
    </row>
    <row r="334" spans="1:8" s="18" customFormat="1" x14ac:dyDescent="0.2">
      <c r="A334" s="42"/>
      <c r="B334" s="42"/>
      <c r="C334" s="42"/>
      <c r="D334" s="47"/>
      <c r="F334" s="68"/>
      <c r="G334" s="56"/>
      <c r="H334" s="43"/>
    </row>
    <row r="335" spans="1:8" s="18" customFormat="1" x14ac:dyDescent="0.2">
      <c r="A335" s="42"/>
      <c r="B335" s="42"/>
      <c r="C335" s="42"/>
      <c r="D335" s="47"/>
      <c r="F335" s="68"/>
      <c r="G335" s="56"/>
      <c r="H335" s="43"/>
    </row>
    <row r="336" spans="1:8" s="18" customFormat="1" x14ac:dyDescent="0.2">
      <c r="A336" s="42"/>
      <c r="B336" s="42"/>
      <c r="C336" s="42"/>
      <c r="D336" s="47"/>
      <c r="F336" s="68"/>
      <c r="G336" s="56"/>
      <c r="H336" s="43"/>
    </row>
    <row r="337" spans="1:8" s="18" customFormat="1" x14ac:dyDescent="0.2">
      <c r="A337" s="42"/>
      <c r="B337" s="42"/>
      <c r="C337" s="42"/>
      <c r="D337" s="47"/>
      <c r="F337" s="68"/>
      <c r="G337" s="56"/>
      <c r="H337" s="43"/>
    </row>
    <row r="338" spans="1:8" s="18" customFormat="1" x14ac:dyDescent="0.2">
      <c r="A338" s="42"/>
      <c r="B338" s="42"/>
      <c r="C338" s="42"/>
      <c r="D338" s="47"/>
      <c r="F338" s="68"/>
      <c r="G338" s="56"/>
      <c r="H338" s="43"/>
    </row>
    <row r="339" spans="1:8" s="18" customFormat="1" x14ac:dyDescent="0.2">
      <c r="A339" s="42"/>
      <c r="B339" s="42"/>
      <c r="C339" s="42"/>
      <c r="D339" s="47"/>
      <c r="F339" s="68"/>
      <c r="G339" s="56"/>
      <c r="H339" s="43"/>
    </row>
    <row r="340" spans="1:8" s="18" customFormat="1" x14ac:dyDescent="0.2">
      <c r="A340" s="42"/>
      <c r="B340" s="42"/>
      <c r="C340" s="42"/>
      <c r="D340" s="47"/>
      <c r="F340" s="68"/>
      <c r="G340" s="56"/>
      <c r="H340" s="43"/>
    </row>
    <row r="341" spans="1:8" s="18" customFormat="1" x14ac:dyDescent="0.2">
      <c r="A341" s="42"/>
      <c r="B341" s="42"/>
      <c r="C341" s="42"/>
      <c r="D341" s="47"/>
      <c r="F341" s="68"/>
      <c r="G341" s="56"/>
      <c r="H341" s="43"/>
    </row>
    <row r="342" spans="1:8" s="18" customFormat="1" x14ac:dyDescent="0.2">
      <c r="A342" s="42"/>
      <c r="B342" s="42"/>
      <c r="C342" s="42"/>
      <c r="D342" s="47"/>
      <c r="F342" s="68"/>
      <c r="G342" s="56"/>
      <c r="H342" s="43"/>
    </row>
    <row r="343" spans="1:8" s="18" customFormat="1" x14ac:dyDescent="0.2">
      <c r="A343" s="42"/>
      <c r="B343" s="42"/>
      <c r="C343" s="42"/>
      <c r="D343" s="47"/>
      <c r="F343" s="68"/>
      <c r="G343" s="56"/>
      <c r="H343" s="43"/>
    </row>
    <row r="344" spans="1:8" s="18" customFormat="1" x14ac:dyDescent="0.2">
      <c r="A344" s="42"/>
      <c r="B344" s="42"/>
      <c r="C344" s="42"/>
      <c r="D344" s="47"/>
      <c r="F344" s="68"/>
      <c r="G344" s="56"/>
      <c r="H344" s="43"/>
    </row>
    <row r="345" spans="1:8" s="18" customFormat="1" x14ac:dyDescent="0.2">
      <c r="A345" s="42"/>
      <c r="B345" s="42"/>
      <c r="C345" s="42"/>
      <c r="D345" s="47"/>
      <c r="F345" s="68"/>
      <c r="G345" s="56"/>
      <c r="H345" s="43"/>
    </row>
    <row r="346" spans="1:8" s="18" customFormat="1" x14ac:dyDescent="0.2">
      <c r="A346" s="42"/>
      <c r="B346" s="42"/>
      <c r="C346" s="42"/>
      <c r="D346" s="47"/>
      <c r="F346" s="68"/>
      <c r="G346" s="56"/>
      <c r="H346" s="43"/>
    </row>
    <row r="347" spans="1:8" s="18" customFormat="1" x14ac:dyDescent="0.2">
      <c r="A347" s="42"/>
      <c r="B347" s="42"/>
      <c r="C347" s="42"/>
      <c r="D347" s="47"/>
      <c r="F347" s="68"/>
      <c r="G347" s="56"/>
      <c r="H347" s="43"/>
    </row>
  </sheetData>
  <mergeCells count="2">
    <mergeCell ref="A1:H3"/>
    <mergeCell ref="A5:H5"/>
  </mergeCells>
  <dataValidations count="2">
    <dataValidation type="list" allowBlank="1" showInputMessage="1" showErrorMessage="1" sqref="F100:F119" xr:uid="{4C69321F-F063-47CD-B368-F9801550C82B}">
      <formula1>Marque_Chaudiére</formula1>
    </dataValidation>
    <dataValidation type="list" allowBlank="1" showInputMessage="1" showErrorMessage="1" sqref="C100" xr:uid="{871D785A-F75A-4190-A2B2-775E65B5ECBC}">
      <formula1>Intervenant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4717F84-60E9-4B56-B746-ABC6C3484EFE}">
          <x14:formula1>
            <xm:f>Données!$H$2:$H$5</xm:f>
          </x14:formula1>
          <xm:sqref>G7:G99</xm:sqref>
        </x14:dataValidation>
        <x14:dataValidation type="list" allowBlank="1" showInputMessage="1" showErrorMessage="1" xr:uid="{F7ACC02E-7414-4C58-AA10-72CE70D2FC16}">
          <x14:formula1>
            <xm:f>Données!$C$2:$C$58</xm:f>
          </x14:formula1>
          <xm:sqref>D7:D99</xm:sqref>
        </x14:dataValidation>
        <x14:dataValidation type="list" allowBlank="1" showInputMessage="1" showErrorMessage="1" xr:uid="{3820F175-56E6-4E3B-915D-923C63C3FDA6}">
          <x14:formula1>
            <xm:f>Données!$J$2:$J$4</xm:f>
          </x14:formula1>
          <xm:sqref>C7:C99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F9FD81-717A-4C9F-B702-7BDCDDA08EF6}">
  <dimension ref="A1:AZ347"/>
  <sheetViews>
    <sheetView topLeftCell="A64" workbookViewId="0">
      <selection activeCell="E76" sqref="E76"/>
    </sheetView>
  </sheetViews>
  <sheetFormatPr baseColWidth="10" defaultColWidth="10.875" defaultRowHeight="15" x14ac:dyDescent="0.2"/>
  <cols>
    <col min="1" max="1" width="37.375" style="2" customWidth="1"/>
    <col min="2" max="2" width="13.375" style="2" customWidth="1"/>
    <col min="3" max="3" width="11.875" style="2" bestFit="1" customWidth="1"/>
    <col min="4" max="4" width="18.125" style="36" customWidth="1"/>
    <col min="5" max="5" width="32" style="1" bestFit="1" customWidth="1"/>
    <col min="6" max="6" width="27.125" style="69" bestFit="1" customWidth="1"/>
    <col min="7" max="7" width="24.625" style="10" bestFit="1" customWidth="1"/>
    <col min="8" max="8" width="20.625" style="24" customWidth="1"/>
    <col min="9" max="52" width="10.875" style="18"/>
    <col min="53" max="16384" width="10.875" style="1"/>
  </cols>
  <sheetData>
    <row r="1" spans="1:52" s="18" customFormat="1" ht="21" customHeight="1" x14ac:dyDescent="0.2">
      <c r="A1" s="101" t="s">
        <v>126</v>
      </c>
      <c r="B1" s="101"/>
      <c r="C1" s="101"/>
      <c r="D1" s="101"/>
      <c r="E1" s="101"/>
      <c r="F1" s="101"/>
      <c r="G1" s="101"/>
      <c r="H1" s="101"/>
    </row>
    <row r="2" spans="1:52" s="18" customFormat="1" ht="21.95" customHeight="1" x14ac:dyDescent="0.2">
      <c r="A2" s="101"/>
      <c r="B2" s="101"/>
      <c r="C2" s="101"/>
      <c r="D2" s="101"/>
      <c r="E2" s="101"/>
      <c r="F2" s="101"/>
      <c r="G2" s="101"/>
      <c r="H2" s="101"/>
    </row>
    <row r="3" spans="1:52" s="18" customFormat="1" ht="21.95" customHeight="1" x14ac:dyDescent="0.2">
      <c r="A3" s="101"/>
      <c r="B3" s="101"/>
      <c r="C3" s="101"/>
      <c r="D3" s="101"/>
      <c r="E3" s="101"/>
      <c r="F3" s="101"/>
      <c r="G3" s="101"/>
      <c r="H3" s="101"/>
    </row>
    <row r="4" spans="1:52" s="18" customFormat="1" ht="21.95" customHeight="1" x14ac:dyDescent="0.25">
      <c r="A4" s="45"/>
      <c r="B4" s="45"/>
      <c r="C4" s="45"/>
      <c r="D4" s="44"/>
      <c r="E4" s="63"/>
      <c r="F4" s="65"/>
      <c r="G4" s="54"/>
      <c r="H4" s="41"/>
    </row>
    <row r="5" spans="1:52" ht="21.95" customHeight="1" x14ac:dyDescent="0.2">
      <c r="A5" s="97" t="s">
        <v>7</v>
      </c>
      <c r="B5" s="98"/>
      <c r="C5" s="98"/>
      <c r="D5" s="98"/>
      <c r="E5" s="98"/>
      <c r="F5" s="98"/>
      <c r="G5" s="98"/>
      <c r="H5" s="98"/>
    </row>
    <row r="6" spans="1:52" s="3" customFormat="1" ht="72" customHeight="1" x14ac:dyDescent="0.25">
      <c r="A6" s="8" t="s">
        <v>8</v>
      </c>
      <c r="B6" s="8" t="s">
        <v>119</v>
      </c>
      <c r="C6" s="8" t="s">
        <v>114</v>
      </c>
      <c r="D6" s="33" t="s">
        <v>113</v>
      </c>
      <c r="E6" s="8" t="s">
        <v>0</v>
      </c>
      <c r="F6" s="66" t="s">
        <v>39</v>
      </c>
      <c r="G6" s="55" t="s">
        <v>105</v>
      </c>
      <c r="H6" s="21" t="s">
        <v>106</v>
      </c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Y6" s="46"/>
      <c r="AZ6" s="46"/>
    </row>
    <row r="7" spans="1:52" ht="15.95" customHeight="1" x14ac:dyDescent="0.2">
      <c r="A7" s="11"/>
      <c r="B7" s="70"/>
      <c r="C7" s="11"/>
      <c r="D7" s="11"/>
      <c r="E7" s="60"/>
      <c r="F7" s="11"/>
      <c r="G7" s="5"/>
      <c r="H7" s="4"/>
    </row>
    <row r="8" spans="1:52" ht="15.95" customHeight="1" x14ac:dyDescent="0.2">
      <c r="A8" s="29"/>
      <c r="B8" s="34"/>
      <c r="C8" s="34"/>
      <c r="D8" s="34"/>
      <c r="E8" s="61" t="str">
        <f>IF(BS_Juin[[#This Row],[N° ARTICLE]]=0,"",VLOOKUP(BS_Juin[[#This Row],[N° ARTICLE]],Données!C3:E59,2,FALSE))</f>
        <v/>
      </c>
      <c r="F8" s="34" t="str">
        <f>IF(BS_Juin[[#This Row],[N° ARTICLE]]=0,"",VLOOKUP(BS_Juin[[#This Row],[N° ARTICLE]],Données!C3:E59,3))</f>
        <v/>
      </c>
      <c r="G8" s="25"/>
      <c r="H8" s="27"/>
    </row>
    <row r="9" spans="1:52" ht="15.95" customHeight="1" x14ac:dyDescent="0.2">
      <c r="A9" s="11"/>
      <c r="B9" s="35"/>
      <c r="C9" s="35"/>
      <c r="D9" s="35"/>
      <c r="E9" s="60" t="str">
        <f>IF(BS_Juin[[#This Row],[N° ARTICLE]]=0,"",VLOOKUP(BS_Juin[[#This Row],[N° ARTICLE]],Données!C4:E60,2,FALSE))</f>
        <v/>
      </c>
      <c r="F9" s="35" t="str">
        <f>IF(BS_Juin[[#This Row],[N° ARTICLE]]=0,"",VLOOKUP(BS_Juin[[#This Row],[N° ARTICLE]],Données!C4:E60,3))</f>
        <v/>
      </c>
      <c r="G9" s="5"/>
      <c r="H9" s="4"/>
    </row>
    <row r="10" spans="1:52" s="18" customFormat="1" ht="15.95" customHeight="1" x14ac:dyDescent="0.2">
      <c r="A10" s="29"/>
      <c r="B10" s="34"/>
      <c r="C10" s="34"/>
      <c r="D10" s="34"/>
      <c r="E10" s="61" t="str">
        <f>IF(BS_Juin[[#This Row],[N° ARTICLE]]=0,"",VLOOKUP(BS_Juin[[#This Row],[N° ARTICLE]],Données!C5:E61,2,FALSE))</f>
        <v/>
      </c>
      <c r="F10" s="34" t="str">
        <f>IF(BS_Juin[[#This Row],[N° ARTICLE]]=0,"",VLOOKUP(BS_Juin[[#This Row],[N° ARTICLE]],Données!C5:E61,3))</f>
        <v/>
      </c>
      <c r="G10" s="25"/>
      <c r="H10" s="27"/>
    </row>
    <row r="11" spans="1:52" ht="15.95" customHeight="1" x14ac:dyDescent="0.2">
      <c r="A11" s="11"/>
      <c r="B11" s="35"/>
      <c r="C11" s="35"/>
      <c r="D11" s="35"/>
      <c r="E11" s="60" t="str">
        <f>IF(BS_Juin[[#This Row],[N° ARTICLE]]=0,"",VLOOKUP(BS_Juin[[#This Row],[N° ARTICLE]],Données!C6:E62,2,FALSE))</f>
        <v/>
      </c>
      <c r="F11" s="35" t="str">
        <f>IF(BS_Juin[[#This Row],[N° ARTICLE]]=0,"",VLOOKUP(BS_Juin[[#This Row],[N° ARTICLE]],Données!C6:E62,3))</f>
        <v/>
      </c>
      <c r="G11" s="5"/>
      <c r="H11" s="4"/>
    </row>
    <row r="12" spans="1:52" s="18" customFormat="1" ht="15.95" customHeight="1" x14ac:dyDescent="0.2">
      <c r="A12" s="29"/>
      <c r="B12" s="71"/>
      <c r="C12" s="29"/>
      <c r="D12" s="29"/>
      <c r="E12" s="61"/>
      <c r="F12" s="29"/>
      <c r="G12" s="25"/>
      <c r="H12" s="27"/>
    </row>
    <row r="13" spans="1:52" ht="15.95" customHeight="1" x14ac:dyDescent="0.2">
      <c r="A13" s="11"/>
      <c r="B13" s="35"/>
      <c r="C13" s="35"/>
      <c r="D13" s="35"/>
      <c r="E13" s="60" t="str">
        <f>IF(BS_Juin[[#This Row],[N° ARTICLE]]=0,"",VLOOKUP(BS_Juin[[#This Row],[N° ARTICLE]],Données!C8:E64,2,FALSE))</f>
        <v/>
      </c>
      <c r="F13" s="35" t="str">
        <f>IF(BS_Juin[[#This Row],[N° ARTICLE]]=0,"",VLOOKUP(BS_Juin[[#This Row],[N° ARTICLE]],Données!C8:E64,3))</f>
        <v/>
      </c>
      <c r="G13" s="5"/>
      <c r="H13" s="4"/>
    </row>
    <row r="14" spans="1:52" s="18" customFormat="1" ht="15.95" customHeight="1" x14ac:dyDescent="0.2">
      <c r="A14" s="29"/>
      <c r="B14" s="34"/>
      <c r="C14" s="34"/>
      <c r="D14" s="34"/>
      <c r="E14" s="61" t="str">
        <f>IF(BS_Juin[[#This Row],[N° ARTICLE]]=0,"",VLOOKUP(BS_Juin[[#This Row],[N° ARTICLE]],Données!C9:E65,2,FALSE))</f>
        <v/>
      </c>
      <c r="F14" s="34" t="str">
        <f>IF(BS_Juin[[#This Row],[N° ARTICLE]]=0,"",VLOOKUP(BS_Juin[[#This Row],[N° ARTICLE]],Données!C9:E65,3))</f>
        <v/>
      </c>
      <c r="G14" s="25"/>
      <c r="H14" s="27"/>
    </row>
    <row r="15" spans="1:52" ht="15.95" customHeight="1" x14ac:dyDescent="0.2">
      <c r="A15" s="11"/>
      <c r="B15" s="35"/>
      <c r="C15" s="35"/>
      <c r="D15" s="35"/>
      <c r="E15" s="60" t="str">
        <f>IF(BS_Juin[[#This Row],[N° ARTICLE]]=0,"",VLOOKUP(BS_Juin[[#This Row],[N° ARTICLE]],Données!C10:E66,2,FALSE))</f>
        <v/>
      </c>
      <c r="F15" s="35" t="str">
        <f>IF(BS_Juin[[#This Row],[N° ARTICLE]]=0,"",VLOOKUP(BS_Juin[[#This Row],[N° ARTICLE]],Données!C10:E66,3))</f>
        <v/>
      </c>
      <c r="G15" s="5"/>
      <c r="H15" s="4"/>
    </row>
    <row r="16" spans="1:52" s="18" customFormat="1" ht="15.95" customHeight="1" x14ac:dyDescent="0.2">
      <c r="A16" s="29"/>
      <c r="B16" s="34"/>
      <c r="C16" s="34"/>
      <c r="D16" s="34"/>
      <c r="E16" s="61" t="str">
        <f>IF(BS_Juin[[#This Row],[N° ARTICLE]]=0,"",VLOOKUP(BS_Juin[[#This Row],[N° ARTICLE]],Données!C11:E67,2,FALSE))</f>
        <v/>
      </c>
      <c r="F16" s="34" t="str">
        <f>IF(BS_Juin[[#This Row],[N° ARTICLE]]=0,"",VLOOKUP(BS_Juin[[#This Row],[N° ARTICLE]],Données!C11:E67,3))</f>
        <v/>
      </c>
      <c r="G16" s="25"/>
      <c r="H16" s="27"/>
    </row>
    <row r="17" spans="1:8" ht="15.95" customHeight="1" x14ac:dyDescent="0.2">
      <c r="A17" s="11"/>
      <c r="B17" s="35"/>
      <c r="C17" s="35"/>
      <c r="D17" s="35"/>
      <c r="E17" s="60" t="str">
        <f>IF(BS_Juin[[#This Row],[N° ARTICLE]]=0,"",VLOOKUP(BS_Juin[[#This Row],[N° ARTICLE]],Données!C12:E68,2,FALSE))</f>
        <v/>
      </c>
      <c r="F17" s="35" t="str">
        <f>IF(BS_Juin[[#This Row],[N° ARTICLE]]=0,"",VLOOKUP(BS_Juin[[#This Row],[N° ARTICLE]],Données!C12:E68,3))</f>
        <v/>
      </c>
      <c r="G17" s="5"/>
      <c r="H17" s="4"/>
    </row>
    <row r="18" spans="1:8" s="18" customFormat="1" ht="15.95" customHeight="1" x14ac:dyDescent="0.2">
      <c r="A18" s="29"/>
      <c r="B18" s="34"/>
      <c r="C18" s="34"/>
      <c r="D18" s="34"/>
      <c r="E18" s="61" t="str">
        <f>IF(BS_Juin[[#This Row],[N° ARTICLE]]=0,"",VLOOKUP(BS_Juin[[#This Row],[N° ARTICLE]],Données!C13:E69,2,FALSE))</f>
        <v/>
      </c>
      <c r="F18" s="34" t="str">
        <f>IF(BS_Juin[[#This Row],[N° ARTICLE]]=0,"",VLOOKUP(BS_Juin[[#This Row],[N° ARTICLE]],Données!C13:E69,3))</f>
        <v/>
      </c>
      <c r="G18" s="25"/>
      <c r="H18" s="27"/>
    </row>
    <row r="19" spans="1:8" ht="15.95" customHeight="1" x14ac:dyDescent="0.2">
      <c r="A19" s="11"/>
      <c r="B19" s="35"/>
      <c r="C19" s="35"/>
      <c r="D19" s="35"/>
      <c r="E19" s="60" t="str">
        <f>IF(BS_Juin[[#This Row],[N° ARTICLE]]=0,"",VLOOKUP(BS_Juin[[#This Row],[N° ARTICLE]],Données!C14:E70,2,FALSE))</f>
        <v/>
      </c>
      <c r="F19" s="35" t="str">
        <f>IF(BS_Juin[[#This Row],[N° ARTICLE]]=0,"",VLOOKUP(BS_Juin[[#This Row],[N° ARTICLE]],Données!C14:E70,3))</f>
        <v/>
      </c>
      <c r="G19" s="5"/>
      <c r="H19" s="4"/>
    </row>
    <row r="20" spans="1:8" s="18" customFormat="1" ht="15.95" customHeight="1" x14ac:dyDescent="0.2">
      <c r="A20" s="29"/>
      <c r="B20" s="34"/>
      <c r="C20" s="34"/>
      <c r="D20" s="34"/>
      <c r="E20" s="61" t="str">
        <f>IF(BS_Juin[[#This Row],[N° ARTICLE]]=0,"",VLOOKUP(BS_Juin[[#This Row],[N° ARTICLE]],Données!C15:E71,2,FALSE))</f>
        <v/>
      </c>
      <c r="F20" s="34" t="str">
        <f>IF(BS_Juin[[#This Row],[N° ARTICLE]]=0,"",VLOOKUP(BS_Juin[[#This Row],[N° ARTICLE]],Données!C15:E71,3))</f>
        <v/>
      </c>
      <c r="G20" s="25"/>
      <c r="H20" s="27"/>
    </row>
    <row r="21" spans="1:8" ht="15.95" customHeight="1" x14ac:dyDescent="0.2">
      <c r="A21" s="11"/>
      <c r="B21" s="35"/>
      <c r="C21" s="35"/>
      <c r="D21" s="35"/>
      <c r="E21" s="60" t="str">
        <f>IF(BS_Juin[[#This Row],[N° ARTICLE]]=0,"",VLOOKUP(BS_Juin[[#This Row],[N° ARTICLE]],Données!C16:E72,2,FALSE))</f>
        <v/>
      </c>
      <c r="F21" s="35" t="str">
        <f>IF(BS_Juin[[#This Row],[N° ARTICLE]]=0,"",VLOOKUP(BS_Juin[[#This Row],[N° ARTICLE]],Données!C16:E72,3))</f>
        <v/>
      </c>
      <c r="G21" s="5"/>
      <c r="H21" s="4"/>
    </row>
    <row r="22" spans="1:8" s="18" customFormat="1" ht="15.95" customHeight="1" x14ac:dyDescent="0.2">
      <c r="A22" s="29"/>
      <c r="B22" s="34"/>
      <c r="C22" s="34"/>
      <c r="D22" s="34"/>
      <c r="E22" s="61" t="str">
        <f>IF(BS_Juin[[#This Row],[N° ARTICLE]]=0,"",VLOOKUP(BS_Juin[[#This Row],[N° ARTICLE]],Données!C17:E73,2,FALSE))</f>
        <v/>
      </c>
      <c r="F22" s="34" t="str">
        <f>IF(BS_Juin[[#This Row],[N° ARTICLE]]=0,"",VLOOKUP(BS_Juin[[#This Row],[N° ARTICLE]],Données!C17:E73,3))</f>
        <v/>
      </c>
      <c r="G22" s="25"/>
      <c r="H22" s="27"/>
    </row>
    <row r="23" spans="1:8" ht="15.95" customHeight="1" x14ac:dyDescent="0.2">
      <c r="A23" s="11"/>
      <c r="B23" s="35"/>
      <c r="C23" s="35"/>
      <c r="D23" s="35"/>
      <c r="E23" s="60" t="str">
        <f>IF(BS_Juin[[#This Row],[N° ARTICLE]]=0,"",VLOOKUP(BS_Juin[[#This Row],[N° ARTICLE]],Données!C18:E74,2,FALSE))</f>
        <v/>
      </c>
      <c r="F23" s="35" t="str">
        <f>IF(BS_Juin[[#This Row],[N° ARTICLE]]=0,"",VLOOKUP(BS_Juin[[#This Row],[N° ARTICLE]],Données!C18:E74,3))</f>
        <v/>
      </c>
      <c r="G23" s="5"/>
      <c r="H23" s="4"/>
    </row>
    <row r="24" spans="1:8" ht="15.95" customHeight="1" x14ac:dyDescent="0.2">
      <c r="A24" s="29"/>
      <c r="B24" s="34"/>
      <c r="C24" s="34"/>
      <c r="D24" s="34"/>
      <c r="E24" s="61" t="str">
        <f>IF(BS_Juin[[#This Row],[N° ARTICLE]]=0,"",VLOOKUP(BS_Juin[[#This Row],[N° ARTICLE]],Données!C19:E75,2,FALSE))</f>
        <v/>
      </c>
      <c r="F24" s="34" t="str">
        <f>IF(BS_Juin[[#This Row],[N° ARTICLE]]=0,"",VLOOKUP(BS_Juin[[#This Row],[N° ARTICLE]],Données!C19:E75,3))</f>
        <v/>
      </c>
      <c r="G24" s="25"/>
      <c r="H24" s="27"/>
    </row>
    <row r="25" spans="1:8" s="18" customFormat="1" ht="15.95" customHeight="1" x14ac:dyDescent="0.2">
      <c r="A25" s="11"/>
      <c r="B25" s="35"/>
      <c r="C25" s="35"/>
      <c r="D25" s="35"/>
      <c r="E25" s="60" t="str">
        <f>IF(BS_Juin[[#This Row],[N° ARTICLE]]=0,"",VLOOKUP(BS_Juin[[#This Row],[N° ARTICLE]],Données!C20:E76,2,FALSE))</f>
        <v/>
      </c>
      <c r="F25" s="35" t="str">
        <f>IF(BS_Juin[[#This Row],[N° ARTICLE]]=0,"",VLOOKUP(BS_Juin[[#This Row],[N° ARTICLE]],Données!C20:E76,3))</f>
        <v/>
      </c>
      <c r="G25" s="5"/>
      <c r="H25" s="4"/>
    </row>
    <row r="26" spans="1:8" ht="15.95" customHeight="1" x14ac:dyDescent="0.2">
      <c r="A26" s="29"/>
      <c r="B26" s="34"/>
      <c r="C26" s="34"/>
      <c r="D26" s="34"/>
      <c r="E26" s="61" t="str">
        <f>IF(BS_Juin[[#This Row],[N° ARTICLE]]=0,"",VLOOKUP(BS_Juin[[#This Row],[N° ARTICLE]],Données!C21:E77,2,FALSE))</f>
        <v/>
      </c>
      <c r="F26" s="34" t="str">
        <f>IF(BS_Juin[[#This Row],[N° ARTICLE]]=0,"",VLOOKUP(BS_Juin[[#This Row],[N° ARTICLE]],Données!C21:E77,3))</f>
        <v/>
      </c>
      <c r="G26" s="25"/>
      <c r="H26" s="27"/>
    </row>
    <row r="27" spans="1:8" s="18" customFormat="1" ht="15.95" customHeight="1" x14ac:dyDescent="0.2">
      <c r="A27" s="11"/>
      <c r="B27" s="35"/>
      <c r="C27" s="35"/>
      <c r="D27" s="35"/>
      <c r="E27" s="60" t="str">
        <f>IF(BS_Juin[[#This Row],[N° ARTICLE]]=0,"",VLOOKUP(BS_Juin[[#This Row],[N° ARTICLE]],Données!C22:E78,2,FALSE))</f>
        <v/>
      </c>
      <c r="F27" s="35" t="str">
        <f>IF(BS_Juin[[#This Row],[N° ARTICLE]]=0,"",VLOOKUP(BS_Juin[[#This Row],[N° ARTICLE]],Données!C22:E78,3))</f>
        <v/>
      </c>
      <c r="G27" s="5"/>
      <c r="H27" s="4"/>
    </row>
    <row r="28" spans="1:8" ht="15.95" customHeight="1" x14ac:dyDescent="0.2">
      <c r="A28" s="29"/>
      <c r="B28" s="34"/>
      <c r="C28" s="34"/>
      <c r="D28" s="34"/>
      <c r="E28" s="61" t="str">
        <f>IF(BS_Juin[[#This Row],[N° ARTICLE]]=0,"",VLOOKUP(BS_Juin[[#This Row],[N° ARTICLE]],Données!C23:E79,2,FALSE))</f>
        <v/>
      </c>
      <c r="F28" s="34" t="str">
        <f>IF(BS_Juin[[#This Row],[N° ARTICLE]]=0,"",VLOOKUP(BS_Juin[[#This Row],[N° ARTICLE]],Données!C23:E79,3))</f>
        <v/>
      </c>
      <c r="G28" s="25"/>
      <c r="H28" s="27"/>
    </row>
    <row r="29" spans="1:8" s="18" customFormat="1" ht="15.95" customHeight="1" x14ac:dyDescent="0.2">
      <c r="A29" s="11"/>
      <c r="B29" s="35"/>
      <c r="C29" s="35"/>
      <c r="D29" s="35"/>
      <c r="E29" s="60" t="str">
        <f>IF(BS_Juin[[#This Row],[N° ARTICLE]]=0,"",VLOOKUP(BS_Juin[[#This Row],[N° ARTICLE]],Données!C24:E80,2,FALSE))</f>
        <v/>
      </c>
      <c r="F29" s="35" t="str">
        <f>IF(BS_Juin[[#This Row],[N° ARTICLE]]=0,"",VLOOKUP(BS_Juin[[#This Row],[N° ARTICLE]],Données!C24:E80,3))</f>
        <v/>
      </c>
      <c r="G29" s="5"/>
      <c r="H29" s="4"/>
    </row>
    <row r="30" spans="1:8" ht="15.95" customHeight="1" x14ac:dyDescent="0.2">
      <c r="A30" s="29"/>
      <c r="B30" s="34"/>
      <c r="C30" s="34"/>
      <c r="D30" s="34"/>
      <c r="E30" s="61" t="str">
        <f>IF(BS_Juin[[#This Row],[N° ARTICLE]]=0,"",VLOOKUP(BS_Juin[[#This Row],[N° ARTICLE]],Données!C25:E81,2,FALSE))</f>
        <v/>
      </c>
      <c r="F30" s="34" t="str">
        <f>IF(BS_Juin[[#This Row],[N° ARTICLE]]=0,"",VLOOKUP(BS_Juin[[#This Row],[N° ARTICLE]],Données!C25:E81,3))</f>
        <v/>
      </c>
      <c r="G30" s="25"/>
      <c r="H30" s="27"/>
    </row>
    <row r="31" spans="1:8" s="18" customFormat="1" ht="15.95" customHeight="1" x14ac:dyDescent="0.2">
      <c r="A31" s="11"/>
      <c r="B31" s="35"/>
      <c r="C31" s="35"/>
      <c r="D31" s="35"/>
      <c r="E31" s="60" t="str">
        <f>IF(BS_Juin[[#This Row],[N° ARTICLE]]=0,"",VLOOKUP(BS_Juin[[#This Row],[N° ARTICLE]],Données!C26:E82,2,FALSE))</f>
        <v/>
      </c>
      <c r="F31" s="35" t="str">
        <f>IF(BS_Juin[[#This Row],[N° ARTICLE]]=0,"",VLOOKUP(BS_Juin[[#This Row],[N° ARTICLE]],Données!C26:E82,3))</f>
        <v/>
      </c>
      <c r="G31" s="5"/>
      <c r="H31" s="4"/>
    </row>
    <row r="32" spans="1:8" ht="15.95" customHeight="1" x14ac:dyDescent="0.2">
      <c r="A32" s="29"/>
      <c r="B32" s="34"/>
      <c r="C32" s="34"/>
      <c r="D32" s="34"/>
      <c r="E32" s="61" t="str">
        <f>IF(BS_Juin[[#This Row],[N° ARTICLE]]=0,"",VLOOKUP(BS_Juin[[#This Row],[N° ARTICLE]],Données!C27:E83,2,FALSE))</f>
        <v/>
      </c>
      <c r="F32" s="34" t="str">
        <f>IF(BS_Juin[[#This Row],[N° ARTICLE]]=0,"",VLOOKUP(BS_Juin[[#This Row],[N° ARTICLE]],Données!C27:E83,3))</f>
        <v/>
      </c>
      <c r="G32" s="25"/>
      <c r="H32" s="27"/>
    </row>
    <row r="33" spans="1:8" s="18" customFormat="1" ht="15.95" customHeight="1" x14ac:dyDescent="0.2">
      <c r="A33" s="11"/>
      <c r="B33" s="35"/>
      <c r="C33" s="35"/>
      <c r="D33" s="35"/>
      <c r="E33" s="60" t="str">
        <f>IF(BS_Juin[[#This Row],[N° ARTICLE]]=0,"",VLOOKUP(BS_Juin[[#This Row],[N° ARTICLE]],Données!C28:E84,2,FALSE))</f>
        <v/>
      </c>
      <c r="F33" s="35" t="str">
        <f>IF(BS_Juin[[#This Row],[N° ARTICLE]]=0,"",VLOOKUP(BS_Juin[[#This Row],[N° ARTICLE]],Données!C28:E84,3))</f>
        <v/>
      </c>
      <c r="G33" s="5"/>
      <c r="H33" s="4"/>
    </row>
    <row r="34" spans="1:8" ht="15.95" customHeight="1" x14ac:dyDescent="0.2">
      <c r="A34" s="29"/>
      <c r="B34" s="34"/>
      <c r="C34" s="34"/>
      <c r="D34" s="34"/>
      <c r="E34" s="61" t="str">
        <f>IF(BS_Juin[[#This Row],[N° ARTICLE]]=0,"",VLOOKUP(BS_Juin[[#This Row],[N° ARTICLE]],Données!C29:E85,2,FALSE))</f>
        <v/>
      </c>
      <c r="F34" s="34" t="str">
        <f>IF(BS_Juin[[#This Row],[N° ARTICLE]]=0,"",VLOOKUP(BS_Juin[[#This Row],[N° ARTICLE]],Données!C29:E85,3))</f>
        <v/>
      </c>
      <c r="G34" s="25"/>
      <c r="H34" s="27"/>
    </row>
    <row r="35" spans="1:8" s="18" customFormat="1" ht="15.95" customHeight="1" x14ac:dyDescent="0.2">
      <c r="A35" s="11"/>
      <c r="B35" s="35"/>
      <c r="C35" s="35"/>
      <c r="D35" s="35"/>
      <c r="E35" s="60" t="str">
        <f>IF(BS_Juin[[#This Row],[N° ARTICLE]]=0,"",VLOOKUP(BS_Juin[[#This Row],[N° ARTICLE]],Données!C30:E86,2,FALSE))</f>
        <v/>
      </c>
      <c r="F35" s="35" t="str">
        <f>IF(BS_Juin[[#This Row],[N° ARTICLE]]=0,"",VLOOKUP(BS_Juin[[#This Row],[N° ARTICLE]],Données!C30:E86,3))</f>
        <v/>
      </c>
      <c r="G35" s="5"/>
      <c r="H35" s="4"/>
    </row>
    <row r="36" spans="1:8" ht="15.95" customHeight="1" x14ac:dyDescent="0.2">
      <c r="A36" s="29"/>
      <c r="B36" s="34"/>
      <c r="C36" s="34"/>
      <c r="D36" s="34"/>
      <c r="E36" s="61" t="str">
        <f>IF(BS_Juin[[#This Row],[N° ARTICLE]]=0,"",VLOOKUP(BS_Juin[[#This Row],[N° ARTICLE]],Données!C31:E87,2,FALSE))</f>
        <v/>
      </c>
      <c r="F36" s="34" t="str">
        <f>IF(BS_Juin[[#This Row],[N° ARTICLE]]=0,"",VLOOKUP(BS_Juin[[#This Row],[N° ARTICLE]],Données!C31:E87,3))</f>
        <v/>
      </c>
      <c r="G36" s="25"/>
      <c r="H36" s="27"/>
    </row>
    <row r="37" spans="1:8" s="18" customFormat="1" ht="15.95" customHeight="1" x14ac:dyDescent="0.2">
      <c r="A37" s="11"/>
      <c r="B37" s="35"/>
      <c r="C37" s="35"/>
      <c r="D37" s="35"/>
      <c r="E37" s="60" t="str">
        <f>IF(BS_Juin[[#This Row],[N° ARTICLE]]=0,"",VLOOKUP(BS_Juin[[#This Row],[N° ARTICLE]],Données!C32:E88,2,FALSE))</f>
        <v/>
      </c>
      <c r="F37" s="35" t="str">
        <f>IF(BS_Juin[[#This Row],[N° ARTICLE]]=0,"",VLOOKUP(BS_Juin[[#This Row],[N° ARTICLE]],Données!C32:E88,3))</f>
        <v/>
      </c>
      <c r="G37" s="5"/>
      <c r="H37" s="4"/>
    </row>
    <row r="38" spans="1:8" ht="15.95" customHeight="1" x14ac:dyDescent="0.2">
      <c r="A38" s="29"/>
      <c r="B38" s="34"/>
      <c r="C38" s="34"/>
      <c r="D38" s="34"/>
      <c r="E38" s="61" t="str">
        <f>IF(BS_Juin[[#This Row],[N° ARTICLE]]=0,"",VLOOKUP(BS_Juin[[#This Row],[N° ARTICLE]],Données!C33:E89,2,FALSE))</f>
        <v/>
      </c>
      <c r="F38" s="34" t="str">
        <f>IF(BS_Juin[[#This Row],[N° ARTICLE]]=0,"",VLOOKUP(BS_Juin[[#This Row],[N° ARTICLE]],Données!C33:E89,3))</f>
        <v/>
      </c>
      <c r="G38" s="25"/>
      <c r="H38" s="27"/>
    </row>
    <row r="39" spans="1:8" s="18" customFormat="1" ht="15.95" customHeight="1" x14ac:dyDescent="0.2">
      <c r="A39" s="11"/>
      <c r="B39" s="35"/>
      <c r="C39" s="35"/>
      <c r="D39" s="35"/>
      <c r="E39" s="60" t="str">
        <f>IF(BS_Juin[[#This Row],[N° ARTICLE]]=0,"",VLOOKUP(BS_Juin[[#This Row],[N° ARTICLE]],Données!C34:E90,2,FALSE))</f>
        <v/>
      </c>
      <c r="F39" s="35" t="str">
        <f>IF(BS_Juin[[#This Row],[N° ARTICLE]]=0,"",VLOOKUP(BS_Juin[[#This Row],[N° ARTICLE]],Données!C34:E90,3))</f>
        <v/>
      </c>
      <c r="G39" s="5"/>
      <c r="H39" s="4"/>
    </row>
    <row r="40" spans="1:8" ht="15.95" customHeight="1" x14ac:dyDescent="0.2">
      <c r="A40" s="29"/>
      <c r="B40" s="34"/>
      <c r="C40" s="34"/>
      <c r="D40" s="34"/>
      <c r="E40" s="61" t="str">
        <f>IF(BS_Juin[[#This Row],[N° ARTICLE]]=0,"",VLOOKUP(BS_Juin[[#This Row],[N° ARTICLE]],Données!C35:E91,2,FALSE))</f>
        <v/>
      </c>
      <c r="F40" s="34" t="str">
        <f>IF(BS_Juin[[#This Row],[N° ARTICLE]]=0,"",VLOOKUP(BS_Juin[[#This Row],[N° ARTICLE]],Données!C35:E91,3))</f>
        <v/>
      </c>
      <c r="G40" s="25"/>
      <c r="H40" s="27"/>
    </row>
    <row r="41" spans="1:8" s="18" customFormat="1" ht="15.95" customHeight="1" x14ac:dyDescent="0.2">
      <c r="A41" s="11"/>
      <c r="B41" s="35"/>
      <c r="C41" s="35"/>
      <c r="D41" s="35"/>
      <c r="E41" s="60" t="str">
        <f>IF(BS_Juin[[#This Row],[N° ARTICLE]]=0,"",VLOOKUP(BS_Juin[[#This Row],[N° ARTICLE]],Données!C36:E92,2,FALSE))</f>
        <v/>
      </c>
      <c r="F41" s="35" t="str">
        <f>IF(BS_Juin[[#This Row],[N° ARTICLE]]=0,"",VLOOKUP(BS_Juin[[#This Row],[N° ARTICLE]],Données!C36:E92,3))</f>
        <v/>
      </c>
      <c r="G41" s="5"/>
      <c r="H41" s="4"/>
    </row>
    <row r="42" spans="1:8" ht="15.95" customHeight="1" x14ac:dyDescent="0.2">
      <c r="A42" s="29"/>
      <c r="B42" s="34"/>
      <c r="C42" s="34"/>
      <c r="D42" s="34"/>
      <c r="E42" s="61" t="str">
        <f>IF(BS_Juin[[#This Row],[N° ARTICLE]]=0,"",VLOOKUP(BS_Juin[[#This Row],[N° ARTICLE]],Données!C37:E93,2,FALSE))</f>
        <v/>
      </c>
      <c r="F42" s="34" t="str">
        <f>IF(BS_Juin[[#This Row],[N° ARTICLE]]=0,"",VLOOKUP(BS_Juin[[#This Row],[N° ARTICLE]],Données!C37:E93,3))</f>
        <v/>
      </c>
      <c r="G42" s="25"/>
      <c r="H42" s="27"/>
    </row>
    <row r="43" spans="1:8" s="18" customFormat="1" ht="15.95" customHeight="1" x14ac:dyDescent="0.2">
      <c r="A43" s="11"/>
      <c r="B43" s="35"/>
      <c r="C43" s="35"/>
      <c r="D43" s="35"/>
      <c r="E43" s="60" t="str">
        <f>IF(BS_Juin[[#This Row],[N° ARTICLE]]=0,"",VLOOKUP(BS_Juin[[#This Row],[N° ARTICLE]],Données!C38:E94,2,FALSE))</f>
        <v/>
      </c>
      <c r="F43" s="35" t="str">
        <f>IF(BS_Juin[[#This Row],[N° ARTICLE]]=0,"",VLOOKUP(BS_Juin[[#This Row],[N° ARTICLE]],Données!C38:E94,3))</f>
        <v/>
      </c>
      <c r="G43" s="5"/>
      <c r="H43" s="4"/>
    </row>
    <row r="44" spans="1:8" ht="15.95" customHeight="1" x14ac:dyDescent="0.2">
      <c r="A44" s="29"/>
      <c r="B44" s="34"/>
      <c r="C44" s="34"/>
      <c r="D44" s="34"/>
      <c r="E44" s="61" t="str">
        <f>IF(BS_Juin[[#This Row],[N° ARTICLE]]=0,"",VLOOKUP(BS_Juin[[#This Row],[N° ARTICLE]],Données!C39:E95,2,FALSE))</f>
        <v/>
      </c>
      <c r="F44" s="34" t="str">
        <f>IF(BS_Juin[[#This Row],[N° ARTICLE]]=0,"",VLOOKUP(BS_Juin[[#This Row],[N° ARTICLE]],Données!C39:E95,3))</f>
        <v/>
      </c>
      <c r="G44" s="25"/>
      <c r="H44" s="27"/>
    </row>
    <row r="45" spans="1:8" s="18" customFormat="1" ht="15.95" customHeight="1" x14ac:dyDescent="0.2">
      <c r="A45" s="11"/>
      <c r="B45" s="35"/>
      <c r="C45" s="35"/>
      <c r="D45" s="35"/>
      <c r="E45" s="60" t="str">
        <f>IF(BS_Juin[[#This Row],[N° ARTICLE]]=0,"",VLOOKUP(BS_Juin[[#This Row],[N° ARTICLE]],Données!C40:E96,2,FALSE))</f>
        <v/>
      </c>
      <c r="F45" s="35" t="str">
        <f>IF(BS_Juin[[#This Row],[N° ARTICLE]]=0,"",VLOOKUP(BS_Juin[[#This Row],[N° ARTICLE]],Données!C40:E96,3))</f>
        <v/>
      </c>
      <c r="G45" s="5"/>
      <c r="H45" s="4"/>
    </row>
    <row r="46" spans="1:8" ht="15.95" customHeight="1" x14ac:dyDescent="0.2">
      <c r="A46" s="29"/>
      <c r="B46" s="34"/>
      <c r="C46" s="34"/>
      <c r="D46" s="34"/>
      <c r="E46" s="61" t="str">
        <f>IF(BS_Juin[[#This Row],[N° ARTICLE]]=0,"",VLOOKUP(BS_Juin[[#This Row],[N° ARTICLE]],Données!C41:E97,2,FALSE))</f>
        <v/>
      </c>
      <c r="F46" s="34" t="str">
        <f>IF(BS_Juin[[#This Row],[N° ARTICLE]]=0,"",VLOOKUP(BS_Juin[[#This Row],[N° ARTICLE]],Données!C41:E97,3))</f>
        <v/>
      </c>
      <c r="G46" s="25"/>
      <c r="H46" s="27"/>
    </row>
    <row r="47" spans="1:8" s="18" customFormat="1" ht="15.95" customHeight="1" x14ac:dyDescent="0.2">
      <c r="A47" s="11"/>
      <c r="B47" s="35"/>
      <c r="C47" s="35"/>
      <c r="D47" s="35"/>
      <c r="E47" s="60" t="str">
        <f>IF(BS_Juin[[#This Row],[N° ARTICLE]]=0,"",VLOOKUP(BS_Juin[[#This Row],[N° ARTICLE]],Données!C42:E98,2,FALSE))</f>
        <v/>
      </c>
      <c r="F47" s="35" t="str">
        <f>IF(BS_Juin[[#This Row],[N° ARTICLE]]=0,"",VLOOKUP(BS_Juin[[#This Row],[N° ARTICLE]],Données!C42:E98,3))</f>
        <v/>
      </c>
      <c r="G47" s="5"/>
      <c r="H47" s="4"/>
    </row>
    <row r="48" spans="1:8" ht="15.95" customHeight="1" x14ac:dyDescent="0.2">
      <c r="A48" s="29"/>
      <c r="B48" s="34"/>
      <c r="C48" s="34"/>
      <c r="D48" s="34"/>
      <c r="E48" s="61" t="str">
        <f>IF(BS_Juin[[#This Row],[N° ARTICLE]]=0,"",VLOOKUP(BS_Juin[[#This Row],[N° ARTICLE]],Données!C43:E99,2,FALSE))</f>
        <v/>
      </c>
      <c r="F48" s="34" t="str">
        <f>IF(BS_Juin[[#This Row],[N° ARTICLE]]=0,"",VLOOKUP(BS_Juin[[#This Row],[N° ARTICLE]],Données!C43:E99,3))</f>
        <v/>
      </c>
      <c r="G48" s="25"/>
      <c r="H48" s="27"/>
    </row>
    <row r="49" spans="1:8" s="18" customFormat="1" ht="15.95" customHeight="1" x14ac:dyDescent="0.2">
      <c r="A49" s="11"/>
      <c r="B49" s="35"/>
      <c r="C49" s="35"/>
      <c r="D49" s="35"/>
      <c r="E49" s="60" t="str">
        <f>IF(BS_Juin[[#This Row],[N° ARTICLE]]=0,"",VLOOKUP(BS_Juin[[#This Row],[N° ARTICLE]],Données!C44:E100,2,FALSE))</f>
        <v/>
      </c>
      <c r="F49" s="35" t="str">
        <f>IF(BS_Juin[[#This Row],[N° ARTICLE]]=0,"",VLOOKUP(BS_Juin[[#This Row],[N° ARTICLE]],Données!C44:E100,3))</f>
        <v/>
      </c>
      <c r="G49" s="5"/>
      <c r="H49" s="4"/>
    </row>
    <row r="50" spans="1:8" ht="15.95" customHeight="1" x14ac:dyDescent="0.2">
      <c r="A50" s="29"/>
      <c r="B50" s="34"/>
      <c r="C50" s="34"/>
      <c r="D50" s="34"/>
      <c r="E50" s="61" t="str">
        <f>IF(BS_Juin[[#This Row],[N° ARTICLE]]=0,"",VLOOKUP(BS_Juin[[#This Row],[N° ARTICLE]],Données!C45:E101,2,FALSE))</f>
        <v/>
      </c>
      <c r="F50" s="34" t="str">
        <f>IF(BS_Juin[[#This Row],[N° ARTICLE]]=0,"",VLOOKUP(BS_Juin[[#This Row],[N° ARTICLE]],Données!C45:E101,3))</f>
        <v/>
      </c>
      <c r="G50" s="25"/>
      <c r="H50" s="27"/>
    </row>
    <row r="51" spans="1:8" s="18" customFormat="1" ht="15.95" customHeight="1" x14ac:dyDescent="0.2">
      <c r="A51" s="11"/>
      <c r="B51" s="35"/>
      <c r="C51" s="35"/>
      <c r="D51" s="35"/>
      <c r="E51" s="60" t="str">
        <f>IF(BS_Juin[[#This Row],[N° ARTICLE]]=0,"",VLOOKUP(BS_Juin[[#This Row],[N° ARTICLE]],Données!C46:E102,2,FALSE))</f>
        <v/>
      </c>
      <c r="F51" s="35" t="str">
        <f>IF(BS_Juin[[#This Row],[N° ARTICLE]]=0,"",VLOOKUP(BS_Juin[[#This Row],[N° ARTICLE]],Données!C46:E102,3))</f>
        <v/>
      </c>
      <c r="G51" s="5"/>
      <c r="H51" s="4"/>
    </row>
    <row r="52" spans="1:8" ht="15.95" customHeight="1" x14ac:dyDescent="0.2">
      <c r="A52" s="29"/>
      <c r="B52" s="34"/>
      <c r="C52" s="34"/>
      <c r="D52" s="34"/>
      <c r="E52" s="61" t="str">
        <f>IF(BS_Juin[[#This Row],[N° ARTICLE]]=0,"",VLOOKUP(BS_Juin[[#This Row],[N° ARTICLE]],Données!C47:E103,2,FALSE))</f>
        <v/>
      </c>
      <c r="F52" s="34" t="str">
        <f>IF(BS_Juin[[#This Row],[N° ARTICLE]]=0,"",VLOOKUP(BS_Juin[[#This Row],[N° ARTICLE]],Données!C47:E103,3))</f>
        <v/>
      </c>
      <c r="G52" s="25"/>
      <c r="H52" s="27"/>
    </row>
    <row r="53" spans="1:8" s="18" customFormat="1" ht="15.95" customHeight="1" x14ac:dyDescent="0.2">
      <c r="A53" s="11"/>
      <c r="B53" s="35"/>
      <c r="C53" s="35"/>
      <c r="D53" s="35"/>
      <c r="E53" s="60" t="str">
        <f>IF(BS_Juin[[#This Row],[N° ARTICLE]]=0,"",VLOOKUP(BS_Juin[[#This Row],[N° ARTICLE]],Données!C48:E104,2,FALSE))</f>
        <v/>
      </c>
      <c r="F53" s="35" t="str">
        <f>IF(BS_Juin[[#This Row],[N° ARTICLE]]=0,"",VLOOKUP(BS_Juin[[#This Row],[N° ARTICLE]],Données!C48:E104,3))</f>
        <v/>
      </c>
      <c r="G53" s="5"/>
      <c r="H53" s="4"/>
    </row>
    <row r="54" spans="1:8" ht="15.95" customHeight="1" x14ac:dyDescent="0.2">
      <c r="A54" s="29"/>
      <c r="B54" s="34"/>
      <c r="C54" s="34"/>
      <c r="D54" s="34"/>
      <c r="E54" s="61" t="str">
        <f>IF(BS_Juin[[#This Row],[N° ARTICLE]]=0,"",VLOOKUP(BS_Juin[[#This Row],[N° ARTICLE]],Données!C49:E105,2,FALSE))</f>
        <v/>
      </c>
      <c r="F54" s="34" t="str">
        <f>IF(BS_Juin[[#This Row],[N° ARTICLE]]=0,"",VLOOKUP(BS_Juin[[#This Row],[N° ARTICLE]],Données!C49:E105,3))</f>
        <v/>
      </c>
      <c r="G54" s="25"/>
      <c r="H54" s="27"/>
    </row>
    <row r="55" spans="1:8" s="18" customFormat="1" ht="15.95" customHeight="1" x14ac:dyDescent="0.2">
      <c r="A55" s="11"/>
      <c r="B55" s="35"/>
      <c r="C55" s="35"/>
      <c r="D55" s="35"/>
      <c r="E55" s="60" t="str">
        <f>IF(BS_Juin[[#This Row],[N° ARTICLE]]=0,"",VLOOKUP(BS_Juin[[#This Row],[N° ARTICLE]],Données!C50:E106,2,FALSE))</f>
        <v/>
      </c>
      <c r="F55" s="35" t="str">
        <f>IF(BS_Juin[[#This Row],[N° ARTICLE]]=0,"",VLOOKUP(BS_Juin[[#This Row],[N° ARTICLE]],Données!C50:E106,3))</f>
        <v/>
      </c>
      <c r="G55" s="5"/>
      <c r="H55" s="4"/>
    </row>
    <row r="56" spans="1:8" ht="15.95" customHeight="1" x14ac:dyDescent="0.2">
      <c r="A56" s="29"/>
      <c r="B56" s="34"/>
      <c r="C56" s="34"/>
      <c r="D56" s="34"/>
      <c r="E56" s="61" t="str">
        <f>IF(BS_Juin[[#This Row],[N° ARTICLE]]=0,"",VLOOKUP(BS_Juin[[#This Row],[N° ARTICLE]],Données!C51:E107,2,FALSE))</f>
        <v/>
      </c>
      <c r="F56" s="34" t="str">
        <f>IF(BS_Juin[[#This Row],[N° ARTICLE]]=0,"",VLOOKUP(BS_Juin[[#This Row],[N° ARTICLE]],Données!C51:E107,3))</f>
        <v/>
      </c>
      <c r="G56" s="25"/>
      <c r="H56" s="27"/>
    </row>
    <row r="57" spans="1:8" s="18" customFormat="1" ht="15.95" customHeight="1" x14ac:dyDescent="0.2">
      <c r="A57" s="11"/>
      <c r="B57" s="35"/>
      <c r="C57" s="35"/>
      <c r="D57" s="35"/>
      <c r="E57" s="60" t="str">
        <f>IF(BS_Juin[[#This Row],[N° ARTICLE]]=0,"",VLOOKUP(BS_Juin[[#This Row],[N° ARTICLE]],Données!C52:E108,2,FALSE))</f>
        <v/>
      </c>
      <c r="F57" s="35" t="str">
        <f>IF(BS_Juin[[#This Row],[N° ARTICLE]]=0,"",VLOOKUP(BS_Juin[[#This Row],[N° ARTICLE]],Données!C52:E108,3))</f>
        <v/>
      </c>
      <c r="G57" s="5"/>
      <c r="H57" s="4"/>
    </row>
    <row r="58" spans="1:8" ht="15.95" customHeight="1" x14ac:dyDescent="0.2">
      <c r="A58" s="29"/>
      <c r="B58" s="34"/>
      <c r="C58" s="34"/>
      <c r="D58" s="34"/>
      <c r="E58" s="61" t="str">
        <f>IF(BS_Juin[[#This Row],[N° ARTICLE]]=0,"",VLOOKUP(BS_Juin[[#This Row],[N° ARTICLE]],Données!C53:E109,2,FALSE))</f>
        <v/>
      </c>
      <c r="F58" s="34" t="str">
        <f>IF(BS_Juin[[#This Row],[N° ARTICLE]]=0,"",VLOOKUP(BS_Juin[[#This Row],[N° ARTICLE]],Données!C53:E109,3))</f>
        <v/>
      </c>
      <c r="G58" s="25"/>
      <c r="H58" s="27"/>
    </row>
    <row r="59" spans="1:8" s="18" customFormat="1" ht="15.95" customHeight="1" x14ac:dyDescent="0.2">
      <c r="A59" s="11"/>
      <c r="B59" s="35"/>
      <c r="C59" s="35"/>
      <c r="D59" s="35"/>
      <c r="E59" s="60" t="str">
        <f>IF(BS_Juin[[#This Row],[N° ARTICLE]]=0,"",VLOOKUP(BS_Juin[[#This Row],[N° ARTICLE]],Données!C54:E110,2,FALSE))</f>
        <v/>
      </c>
      <c r="F59" s="35" t="str">
        <f>IF(BS_Juin[[#This Row],[N° ARTICLE]]=0,"",VLOOKUP(BS_Juin[[#This Row],[N° ARTICLE]],Données!C54:E110,3))</f>
        <v/>
      </c>
      <c r="G59" s="5"/>
      <c r="H59" s="4"/>
    </row>
    <row r="60" spans="1:8" ht="15.95" customHeight="1" x14ac:dyDescent="0.2">
      <c r="A60" s="29"/>
      <c r="B60" s="34"/>
      <c r="C60" s="34"/>
      <c r="D60" s="34"/>
      <c r="E60" s="61" t="str">
        <f>IF(BS_Juin[[#This Row],[N° ARTICLE]]=0,"",VLOOKUP(BS_Juin[[#This Row],[N° ARTICLE]],Données!C55:E111,2,FALSE))</f>
        <v/>
      </c>
      <c r="F60" s="34" t="str">
        <f>IF(BS_Juin[[#This Row],[N° ARTICLE]]=0,"",VLOOKUP(BS_Juin[[#This Row],[N° ARTICLE]],Données!C55:E111,3))</f>
        <v/>
      </c>
      <c r="G60" s="25"/>
      <c r="H60" s="27"/>
    </row>
    <row r="61" spans="1:8" s="18" customFormat="1" ht="15.95" customHeight="1" x14ac:dyDescent="0.2">
      <c r="A61" s="11"/>
      <c r="B61" s="35"/>
      <c r="C61" s="35"/>
      <c r="D61" s="35"/>
      <c r="E61" s="60" t="str">
        <f>IF(BS_Juin[[#This Row],[N° ARTICLE]]=0,"",VLOOKUP(BS_Juin[[#This Row],[N° ARTICLE]],Données!C56:E112,2,FALSE))</f>
        <v/>
      </c>
      <c r="F61" s="35" t="str">
        <f>IF(BS_Juin[[#This Row],[N° ARTICLE]]=0,"",VLOOKUP(BS_Juin[[#This Row],[N° ARTICLE]],Données!C56:E112,3))</f>
        <v/>
      </c>
      <c r="G61" s="5"/>
      <c r="H61" s="4"/>
    </row>
    <row r="62" spans="1:8" ht="15.95" customHeight="1" x14ac:dyDescent="0.2">
      <c r="A62" s="29"/>
      <c r="B62" s="34"/>
      <c r="C62" s="34"/>
      <c r="D62" s="34"/>
      <c r="E62" s="61" t="str">
        <f>IF(BS_Juin[[#This Row],[N° ARTICLE]]=0,"",VLOOKUP(BS_Juin[[#This Row],[N° ARTICLE]],Données!C57:E113,2,FALSE))</f>
        <v/>
      </c>
      <c r="F62" s="34" t="str">
        <f>IF(BS_Juin[[#This Row],[N° ARTICLE]]=0,"",VLOOKUP(BS_Juin[[#This Row],[N° ARTICLE]],Données!C57:E113,3))</f>
        <v/>
      </c>
      <c r="G62" s="25"/>
      <c r="H62" s="27"/>
    </row>
    <row r="63" spans="1:8" ht="15.95" customHeight="1" x14ac:dyDescent="0.2">
      <c r="A63" s="11"/>
      <c r="B63" s="35"/>
      <c r="C63" s="35"/>
      <c r="D63" s="35"/>
      <c r="E63" s="60" t="str">
        <f>IF(BS_Juin[[#This Row],[N° ARTICLE]]=0,"",VLOOKUP(BS_Juin[[#This Row],[N° ARTICLE]],Données!C58:E114,2,FALSE))</f>
        <v/>
      </c>
      <c r="F63" s="35" t="str">
        <f>IF(BS_Juin[[#This Row],[N° ARTICLE]]=0,"",VLOOKUP(BS_Juin[[#This Row],[N° ARTICLE]],Données!C58:E114,3))</f>
        <v/>
      </c>
      <c r="G63" s="5"/>
      <c r="H63" s="4"/>
    </row>
    <row r="64" spans="1:8" s="18" customFormat="1" ht="15.95" customHeight="1" x14ac:dyDescent="0.2">
      <c r="A64" s="29"/>
      <c r="B64" s="34"/>
      <c r="C64" s="34"/>
      <c r="D64" s="34"/>
      <c r="E64" s="61" t="str">
        <f>IF(BS_Juin[[#This Row],[N° ARTICLE]]=0,"",VLOOKUP(BS_Juin[[#This Row],[N° ARTICLE]],Données!C59:E115,2,FALSE))</f>
        <v/>
      </c>
      <c r="F64" s="34" t="str">
        <f>IF(BS_Juin[[#This Row],[N° ARTICLE]]=0,"",VLOOKUP(BS_Juin[[#This Row],[N° ARTICLE]],Données!C59:E115,3))</f>
        <v/>
      </c>
      <c r="G64" s="25"/>
      <c r="H64" s="27"/>
    </row>
    <row r="65" spans="1:8" ht="15.95" customHeight="1" x14ac:dyDescent="0.2">
      <c r="A65" s="11"/>
      <c r="B65" s="35"/>
      <c r="C65" s="35"/>
      <c r="D65" s="35"/>
      <c r="E65" s="60" t="str">
        <f>IF(BS_Juin[[#This Row],[N° ARTICLE]]=0,"",VLOOKUP(BS_Juin[[#This Row],[N° ARTICLE]],Données!C60:E116,2,FALSE))</f>
        <v/>
      </c>
      <c r="F65" s="35" t="str">
        <f>IF(BS_Juin[[#This Row],[N° ARTICLE]]=0,"",VLOOKUP(BS_Juin[[#This Row],[N° ARTICLE]],Données!C60:E116,3))</f>
        <v/>
      </c>
      <c r="G65" s="5"/>
      <c r="H65" s="4"/>
    </row>
    <row r="66" spans="1:8" ht="15.95" customHeight="1" x14ac:dyDescent="0.2">
      <c r="A66" s="29"/>
      <c r="B66" s="34"/>
      <c r="C66" s="34"/>
      <c r="D66" s="34"/>
      <c r="E66" s="61" t="str">
        <f>IF(BS_Juin[[#This Row],[N° ARTICLE]]=0,"",VLOOKUP(BS_Juin[[#This Row],[N° ARTICLE]],Données!C61:E117,2,FALSE))</f>
        <v/>
      </c>
      <c r="F66" s="34" t="str">
        <f>IF(BS_Juin[[#This Row],[N° ARTICLE]]=0,"",VLOOKUP(BS_Juin[[#This Row],[N° ARTICLE]],Données!C61:E117,3))</f>
        <v/>
      </c>
      <c r="G66" s="25"/>
      <c r="H66" s="27"/>
    </row>
    <row r="67" spans="1:8" s="18" customFormat="1" ht="15.95" customHeight="1" x14ac:dyDescent="0.2">
      <c r="A67" s="11"/>
      <c r="B67" s="35"/>
      <c r="C67" s="35"/>
      <c r="D67" s="35"/>
      <c r="E67" s="60" t="str">
        <f>IF(BS_Juin[[#This Row],[N° ARTICLE]]=0,"",VLOOKUP(BS_Juin[[#This Row],[N° ARTICLE]],Données!C62:E118,2,FALSE))</f>
        <v/>
      </c>
      <c r="F67" s="35" t="str">
        <f>IF(BS_Juin[[#This Row],[N° ARTICLE]]=0,"",VLOOKUP(BS_Juin[[#This Row],[N° ARTICLE]],Données!C62:E118,3))</f>
        <v/>
      </c>
      <c r="G67" s="5"/>
      <c r="H67" s="4"/>
    </row>
    <row r="68" spans="1:8" ht="15.95" customHeight="1" x14ac:dyDescent="0.2">
      <c r="A68" s="29"/>
      <c r="B68" s="34"/>
      <c r="C68" s="34"/>
      <c r="D68" s="34"/>
      <c r="E68" s="61" t="str">
        <f>IF(BS_Juin[[#This Row],[N° ARTICLE]]=0,"",VLOOKUP(BS_Juin[[#This Row],[N° ARTICLE]],Données!C63:E119,2,FALSE))</f>
        <v/>
      </c>
      <c r="F68" s="34" t="str">
        <f>IF(BS_Juin[[#This Row],[N° ARTICLE]]=0,"",VLOOKUP(BS_Juin[[#This Row],[N° ARTICLE]],Données!C63:E119,3))</f>
        <v/>
      </c>
      <c r="G68" s="25"/>
      <c r="H68" s="27"/>
    </row>
    <row r="69" spans="1:8" s="18" customFormat="1" ht="15.95" customHeight="1" x14ac:dyDescent="0.2">
      <c r="A69" s="11"/>
      <c r="B69" s="35"/>
      <c r="C69" s="35"/>
      <c r="D69" s="35"/>
      <c r="E69" s="60" t="str">
        <f>IF(BS_Juin[[#This Row],[N° ARTICLE]]=0,"",VLOOKUP(BS_Juin[[#This Row],[N° ARTICLE]],Données!C64:E120,2,FALSE))</f>
        <v/>
      </c>
      <c r="F69" s="35" t="str">
        <f>IF(BS_Juin[[#This Row],[N° ARTICLE]]=0,"",VLOOKUP(BS_Juin[[#This Row],[N° ARTICLE]],Données!C64:E120,3))</f>
        <v/>
      </c>
      <c r="G69" s="5"/>
      <c r="H69" s="4"/>
    </row>
    <row r="70" spans="1:8" ht="15.95" customHeight="1" x14ac:dyDescent="0.2">
      <c r="A70" s="29"/>
      <c r="B70" s="34"/>
      <c r="C70" s="34"/>
      <c r="D70" s="34"/>
      <c r="E70" s="61" t="str">
        <f>IF(BS_Juin[[#This Row],[N° ARTICLE]]=0,"",VLOOKUP(BS_Juin[[#This Row],[N° ARTICLE]],Données!C65:E121,2,FALSE))</f>
        <v/>
      </c>
      <c r="F70" s="34" t="str">
        <f>IF(BS_Juin[[#This Row],[N° ARTICLE]]=0,"",VLOOKUP(BS_Juin[[#This Row],[N° ARTICLE]],Données!C65:E121,3))</f>
        <v/>
      </c>
      <c r="G70" s="25"/>
      <c r="H70" s="27"/>
    </row>
    <row r="71" spans="1:8" s="18" customFormat="1" ht="15.95" customHeight="1" x14ac:dyDescent="0.2">
      <c r="A71" s="11"/>
      <c r="B71" s="35"/>
      <c r="C71" s="35"/>
      <c r="D71" s="35"/>
      <c r="E71" s="60" t="str">
        <f>IF(BS_Juin[[#This Row],[N° ARTICLE]]=0,"",VLOOKUP(BS_Juin[[#This Row],[N° ARTICLE]],Données!C66:E122,2,FALSE))</f>
        <v/>
      </c>
      <c r="F71" s="35" t="str">
        <f>IF(BS_Juin[[#This Row],[N° ARTICLE]]=0,"",VLOOKUP(BS_Juin[[#This Row],[N° ARTICLE]],Données!C66:E122,3))</f>
        <v/>
      </c>
      <c r="G71" s="5"/>
      <c r="H71" s="4"/>
    </row>
    <row r="72" spans="1:8" ht="15.95" customHeight="1" x14ac:dyDescent="0.2">
      <c r="A72" s="29"/>
      <c r="B72" s="34"/>
      <c r="C72" s="34"/>
      <c r="D72" s="34"/>
      <c r="E72" s="61" t="str">
        <f>IF(BS_Juin[[#This Row],[N° ARTICLE]]=0,"",VLOOKUP(BS_Juin[[#This Row],[N° ARTICLE]],Données!C67:E123,2,FALSE))</f>
        <v/>
      </c>
      <c r="F72" s="34" t="str">
        <f>IF(BS_Juin[[#This Row],[N° ARTICLE]]=0,"",VLOOKUP(BS_Juin[[#This Row],[N° ARTICLE]],Données!C67:E123,3))</f>
        <v/>
      </c>
      <c r="G72" s="25"/>
      <c r="H72" s="27"/>
    </row>
    <row r="73" spans="1:8" s="18" customFormat="1" ht="15.95" customHeight="1" x14ac:dyDescent="0.2">
      <c r="A73" s="11"/>
      <c r="B73" s="35"/>
      <c r="C73" s="35"/>
      <c r="D73" s="35"/>
      <c r="E73" s="60" t="str">
        <f>IF(BS_Juin[[#This Row],[N° ARTICLE]]=0,"",VLOOKUP(BS_Juin[[#This Row],[N° ARTICLE]],Données!C68:E124,2,FALSE))</f>
        <v/>
      </c>
      <c r="F73" s="35" t="str">
        <f>IF(BS_Juin[[#This Row],[N° ARTICLE]]=0,"",VLOOKUP(BS_Juin[[#This Row],[N° ARTICLE]],Données!C68:E124,3))</f>
        <v/>
      </c>
      <c r="G73" s="5"/>
      <c r="H73" s="4"/>
    </row>
    <row r="74" spans="1:8" ht="15.95" customHeight="1" x14ac:dyDescent="0.2">
      <c r="A74" s="29"/>
      <c r="B74" s="34"/>
      <c r="C74" s="34"/>
      <c r="D74" s="34"/>
      <c r="E74" s="61" t="str">
        <f>IF(BS_Juin[[#This Row],[N° ARTICLE]]=0,"",VLOOKUP(BS_Juin[[#This Row],[N° ARTICLE]],Données!C69:E125,2,FALSE))</f>
        <v/>
      </c>
      <c r="F74" s="34" t="str">
        <f>IF(BS_Juin[[#This Row],[N° ARTICLE]]=0,"",VLOOKUP(BS_Juin[[#This Row],[N° ARTICLE]],Données!C69:E125,3))</f>
        <v/>
      </c>
      <c r="G74" s="25"/>
      <c r="H74" s="27"/>
    </row>
    <row r="75" spans="1:8" s="18" customFormat="1" ht="15.95" customHeight="1" x14ac:dyDescent="0.2">
      <c r="A75" s="11"/>
      <c r="B75" s="35"/>
      <c r="C75" s="35"/>
      <c r="D75" s="35"/>
      <c r="E75" s="60" t="str">
        <f>IF(BS_Juin[[#This Row],[N° ARTICLE]]=0,"",VLOOKUP(BS_Juin[[#This Row],[N° ARTICLE]],Données!C70:E126,2,FALSE))</f>
        <v/>
      </c>
      <c r="F75" s="35" t="str">
        <f>IF(BS_Juin[[#This Row],[N° ARTICLE]]=0,"",VLOOKUP(BS_Juin[[#This Row],[N° ARTICLE]],Données!C70:E126,3))</f>
        <v/>
      </c>
      <c r="G75" s="5"/>
      <c r="H75" s="4"/>
    </row>
    <row r="76" spans="1:8" ht="15.95" customHeight="1" x14ac:dyDescent="0.2">
      <c r="A76" s="29"/>
      <c r="B76" s="34"/>
      <c r="C76" s="34"/>
      <c r="D76" s="34"/>
      <c r="E76" s="61" t="str">
        <f>IF(BS_Juin[[#This Row],[N° ARTICLE]]=0,"",VLOOKUP(BS_Juin[[#This Row],[N° ARTICLE]],Données!C71:E127,2,FALSE))</f>
        <v/>
      </c>
      <c r="F76" s="34" t="str">
        <f>IF(BS_Juin[[#This Row],[N° ARTICLE]]=0,"",VLOOKUP(BS_Juin[[#This Row],[N° ARTICLE]],Données!C71:E127,3))</f>
        <v/>
      </c>
      <c r="G76" s="25"/>
      <c r="H76" s="27"/>
    </row>
    <row r="77" spans="1:8" s="18" customFormat="1" ht="15.95" customHeight="1" x14ac:dyDescent="0.2">
      <c r="A77" s="11"/>
      <c r="B77" s="35"/>
      <c r="C77" s="35"/>
      <c r="D77" s="35"/>
      <c r="E77" s="60" t="str">
        <f>IF(BS_Juin[[#This Row],[N° ARTICLE]]=0,"",VLOOKUP(BS_Juin[[#This Row],[N° ARTICLE]],Données!C72:E128,2,FALSE))</f>
        <v/>
      </c>
      <c r="F77" s="35" t="str">
        <f>IF(BS_Juin[[#This Row],[N° ARTICLE]]=0,"",VLOOKUP(BS_Juin[[#This Row],[N° ARTICLE]],Données!C72:E128,3))</f>
        <v/>
      </c>
      <c r="G77" s="5"/>
      <c r="H77" s="4"/>
    </row>
    <row r="78" spans="1:8" ht="15.95" customHeight="1" x14ac:dyDescent="0.2">
      <c r="A78" s="29"/>
      <c r="B78" s="34"/>
      <c r="C78" s="34"/>
      <c r="D78" s="34"/>
      <c r="E78" s="61" t="str">
        <f>IF(BS_Juin[[#This Row],[N° ARTICLE]]=0,"",VLOOKUP(BS_Juin[[#This Row],[N° ARTICLE]],Données!C73:E129,2,FALSE))</f>
        <v/>
      </c>
      <c r="F78" s="34" t="str">
        <f>IF(BS_Juin[[#This Row],[N° ARTICLE]]=0,"",VLOOKUP(BS_Juin[[#This Row],[N° ARTICLE]],Données!C73:E129,3))</f>
        <v/>
      </c>
      <c r="G78" s="25"/>
      <c r="H78" s="27"/>
    </row>
    <row r="79" spans="1:8" s="18" customFormat="1" ht="15.95" customHeight="1" x14ac:dyDescent="0.2">
      <c r="A79" s="11"/>
      <c r="B79" s="35"/>
      <c r="C79" s="35"/>
      <c r="D79" s="35"/>
      <c r="E79" s="60" t="str">
        <f>IF(BS_Juin[[#This Row],[N° ARTICLE]]=0,"",VLOOKUP(BS_Juin[[#This Row],[N° ARTICLE]],Données!C74:E130,2,FALSE))</f>
        <v/>
      </c>
      <c r="F79" s="35" t="str">
        <f>IF(BS_Juin[[#This Row],[N° ARTICLE]]=0,"",VLOOKUP(BS_Juin[[#This Row],[N° ARTICLE]],Données!C74:E130,3))</f>
        <v/>
      </c>
      <c r="G79" s="5"/>
      <c r="H79" s="4"/>
    </row>
    <row r="80" spans="1:8" ht="15.95" customHeight="1" x14ac:dyDescent="0.2">
      <c r="A80" s="29"/>
      <c r="B80" s="34"/>
      <c r="C80" s="34"/>
      <c r="D80" s="34"/>
      <c r="E80" s="61" t="str">
        <f>IF(BS_Juin[[#This Row],[N° ARTICLE]]=0,"",VLOOKUP(BS_Juin[[#This Row],[N° ARTICLE]],Données!C75:E131,2,FALSE))</f>
        <v/>
      </c>
      <c r="F80" s="34" t="str">
        <f>IF(BS_Juin[[#This Row],[N° ARTICLE]]=0,"",VLOOKUP(BS_Juin[[#This Row],[N° ARTICLE]],Données!C75:E131,3))</f>
        <v/>
      </c>
      <c r="G80" s="25"/>
      <c r="H80" s="27"/>
    </row>
    <row r="81" spans="1:8" ht="15.95" customHeight="1" x14ac:dyDescent="0.2">
      <c r="A81" s="11"/>
      <c r="B81" s="35"/>
      <c r="C81" s="35"/>
      <c r="D81" s="35"/>
      <c r="E81" s="60" t="str">
        <f>IF(BS_Juin[[#This Row],[N° ARTICLE]]=0,"",VLOOKUP(BS_Juin[[#This Row],[N° ARTICLE]],Données!C76:E132,2,FALSE))</f>
        <v/>
      </c>
      <c r="F81" s="35" t="str">
        <f>IF(BS_Juin[[#This Row],[N° ARTICLE]]=0,"",VLOOKUP(BS_Juin[[#This Row],[N° ARTICLE]],Données!C76:E132,3))</f>
        <v/>
      </c>
      <c r="G81" s="5"/>
      <c r="H81" s="4"/>
    </row>
    <row r="82" spans="1:8" s="18" customFormat="1" ht="15.95" customHeight="1" x14ac:dyDescent="0.2">
      <c r="A82" s="29"/>
      <c r="B82" s="34"/>
      <c r="C82" s="34"/>
      <c r="D82" s="34"/>
      <c r="E82" s="61" t="str">
        <f>IF(BS_Juin[[#This Row],[N° ARTICLE]]=0,"",VLOOKUP(BS_Juin[[#This Row],[N° ARTICLE]],Données!C77:E133,2,FALSE))</f>
        <v/>
      </c>
      <c r="F82" s="34" t="str">
        <f>IF(BS_Juin[[#This Row],[N° ARTICLE]]=0,"",VLOOKUP(BS_Juin[[#This Row],[N° ARTICLE]],Données!C77:E133,3))</f>
        <v/>
      </c>
      <c r="G82" s="25"/>
      <c r="H82" s="27"/>
    </row>
    <row r="83" spans="1:8" ht="15.95" customHeight="1" x14ac:dyDescent="0.2">
      <c r="A83" s="11"/>
      <c r="B83" s="35"/>
      <c r="C83" s="35"/>
      <c r="D83" s="35"/>
      <c r="E83" s="60" t="str">
        <f>IF(BS_Juin[[#This Row],[N° ARTICLE]]=0,"",VLOOKUP(BS_Juin[[#This Row],[N° ARTICLE]],Données!C78:E134,2,FALSE))</f>
        <v/>
      </c>
      <c r="F83" s="35" t="str">
        <f>IF(BS_Juin[[#This Row],[N° ARTICLE]]=0,"",VLOOKUP(BS_Juin[[#This Row],[N° ARTICLE]],Données!C78:E134,3))</f>
        <v/>
      </c>
      <c r="G83" s="5"/>
      <c r="H83" s="4"/>
    </row>
    <row r="84" spans="1:8" s="18" customFormat="1" ht="15.95" customHeight="1" x14ac:dyDescent="0.2">
      <c r="A84" s="29"/>
      <c r="B84" s="34"/>
      <c r="C84" s="34"/>
      <c r="D84" s="34"/>
      <c r="E84" s="61" t="str">
        <f>IF(BS_Juin[[#This Row],[N° ARTICLE]]=0,"",VLOOKUP(BS_Juin[[#This Row],[N° ARTICLE]],Données!C79:E135,2,FALSE))</f>
        <v/>
      </c>
      <c r="F84" s="34" t="str">
        <f>IF(BS_Juin[[#This Row],[N° ARTICLE]]=0,"",VLOOKUP(BS_Juin[[#This Row],[N° ARTICLE]],Données!C79:E135,3))</f>
        <v/>
      </c>
      <c r="G84" s="25"/>
      <c r="H84" s="27"/>
    </row>
    <row r="85" spans="1:8" ht="15.95" customHeight="1" x14ac:dyDescent="0.2">
      <c r="A85" s="11"/>
      <c r="B85" s="35"/>
      <c r="C85" s="35"/>
      <c r="D85" s="35"/>
      <c r="E85" s="60" t="str">
        <f>IF(BS_Juin[[#This Row],[N° ARTICLE]]=0,"",VLOOKUP(BS_Juin[[#This Row],[N° ARTICLE]],Données!C80:E136,2,FALSE))</f>
        <v/>
      </c>
      <c r="F85" s="35" t="str">
        <f>IF(BS_Juin[[#This Row],[N° ARTICLE]]=0,"",VLOOKUP(BS_Juin[[#This Row],[N° ARTICLE]],Données!C80:E136,3))</f>
        <v/>
      </c>
      <c r="G85" s="5"/>
      <c r="H85" s="4"/>
    </row>
    <row r="86" spans="1:8" s="18" customFormat="1" ht="15.95" customHeight="1" x14ac:dyDescent="0.2">
      <c r="A86" s="29"/>
      <c r="B86" s="34"/>
      <c r="C86" s="34"/>
      <c r="D86" s="34"/>
      <c r="E86" s="61" t="str">
        <f>IF(BS_Juin[[#This Row],[N° ARTICLE]]=0,"",VLOOKUP(BS_Juin[[#This Row],[N° ARTICLE]],Données!C81:E137,2,FALSE))</f>
        <v/>
      </c>
      <c r="F86" s="34" t="str">
        <f>IF(BS_Juin[[#This Row],[N° ARTICLE]]=0,"",VLOOKUP(BS_Juin[[#This Row],[N° ARTICLE]],Données!C81:E137,3))</f>
        <v/>
      </c>
      <c r="G86" s="25"/>
      <c r="H86" s="27"/>
    </row>
    <row r="87" spans="1:8" ht="15.95" customHeight="1" x14ac:dyDescent="0.2">
      <c r="A87" s="11"/>
      <c r="B87" s="35"/>
      <c r="C87" s="35"/>
      <c r="D87" s="35"/>
      <c r="E87" s="60" t="str">
        <f>IF(BS_Juin[[#This Row],[N° ARTICLE]]=0,"",VLOOKUP(BS_Juin[[#This Row],[N° ARTICLE]],Données!C82:E138,2,FALSE))</f>
        <v/>
      </c>
      <c r="F87" s="35" t="str">
        <f>IF(BS_Juin[[#This Row],[N° ARTICLE]]=0,"",VLOOKUP(BS_Juin[[#This Row],[N° ARTICLE]],Données!C82:E138,3))</f>
        <v/>
      </c>
      <c r="G87" s="5"/>
      <c r="H87" s="4"/>
    </row>
    <row r="88" spans="1:8" s="18" customFormat="1" ht="15.95" customHeight="1" x14ac:dyDescent="0.2">
      <c r="A88" s="29"/>
      <c r="B88" s="34"/>
      <c r="C88" s="34"/>
      <c r="D88" s="34"/>
      <c r="E88" s="61" t="str">
        <f>IF(BS_Juin[[#This Row],[N° ARTICLE]]=0,"",VLOOKUP(BS_Juin[[#This Row],[N° ARTICLE]],Données!C83:E139,2,FALSE))</f>
        <v/>
      </c>
      <c r="F88" s="34" t="str">
        <f>IF(BS_Juin[[#This Row],[N° ARTICLE]]=0,"",VLOOKUP(BS_Juin[[#This Row],[N° ARTICLE]],Données!C83:E139,3))</f>
        <v/>
      </c>
      <c r="G88" s="25"/>
      <c r="H88" s="27"/>
    </row>
    <row r="89" spans="1:8" ht="15.95" customHeight="1" x14ac:dyDescent="0.2">
      <c r="A89" s="11"/>
      <c r="B89" s="35"/>
      <c r="C89" s="35"/>
      <c r="D89" s="35"/>
      <c r="E89" s="60" t="str">
        <f>IF(BS_Juin[[#This Row],[N° ARTICLE]]=0,"",VLOOKUP(BS_Juin[[#This Row],[N° ARTICLE]],Données!C84:E140,2,FALSE))</f>
        <v/>
      </c>
      <c r="F89" s="35" t="str">
        <f>IF(BS_Juin[[#This Row],[N° ARTICLE]]=0,"",VLOOKUP(BS_Juin[[#This Row],[N° ARTICLE]],Données!C84:E140,3))</f>
        <v/>
      </c>
      <c r="G89" s="5"/>
      <c r="H89" s="4"/>
    </row>
    <row r="90" spans="1:8" s="18" customFormat="1" ht="15.95" customHeight="1" x14ac:dyDescent="0.2">
      <c r="A90" s="29"/>
      <c r="B90" s="34"/>
      <c r="C90" s="34"/>
      <c r="D90" s="34"/>
      <c r="E90" s="61" t="str">
        <f>IF(BS_Juin[[#This Row],[N° ARTICLE]]=0,"",VLOOKUP(BS_Juin[[#This Row],[N° ARTICLE]],Données!C85:E141,2,FALSE))</f>
        <v/>
      </c>
      <c r="F90" s="34" t="str">
        <f>IF(BS_Juin[[#This Row],[N° ARTICLE]]=0,"",VLOOKUP(BS_Juin[[#This Row],[N° ARTICLE]],Données!C85:E141,3))</f>
        <v/>
      </c>
      <c r="G90" s="25"/>
      <c r="H90" s="27"/>
    </row>
    <row r="91" spans="1:8" ht="15.95" customHeight="1" x14ac:dyDescent="0.2">
      <c r="A91" s="11"/>
      <c r="B91" s="35"/>
      <c r="C91" s="35"/>
      <c r="D91" s="35"/>
      <c r="E91" s="60" t="str">
        <f>IF(BS_Juin[[#This Row],[N° ARTICLE]]=0,"",VLOOKUP(BS_Juin[[#This Row],[N° ARTICLE]],Données!C86:E142,2,FALSE))</f>
        <v/>
      </c>
      <c r="F91" s="35" t="str">
        <f>IF(BS_Juin[[#This Row],[N° ARTICLE]]=0,"",VLOOKUP(BS_Juin[[#This Row],[N° ARTICLE]],Données!C86:E142,3))</f>
        <v/>
      </c>
      <c r="G91" s="5"/>
      <c r="H91" s="4"/>
    </row>
    <row r="92" spans="1:8" ht="15.95" customHeight="1" x14ac:dyDescent="0.2">
      <c r="A92" s="29"/>
      <c r="B92" s="34"/>
      <c r="C92" s="34"/>
      <c r="D92" s="34"/>
      <c r="E92" s="61" t="str">
        <f>IF(BS_Juin[[#This Row],[N° ARTICLE]]=0,"",VLOOKUP(BS_Juin[[#This Row],[N° ARTICLE]],Données!C87:E143,2,FALSE))</f>
        <v/>
      </c>
      <c r="F92" s="34" t="str">
        <f>IF(BS_Juin[[#This Row],[N° ARTICLE]]=0,"",VLOOKUP(BS_Juin[[#This Row],[N° ARTICLE]],Données!C87:E143,3))</f>
        <v/>
      </c>
      <c r="G92" s="25"/>
      <c r="H92" s="27"/>
    </row>
    <row r="93" spans="1:8" s="18" customFormat="1" ht="15.95" customHeight="1" x14ac:dyDescent="0.2">
      <c r="A93" s="11"/>
      <c r="B93" s="35"/>
      <c r="C93" s="35"/>
      <c r="D93" s="35"/>
      <c r="E93" s="60" t="str">
        <f>IF(BS_Juin[[#This Row],[N° ARTICLE]]=0,"",VLOOKUP(BS_Juin[[#This Row],[N° ARTICLE]],Données!C88:E144,2,FALSE))</f>
        <v/>
      </c>
      <c r="F93" s="35" t="str">
        <f>IF(BS_Juin[[#This Row],[N° ARTICLE]]=0,"",VLOOKUP(BS_Juin[[#This Row],[N° ARTICLE]],Données!C88:E144,3))</f>
        <v/>
      </c>
      <c r="G93" s="5"/>
      <c r="H93" s="4"/>
    </row>
    <row r="94" spans="1:8" ht="15.95" customHeight="1" x14ac:dyDescent="0.2">
      <c r="A94" s="29"/>
      <c r="B94" s="34"/>
      <c r="C94" s="34"/>
      <c r="D94" s="34"/>
      <c r="E94" s="61" t="str">
        <f>IF(BS_Juin[[#This Row],[N° ARTICLE]]=0,"",VLOOKUP(BS_Juin[[#This Row],[N° ARTICLE]],Données!C89:E145,2,FALSE))</f>
        <v/>
      </c>
      <c r="F94" s="34" t="str">
        <f>IF(BS_Juin[[#This Row],[N° ARTICLE]]=0,"",VLOOKUP(BS_Juin[[#This Row],[N° ARTICLE]],Données!C89:E145,3))</f>
        <v/>
      </c>
      <c r="G94" s="25"/>
      <c r="H94" s="27"/>
    </row>
    <row r="95" spans="1:8" s="18" customFormat="1" ht="15.95" customHeight="1" x14ac:dyDescent="0.2">
      <c r="A95" s="11"/>
      <c r="B95" s="35"/>
      <c r="C95" s="35"/>
      <c r="D95" s="35"/>
      <c r="E95" s="60" t="str">
        <f>IF(BS_Juin[[#This Row],[N° ARTICLE]]=0,"",VLOOKUP(BS_Juin[[#This Row],[N° ARTICLE]],Données!C90:E146,2,FALSE))</f>
        <v/>
      </c>
      <c r="F95" s="35" t="str">
        <f>IF(BS_Juin[[#This Row],[N° ARTICLE]]=0,"",VLOOKUP(BS_Juin[[#This Row],[N° ARTICLE]],Données!C90:E146,3))</f>
        <v/>
      </c>
      <c r="G95" s="5"/>
      <c r="H95" s="4"/>
    </row>
    <row r="96" spans="1:8" ht="15.95" customHeight="1" x14ac:dyDescent="0.2">
      <c r="A96" s="29"/>
      <c r="B96" s="34"/>
      <c r="C96" s="34"/>
      <c r="D96" s="34"/>
      <c r="E96" s="61" t="str">
        <f>IF(BS_Juin[[#This Row],[N° ARTICLE]]=0,"",VLOOKUP(BS_Juin[[#This Row],[N° ARTICLE]],Données!C91:E147,2,FALSE))</f>
        <v/>
      </c>
      <c r="F96" s="34" t="str">
        <f>IF(BS_Juin[[#This Row],[N° ARTICLE]]=0,"",VLOOKUP(BS_Juin[[#This Row],[N° ARTICLE]],Données!C91:E147,3))</f>
        <v/>
      </c>
      <c r="G96" s="25"/>
      <c r="H96" s="27"/>
    </row>
    <row r="97" spans="1:8" s="18" customFormat="1" ht="15.95" customHeight="1" x14ac:dyDescent="0.2">
      <c r="A97" s="11"/>
      <c r="B97" s="35"/>
      <c r="C97" s="35"/>
      <c r="D97" s="35"/>
      <c r="E97" s="60" t="str">
        <f>IF(BS_Juin[[#This Row],[N° ARTICLE]]=0,"",VLOOKUP(BS_Juin[[#This Row],[N° ARTICLE]],Données!C92:E148,2,FALSE))</f>
        <v/>
      </c>
      <c r="F97" s="35" t="str">
        <f>IF(BS_Juin[[#This Row],[N° ARTICLE]]=0,"",VLOOKUP(BS_Juin[[#This Row],[N° ARTICLE]],Données!C92:E148,3))</f>
        <v/>
      </c>
      <c r="G97" s="5"/>
      <c r="H97" s="4"/>
    </row>
    <row r="98" spans="1:8" ht="15.95" customHeight="1" x14ac:dyDescent="0.2">
      <c r="A98" s="29"/>
      <c r="B98" s="34"/>
      <c r="C98" s="34"/>
      <c r="D98" s="34"/>
      <c r="E98" s="61" t="str">
        <f>IF(BS_Juin[[#This Row],[N° ARTICLE]]=0,"",VLOOKUP(BS_Juin[[#This Row],[N° ARTICLE]],Données!C93:E149,2,FALSE))</f>
        <v/>
      </c>
      <c r="F98" s="34" t="str">
        <f>IF(BS_Juin[[#This Row],[N° ARTICLE]]=0,"",VLOOKUP(BS_Juin[[#This Row],[N° ARTICLE]],Données!C93:E149,3))</f>
        <v/>
      </c>
      <c r="G98" s="25"/>
      <c r="H98" s="27"/>
    </row>
    <row r="99" spans="1:8" s="18" customFormat="1" ht="15.95" customHeight="1" x14ac:dyDescent="0.2">
      <c r="A99" s="48"/>
      <c r="B99" s="49"/>
      <c r="C99" s="49"/>
      <c r="D99" s="49"/>
      <c r="E99" s="62" t="str">
        <f>IF(BS_Juin[[#This Row],[N° ARTICLE]]=0,"",VLOOKUP(BS_Juin[[#This Row],[N° ARTICLE]],Données!C94:E150,2,FALSE))</f>
        <v/>
      </c>
      <c r="F99" s="49" t="str">
        <f>IF(BS_Juin[[#This Row],[N° ARTICLE]]=0,"",VLOOKUP(BS_Juin[[#This Row],[N° ARTICLE]],Données!C94:E150,3))</f>
        <v/>
      </c>
      <c r="G99" s="50"/>
      <c r="H99" s="57"/>
    </row>
    <row r="100" spans="1:8" s="18" customFormat="1" ht="15.95" customHeight="1" x14ac:dyDescent="0.2">
      <c r="A100" s="51"/>
      <c r="B100" s="51"/>
      <c r="C100" s="51"/>
      <c r="D100" s="51"/>
      <c r="E100" s="64"/>
      <c r="F100" s="67"/>
      <c r="G100" s="52"/>
      <c r="H100" s="58"/>
    </row>
    <row r="101" spans="1:8" s="18" customFormat="1" ht="15.95" customHeight="1" x14ac:dyDescent="0.2">
      <c r="A101" s="51"/>
      <c r="B101" s="51"/>
      <c r="C101" s="51"/>
      <c r="D101" s="51"/>
      <c r="E101" s="64"/>
      <c r="F101" s="67"/>
      <c r="G101" s="52"/>
      <c r="H101" s="58"/>
    </row>
    <row r="102" spans="1:8" s="18" customFormat="1" ht="15.95" customHeight="1" x14ac:dyDescent="0.2">
      <c r="A102" s="51"/>
      <c r="B102" s="51"/>
      <c r="C102" s="51"/>
      <c r="D102" s="51"/>
      <c r="E102" s="64"/>
      <c r="F102" s="67"/>
      <c r="G102" s="52"/>
      <c r="H102" s="58"/>
    </row>
    <row r="103" spans="1:8" s="18" customFormat="1" ht="15.95" customHeight="1" x14ac:dyDescent="0.2">
      <c r="A103" s="51"/>
      <c r="B103" s="51"/>
      <c r="C103" s="51"/>
      <c r="D103" s="51"/>
      <c r="E103" s="64"/>
      <c r="F103" s="67"/>
      <c r="G103" s="52"/>
      <c r="H103" s="58"/>
    </row>
    <row r="104" spans="1:8" s="18" customFormat="1" ht="15.95" customHeight="1" x14ac:dyDescent="0.2">
      <c r="A104" s="51"/>
      <c r="B104" s="51"/>
      <c r="C104" s="51"/>
      <c r="D104" s="51"/>
      <c r="E104" s="64"/>
      <c r="F104" s="67"/>
      <c r="G104" s="52"/>
      <c r="H104" s="58"/>
    </row>
    <row r="105" spans="1:8" s="18" customFormat="1" ht="15.95" customHeight="1" x14ac:dyDescent="0.2">
      <c r="A105" s="51"/>
      <c r="B105" s="51"/>
      <c r="C105" s="51"/>
      <c r="D105" s="51"/>
      <c r="E105" s="64"/>
      <c r="F105" s="67"/>
      <c r="G105" s="52"/>
      <c r="H105" s="58"/>
    </row>
    <row r="106" spans="1:8" s="18" customFormat="1" ht="15.95" customHeight="1" x14ac:dyDescent="0.2">
      <c r="A106" s="51"/>
      <c r="B106" s="51"/>
      <c r="C106" s="51"/>
      <c r="D106" s="51"/>
      <c r="E106" s="64"/>
      <c r="F106" s="67"/>
      <c r="G106" s="52"/>
      <c r="H106" s="58"/>
    </row>
    <row r="107" spans="1:8" s="18" customFormat="1" ht="15.95" customHeight="1" x14ac:dyDescent="0.2">
      <c r="A107" s="51"/>
      <c r="B107" s="51"/>
      <c r="C107" s="51"/>
      <c r="D107" s="51"/>
      <c r="E107" s="64"/>
      <c r="F107" s="67"/>
      <c r="G107" s="52"/>
      <c r="H107" s="58"/>
    </row>
    <row r="108" spans="1:8" s="18" customFormat="1" ht="15.95" customHeight="1" x14ac:dyDescent="0.2">
      <c r="A108" s="51"/>
      <c r="B108" s="51"/>
      <c r="C108" s="51"/>
      <c r="D108" s="51"/>
      <c r="E108" s="64"/>
      <c r="F108" s="67"/>
      <c r="G108" s="52"/>
      <c r="H108" s="58"/>
    </row>
    <row r="109" spans="1:8" s="18" customFormat="1" ht="15.95" customHeight="1" x14ac:dyDescent="0.2">
      <c r="A109" s="51"/>
      <c r="B109" s="51"/>
      <c r="C109" s="51"/>
      <c r="D109" s="51"/>
      <c r="E109" s="64"/>
      <c r="F109" s="67"/>
      <c r="G109" s="52"/>
      <c r="H109" s="58"/>
    </row>
    <row r="110" spans="1:8" s="18" customFormat="1" ht="15.95" customHeight="1" x14ac:dyDescent="0.2">
      <c r="A110" s="51"/>
      <c r="B110" s="51"/>
      <c r="C110" s="51"/>
      <c r="D110" s="51"/>
      <c r="E110" s="64"/>
      <c r="F110" s="67"/>
      <c r="G110" s="52"/>
      <c r="H110" s="58"/>
    </row>
    <row r="111" spans="1:8" s="18" customFormat="1" ht="15.95" customHeight="1" x14ac:dyDescent="0.2">
      <c r="A111" s="51"/>
      <c r="B111" s="51"/>
      <c r="C111" s="51"/>
      <c r="D111" s="51"/>
      <c r="E111" s="64"/>
      <c r="F111" s="67"/>
      <c r="G111" s="52"/>
      <c r="H111" s="58"/>
    </row>
    <row r="112" spans="1:8" s="18" customFormat="1" ht="15.95" customHeight="1" x14ac:dyDescent="0.2">
      <c r="A112" s="51"/>
      <c r="B112" s="51"/>
      <c r="C112" s="51"/>
      <c r="D112" s="51"/>
      <c r="E112" s="64"/>
      <c r="F112" s="67"/>
      <c r="G112" s="52"/>
      <c r="H112" s="58"/>
    </row>
    <row r="113" spans="1:8" s="18" customFormat="1" ht="15.95" customHeight="1" x14ac:dyDescent="0.2">
      <c r="A113" s="51"/>
      <c r="B113" s="51"/>
      <c r="C113" s="51"/>
      <c r="D113" s="51"/>
      <c r="E113" s="64"/>
      <c r="F113" s="67"/>
      <c r="G113" s="52"/>
      <c r="H113" s="58"/>
    </row>
    <row r="114" spans="1:8" s="18" customFormat="1" ht="15.95" customHeight="1" x14ac:dyDescent="0.2">
      <c r="A114" s="51"/>
      <c r="B114" s="51"/>
      <c r="C114" s="51"/>
      <c r="D114" s="51"/>
      <c r="E114" s="64"/>
      <c r="F114" s="67"/>
      <c r="G114" s="52"/>
      <c r="H114" s="58"/>
    </row>
    <row r="115" spans="1:8" s="18" customFormat="1" ht="15.95" customHeight="1" x14ac:dyDescent="0.2">
      <c r="A115" s="51"/>
      <c r="B115" s="51"/>
      <c r="C115" s="51"/>
      <c r="D115" s="51"/>
      <c r="E115" s="64"/>
      <c r="F115" s="67"/>
      <c r="G115" s="52"/>
      <c r="H115" s="58"/>
    </row>
    <row r="116" spans="1:8" s="18" customFormat="1" ht="15.95" customHeight="1" x14ac:dyDescent="0.2">
      <c r="A116" s="51"/>
      <c r="B116" s="51"/>
      <c r="C116" s="51"/>
      <c r="D116" s="51"/>
      <c r="E116" s="64"/>
      <c r="F116" s="67"/>
      <c r="G116" s="52"/>
      <c r="H116" s="58"/>
    </row>
    <row r="117" spans="1:8" s="18" customFormat="1" ht="15.95" customHeight="1" x14ac:dyDescent="0.2">
      <c r="A117" s="51"/>
      <c r="B117" s="51"/>
      <c r="C117" s="51"/>
      <c r="D117" s="51"/>
      <c r="E117" s="64"/>
      <c r="F117" s="67"/>
      <c r="G117" s="52"/>
      <c r="H117" s="58"/>
    </row>
    <row r="118" spans="1:8" s="18" customFormat="1" ht="15.95" customHeight="1" x14ac:dyDescent="0.2">
      <c r="A118" s="51"/>
      <c r="B118" s="51"/>
      <c r="C118" s="51"/>
      <c r="D118" s="51"/>
      <c r="E118" s="64"/>
      <c r="F118" s="67"/>
      <c r="G118" s="52"/>
      <c r="H118" s="58"/>
    </row>
    <row r="119" spans="1:8" s="18" customFormat="1" ht="15.95" customHeight="1" x14ac:dyDescent="0.2">
      <c r="A119" s="51"/>
      <c r="B119" s="51"/>
      <c r="C119" s="51"/>
      <c r="D119" s="51"/>
      <c r="E119" s="64"/>
      <c r="F119" s="67"/>
      <c r="G119" s="52"/>
      <c r="H119" s="58"/>
    </row>
    <row r="120" spans="1:8" s="18" customFormat="1" ht="15.95" customHeight="1" x14ac:dyDescent="0.2">
      <c r="A120" s="51"/>
      <c r="B120" s="51"/>
      <c r="C120" s="51"/>
      <c r="D120" s="51"/>
      <c r="E120" s="64"/>
      <c r="F120" s="67"/>
      <c r="G120" s="52"/>
      <c r="H120" s="58"/>
    </row>
    <row r="121" spans="1:8" s="18" customFormat="1" ht="15.95" customHeight="1" x14ac:dyDescent="0.2">
      <c r="A121" s="51"/>
      <c r="B121" s="51"/>
      <c r="C121" s="51"/>
      <c r="D121" s="51"/>
      <c r="E121" s="64"/>
      <c r="F121" s="67"/>
      <c r="G121" s="52"/>
      <c r="H121" s="58"/>
    </row>
    <row r="122" spans="1:8" s="18" customFormat="1" ht="15.95" customHeight="1" x14ac:dyDescent="0.2">
      <c r="A122" s="51"/>
      <c r="B122" s="51"/>
      <c r="C122" s="51"/>
      <c r="D122" s="51"/>
      <c r="E122" s="64"/>
      <c r="F122" s="67"/>
      <c r="G122" s="52"/>
      <c r="H122" s="58"/>
    </row>
    <row r="123" spans="1:8" s="18" customFormat="1" ht="15.95" customHeight="1" x14ac:dyDescent="0.2">
      <c r="A123" s="51"/>
      <c r="B123" s="51"/>
      <c r="C123" s="51"/>
      <c r="D123" s="51"/>
      <c r="E123" s="64"/>
      <c r="F123" s="67"/>
      <c r="G123" s="52"/>
      <c r="H123" s="58"/>
    </row>
    <row r="124" spans="1:8" s="18" customFormat="1" ht="15.95" customHeight="1" x14ac:dyDescent="0.2">
      <c r="A124" s="51"/>
      <c r="B124" s="51"/>
      <c r="C124" s="51"/>
      <c r="D124" s="51"/>
      <c r="E124" s="64"/>
      <c r="F124" s="67"/>
      <c r="G124" s="52"/>
      <c r="H124" s="58"/>
    </row>
    <row r="125" spans="1:8" s="18" customFormat="1" ht="15.95" customHeight="1" x14ac:dyDescent="0.2">
      <c r="A125" s="51"/>
      <c r="B125" s="51"/>
      <c r="C125" s="51"/>
      <c r="D125" s="51"/>
      <c r="E125" s="64"/>
      <c r="F125" s="67"/>
      <c r="G125" s="52"/>
      <c r="H125" s="58"/>
    </row>
    <row r="126" spans="1:8" s="18" customFormat="1" ht="15.95" customHeight="1" x14ac:dyDescent="0.2">
      <c r="A126" s="51"/>
      <c r="B126" s="51"/>
      <c r="C126" s="51"/>
      <c r="D126" s="51"/>
      <c r="E126" s="64"/>
      <c r="F126" s="67"/>
      <c r="G126" s="52"/>
      <c r="H126" s="58"/>
    </row>
    <row r="127" spans="1:8" s="18" customFormat="1" ht="15.95" customHeight="1" x14ac:dyDescent="0.2">
      <c r="A127" s="51"/>
      <c r="B127" s="51"/>
      <c r="C127" s="51"/>
      <c r="D127" s="51"/>
      <c r="E127" s="64"/>
      <c r="F127" s="67"/>
      <c r="G127" s="52"/>
      <c r="H127" s="58"/>
    </row>
    <row r="128" spans="1:8" s="18" customFormat="1" ht="15.95" customHeight="1" x14ac:dyDescent="0.2">
      <c r="A128" s="51"/>
      <c r="B128" s="51"/>
      <c r="C128" s="51"/>
      <c r="D128" s="51"/>
      <c r="E128" s="64"/>
      <c r="F128" s="67"/>
      <c r="G128" s="52"/>
      <c r="H128" s="58"/>
    </row>
    <row r="129" spans="1:8" s="18" customFormat="1" ht="15.95" customHeight="1" x14ac:dyDescent="0.2">
      <c r="A129" s="51"/>
      <c r="B129" s="51"/>
      <c r="C129" s="51"/>
      <c r="D129" s="51"/>
      <c r="E129" s="64"/>
      <c r="F129" s="67"/>
      <c r="G129" s="52"/>
      <c r="H129" s="58"/>
    </row>
    <row r="130" spans="1:8" s="18" customFormat="1" ht="15.95" customHeight="1" x14ac:dyDescent="0.2">
      <c r="A130" s="51"/>
      <c r="B130" s="51"/>
      <c r="C130" s="51"/>
      <c r="D130" s="51"/>
      <c r="E130" s="64"/>
      <c r="F130" s="67"/>
      <c r="G130" s="52"/>
      <c r="H130" s="58"/>
    </row>
    <row r="131" spans="1:8" s="18" customFormat="1" ht="15.95" customHeight="1" x14ac:dyDescent="0.2">
      <c r="A131" s="51"/>
      <c r="B131" s="51"/>
      <c r="C131" s="51"/>
      <c r="D131" s="51"/>
      <c r="E131" s="64"/>
      <c r="F131" s="67"/>
      <c r="G131" s="52"/>
      <c r="H131" s="58"/>
    </row>
    <row r="132" spans="1:8" s="18" customFormat="1" ht="15.95" customHeight="1" x14ac:dyDescent="0.2">
      <c r="A132" s="51"/>
      <c r="B132" s="51"/>
      <c r="C132" s="51"/>
      <c r="D132" s="51"/>
      <c r="E132" s="64"/>
      <c r="F132" s="67"/>
      <c r="G132" s="52"/>
      <c r="H132" s="58"/>
    </row>
    <row r="133" spans="1:8" s="18" customFormat="1" ht="15.95" customHeight="1" x14ac:dyDescent="0.2">
      <c r="A133" s="51"/>
      <c r="B133" s="51"/>
      <c r="C133" s="51"/>
      <c r="D133" s="51"/>
      <c r="E133" s="64"/>
      <c r="F133" s="67"/>
      <c r="G133" s="52"/>
      <c r="H133" s="58"/>
    </row>
    <row r="134" spans="1:8" s="18" customFormat="1" x14ac:dyDescent="0.2">
      <c r="A134" s="51"/>
      <c r="B134" s="51"/>
      <c r="C134" s="51"/>
      <c r="D134" s="51"/>
      <c r="E134" s="64"/>
      <c r="F134" s="67"/>
      <c r="G134" s="52"/>
      <c r="H134" s="58"/>
    </row>
    <row r="135" spans="1:8" s="18" customFormat="1" x14ac:dyDescent="0.2">
      <c r="A135" s="51"/>
      <c r="B135" s="51"/>
      <c r="C135" s="51"/>
      <c r="D135" s="51"/>
      <c r="E135" s="64"/>
      <c r="F135" s="67"/>
      <c r="G135" s="52"/>
      <c r="H135" s="58"/>
    </row>
    <row r="136" spans="1:8" s="18" customFormat="1" x14ac:dyDescent="0.2">
      <c r="A136" s="51"/>
      <c r="B136" s="51"/>
      <c r="C136" s="51"/>
      <c r="D136" s="51"/>
      <c r="E136" s="64"/>
      <c r="F136" s="67"/>
      <c r="G136" s="52"/>
      <c r="H136" s="58"/>
    </row>
    <row r="137" spans="1:8" s="18" customFormat="1" x14ac:dyDescent="0.2">
      <c r="A137" s="51"/>
      <c r="B137" s="51"/>
      <c r="C137" s="51"/>
      <c r="D137" s="51"/>
      <c r="E137" s="64"/>
      <c r="F137" s="67"/>
      <c r="G137" s="52"/>
      <c r="H137" s="58"/>
    </row>
    <row r="138" spans="1:8" s="18" customFormat="1" x14ac:dyDescent="0.2">
      <c r="A138" s="51"/>
      <c r="B138" s="51"/>
      <c r="C138" s="51"/>
      <c r="D138" s="51"/>
      <c r="E138" s="64"/>
      <c r="F138" s="67"/>
      <c r="G138" s="52"/>
      <c r="H138" s="58"/>
    </row>
    <row r="139" spans="1:8" s="18" customFormat="1" x14ac:dyDescent="0.2">
      <c r="A139" s="51"/>
      <c r="B139" s="51"/>
      <c r="C139" s="51"/>
      <c r="D139" s="51"/>
      <c r="E139" s="64"/>
      <c r="F139" s="67"/>
      <c r="G139" s="52"/>
      <c r="H139" s="58"/>
    </row>
    <row r="140" spans="1:8" s="18" customFormat="1" x14ac:dyDescent="0.2">
      <c r="A140" s="51"/>
      <c r="B140" s="51"/>
      <c r="C140" s="51"/>
      <c r="D140" s="51"/>
      <c r="E140" s="64"/>
      <c r="F140" s="67"/>
      <c r="G140" s="52"/>
      <c r="H140" s="58"/>
    </row>
    <row r="141" spans="1:8" s="18" customFormat="1" x14ac:dyDescent="0.2">
      <c r="A141" s="51"/>
      <c r="B141" s="51"/>
      <c r="C141" s="51"/>
      <c r="D141" s="51"/>
      <c r="E141" s="64"/>
      <c r="F141" s="67"/>
      <c r="G141" s="52"/>
      <c r="H141" s="58"/>
    </row>
    <row r="142" spans="1:8" s="18" customFormat="1" x14ac:dyDescent="0.2">
      <c r="A142" s="51"/>
      <c r="B142" s="51"/>
      <c r="C142" s="51"/>
      <c r="D142" s="51"/>
      <c r="E142" s="64"/>
      <c r="F142" s="67"/>
      <c r="G142" s="52"/>
      <c r="H142" s="58"/>
    </row>
    <row r="143" spans="1:8" s="18" customFormat="1" x14ac:dyDescent="0.2">
      <c r="A143" s="51"/>
      <c r="B143" s="51"/>
      <c r="C143" s="51"/>
      <c r="D143" s="51"/>
      <c r="E143" s="64"/>
      <c r="F143" s="67"/>
      <c r="G143" s="52"/>
      <c r="H143" s="58"/>
    </row>
    <row r="144" spans="1:8" s="18" customFormat="1" x14ac:dyDescent="0.2">
      <c r="A144" s="51"/>
      <c r="B144" s="51"/>
      <c r="C144" s="51"/>
      <c r="D144" s="51"/>
      <c r="E144" s="64"/>
      <c r="F144" s="67"/>
      <c r="G144" s="52"/>
      <c r="H144" s="58"/>
    </row>
    <row r="145" spans="1:8" s="18" customFormat="1" x14ac:dyDescent="0.2">
      <c r="A145" s="51"/>
      <c r="B145" s="51"/>
      <c r="C145" s="51"/>
      <c r="D145" s="51"/>
      <c r="E145" s="64"/>
      <c r="F145" s="67"/>
      <c r="G145" s="52"/>
      <c r="H145" s="58"/>
    </row>
    <row r="146" spans="1:8" s="18" customFormat="1" x14ac:dyDescent="0.2">
      <c r="A146" s="51"/>
      <c r="B146" s="51"/>
      <c r="C146" s="51"/>
      <c r="D146" s="51"/>
      <c r="E146" s="64"/>
      <c r="F146" s="67"/>
      <c r="G146" s="52"/>
      <c r="H146" s="58"/>
    </row>
    <row r="147" spans="1:8" s="18" customFormat="1" x14ac:dyDescent="0.2">
      <c r="A147" s="51"/>
      <c r="B147" s="51"/>
      <c r="C147" s="51"/>
      <c r="D147" s="51"/>
      <c r="E147" s="64"/>
      <c r="F147" s="67"/>
      <c r="G147" s="52"/>
      <c r="H147" s="58"/>
    </row>
    <row r="148" spans="1:8" s="18" customFormat="1" x14ac:dyDescent="0.2">
      <c r="A148" s="51"/>
      <c r="B148" s="51"/>
      <c r="C148" s="51"/>
      <c r="D148" s="51"/>
      <c r="E148" s="64"/>
      <c r="F148" s="67"/>
      <c r="G148" s="52"/>
      <c r="H148" s="58"/>
    </row>
    <row r="149" spans="1:8" s="18" customFormat="1" x14ac:dyDescent="0.2">
      <c r="A149" s="51"/>
      <c r="B149" s="51"/>
      <c r="C149" s="51"/>
      <c r="D149" s="51"/>
      <c r="E149" s="64"/>
      <c r="F149" s="67"/>
      <c r="G149" s="52"/>
      <c r="H149" s="58"/>
    </row>
    <row r="150" spans="1:8" s="18" customFormat="1" x14ac:dyDescent="0.2">
      <c r="A150" s="51"/>
      <c r="B150" s="51"/>
      <c r="C150" s="51"/>
      <c r="D150" s="51"/>
      <c r="E150" s="64"/>
      <c r="F150" s="67"/>
      <c r="G150" s="52"/>
      <c r="H150" s="58"/>
    </row>
    <row r="151" spans="1:8" s="18" customFormat="1" x14ac:dyDescent="0.2">
      <c r="A151" s="51"/>
      <c r="B151" s="51"/>
      <c r="C151" s="51"/>
      <c r="D151" s="51"/>
      <c r="E151" s="64"/>
      <c r="F151" s="67"/>
      <c r="G151" s="52"/>
      <c r="H151" s="58"/>
    </row>
    <row r="152" spans="1:8" s="18" customFormat="1" x14ac:dyDescent="0.2">
      <c r="A152" s="51"/>
      <c r="B152" s="51"/>
      <c r="C152" s="51"/>
      <c r="D152" s="51"/>
      <c r="E152" s="64"/>
      <c r="F152" s="67"/>
      <c r="G152" s="52"/>
      <c r="H152" s="58"/>
    </row>
    <row r="153" spans="1:8" s="18" customFormat="1" x14ac:dyDescent="0.2">
      <c r="A153" s="51"/>
      <c r="B153" s="51"/>
      <c r="C153" s="51"/>
      <c r="D153" s="51"/>
      <c r="E153" s="64"/>
      <c r="F153" s="67"/>
      <c r="G153" s="52"/>
      <c r="H153" s="58"/>
    </row>
    <row r="154" spans="1:8" s="18" customFormat="1" x14ac:dyDescent="0.2">
      <c r="A154" s="51"/>
      <c r="B154" s="51"/>
      <c r="C154" s="51"/>
      <c r="D154" s="51"/>
      <c r="E154" s="64"/>
      <c r="F154" s="67"/>
      <c r="G154" s="52"/>
      <c r="H154" s="58"/>
    </row>
    <row r="155" spans="1:8" s="18" customFormat="1" x14ac:dyDescent="0.2">
      <c r="A155" s="51"/>
      <c r="B155" s="51"/>
      <c r="C155" s="51"/>
      <c r="D155" s="51"/>
      <c r="E155" s="64"/>
      <c r="F155" s="67"/>
      <c r="G155" s="52"/>
      <c r="H155" s="58"/>
    </row>
    <row r="156" spans="1:8" s="18" customFormat="1" x14ac:dyDescent="0.2">
      <c r="A156" s="51"/>
      <c r="B156" s="51"/>
      <c r="C156" s="51"/>
      <c r="D156" s="51"/>
      <c r="E156" s="64"/>
      <c r="F156" s="67"/>
      <c r="G156" s="52"/>
      <c r="H156" s="58"/>
    </row>
    <row r="157" spans="1:8" s="18" customFormat="1" x14ac:dyDescent="0.2">
      <c r="A157" s="51"/>
      <c r="B157" s="51"/>
      <c r="C157" s="51"/>
      <c r="D157" s="51"/>
      <c r="E157" s="64"/>
      <c r="F157" s="67"/>
      <c r="G157" s="52"/>
      <c r="H157" s="58"/>
    </row>
    <row r="158" spans="1:8" s="18" customFormat="1" x14ac:dyDescent="0.2">
      <c r="A158" s="51"/>
      <c r="B158" s="51"/>
      <c r="C158" s="51"/>
      <c r="D158" s="51"/>
      <c r="E158" s="64"/>
      <c r="F158" s="67"/>
      <c r="G158" s="52"/>
      <c r="H158" s="58"/>
    </row>
    <row r="159" spans="1:8" s="18" customFormat="1" x14ac:dyDescent="0.2">
      <c r="A159" s="51"/>
      <c r="B159" s="51"/>
      <c r="C159" s="51"/>
      <c r="D159" s="51"/>
      <c r="E159" s="64"/>
      <c r="F159" s="67"/>
      <c r="G159" s="52"/>
      <c r="H159" s="58"/>
    </row>
    <row r="160" spans="1:8" s="18" customFormat="1" x14ac:dyDescent="0.2">
      <c r="A160" s="51"/>
      <c r="B160" s="51"/>
      <c r="C160" s="51"/>
      <c r="D160" s="51"/>
      <c r="E160" s="64"/>
      <c r="F160" s="67"/>
      <c r="G160" s="52"/>
      <c r="H160" s="58"/>
    </row>
    <row r="161" spans="1:8" s="18" customFormat="1" x14ac:dyDescent="0.2">
      <c r="A161" s="51"/>
      <c r="B161" s="51"/>
      <c r="C161" s="51"/>
      <c r="D161" s="51"/>
      <c r="E161" s="64"/>
      <c r="F161" s="67"/>
      <c r="G161" s="52"/>
      <c r="H161" s="58"/>
    </row>
    <row r="162" spans="1:8" s="18" customFormat="1" x14ac:dyDescent="0.2">
      <c r="A162" s="51"/>
      <c r="B162" s="51"/>
      <c r="C162" s="51"/>
      <c r="D162" s="51"/>
      <c r="E162" s="64"/>
      <c r="F162" s="67"/>
      <c r="G162" s="52"/>
      <c r="H162" s="58"/>
    </row>
    <row r="163" spans="1:8" s="18" customFormat="1" x14ac:dyDescent="0.2">
      <c r="A163" s="51"/>
      <c r="B163" s="51"/>
      <c r="C163" s="51"/>
      <c r="D163" s="51"/>
      <c r="E163" s="64"/>
      <c r="F163" s="67"/>
      <c r="G163" s="52"/>
      <c r="H163" s="58"/>
    </row>
    <row r="164" spans="1:8" s="18" customFormat="1" x14ac:dyDescent="0.2">
      <c r="A164" s="42"/>
      <c r="B164" s="42"/>
      <c r="C164" s="42"/>
      <c r="D164" s="47"/>
      <c r="F164" s="68"/>
      <c r="G164" s="56"/>
      <c r="H164" s="43"/>
    </row>
    <row r="165" spans="1:8" s="18" customFormat="1" x14ac:dyDescent="0.2">
      <c r="A165" s="42"/>
      <c r="B165" s="42"/>
      <c r="C165" s="42"/>
      <c r="D165" s="47"/>
      <c r="F165" s="68"/>
      <c r="G165" s="56"/>
      <c r="H165" s="43"/>
    </row>
    <row r="166" spans="1:8" s="18" customFormat="1" x14ac:dyDescent="0.2">
      <c r="A166" s="42"/>
      <c r="B166" s="42"/>
      <c r="C166" s="42"/>
      <c r="D166" s="47"/>
      <c r="F166" s="68"/>
      <c r="G166" s="56"/>
      <c r="H166" s="43"/>
    </row>
    <row r="167" spans="1:8" s="18" customFormat="1" x14ac:dyDescent="0.2">
      <c r="A167" s="42"/>
      <c r="B167" s="42"/>
      <c r="C167" s="42"/>
      <c r="D167" s="47"/>
      <c r="F167" s="68"/>
      <c r="G167" s="56"/>
      <c r="H167" s="43"/>
    </row>
    <row r="168" spans="1:8" s="18" customFormat="1" x14ac:dyDescent="0.2">
      <c r="A168" s="42"/>
      <c r="B168" s="42"/>
      <c r="C168" s="42"/>
      <c r="D168" s="47"/>
      <c r="F168" s="68"/>
      <c r="G168" s="56"/>
      <c r="H168" s="43"/>
    </row>
    <row r="169" spans="1:8" s="18" customFormat="1" x14ac:dyDescent="0.2">
      <c r="A169" s="42"/>
      <c r="B169" s="42"/>
      <c r="C169" s="42"/>
      <c r="D169" s="47"/>
      <c r="F169" s="68"/>
      <c r="G169" s="56"/>
      <c r="H169" s="43"/>
    </row>
    <row r="170" spans="1:8" s="18" customFormat="1" x14ac:dyDescent="0.2">
      <c r="A170" s="42"/>
      <c r="B170" s="42"/>
      <c r="C170" s="42"/>
      <c r="D170" s="47"/>
      <c r="F170" s="68"/>
      <c r="G170" s="56"/>
      <c r="H170" s="43"/>
    </row>
    <row r="171" spans="1:8" s="18" customFormat="1" x14ac:dyDescent="0.2">
      <c r="A171" s="42"/>
      <c r="B171" s="42"/>
      <c r="C171" s="42"/>
      <c r="D171" s="47"/>
      <c r="F171" s="68"/>
      <c r="G171" s="56"/>
      <c r="H171" s="43"/>
    </row>
    <row r="172" spans="1:8" s="18" customFormat="1" x14ac:dyDescent="0.2">
      <c r="A172" s="42"/>
      <c r="B172" s="42"/>
      <c r="C172" s="42"/>
      <c r="D172" s="47"/>
      <c r="F172" s="68"/>
      <c r="G172" s="56"/>
      <c r="H172" s="43"/>
    </row>
    <row r="173" spans="1:8" s="18" customFormat="1" x14ac:dyDescent="0.2">
      <c r="A173" s="42"/>
      <c r="B173" s="42"/>
      <c r="C173" s="42"/>
      <c r="D173" s="47"/>
      <c r="F173" s="68"/>
      <c r="G173" s="56"/>
      <c r="H173" s="43"/>
    </row>
    <row r="174" spans="1:8" s="18" customFormat="1" x14ac:dyDescent="0.2">
      <c r="A174" s="42"/>
      <c r="B174" s="42"/>
      <c r="C174" s="42"/>
      <c r="D174" s="47"/>
      <c r="F174" s="68"/>
      <c r="G174" s="56"/>
      <c r="H174" s="43"/>
    </row>
    <row r="175" spans="1:8" s="18" customFormat="1" x14ac:dyDescent="0.2">
      <c r="A175" s="42"/>
      <c r="B175" s="42"/>
      <c r="C175" s="42"/>
      <c r="D175" s="47"/>
      <c r="F175" s="68"/>
      <c r="G175" s="56"/>
      <c r="H175" s="43"/>
    </row>
    <row r="176" spans="1:8" s="18" customFormat="1" x14ac:dyDescent="0.2">
      <c r="A176" s="42"/>
      <c r="B176" s="42"/>
      <c r="C176" s="42"/>
      <c r="D176" s="47"/>
      <c r="F176" s="68"/>
      <c r="G176" s="56"/>
      <c r="H176" s="43"/>
    </row>
    <row r="177" spans="1:8" s="18" customFormat="1" x14ac:dyDescent="0.2">
      <c r="A177" s="42"/>
      <c r="B177" s="42"/>
      <c r="C177" s="42"/>
      <c r="D177" s="47"/>
      <c r="F177" s="68"/>
      <c r="G177" s="56"/>
      <c r="H177" s="43"/>
    </row>
    <row r="178" spans="1:8" s="18" customFormat="1" x14ac:dyDescent="0.2">
      <c r="A178" s="42"/>
      <c r="B178" s="42"/>
      <c r="C178" s="42"/>
      <c r="D178" s="47"/>
      <c r="F178" s="68"/>
      <c r="G178" s="56"/>
      <c r="H178" s="43"/>
    </row>
    <row r="179" spans="1:8" s="18" customFormat="1" x14ac:dyDescent="0.2">
      <c r="A179" s="42"/>
      <c r="B179" s="42"/>
      <c r="C179" s="42"/>
      <c r="D179" s="47"/>
      <c r="F179" s="68"/>
      <c r="G179" s="56"/>
      <c r="H179" s="43"/>
    </row>
    <row r="180" spans="1:8" s="18" customFormat="1" x14ac:dyDescent="0.2">
      <c r="A180" s="42"/>
      <c r="B180" s="42"/>
      <c r="C180" s="42"/>
      <c r="D180" s="47"/>
      <c r="F180" s="68"/>
      <c r="G180" s="56"/>
      <c r="H180" s="43"/>
    </row>
    <row r="181" spans="1:8" s="18" customFormat="1" x14ac:dyDescent="0.2">
      <c r="A181" s="42"/>
      <c r="B181" s="42"/>
      <c r="C181" s="42"/>
      <c r="D181" s="47"/>
      <c r="F181" s="68"/>
      <c r="G181" s="56"/>
      <c r="H181" s="43"/>
    </row>
    <row r="182" spans="1:8" s="18" customFormat="1" x14ac:dyDescent="0.2">
      <c r="A182" s="42"/>
      <c r="B182" s="42"/>
      <c r="C182" s="42"/>
      <c r="D182" s="47"/>
      <c r="F182" s="68"/>
      <c r="G182" s="56"/>
      <c r="H182" s="43"/>
    </row>
    <row r="183" spans="1:8" s="18" customFormat="1" x14ac:dyDescent="0.2">
      <c r="A183" s="42"/>
      <c r="B183" s="42"/>
      <c r="C183" s="42"/>
      <c r="D183" s="47"/>
      <c r="F183" s="68"/>
      <c r="G183" s="56"/>
      <c r="H183" s="43"/>
    </row>
    <row r="184" spans="1:8" s="18" customFormat="1" x14ac:dyDescent="0.2">
      <c r="A184" s="42"/>
      <c r="B184" s="42"/>
      <c r="C184" s="42"/>
      <c r="D184" s="47"/>
      <c r="F184" s="68"/>
      <c r="G184" s="56"/>
      <c r="H184" s="43"/>
    </row>
    <row r="185" spans="1:8" s="18" customFormat="1" x14ac:dyDescent="0.2">
      <c r="A185" s="42"/>
      <c r="B185" s="42"/>
      <c r="C185" s="42"/>
      <c r="D185" s="47"/>
      <c r="F185" s="68"/>
      <c r="G185" s="56"/>
      <c r="H185" s="43"/>
    </row>
    <row r="186" spans="1:8" s="18" customFormat="1" x14ac:dyDescent="0.2">
      <c r="A186" s="42"/>
      <c r="B186" s="42"/>
      <c r="C186" s="42"/>
      <c r="D186" s="47"/>
      <c r="F186" s="68"/>
      <c r="G186" s="56"/>
      <c r="H186" s="43"/>
    </row>
    <row r="187" spans="1:8" s="18" customFormat="1" x14ac:dyDescent="0.2">
      <c r="A187" s="42"/>
      <c r="B187" s="42"/>
      <c r="C187" s="42"/>
      <c r="D187" s="47"/>
      <c r="F187" s="68"/>
      <c r="G187" s="56"/>
      <c r="H187" s="43"/>
    </row>
    <row r="188" spans="1:8" s="18" customFormat="1" x14ac:dyDescent="0.2">
      <c r="A188" s="42"/>
      <c r="B188" s="42"/>
      <c r="C188" s="42"/>
      <c r="D188" s="47"/>
      <c r="F188" s="68"/>
      <c r="G188" s="56"/>
      <c r="H188" s="43"/>
    </row>
    <row r="189" spans="1:8" s="18" customFormat="1" x14ac:dyDescent="0.2">
      <c r="A189" s="42"/>
      <c r="B189" s="42"/>
      <c r="C189" s="42"/>
      <c r="D189" s="47"/>
      <c r="F189" s="68"/>
      <c r="G189" s="56"/>
      <c r="H189" s="43"/>
    </row>
    <row r="190" spans="1:8" s="18" customFormat="1" x14ac:dyDescent="0.2">
      <c r="A190" s="42"/>
      <c r="B190" s="42"/>
      <c r="C190" s="42"/>
      <c r="D190" s="47"/>
      <c r="F190" s="68"/>
      <c r="G190" s="56"/>
      <c r="H190" s="43"/>
    </row>
    <row r="191" spans="1:8" s="18" customFormat="1" x14ac:dyDescent="0.2">
      <c r="A191" s="42"/>
      <c r="B191" s="42"/>
      <c r="C191" s="42"/>
      <c r="D191" s="47"/>
      <c r="F191" s="68"/>
      <c r="G191" s="56"/>
      <c r="H191" s="43"/>
    </row>
    <row r="192" spans="1:8" s="18" customFormat="1" x14ac:dyDescent="0.2">
      <c r="A192" s="42"/>
      <c r="B192" s="42"/>
      <c r="C192" s="42"/>
      <c r="D192" s="47"/>
      <c r="F192" s="68"/>
      <c r="G192" s="56"/>
      <c r="H192" s="43"/>
    </row>
    <row r="193" spans="1:8" s="18" customFormat="1" x14ac:dyDescent="0.2">
      <c r="A193" s="42"/>
      <c r="B193" s="42"/>
      <c r="C193" s="42"/>
      <c r="D193" s="47"/>
      <c r="F193" s="68"/>
      <c r="G193" s="56"/>
      <c r="H193" s="43"/>
    </row>
    <row r="194" spans="1:8" s="18" customFormat="1" x14ac:dyDescent="0.2">
      <c r="A194" s="42"/>
      <c r="B194" s="42"/>
      <c r="C194" s="42"/>
      <c r="D194" s="47"/>
      <c r="F194" s="68"/>
      <c r="G194" s="56"/>
      <c r="H194" s="43"/>
    </row>
    <row r="195" spans="1:8" s="18" customFormat="1" x14ac:dyDescent="0.2">
      <c r="A195" s="42"/>
      <c r="B195" s="42"/>
      <c r="C195" s="42"/>
      <c r="D195" s="47"/>
      <c r="F195" s="68"/>
      <c r="G195" s="56"/>
      <c r="H195" s="43"/>
    </row>
    <row r="196" spans="1:8" s="18" customFormat="1" x14ac:dyDescent="0.2">
      <c r="A196" s="42"/>
      <c r="B196" s="42"/>
      <c r="C196" s="42"/>
      <c r="D196" s="47"/>
      <c r="F196" s="68"/>
      <c r="G196" s="56"/>
      <c r="H196" s="43"/>
    </row>
    <row r="197" spans="1:8" s="18" customFormat="1" x14ac:dyDescent="0.2">
      <c r="A197" s="42"/>
      <c r="B197" s="42"/>
      <c r="C197" s="42"/>
      <c r="D197" s="47"/>
      <c r="F197" s="68"/>
      <c r="G197" s="56"/>
      <c r="H197" s="43"/>
    </row>
    <row r="198" spans="1:8" s="18" customFormat="1" x14ac:dyDescent="0.2">
      <c r="A198" s="42"/>
      <c r="B198" s="42"/>
      <c r="C198" s="42"/>
      <c r="D198" s="47"/>
      <c r="F198" s="68"/>
      <c r="G198" s="56"/>
      <c r="H198" s="43"/>
    </row>
    <row r="199" spans="1:8" s="18" customFormat="1" x14ac:dyDescent="0.2">
      <c r="A199" s="42"/>
      <c r="B199" s="42"/>
      <c r="C199" s="42"/>
      <c r="D199" s="47"/>
      <c r="F199" s="68"/>
      <c r="G199" s="56"/>
      <c r="H199" s="43"/>
    </row>
    <row r="200" spans="1:8" s="18" customFormat="1" x14ac:dyDescent="0.2">
      <c r="A200" s="42"/>
      <c r="B200" s="42"/>
      <c r="C200" s="42"/>
      <c r="D200" s="47"/>
      <c r="F200" s="68"/>
      <c r="G200" s="56"/>
      <c r="H200" s="43"/>
    </row>
    <row r="201" spans="1:8" s="18" customFormat="1" x14ac:dyDescent="0.2">
      <c r="A201" s="42"/>
      <c r="B201" s="42"/>
      <c r="C201" s="42"/>
      <c r="D201" s="47"/>
      <c r="F201" s="68"/>
      <c r="G201" s="56"/>
      <c r="H201" s="43"/>
    </row>
    <row r="202" spans="1:8" s="18" customFormat="1" x14ac:dyDescent="0.2">
      <c r="A202" s="42"/>
      <c r="B202" s="42"/>
      <c r="C202" s="42"/>
      <c r="D202" s="47"/>
      <c r="F202" s="68"/>
      <c r="G202" s="56"/>
      <c r="H202" s="43"/>
    </row>
    <row r="203" spans="1:8" s="18" customFormat="1" x14ac:dyDescent="0.2">
      <c r="A203" s="42"/>
      <c r="B203" s="42"/>
      <c r="C203" s="42"/>
      <c r="D203" s="47"/>
      <c r="F203" s="68"/>
      <c r="G203" s="56"/>
      <c r="H203" s="43"/>
    </row>
    <row r="204" spans="1:8" s="18" customFormat="1" x14ac:dyDescent="0.2">
      <c r="A204" s="42"/>
      <c r="B204" s="42"/>
      <c r="C204" s="42"/>
      <c r="D204" s="47"/>
      <c r="F204" s="68"/>
      <c r="G204" s="56"/>
      <c r="H204" s="43"/>
    </row>
    <row r="205" spans="1:8" s="18" customFormat="1" x14ac:dyDescent="0.2">
      <c r="A205" s="42"/>
      <c r="B205" s="42"/>
      <c r="C205" s="42"/>
      <c r="D205" s="47"/>
      <c r="F205" s="68"/>
      <c r="G205" s="56"/>
      <c r="H205" s="43"/>
    </row>
    <row r="206" spans="1:8" s="18" customFormat="1" x14ac:dyDescent="0.2">
      <c r="A206" s="42"/>
      <c r="B206" s="42"/>
      <c r="C206" s="42"/>
      <c r="D206" s="47"/>
      <c r="F206" s="68"/>
      <c r="G206" s="56"/>
      <c r="H206" s="43"/>
    </row>
    <row r="207" spans="1:8" s="18" customFormat="1" x14ac:dyDescent="0.2">
      <c r="A207" s="42"/>
      <c r="B207" s="42"/>
      <c r="C207" s="42"/>
      <c r="D207" s="47"/>
      <c r="F207" s="68"/>
      <c r="G207" s="56"/>
      <c r="H207" s="43"/>
    </row>
    <row r="208" spans="1:8" s="18" customFormat="1" x14ac:dyDescent="0.2">
      <c r="A208" s="42"/>
      <c r="B208" s="42"/>
      <c r="C208" s="42"/>
      <c r="D208" s="47"/>
      <c r="F208" s="68"/>
      <c r="G208" s="56"/>
      <c r="H208" s="43"/>
    </row>
    <row r="209" spans="1:8" s="18" customFormat="1" x14ac:dyDescent="0.2">
      <c r="A209" s="42"/>
      <c r="B209" s="42"/>
      <c r="C209" s="42"/>
      <c r="D209" s="47"/>
      <c r="F209" s="68"/>
      <c r="G209" s="56"/>
      <c r="H209" s="43"/>
    </row>
    <row r="210" spans="1:8" s="18" customFormat="1" x14ac:dyDescent="0.2">
      <c r="A210" s="42"/>
      <c r="B210" s="42"/>
      <c r="C210" s="42"/>
      <c r="D210" s="47"/>
      <c r="F210" s="68"/>
      <c r="G210" s="56"/>
      <c r="H210" s="43"/>
    </row>
    <row r="211" spans="1:8" s="18" customFormat="1" x14ac:dyDescent="0.2">
      <c r="A211" s="42"/>
      <c r="B211" s="42"/>
      <c r="C211" s="42"/>
      <c r="D211" s="47"/>
      <c r="F211" s="68"/>
      <c r="G211" s="56"/>
      <c r="H211" s="43"/>
    </row>
    <row r="212" spans="1:8" s="18" customFormat="1" x14ac:dyDescent="0.2">
      <c r="A212" s="42"/>
      <c r="B212" s="42"/>
      <c r="C212" s="42"/>
      <c r="D212" s="47"/>
      <c r="F212" s="68"/>
      <c r="G212" s="56"/>
      <c r="H212" s="43"/>
    </row>
    <row r="213" spans="1:8" s="18" customFormat="1" x14ac:dyDescent="0.2">
      <c r="A213" s="42"/>
      <c r="B213" s="42"/>
      <c r="C213" s="42"/>
      <c r="D213" s="47"/>
      <c r="F213" s="68"/>
      <c r="G213" s="56"/>
      <c r="H213" s="43"/>
    </row>
    <row r="214" spans="1:8" s="18" customFormat="1" x14ac:dyDescent="0.2">
      <c r="A214" s="42"/>
      <c r="B214" s="42"/>
      <c r="C214" s="42"/>
      <c r="D214" s="47"/>
      <c r="F214" s="68"/>
      <c r="G214" s="56"/>
      <c r="H214" s="43"/>
    </row>
    <row r="215" spans="1:8" s="18" customFormat="1" x14ac:dyDescent="0.2">
      <c r="A215" s="42"/>
      <c r="B215" s="42"/>
      <c r="C215" s="42"/>
      <c r="D215" s="47"/>
      <c r="F215" s="68"/>
      <c r="G215" s="56"/>
      <c r="H215" s="43"/>
    </row>
    <row r="216" spans="1:8" s="18" customFormat="1" x14ac:dyDescent="0.2">
      <c r="A216" s="42"/>
      <c r="B216" s="42"/>
      <c r="C216" s="42"/>
      <c r="D216" s="47"/>
      <c r="F216" s="68"/>
      <c r="G216" s="56"/>
      <c r="H216" s="43"/>
    </row>
    <row r="217" spans="1:8" s="18" customFormat="1" x14ac:dyDescent="0.2">
      <c r="A217" s="42"/>
      <c r="B217" s="42"/>
      <c r="C217" s="42"/>
      <c r="D217" s="47"/>
      <c r="F217" s="68"/>
      <c r="G217" s="56"/>
      <c r="H217" s="43"/>
    </row>
    <row r="218" spans="1:8" s="18" customFormat="1" x14ac:dyDescent="0.2">
      <c r="A218" s="42"/>
      <c r="B218" s="42"/>
      <c r="C218" s="42"/>
      <c r="D218" s="47"/>
      <c r="F218" s="68"/>
      <c r="G218" s="56"/>
      <c r="H218" s="43"/>
    </row>
    <row r="219" spans="1:8" s="18" customFormat="1" x14ac:dyDescent="0.2">
      <c r="A219" s="42"/>
      <c r="B219" s="42"/>
      <c r="C219" s="42"/>
      <c r="D219" s="47"/>
      <c r="F219" s="68"/>
      <c r="G219" s="56"/>
      <c r="H219" s="43"/>
    </row>
    <row r="220" spans="1:8" s="18" customFormat="1" x14ac:dyDescent="0.2">
      <c r="A220" s="42"/>
      <c r="B220" s="42"/>
      <c r="C220" s="42"/>
      <c r="D220" s="47"/>
      <c r="F220" s="68"/>
      <c r="G220" s="56"/>
      <c r="H220" s="43"/>
    </row>
    <row r="221" spans="1:8" s="18" customFormat="1" x14ac:dyDescent="0.2">
      <c r="A221" s="42"/>
      <c r="B221" s="42"/>
      <c r="C221" s="42"/>
      <c r="D221" s="47"/>
      <c r="F221" s="68"/>
      <c r="G221" s="56"/>
      <c r="H221" s="43"/>
    </row>
    <row r="222" spans="1:8" s="18" customFormat="1" x14ac:dyDescent="0.2">
      <c r="A222" s="42"/>
      <c r="B222" s="42"/>
      <c r="C222" s="42"/>
      <c r="D222" s="47"/>
      <c r="F222" s="68"/>
      <c r="G222" s="56"/>
      <c r="H222" s="43"/>
    </row>
    <row r="223" spans="1:8" s="18" customFormat="1" x14ac:dyDescent="0.2">
      <c r="A223" s="42"/>
      <c r="B223" s="42"/>
      <c r="C223" s="42"/>
      <c r="D223" s="47"/>
      <c r="F223" s="68"/>
      <c r="G223" s="56"/>
      <c r="H223" s="43"/>
    </row>
    <row r="224" spans="1:8" s="18" customFormat="1" x14ac:dyDescent="0.2">
      <c r="A224" s="42"/>
      <c r="B224" s="42"/>
      <c r="C224" s="42"/>
      <c r="D224" s="47"/>
      <c r="F224" s="68"/>
      <c r="G224" s="56"/>
      <c r="H224" s="43"/>
    </row>
    <row r="225" spans="1:8" s="18" customFormat="1" x14ac:dyDescent="0.2">
      <c r="A225" s="42"/>
      <c r="B225" s="42"/>
      <c r="C225" s="42"/>
      <c r="D225" s="47"/>
      <c r="F225" s="68"/>
      <c r="G225" s="56"/>
      <c r="H225" s="43"/>
    </row>
    <row r="226" spans="1:8" s="18" customFormat="1" x14ac:dyDescent="0.2">
      <c r="A226" s="42"/>
      <c r="B226" s="42"/>
      <c r="C226" s="42"/>
      <c r="D226" s="47"/>
      <c r="F226" s="68"/>
      <c r="G226" s="56"/>
      <c r="H226" s="43"/>
    </row>
    <row r="227" spans="1:8" s="18" customFormat="1" x14ac:dyDescent="0.2">
      <c r="A227" s="42"/>
      <c r="B227" s="42"/>
      <c r="C227" s="42"/>
      <c r="D227" s="47"/>
      <c r="F227" s="68"/>
      <c r="G227" s="56"/>
      <c r="H227" s="43"/>
    </row>
    <row r="228" spans="1:8" s="18" customFormat="1" x14ac:dyDescent="0.2">
      <c r="A228" s="42"/>
      <c r="B228" s="42"/>
      <c r="C228" s="42"/>
      <c r="D228" s="47"/>
      <c r="F228" s="68"/>
      <c r="G228" s="56"/>
      <c r="H228" s="43"/>
    </row>
    <row r="229" spans="1:8" s="18" customFormat="1" x14ac:dyDescent="0.2">
      <c r="A229" s="42"/>
      <c r="B229" s="42"/>
      <c r="C229" s="42"/>
      <c r="D229" s="47"/>
      <c r="F229" s="68"/>
      <c r="G229" s="56"/>
      <c r="H229" s="43"/>
    </row>
    <row r="230" spans="1:8" s="18" customFormat="1" x14ac:dyDescent="0.2">
      <c r="A230" s="42"/>
      <c r="B230" s="42"/>
      <c r="C230" s="42"/>
      <c r="D230" s="47"/>
      <c r="F230" s="68"/>
      <c r="G230" s="56"/>
      <c r="H230" s="43"/>
    </row>
    <row r="231" spans="1:8" s="18" customFormat="1" x14ac:dyDescent="0.2">
      <c r="A231" s="42"/>
      <c r="B231" s="42"/>
      <c r="C231" s="42"/>
      <c r="D231" s="47"/>
      <c r="F231" s="68"/>
      <c r="G231" s="56"/>
      <c r="H231" s="43"/>
    </row>
    <row r="232" spans="1:8" s="18" customFormat="1" x14ac:dyDescent="0.2">
      <c r="A232" s="42"/>
      <c r="B232" s="42"/>
      <c r="C232" s="42"/>
      <c r="D232" s="47"/>
      <c r="F232" s="68"/>
      <c r="G232" s="56"/>
      <c r="H232" s="43"/>
    </row>
    <row r="233" spans="1:8" s="18" customFormat="1" x14ac:dyDescent="0.2">
      <c r="A233" s="42"/>
      <c r="B233" s="42"/>
      <c r="C233" s="42"/>
      <c r="D233" s="47"/>
      <c r="F233" s="68"/>
      <c r="G233" s="56"/>
      <c r="H233" s="43"/>
    </row>
    <row r="234" spans="1:8" s="18" customFormat="1" x14ac:dyDescent="0.2">
      <c r="A234" s="42"/>
      <c r="B234" s="42"/>
      <c r="C234" s="42"/>
      <c r="D234" s="47"/>
      <c r="F234" s="68"/>
      <c r="G234" s="56"/>
      <c r="H234" s="43"/>
    </row>
    <row r="235" spans="1:8" s="18" customFormat="1" x14ac:dyDescent="0.2">
      <c r="A235" s="42"/>
      <c r="B235" s="42"/>
      <c r="C235" s="42"/>
      <c r="D235" s="47"/>
      <c r="F235" s="68"/>
      <c r="G235" s="56"/>
      <c r="H235" s="43"/>
    </row>
    <row r="236" spans="1:8" s="18" customFormat="1" x14ac:dyDescent="0.2">
      <c r="A236" s="42"/>
      <c r="B236" s="42"/>
      <c r="C236" s="42"/>
      <c r="D236" s="47"/>
      <c r="F236" s="68"/>
      <c r="G236" s="56"/>
      <c r="H236" s="43"/>
    </row>
    <row r="237" spans="1:8" s="18" customFormat="1" x14ac:dyDescent="0.2">
      <c r="A237" s="42"/>
      <c r="B237" s="42"/>
      <c r="C237" s="42"/>
      <c r="D237" s="47"/>
      <c r="F237" s="68"/>
      <c r="G237" s="56"/>
      <c r="H237" s="43"/>
    </row>
    <row r="238" spans="1:8" s="18" customFormat="1" x14ac:dyDescent="0.2">
      <c r="A238" s="42"/>
      <c r="B238" s="42"/>
      <c r="C238" s="42"/>
      <c r="D238" s="47"/>
      <c r="F238" s="68"/>
      <c r="G238" s="56"/>
      <c r="H238" s="43"/>
    </row>
    <row r="239" spans="1:8" s="18" customFormat="1" x14ac:dyDescent="0.2">
      <c r="A239" s="42"/>
      <c r="B239" s="42"/>
      <c r="C239" s="42"/>
      <c r="D239" s="47"/>
      <c r="F239" s="68"/>
      <c r="G239" s="56"/>
      <c r="H239" s="43"/>
    </row>
    <row r="240" spans="1:8" s="18" customFormat="1" x14ac:dyDescent="0.2">
      <c r="A240" s="42"/>
      <c r="B240" s="42"/>
      <c r="C240" s="42"/>
      <c r="D240" s="47"/>
      <c r="F240" s="68"/>
      <c r="G240" s="56"/>
      <c r="H240" s="43"/>
    </row>
    <row r="241" spans="1:8" s="18" customFormat="1" x14ac:dyDescent="0.2">
      <c r="A241" s="42"/>
      <c r="B241" s="42"/>
      <c r="C241" s="42"/>
      <c r="D241" s="47"/>
      <c r="F241" s="68"/>
      <c r="G241" s="56"/>
      <c r="H241" s="43"/>
    </row>
    <row r="242" spans="1:8" s="18" customFormat="1" x14ac:dyDescent="0.2">
      <c r="A242" s="42"/>
      <c r="B242" s="42"/>
      <c r="C242" s="42"/>
      <c r="D242" s="47"/>
      <c r="F242" s="68"/>
      <c r="G242" s="56"/>
      <c r="H242" s="43"/>
    </row>
    <row r="243" spans="1:8" s="18" customFormat="1" x14ac:dyDescent="0.2">
      <c r="A243" s="42"/>
      <c r="B243" s="42"/>
      <c r="C243" s="42"/>
      <c r="D243" s="47"/>
      <c r="F243" s="68"/>
      <c r="G243" s="56"/>
      <c r="H243" s="43"/>
    </row>
    <row r="244" spans="1:8" s="18" customFormat="1" x14ac:dyDescent="0.2">
      <c r="A244" s="42"/>
      <c r="B244" s="42"/>
      <c r="C244" s="42"/>
      <c r="D244" s="47"/>
      <c r="F244" s="68"/>
      <c r="G244" s="56"/>
      <c r="H244" s="43"/>
    </row>
    <row r="245" spans="1:8" s="18" customFormat="1" x14ac:dyDescent="0.2">
      <c r="A245" s="42"/>
      <c r="B245" s="42"/>
      <c r="C245" s="42"/>
      <c r="D245" s="47"/>
      <c r="F245" s="68"/>
      <c r="G245" s="56"/>
      <c r="H245" s="43"/>
    </row>
    <row r="246" spans="1:8" s="18" customFormat="1" x14ac:dyDescent="0.2">
      <c r="A246" s="42"/>
      <c r="B246" s="42"/>
      <c r="C246" s="42"/>
      <c r="D246" s="47"/>
      <c r="F246" s="68"/>
      <c r="G246" s="56"/>
      <c r="H246" s="43"/>
    </row>
    <row r="247" spans="1:8" s="18" customFormat="1" x14ac:dyDescent="0.2">
      <c r="A247" s="42"/>
      <c r="B247" s="42"/>
      <c r="C247" s="42"/>
      <c r="D247" s="47"/>
      <c r="F247" s="68"/>
      <c r="G247" s="56"/>
      <c r="H247" s="43"/>
    </row>
    <row r="248" spans="1:8" s="18" customFormat="1" x14ac:dyDescent="0.2">
      <c r="A248" s="42"/>
      <c r="B248" s="42"/>
      <c r="C248" s="42"/>
      <c r="D248" s="47"/>
      <c r="F248" s="68"/>
      <c r="G248" s="56"/>
      <c r="H248" s="43"/>
    </row>
    <row r="249" spans="1:8" s="18" customFormat="1" x14ac:dyDescent="0.2">
      <c r="A249" s="42"/>
      <c r="B249" s="42"/>
      <c r="C249" s="42"/>
      <c r="D249" s="47"/>
      <c r="F249" s="68"/>
      <c r="G249" s="56"/>
      <c r="H249" s="43"/>
    </row>
    <row r="250" spans="1:8" s="18" customFormat="1" x14ac:dyDescent="0.2">
      <c r="A250" s="42"/>
      <c r="B250" s="42"/>
      <c r="C250" s="42"/>
      <c r="D250" s="47"/>
      <c r="F250" s="68"/>
      <c r="G250" s="56"/>
      <c r="H250" s="43"/>
    </row>
    <row r="251" spans="1:8" s="18" customFormat="1" x14ac:dyDescent="0.2">
      <c r="A251" s="42"/>
      <c r="B251" s="42"/>
      <c r="C251" s="42"/>
      <c r="D251" s="47"/>
      <c r="F251" s="68"/>
      <c r="G251" s="56"/>
      <c r="H251" s="43"/>
    </row>
    <row r="252" spans="1:8" s="18" customFormat="1" x14ac:dyDescent="0.2">
      <c r="A252" s="42"/>
      <c r="B252" s="42"/>
      <c r="C252" s="42"/>
      <c r="D252" s="47"/>
      <c r="F252" s="68"/>
      <c r="G252" s="56"/>
      <c r="H252" s="43"/>
    </row>
    <row r="253" spans="1:8" s="18" customFormat="1" x14ac:dyDescent="0.2">
      <c r="A253" s="42"/>
      <c r="B253" s="42"/>
      <c r="C253" s="42"/>
      <c r="D253" s="47"/>
      <c r="F253" s="68"/>
      <c r="G253" s="56"/>
      <c r="H253" s="43"/>
    </row>
    <row r="254" spans="1:8" s="18" customFormat="1" x14ac:dyDescent="0.2">
      <c r="A254" s="42"/>
      <c r="B254" s="42"/>
      <c r="C254" s="42"/>
      <c r="D254" s="47"/>
      <c r="F254" s="68"/>
      <c r="G254" s="56"/>
      <c r="H254" s="43"/>
    </row>
    <row r="255" spans="1:8" s="18" customFormat="1" x14ac:dyDescent="0.2">
      <c r="A255" s="42"/>
      <c r="B255" s="42"/>
      <c r="C255" s="42"/>
      <c r="D255" s="47"/>
      <c r="F255" s="68"/>
      <c r="G255" s="56"/>
      <c r="H255" s="43"/>
    </row>
    <row r="256" spans="1:8" s="18" customFormat="1" x14ac:dyDescent="0.2">
      <c r="A256" s="42"/>
      <c r="B256" s="42"/>
      <c r="C256" s="42"/>
      <c r="D256" s="47"/>
      <c r="F256" s="68"/>
      <c r="G256" s="56"/>
      <c r="H256" s="43"/>
    </row>
    <row r="257" spans="1:8" s="18" customFormat="1" x14ac:dyDescent="0.2">
      <c r="A257" s="42"/>
      <c r="B257" s="42"/>
      <c r="C257" s="42"/>
      <c r="D257" s="47"/>
      <c r="F257" s="68"/>
      <c r="G257" s="56"/>
      <c r="H257" s="43"/>
    </row>
    <row r="258" spans="1:8" s="18" customFormat="1" x14ac:dyDescent="0.2">
      <c r="A258" s="42"/>
      <c r="B258" s="42"/>
      <c r="C258" s="42"/>
      <c r="D258" s="47"/>
      <c r="F258" s="68"/>
      <c r="G258" s="56"/>
      <c r="H258" s="43"/>
    </row>
    <row r="259" spans="1:8" s="18" customFormat="1" x14ac:dyDescent="0.2">
      <c r="A259" s="42"/>
      <c r="B259" s="42"/>
      <c r="C259" s="42"/>
      <c r="D259" s="47"/>
      <c r="F259" s="68"/>
      <c r="G259" s="56"/>
      <c r="H259" s="43"/>
    </row>
    <row r="260" spans="1:8" s="18" customFormat="1" x14ac:dyDescent="0.2">
      <c r="A260" s="42"/>
      <c r="B260" s="42"/>
      <c r="C260" s="42"/>
      <c r="D260" s="47"/>
      <c r="F260" s="68"/>
      <c r="G260" s="56"/>
      <c r="H260" s="43"/>
    </row>
    <row r="261" spans="1:8" s="18" customFormat="1" x14ac:dyDescent="0.2">
      <c r="A261" s="42"/>
      <c r="B261" s="42"/>
      <c r="C261" s="42"/>
      <c r="D261" s="47"/>
      <c r="F261" s="68"/>
      <c r="G261" s="56"/>
      <c r="H261" s="43"/>
    </row>
    <row r="262" spans="1:8" s="18" customFormat="1" x14ac:dyDescent="0.2">
      <c r="A262" s="42"/>
      <c r="B262" s="42"/>
      <c r="C262" s="42"/>
      <c r="D262" s="47"/>
      <c r="F262" s="68"/>
      <c r="G262" s="56"/>
      <c r="H262" s="43"/>
    </row>
    <row r="263" spans="1:8" s="18" customFormat="1" x14ac:dyDescent="0.2">
      <c r="A263" s="42"/>
      <c r="B263" s="42"/>
      <c r="C263" s="42"/>
      <c r="D263" s="47"/>
      <c r="F263" s="68"/>
      <c r="G263" s="56"/>
      <c r="H263" s="43"/>
    </row>
    <row r="264" spans="1:8" s="18" customFormat="1" x14ac:dyDescent="0.2">
      <c r="A264" s="42"/>
      <c r="B264" s="42"/>
      <c r="C264" s="42"/>
      <c r="D264" s="47"/>
      <c r="F264" s="68"/>
      <c r="G264" s="56"/>
      <c r="H264" s="43"/>
    </row>
    <row r="265" spans="1:8" s="18" customFormat="1" x14ac:dyDescent="0.2">
      <c r="A265" s="42"/>
      <c r="B265" s="42"/>
      <c r="C265" s="42"/>
      <c r="D265" s="47"/>
      <c r="F265" s="68"/>
      <c r="G265" s="56"/>
      <c r="H265" s="43"/>
    </row>
    <row r="266" spans="1:8" s="18" customFormat="1" x14ac:dyDescent="0.2">
      <c r="A266" s="42"/>
      <c r="B266" s="42"/>
      <c r="C266" s="42"/>
      <c r="D266" s="47"/>
      <c r="F266" s="68"/>
      <c r="G266" s="56"/>
      <c r="H266" s="43"/>
    </row>
    <row r="267" spans="1:8" s="18" customFormat="1" x14ac:dyDescent="0.2">
      <c r="A267" s="42"/>
      <c r="B267" s="42"/>
      <c r="C267" s="42"/>
      <c r="D267" s="47"/>
      <c r="F267" s="68"/>
      <c r="G267" s="56"/>
      <c r="H267" s="43"/>
    </row>
    <row r="268" spans="1:8" s="18" customFormat="1" x14ac:dyDescent="0.2">
      <c r="A268" s="42"/>
      <c r="B268" s="42"/>
      <c r="C268" s="42"/>
      <c r="D268" s="47"/>
      <c r="F268" s="68"/>
      <c r="G268" s="56"/>
      <c r="H268" s="43"/>
    </row>
    <row r="269" spans="1:8" s="18" customFormat="1" x14ac:dyDescent="0.2">
      <c r="A269" s="42"/>
      <c r="B269" s="42"/>
      <c r="C269" s="42"/>
      <c r="D269" s="47"/>
      <c r="F269" s="68"/>
      <c r="G269" s="56"/>
      <c r="H269" s="43"/>
    </row>
    <row r="270" spans="1:8" s="18" customFormat="1" x14ac:dyDescent="0.2">
      <c r="A270" s="42"/>
      <c r="B270" s="42"/>
      <c r="C270" s="42"/>
      <c r="D270" s="47"/>
      <c r="F270" s="68"/>
      <c r="G270" s="56"/>
      <c r="H270" s="43"/>
    </row>
    <row r="271" spans="1:8" s="18" customFormat="1" x14ac:dyDescent="0.2">
      <c r="A271" s="42"/>
      <c r="B271" s="42"/>
      <c r="C271" s="42"/>
      <c r="D271" s="47"/>
      <c r="F271" s="68"/>
      <c r="G271" s="56"/>
      <c r="H271" s="43"/>
    </row>
    <row r="272" spans="1:8" s="18" customFormat="1" x14ac:dyDescent="0.2">
      <c r="A272" s="42"/>
      <c r="B272" s="42"/>
      <c r="C272" s="42"/>
      <c r="D272" s="47"/>
      <c r="F272" s="68"/>
      <c r="G272" s="56"/>
      <c r="H272" s="43"/>
    </row>
    <row r="273" spans="1:8" s="18" customFormat="1" x14ac:dyDescent="0.2">
      <c r="A273" s="42"/>
      <c r="B273" s="42"/>
      <c r="C273" s="42"/>
      <c r="D273" s="47"/>
      <c r="F273" s="68"/>
      <c r="G273" s="56"/>
      <c r="H273" s="43"/>
    </row>
    <row r="274" spans="1:8" s="18" customFormat="1" x14ac:dyDescent="0.2">
      <c r="A274" s="42"/>
      <c r="B274" s="42"/>
      <c r="C274" s="42"/>
      <c r="D274" s="47"/>
      <c r="F274" s="68"/>
      <c r="G274" s="56"/>
      <c r="H274" s="43"/>
    </row>
    <row r="275" spans="1:8" s="18" customFormat="1" x14ac:dyDescent="0.2">
      <c r="A275" s="42"/>
      <c r="B275" s="42"/>
      <c r="C275" s="42"/>
      <c r="D275" s="47"/>
      <c r="F275" s="68"/>
      <c r="G275" s="56"/>
      <c r="H275" s="43"/>
    </row>
    <row r="276" spans="1:8" s="18" customFormat="1" x14ac:dyDescent="0.2">
      <c r="A276" s="42"/>
      <c r="B276" s="42"/>
      <c r="C276" s="42"/>
      <c r="D276" s="47"/>
      <c r="F276" s="68"/>
      <c r="G276" s="56"/>
      <c r="H276" s="43"/>
    </row>
    <row r="277" spans="1:8" s="18" customFormat="1" x14ac:dyDescent="0.2">
      <c r="A277" s="42"/>
      <c r="B277" s="42"/>
      <c r="C277" s="42"/>
      <c r="D277" s="47"/>
      <c r="F277" s="68"/>
      <c r="G277" s="56"/>
      <c r="H277" s="43"/>
    </row>
    <row r="278" spans="1:8" s="18" customFormat="1" x14ac:dyDescent="0.2">
      <c r="A278" s="42"/>
      <c r="B278" s="42"/>
      <c r="C278" s="42"/>
      <c r="D278" s="47"/>
      <c r="F278" s="68"/>
      <c r="G278" s="56"/>
      <c r="H278" s="43"/>
    </row>
    <row r="279" spans="1:8" s="18" customFormat="1" x14ac:dyDescent="0.2">
      <c r="A279" s="42"/>
      <c r="B279" s="42"/>
      <c r="C279" s="42"/>
      <c r="D279" s="47"/>
      <c r="F279" s="68"/>
      <c r="G279" s="56"/>
      <c r="H279" s="43"/>
    </row>
    <row r="280" spans="1:8" s="18" customFormat="1" x14ac:dyDescent="0.2">
      <c r="A280" s="42"/>
      <c r="B280" s="42"/>
      <c r="C280" s="42"/>
      <c r="D280" s="47"/>
      <c r="F280" s="68"/>
      <c r="G280" s="56"/>
      <c r="H280" s="43"/>
    </row>
    <row r="281" spans="1:8" s="18" customFormat="1" x14ac:dyDescent="0.2">
      <c r="A281" s="42"/>
      <c r="B281" s="42"/>
      <c r="C281" s="42"/>
      <c r="D281" s="47"/>
      <c r="F281" s="68"/>
      <c r="G281" s="56"/>
      <c r="H281" s="43"/>
    </row>
    <row r="282" spans="1:8" s="18" customFormat="1" x14ac:dyDescent="0.2">
      <c r="A282" s="42"/>
      <c r="B282" s="42"/>
      <c r="C282" s="42"/>
      <c r="D282" s="47"/>
      <c r="F282" s="68"/>
      <c r="G282" s="56"/>
      <c r="H282" s="43"/>
    </row>
    <row r="283" spans="1:8" s="18" customFormat="1" x14ac:dyDescent="0.2">
      <c r="A283" s="42"/>
      <c r="B283" s="42"/>
      <c r="C283" s="42"/>
      <c r="D283" s="47"/>
      <c r="F283" s="68"/>
      <c r="G283" s="56"/>
      <c r="H283" s="43"/>
    </row>
    <row r="284" spans="1:8" s="18" customFormat="1" x14ac:dyDescent="0.2">
      <c r="A284" s="42"/>
      <c r="B284" s="42"/>
      <c r="C284" s="42"/>
      <c r="D284" s="47"/>
      <c r="F284" s="68"/>
      <c r="G284" s="56"/>
      <c r="H284" s="43"/>
    </row>
    <row r="285" spans="1:8" s="18" customFormat="1" x14ac:dyDescent="0.2">
      <c r="A285" s="42"/>
      <c r="B285" s="42"/>
      <c r="C285" s="42"/>
      <c r="D285" s="47"/>
      <c r="F285" s="68"/>
      <c r="G285" s="56"/>
      <c r="H285" s="43"/>
    </row>
    <row r="286" spans="1:8" s="18" customFormat="1" x14ac:dyDescent="0.2">
      <c r="A286" s="42"/>
      <c r="B286" s="42"/>
      <c r="C286" s="42"/>
      <c r="D286" s="47"/>
      <c r="F286" s="68"/>
      <c r="G286" s="56"/>
      <c r="H286" s="43"/>
    </row>
    <row r="287" spans="1:8" s="18" customFormat="1" x14ac:dyDescent="0.2">
      <c r="A287" s="42"/>
      <c r="B287" s="42"/>
      <c r="C287" s="42"/>
      <c r="D287" s="47"/>
      <c r="F287" s="68"/>
      <c r="G287" s="56"/>
      <c r="H287" s="43"/>
    </row>
    <row r="288" spans="1:8" s="18" customFormat="1" x14ac:dyDescent="0.2">
      <c r="A288" s="42"/>
      <c r="B288" s="42"/>
      <c r="C288" s="42"/>
      <c r="D288" s="47"/>
      <c r="F288" s="68"/>
      <c r="G288" s="56"/>
      <c r="H288" s="43"/>
    </row>
    <row r="289" spans="1:8" s="18" customFormat="1" x14ac:dyDescent="0.2">
      <c r="A289" s="42"/>
      <c r="B289" s="42"/>
      <c r="C289" s="42"/>
      <c r="D289" s="47"/>
      <c r="F289" s="68"/>
      <c r="G289" s="56"/>
      <c r="H289" s="43"/>
    </row>
    <row r="290" spans="1:8" s="18" customFormat="1" x14ac:dyDescent="0.2">
      <c r="A290" s="42"/>
      <c r="B290" s="42"/>
      <c r="C290" s="42"/>
      <c r="D290" s="47"/>
      <c r="F290" s="68"/>
      <c r="G290" s="56"/>
      <c r="H290" s="43"/>
    </row>
    <row r="291" spans="1:8" s="18" customFormat="1" x14ac:dyDescent="0.2">
      <c r="A291" s="42"/>
      <c r="B291" s="42"/>
      <c r="C291" s="42"/>
      <c r="D291" s="47"/>
      <c r="F291" s="68"/>
      <c r="G291" s="56"/>
      <c r="H291" s="43"/>
    </row>
    <row r="292" spans="1:8" s="18" customFormat="1" x14ac:dyDescent="0.2">
      <c r="A292" s="42"/>
      <c r="B292" s="42"/>
      <c r="C292" s="42"/>
      <c r="D292" s="47"/>
      <c r="F292" s="68"/>
      <c r="G292" s="56"/>
      <c r="H292" s="43"/>
    </row>
    <row r="293" spans="1:8" s="18" customFormat="1" x14ac:dyDescent="0.2">
      <c r="A293" s="42"/>
      <c r="B293" s="42"/>
      <c r="C293" s="42"/>
      <c r="D293" s="47"/>
      <c r="F293" s="68"/>
      <c r="G293" s="56"/>
      <c r="H293" s="43"/>
    </row>
    <row r="294" spans="1:8" s="18" customFormat="1" x14ac:dyDescent="0.2">
      <c r="A294" s="42"/>
      <c r="B294" s="42"/>
      <c r="C294" s="42"/>
      <c r="D294" s="47"/>
      <c r="F294" s="68"/>
      <c r="G294" s="56"/>
      <c r="H294" s="43"/>
    </row>
    <row r="295" spans="1:8" s="18" customFormat="1" x14ac:dyDescent="0.2">
      <c r="A295" s="42"/>
      <c r="B295" s="42"/>
      <c r="C295" s="42"/>
      <c r="D295" s="47"/>
      <c r="F295" s="68"/>
      <c r="G295" s="56"/>
      <c r="H295" s="43"/>
    </row>
    <row r="296" spans="1:8" s="18" customFormat="1" x14ac:dyDescent="0.2">
      <c r="A296" s="42"/>
      <c r="B296" s="42"/>
      <c r="C296" s="42"/>
      <c r="D296" s="47"/>
      <c r="F296" s="68"/>
      <c r="G296" s="56"/>
      <c r="H296" s="43"/>
    </row>
    <row r="297" spans="1:8" s="18" customFormat="1" x14ac:dyDescent="0.2">
      <c r="A297" s="42"/>
      <c r="B297" s="42"/>
      <c r="C297" s="42"/>
      <c r="D297" s="47"/>
      <c r="F297" s="68"/>
      <c r="G297" s="56"/>
      <c r="H297" s="43"/>
    </row>
    <row r="298" spans="1:8" s="18" customFormat="1" x14ac:dyDescent="0.2">
      <c r="A298" s="42"/>
      <c r="B298" s="42"/>
      <c r="C298" s="42"/>
      <c r="D298" s="47"/>
      <c r="F298" s="68"/>
      <c r="G298" s="56"/>
      <c r="H298" s="43"/>
    </row>
    <row r="299" spans="1:8" s="18" customFormat="1" x14ac:dyDescent="0.2">
      <c r="A299" s="42"/>
      <c r="B299" s="42"/>
      <c r="C299" s="42"/>
      <c r="D299" s="47"/>
      <c r="F299" s="68"/>
      <c r="G299" s="56"/>
      <c r="H299" s="43"/>
    </row>
    <row r="300" spans="1:8" s="18" customFormat="1" x14ac:dyDescent="0.2">
      <c r="A300" s="42"/>
      <c r="B300" s="42"/>
      <c r="C300" s="42"/>
      <c r="D300" s="47"/>
      <c r="F300" s="68"/>
      <c r="G300" s="56"/>
      <c r="H300" s="43"/>
    </row>
    <row r="301" spans="1:8" s="18" customFormat="1" x14ac:dyDescent="0.2">
      <c r="A301" s="42"/>
      <c r="B301" s="42"/>
      <c r="C301" s="42"/>
      <c r="D301" s="47"/>
      <c r="F301" s="68"/>
      <c r="G301" s="56"/>
      <c r="H301" s="43"/>
    </row>
    <row r="302" spans="1:8" s="18" customFormat="1" x14ac:dyDescent="0.2">
      <c r="A302" s="42"/>
      <c r="B302" s="42"/>
      <c r="C302" s="42"/>
      <c r="D302" s="47"/>
      <c r="F302" s="68"/>
      <c r="G302" s="56"/>
      <c r="H302" s="43"/>
    </row>
    <row r="303" spans="1:8" s="18" customFormat="1" x14ac:dyDescent="0.2">
      <c r="A303" s="42"/>
      <c r="B303" s="42"/>
      <c r="C303" s="42"/>
      <c r="D303" s="47"/>
      <c r="F303" s="68"/>
      <c r="G303" s="56"/>
      <c r="H303" s="43"/>
    </row>
    <row r="304" spans="1:8" s="18" customFormat="1" x14ac:dyDescent="0.2">
      <c r="A304" s="42"/>
      <c r="B304" s="42"/>
      <c r="C304" s="42"/>
      <c r="D304" s="47"/>
      <c r="F304" s="68"/>
      <c r="G304" s="56"/>
      <c r="H304" s="43"/>
    </row>
    <row r="305" spans="1:8" s="18" customFormat="1" x14ac:dyDescent="0.2">
      <c r="A305" s="42"/>
      <c r="B305" s="42"/>
      <c r="C305" s="42"/>
      <c r="D305" s="47"/>
      <c r="F305" s="68"/>
      <c r="G305" s="56"/>
      <c r="H305" s="43"/>
    </row>
    <row r="306" spans="1:8" s="18" customFormat="1" x14ac:dyDescent="0.2">
      <c r="A306" s="42"/>
      <c r="B306" s="42"/>
      <c r="C306" s="42"/>
      <c r="D306" s="47"/>
      <c r="F306" s="68"/>
      <c r="G306" s="56"/>
      <c r="H306" s="43"/>
    </row>
    <row r="307" spans="1:8" s="18" customFormat="1" x14ac:dyDescent="0.2">
      <c r="A307" s="42"/>
      <c r="B307" s="42"/>
      <c r="C307" s="42"/>
      <c r="D307" s="47"/>
      <c r="F307" s="68"/>
      <c r="G307" s="56"/>
      <c r="H307" s="43"/>
    </row>
    <row r="308" spans="1:8" s="18" customFormat="1" x14ac:dyDescent="0.2">
      <c r="A308" s="42"/>
      <c r="B308" s="42"/>
      <c r="C308" s="42"/>
      <c r="D308" s="47"/>
      <c r="F308" s="68"/>
      <c r="G308" s="56"/>
      <c r="H308" s="43"/>
    </row>
    <row r="309" spans="1:8" s="18" customFormat="1" x14ac:dyDescent="0.2">
      <c r="A309" s="42"/>
      <c r="B309" s="42"/>
      <c r="C309" s="42"/>
      <c r="D309" s="47"/>
      <c r="F309" s="68"/>
      <c r="G309" s="56"/>
      <c r="H309" s="43"/>
    </row>
    <row r="310" spans="1:8" s="18" customFormat="1" x14ac:dyDescent="0.2">
      <c r="A310" s="42"/>
      <c r="B310" s="42"/>
      <c r="C310" s="42"/>
      <c r="D310" s="47"/>
      <c r="F310" s="68"/>
      <c r="G310" s="56"/>
      <c r="H310" s="43"/>
    </row>
    <row r="311" spans="1:8" s="18" customFormat="1" x14ac:dyDescent="0.2">
      <c r="A311" s="42"/>
      <c r="B311" s="42"/>
      <c r="C311" s="42"/>
      <c r="D311" s="47"/>
      <c r="F311" s="68"/>
      <c r="G311" s="56"/>
      <c r="H311" s="43"/>
    </row>
    <row r="312" spans="1:8" s="18" customFormat="1" x14ac:dyDescent="0.2">
      <c r="A312" s="42"/>
      <c r="B312" s="42"/>
      <c r="C312" s="42"/>
      <c r="D312" s="47"/>
      <c r="F312" s="68"/>
      <c r="G312" s="56"/>
      <c r="H312" s="43"/>
    </row>
    <row r="313" spans="1:8" s="18" customFormat="1" x14ac:dyDescent="0.2">
      <c r="A313" s="42"/>
      <c r="B313" s="42"/>
      <c r="C313" s="42"/>
      <c r="D313" s="47"/>
      <c r="F313" s="68"/>
      <c r="G313" s="56"/>
      <c r="H313" s="43"/>
    </row>
    <row r="314" spans="1:8" s="18" customFormat="1" x14ac:dyDescent="0.2">
      <c r="A314" s="42"/>
      <c r="B314" s="42"/>
      <c r="C314" s="42"/>
      <c r="D314" s="47"/>
      <c r="F314" s="68"/>
      <c r="G314" s="56"/>
      <c r="H314" s="43"/>
    </row>
    <row r="315" spans="1:8" s="18" customFormat="1" x14ac:dyDescent="0.2">
      <c r="A315" s="42"/>
      <c r="B315" s="42"/>
      <c r="C315" s="42"/>
      <c r="D315" s="47"/>
      <c r="F315" s="68"/>
      <c r="G315" s="56"/>
      <c r="H315" s="43"/>
    </row>
    <row r="316" spans="1:8" s="18" customFormat="1" x14ac:dyDescent="0.2">
      <c r="A316" s="42"/>
      <c r="B316" s="42"/>
      <c r="C316" s="42"/>
      <c r="D316" s="47"/>
      <c r="F316" s="68"/>
      <c r="G316" s="56"/>
      <c r="H316" s="43"/>
    </row>
    <row r="317" spans="1:8" s="18" customFormat="1" x14ac:dyDescent="0.2">
      <c r="A317" s="42"/>
      <c r="B317" s="42"/>
      <c r="C317" s="42"/>
      <c r="D317" s="47"/>
      <c r="F317" s="68"/>
      <c r="G317" s="56"/>
      <c r="H317" s="43"/>
    </row>
    <row r="318" spans="1:8" s="18" customFormat="1" x14ac:dyDescent="0.2">
      <c r="A318" s="42"/>
      <c r="B318" s="42"/>
      <c r="C318" s="42"/>
      <c r="D318" s="47"/>
      <c r="F318" s="68"/>
      <c r="G318" s="56"/>
      <c r="H318" s="43"/>
    </row>
    <row r="319" spans="1:8" s="18" customFormat="1" x14ac:dyDescent="0.2">
      <c r="A319" s="42"/>
      <c r="B319" s="42"/>
      <c r="C319" s="42"/>
      <c r="D319" s="47"/>
      <c r="F319" s="68"/>
      <c r="G319" s="56"/>
      <c r="H319" s="43"/>
    </row>
    <row r="320" spans="1:8" s="18" customFormat="1" x14ac:dyDescent="0.2">
      <c r="A320" s="42"/>
      <c r="B320" s="42"/>
      <c r="C320" s="42"/>
      <c r="D320" s="47"/>
      <c r="F320" s="68"/>
      <c r="G320" s="56"/>
      <c r="H320" s="43"/>
    </row>
    <row r="321" spans="1:8" s="18" customFormat="1" x14ac:dyDescent="0.2">
      <c r="A321" s="42"/>
      <c r="B321" s="42"/>
      <c r="C321" s="42"/>
      <c r="D321" s="47"/>
      <c r="F321" s="68"/>
      <c r="G321" s="56"/>
      <c r="H321" s="43"/>
    </row>
    <row r="322" spans="1:8" s="18" customFormat="1" x14ac:dyDescent="0.2">
      <c r="A322" s="42"/>
      <c r="B322" s="42"/>
      <c r="C322" s="42"/>
      <c r="D322" s="47"/>
      <c r="F322" s="68"/>
      <c r="G322" s="56"/>
      <c r="H322" s="43"/>
    </row>
    <row r="323" spans="1:8" s="18" customFormat="1" x14ac:dyDescent="0.2">
      <c r="A323" s="42"/>
      <c r="B323" s="42"/>
      <c r="C323" s="42"/>
      <c r="D323" s="47"/>
      <c r="F323" s="68"/>
      <c r="G323" s="56"/>
      <c r="H323" s="43"/>
    </row>
    <row r="324" spans="1:8" s="18" customFormat="1" x14ac:dyDescent="0.2">
      <c r="A324" s="42"/>
      <c r="B324" s="42"/>
      <c r="C324" s="42"/>
      <c r="D324" s="47"/>
      <c r="F324" s="68"/>
      <c r="G324" s="56"/>
      <c r="H324" s="43"/>
    </row>
    <row r="325" spans="1:8" s="18" customFormat="1" x14ac:dyDescent="0.2">
      <c r="A325" s="42"/>
      <c r="B325" s="42"/>
      <c r="C325" s="42"/>
      <c r="D325" s="47"/>
      <c r="F325" s="68"/>
      <c r="G325" s="56"/>
      <c r="H325" s="43"/>
    </row>
    <row r="326" spans="1:8" s="18" customFormat="1" x14ac:dyDescent="0.2">
      <c r="A326" s="42"/>
      <c r="B326" s="42"/>
      <c r="C326" s="42"/>
      <c r="D326" s="47"/>
      <c r="F326" s="68"/>
      <c r="G326" s="56"/>
      <c r="H326" s="43"/>
    </row>
    <row r="327" spans="1:8" s="18" customFormat="1" x14ac:dyDescent="0.2">
      <c r="A327" s="42"/>
      <c r="B327" s="42"/>
      <c r="C327" s="42"/>
      <c r="D327" s="47"/>
      <c r="F327" s="68"/>
      <c r="G327" s="56"/>
      <c r="H327" s="43"/>
    </row>
    <row r="328" spans="1:8" s="18" customFormat="1" x14ac:dyDescent="0.2">
      <c r="A328" s="42"/>
      <c r="B328" s="42"/>
      <c r="C328" s="42"/>
      <c r="D328" s="47"/>
      <c r="F328" s="68"/>
      <c r="G328" s="56"/>
      <c r="H328" s="43"/>
    </row>
    <row r="329" spans="1:8" s="18" customFormat="1" x14ac:dyDescent="0.2">
      <c r="A329" s="42"/>
      <c r="B329" s="42"/>
      <c r="C329" s="42"/>
      <c r="D329" s="47"/>
      <c r="F329" s="68"/>
      <c r="G329" s="56"/>
      <c r="H329" s="43"/>
    </row>
    <row r="330" spans="1:8" s="18" customFormat="1" x14ac:dyDescent="0.2">
      <c r="A330" s="42"/>
      <c r="B330" s="42"/>
      <c r="C330" s="42"/>
      <c r="D330" s="47"/>
      <c r="F330" s="68"/>
      <c r="G330" s="56"/>
      <c r="H330" s="43"/>
    </row>
    <row r="331" spans="1:8" s="18" customFormat="1" x14ac:dyDescent="0.2">
      <c r="A331" s="42"/>
      <c r="B331" s="42"/>
      <c r="C331" s="42"/>
      <c r="D331" s="47"/>
      <c r="F331" s="68"/>
      <c r="G331" s="56"/>
      <c r="H331" s="43"/>
    </row>
    <row r="332" spans="1:8" s="18" customFormat="1" x14ac:dyDescent="0.2">
      <c r="A332" s="42"/>
      <c r="B332" s="42"/>
      <c r="C332" s="42"/>
      <c r="D332" s="47"/>
      <c r="F332" s="68"/>
      <c r="G332" s="56"/>
      <c r="H332" s="43"/>
    </row>
    <row r="333" spans="1:8" s="18" customFormat="1" x14ac:dyDescent="0.2">
      <c r="A333" s="42"/>
      <c r="B333" s="42"/>
      <c r="C333" s="42"/>
      <c r="D333" s="47"/>
      <c r="F333" s="68"/>
      <c r="G333" s="56"/>
      <c r="H333" s="43"/>
    </row>
    <row r="334" spans="1:8" s="18" customFormat="1" x14ac:dyDescent="0.2">
      <c r="A334" s="42"/>
      <c r="B334" s="42"/>
      <c r="C334" s="42"/>
      <c r="D334" s="47"/>
      <c r="F334" s="68"/>
      <c r="G334" s="56"/>
      <c r="H334" s="43"/>
    </row>
    <row r="335" spans="1:8" s="18" customFormat="1" x14ac:dyDescent="0.2">
      <c r="A335" s="42"/>
      <c r="B335" s="42"/>
      <c r="C335" s="42"/>
      <c r="D335" s="47"/>
      <c r="F335" s="68"/>
      <c r="G335" s="56"/>
      <c r="H335" s="43"/>
    </row>
    <row r="336" spans="1:8" s="18" customFormat="1" x14ac:dyDescent="0.2">
      <c r="A336" s="42"/>
      <c r="B336" s="42"/>
      <c r="C336" s="42"/>
      <c r="D336" s="47"/>
      <c r="F336" s="68"/>
      <c r="G336" s="56"/>
      <c r="H336" s="43"/>
    </row>
    <row r="337" spans="1:8" s="18" customFormat="1" x14ac:dyDescent="0.2">
      <c r="A337" s="42"/>
      <c r="B337" s="42"/>
      <c r="C337" s="42"/>
      <c r="D337" s="47"/>
      <c r="F337" s="68"/>
      <c r="G337" s="56"/>
      <c r="H337" s="43"/>
    </row>
    <row r="338" spans="1:8" s="18" customFormat="1" x14ac:dyDescent="0.2">
      <c r="A338" s="42"/>
      <c r="B338" s="42"/>
      <c r="C338" s="42"/>
      <c r="D338" s="47"/>
      <c r="F338" s="68"/>
      <c r="G338" s="56"/>
      <c r="H338" s="43"/>
    </row>
    <row r="339" spans="1:8" s="18" customFormat="1" x14ac:dyDescent="0.2">
      <c r="A339" s="42"/>
      <c r="B339" s="42"/>
      <c r="C339" s="42"/>
      <c r="D339" s="47"/>
      <c r="F339" s="68"/>
      <c r="G339" s="56"/>
      <c r="H339" s="43"/>
    </row>
    <row r="340" spans="1:8" s="18" customFormat="1" x14ac:dyDescent="0.2">
      <c r="A340" s="42"/>
      <c r="B340" s="42"/>
      <c r="C340" s="42"/>
      <c r="D340" s="47"/>
      <c r="F340" s="68"/>
      <c r="G340" s="56"/>
      <c r="H340" s="43"/>
    </row>
    <row r="341" spans="1:8" s="18" customFormat="1" x14ac:dyDescent="0.2">
      <c r="A341" s="42"/>
      <c r="B341" s="42"/>
      <c r="C341" s="42"/>
      <c r="D341" s="47"/>
      <c r="F341" s="68"/>
      <c r="G341" s="56"/>
      <c r="H341" s="43"/>
    </row>
    <row r="342" spans="1:8" s="18" customFormat="1" x14ac:dyDescent="0.2">
      <c r="A342" s="42"/>
      <c r="B342" s="42"/>
      <c r="C342" s="42"/>
      <c r="D342" s="47"/>
      <c r="F342" s="68"/>
      <c r="G342" s="56"/>
      <c r="H342" s="43"/>
    </row>
    <row r="343" spans="1:8" s="18" customFormat="1" x14ac:dyDescent="0.2">
      <c r="A343" s="42"/>
      <c r="B343" s="42"/>
      <c r="C343" s="42"/>
      <c r="D343" s="47"/>
      <c r="F343" s="68"/>
      <c r="G343" s="56"/>
      <c r="H343" s="43"/>
    </row>
    <row r="344" spans="1:8" s="18" customFormat="1" x14ac:dyDescent="0.2">
      <c r="A344" s="42"/>
      <c r="B344" s="42"/>
      <c r="C344" s="42"/>
      <c r="D344" s="47"/>
      <c r="F344" s="68"/>
      <c r="G344" s="56"/>
      <c r="H344" s="43"/>
    </row>
    <row r="345" spans="1:8" s="18" customFormat="1" x14ac:dyDescent="0.2">
      <c r="A345" s="42"/>
      <c r="B345" s="42"/>
      <c r="C345" s="42"/>
      <c r="D345" s="47"/>
      <c r="F345" s="68"/>
      <c r="G345" s="56"/>
      <c r="H345" s="43"/>
    </row>
    <row r="346" spans="1:8" s="18" customFormat="1" x14ac:dyDescent="0.2">
      <c r="A346" s="42"/>
      <c r="B346" s="42"/>
      <c r="C346" s="42"/>
      <c r="D346" s="47"/>
      <c r="F346" s="68"/>
      <c r="G346" s="56"/>
      <c r="H346" s="43"/>
    </row>
    <row r="347" spans="1:8" s="18" customFormat="1" x14ac:dyDescent="0.2">
      <c r="A347" s="42"/>
      <c r="B347" s="42"/>
      <c r="C347" s="42"/>
      <c r="D347" s="47"/>
      <c r="F347" s="68"/>
      <c r="G347" s="56"/>
      <c r="H347" s="43"/>
    </row>
  </sheetData>
  <mergeCells count="2">
    <mergeCell ref="A1:H3"/>
    <mergeCell ref="A5:H5"/>
  </mergeCells>
  <dataValidations count="2">
    <dataValidation type="list" allowBlank="1" showInputMessage="1" showErrorMessage="1" sqref="C100" xr:uid="{2C3C85C1-9A83-4995-AC42-786715517B5B}">
      <formula1>Intervenant</formula1>
    </dataValidation>
    <dataValidation type="list" allowBlank="1" showInputMessage="1" showErrorMessage="1" sqref="F100:F119" xr:uid="{72D71997-9A9D-470A-8C33-20A1C62B782E}">
      <formula1>Marque_Chaudiére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D3A7B907-A6C7-480D-86FE-7F63791AE2C9}">
          <x14:formula1>
            <xm:f>Données!$J$2:$J$4</xm:f>
          </x14:formula1>
          <xm:sqref>C7:C99</xm:sqref>
        </x14:dataValidation>
        <x14:dataValidation type="list" allowBlank="1" showInputMessage="1" showErrorMessage="1" xr:uid="{BCCB62AA-49DD-44EF-982B-45A527509EBD}">
          <x14:formula1>
            <xm:f>Données!$C$2:$C$58</xm:f>
          </x14:formula1>
          <xm:sqref>D7:D99</xm:sqref>
        </x14:dataValidation>
        <x14:dataValidation type="list" allowBlank="1" showInputMessage="1" showErrorMessage="1" xr:uid="{55825310-8B38-4AFD-A95E-71A988A17927}">
          <x14:formula1>
            <xm:f>Données!$H$2:$H$5</xm:f>
          </x14:formula1>
          <xm:sqref>G7:G99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4AA763-2086-4A32-9507-049D898950A2}">
  <dimension ref="A1:AZ347"/>
  <sheetViews>
    <sheetView topLeftCell="A64" workbookViewId="0">
      <selection activeCell="E77" sqref="E77"/>
    </sheetView>
  </sheetViews>
  <sheetFormatPr baseColWidth="10" defaultColWidth="10.875" defaultRowHeight="15" x14ac:dyDescent="0.2"/>
  <cols>
    <col min="1" max="1" width="37.375" style="2" customWidth="1"/>
    <col min="2" max="2" width="13.375" style="2" customWidth="1"/>
    <col min="3" max="3" width="11.875" style="2" bestFit="1" customWidth="1"/>
    <col min="4" max="4" width="18.125" style="36" customWidth="1"/>
    <col min="5" max="5" width="32" style="1" bestFit="1" customWidth="1"/>
    <col min="6" max="6" width="27.125" style="69" bestFit="1" customWidth="1"/>
    <col min="7" max="7" width="24.625" style="10" bestFit="1" customWidth="1"/>
    <col min="8" max="8" width="20.625" style="24" customWidth="1"/>
    <col min="9" max="52" width="10.875" style="18"/>
    <col min="53" max="16384" width="10.875" style="1"/>
  </cols>
  <sheetData>
    <row r="1" spans="1:52" s="18" customFormat="1" ht="21" customHeight="1" x14ac:dyDescent="0.2">
      <c r="A1" s="101" t="s">
        <v>127</v>
      </c>
      <c r="B1" s="101"/>
      <c r="C1" s="101"/>
      <c r="D1" s="101"/>
      <c r="E1" s="101"/>
      <c r="F1" s="101"/>
      <c r="G1" s="101"/>
      <c r="H1" s="101"/>
    </row>
    <row r="2" spans="1:52" s="18" customFormat="1" ht="21.95" customHeight="1" x14ac:dyDescent="0.2">
      <c r="A2" s="101"/>
      <c r="B2" s="101"/>
      <c r="C2" s="101"/>
      <c r="D2" s="101"/>
      <c r="E2" s="101"/>
      <c r="F2" s="101"/>
      <c r="G2" s="101"/>
      <c r="H2" s="101"/>
    </row>
    <row r="3" spans="1:52" s="18" customFormat="1" ht="21.95" customHeight="1" x14ac:dyDescent="0.2">
      <c r="A3" s="101"/>
      <c r="B3" s="101"/>
      <c r="C3" s="101"/>
      <c r="D3" s="101"/>
      <c r="E3" s="101"/>
      <c r="F3" s="101"/>
      <c r="G3" s="101"/>
      <c r="H3" s="101"/>
    </row>
    <row r="4" spans="1:52" s="18" customFormat="1" ht="21.95" customHeight="1" x14ac:dyDescent="0.25">
      <c r="A4" s="45"/>
      <c r="B4" s="45"/>
      <c r="C4" s="45"/>
      <c r="D4" s="44"/>
      <c r="E4" s="63"/>
      <c r="F4" s="65"/>
      <c r="G4" s="54"/>
      <c r="H4" s="41"/>
    </row>
    <row r="5" spans="1:52" ht="21.95" customHeight="1" x14ac:dyDescent="0.2">
      <c r="A5" s="97" t="s">
        <v>7</v>
      </c>
      <c r="B5" s="98"/>
      <c r="C5" s="98"/>
      <c r="D5" s="98"/>
      <c r="E5" s="98"/>
      <c r="F5" s="98"/>
      <c r="G5" s="98"/>
      <c r="H5" s="98"/>
    </row>
    <row r="6" spans="1:52" s="3" customFormat="1" ht="72" customHeight="1" x14ac:dyDescent="0.25">
      <c r="A6" s="8" t="s">
        <v>8</v>
      </c>
      <c r="B6" s="8" t="s">
        <v>119</v>
      </c>
      <c r="C6" s="8" t="s">
        <v>114</v>
      </c>
      <c r="D6" s="33" t="s">
        <v>113</v>
      </c>
      <c r="E6" s="8" t="s">
        <v>0</v>
      </c>
      <c r="F6" s="66" t="s">
        <v>39</v>
      </c>
      <c r="G6" s="55" t="s">
        <v>105</v>
      </c>
      <c r="H6" s="21" t="s">
        <v>106</v>
      </c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Y6" s="46"/>
      <c r="AZ6" s="46"/>
    </row>
    <row r="7" spans="1:52" ht="15.95" customHeight="1" x14ac:dyDescent="0.2">
      <c r="A7" s="11"/>
      <c r="B7" s="70"/>
      <c r="C7" s="11"/>
      <c r="D7" s="11"/>
      <c r="E7" s="60"/>
      <c r="F7" s="11"/>
      <c r="G7" s="5"/>
      <c r="H7" s="4"/>
    </row>
    <row r="8" spans="1:52" ht="15.95" customHeight="1" x14ac:dyDescent="0.2">
      <c r="A8" s="29"/>
      <c r="B8" s="34"/>
      <c r="C8" s="34"/>
      <c r="D8" s="34"/>
      <c r="E8" s="61" t="str">
        <f>IF(BS_Juillet[[#This Row],[N° ARTICLE]]=0,"",VLOOKUP(BS_Juillet[[#This Row],[N° ARTICLE]],Données!C3:E59,2,FALSE))</f>
        <v/>
      </c>
      <c r="F8" s="34" t="str">
        <f>IF(BS_Juillet[[#This Row],[N° ARTICLE]]=0,"",VLOOKUP(BS_Juillet[[#This Row],[N° ARTICLE]],Données!C3:E59,3))</f>
        <v/>
      </c>
      <c r="G8" s="25"/>
      <c r="H8" s="27"/>
    </row>
    <row r="9" spans="1:52" ht="15.95" customHeight="1" x14ac:dyDescent="0.2">
      <c r="A9" s="11"/>
      <c r="B9" s="35"/>
      <c r="C9" s="35"/>
      <c r="D9" s="35"/>
      <c r="E9" s="60" t="str">
        <f>IF(BS_Juillet[[#This Row],[N° ARTICLE]]=0,"",VLOOKUP(BS_Juillet[[#This Row],[N° ARTICLE]],Données!C4:E60,2,FALSE))</f>
        <v/>
      </c>
      <c r="F9" s="35" t="str">
        <f>IF(BS_Juillet[[#This Row],[N° ARTICLE]]=0,"",VLOOKUP(BS_Juillet[[#This Row],[N° ARTICLE]],Données!C4:E60,3))</f>
        <v/>
      </c>
      <c r="G9" s="5"/>
      <c r="H9" s="4"/>
    </row>
    <row r="10" spans="1:52" s="18" customFormat="1" ht="15.95" customHeight="1" x14ac:dyDescent="0.2">
      <c r="A10" s="29"/>
      <c r="B10" s="34"/>
      <c r="C10" s="34"/>
      <c r="D10" s="34"/>
      <c r="E10" s="61" t="str">
        <f>IF(BS_Juillet[[#This Row],[N° ARTICLE]]=0,"",VLOOKUP(BS_Juillet[[#This Row],[N° ARTICLE]],Données!C5:E61,2,FALSE))</f>
        <v/>
      </c>
      <c r="F10" s="34" t="str">
        <f>IF(BS_Juillet[[#This Row],[N° ARTICLE]]=0,"",VLOOKUP(BS_Juillet[[#This Row],[N° ARTICLE]],Données!C5:E61,3))</f>
        <v/>
      </c>
      <c r="G10" s="25"/>
      <c r="H10" s="27"/>
    </row>
    <row r="11" spans="1:52" ht="15.95" customHeight="1" x14ac:dyDescent="0.2">
      <c r="A11" s="11"/>
      <c r="B11" s="35"/>
      <c r="C11" s="35"/>
      <c r="D11" s="35"/>
      <c r="E11" s="60" t="str">
        <f>IF(BS_Juillet[[#This Row],[N° ARTICLE]]=0,"",VLOOKUP(BS_Juillet[[#This Row],[N° ARTICLE]],Données!C6:E62,2,FALSE))</f>
        <v/>
      </c>
      <c r="F11" s="35" t="str">
        <f>IF(BS_Juillet[[#This Row],[N° ARTICLE]]=0,"",VLOOKUP(BS_Juillet[[#This Row],[N° ARTICLE]],Données!C6:E62,3))</f>
        <v/>
      </c>
      <c r="G11" s="5"/>
      <c r="H11" s="4"/>
    </row>
    <row r="12" spans="1:52" s="18" customFormat="1" ht="15.95" customHeight="1" x14ac:dyDescent="0.2">
      <c r="A12" s="29"/>
      <c r="B12" s="71"/>
      <c r="C12" s="29"/>
      <c r="D12" s="29"/>
      <c r="E12" s="61"/>
      <c r="F12" s="29"/>
      <c r="G12" s="25"/>
      <c r="H12" s="27"/>
    </row>
    <row r="13" spans="1:52" ht="15.95" customHeight="1" x14ac:dyDescent="0.2">
      <c r="A13" s="11"/>
      <c r="B13" s="35"/>
      <c r="C13" s="35"/>
      <c r="D13" s="35"/>
      <c r="E13" s="60" t="str">
        <f>IF(BS_Juillet[[#This Row],[N° ARTICLE]]=0,"",VLOOKUP(BS_Juillet[[#This Row],[N° ARTICLE]],Données!C8:E64,2,FALSE))</f>
        <v/>
      </c>
      <c r="F13" s="35" t="str">
        <f>IF(BS_Juillet[[#This Row],[N° ARTICLE]]=0,"",VLOOKUP(BS_Juillet[[#This Row],[N° ARTICLE]],Données!C8:E64,3))</f>
        <v/>
      </c>
      <c r="G13" s="5"/>
      <c r="H13" s="4"/>
    </row>
    <row r="14" spans="1:52" s="18" customFormat="1" ht="15.95" customHeight="1" x14ac:dyDescent="0.2">
      <c r="A14" s="29"/>
      <c r="B14" s="34"/>
      <c r="C14" s="34"/>
      <c r="D14" s="34"/>
      <c r="E14" s="61" t="str">
        <f>IF(BS_Juillet[[#This Row],[N° ARTICLE]]=0,"",VLOOKUP(BS_Juillet[[#This Row],[N° ARTICLE]],Données!C9:E65,2,FALSE))</f>
        <v/>
      </c>
      <c r="F14" s="34" t="str">
        <f>IF(BS_Juillet[[#This Row],[N° ARTICLE]]=0,"",VLOOKUP(BS_Juillet[[#This Row],[N° ARTICLE]],Données!C9:E65,3))</f>
        <v/>
      </c>
      <c r="G14" s="25"/>
      <c r="H14" s="27"/>
    </row>
    <row r="15" spans="1:52" ht="15.95" customHeight="1" x14ac:dyDescent="0.2">
      <c r="A15" s="11"/>
      <c r="B15" s="35"/>
      <c r="C15" s="35"/>
      <c r="D15" s="35"/>
      <c r="E15" s="60" t="str">
        <f>IF(BS_Juillet[[#This Row],[N° ARTICLE]]=0,"",VLOOKUP(BS_Juillet[[#This Row],[N° ARTICLE]],Données!C10:E66,2,FALSE))</f>
        <v/>
      </c>
      <c r="F15" s="35" t="str">
        <f>IF(BS_Juillet[[#This Row],[N° ARTICLE]]=0,"",VLOOKUP(BS_Juillet[[#This Row],[N° ARTICLE]],Données!C10:E66,3))</f>
        <v/>
      </c>
      <c r="G15" s="5"/>
      <c r="H15" s="4"/>
    </row>
    <row r="16" spans="1:52" s="18" customFormat="1" ht="15.95" customHeight="1" x14ac:dyDescent="0.2">
      <c r="A16" s="29"/>
      <c r="B16" s="34"/>
      <c r="C16" s="34"/>
      <c r="D16" s="34"/>
      <c r="E16" s="61" t="str">
        <f>IF(BS_Juillet[[#This Row],[N° ARTICLE]]=0,"",VLOOKUP(BS_Juillet[[#This Row],[N° ARTICLE]],Données!C11:E67,2,FALSE))</f>
        <v/>
      </c>
      <c r="F16" s="34" t="str">
        <f>IF(BS_Juillet[[#This Row],[N° ARTICLE]]=0,"",VLOOKUP(BS_Juillet[[#This Row],[N° ARTICLE]],Données!C11:E67,3))</f>
        <v/>
      </c>
      <c r="G16" s="25"/>
      <c r="H16" s="27"/>
    </row>
    <row r="17" spans="1:8" ht="15.95" customHeight="1" x14ac:dyDescent="0.2">
      <c r="A17" s="11"/>
      <c r="B17" s="35"/>
      <c r="C17" s="35"/>
      <c r="D17" s="35"/>
      <c r="E17" s="60" t="str">
        <f>IF(BS_Juillet[[#This Row],[N° ARTICLE]]=0,"",VLOOKUP(BS_Juillet[[#This Row],[N° ARTICLE]],Données!C12:E68,2,FALSE))</f>
        <v/>
      </c>
      <c r="F17" s="35" t="str">
        <f>IF(BS_Juillet[[#This Row],[N° ARTICLE]]=0,"",VLOOKUP(BS_Juillet[[#This Row],[N° ARTICLE]],Données!C12:E68,3))</f>
        <v/>
      </c>
      <c r="G17" s="5"/>
      <c r="H17" s="4"/>
    </row>
    <row r="18" spans="1:8" s="18" customFormat="1" ht="15.95" customHeight="1" x14ac:dyDescent="0.2">
      <c r="A18" s="29"/>
      <c r="B18" s="34"/>
      <c r="C18" s="34"/>
      <c r="D18" s="34"/>
      <c r="E18" s="61" t="str">
        <f>IF(BS_Juillet[[#This Row],[N° ARTICLE]]=0,"",VLOOKUP(BS_Juillet[[#This Row],[N° ARTICLE]],Données!C13:E69,2,FALSE))</f>
        <v/>
      </c>
      <c r="F18" s="34" t="str">
        <f>IF(BS_Juillet[[#This Row],[N° ARTICLE]]=0,"",VLOOKUP(BS_Juillet[[#This Row],[N° ARTICLE]],Données!C13:E69,3))</f>
        <v/>
      </c>
      <c r="G18" s="25"/>
      <c r="H18" s="27"/>
    </row>
    <row r="19" spans="1:8" ht="15.95" customHeight="1" x14ac:dyDescent="0.2">
      <c r="A19" s="11"/>
      <c r="B19" s="35"/>
      <c r="C19" s="35"/>
      <c r="D19" s="35"/>
      <c r="E19" s="60" t="str">
        <f>IF(BS_Juillet[[#This Row],[N° ARTICLE]]=0,"",VLOOKUP(BS_Juillet[[#This Row],[N° ARTICLE]],Données!C14:E70,2,FALSE))</f>
        <v/>
      </c>
      <c r="F19" s="35" t="str">
        <f>IF(BS_Juillet[[#This Row],[N° ARTICLE]]=0,"",VLOOKUP(BS_Juillet[[#This Row],[N° ARTICLE]],Données!C14:E70,3))</f>
        <v/>
      </c>
      <c r="G19" s="5"/>
      <c r="H19" s="4"/>
    </row>
    <row r="20" spans="1:8" s="18" customFormat="1" ht="15.95" customHeight="1" x14ac:dyDescent="0.2">
      <c r="A20" s="29"/>
      <c r="B20" s="34"/>
      <c r="C20" s="34"/>
      <c r="D20" s="34"/>
      <c r="E20" s="61" t="str">
        <f>IF(BS_Juillet[[#This Row],[N° ARTICLE]]=0,"",VLOOKUP(BS_Juillet[[#This Row],[N° ARTICLE]],Données!C15:E71,2,FALSE))</f>
        <v/>
      </c>
      <c r="F20" s="34" t="str">
        <f>IF(BS_Juillet[[#This Row],[N° ARTICLE]]=0,"",VLOOKUP(BS_Juillet[[#This Row],[N° ARTICLE]],Données!C15:E71,3))</f>
        <v/>
      </c>
      <c r="G20" s="25"/>
      <c r="H20" s="27"/>
    </row>
    <row r="21" spans="1:8" ht="15.95" customHeight="1" x14ac:dyDescent="0.2">
      <c r="A21" s="11"/>
      <c r="B21" s="35"/>
      <c r="C21" s="35"/>
      <c r="D21" s="35"/>
      <c r="E21" s="60" t="str">
        <f>IF(BS_Juillet[[#This Row],[N° ARTICLE]]=0,"",VLOOKUP(BS_Juillet[[#This Row],[N° ARTICLE]],Données!C16:E72,2,FALSE))</f>
        <v/>
      </c>
      <c r="F21" s="35" t="str">
        <f>IF(BS_Juillet[[#This Row],[N° ARTICLE]]=0,"",VLOOKUP(BS_Juillet[[#This Row],[N° ARTICLE]],Données!C16:E72,3))</f>
        <v/>
      </c>
      <c r="G21" s="5"/>
      <c r="H21" s="4"/>
    </row>
    <row r="22" spans="1:8" s="18" customFormat="1" ht="15.95" customHeight="1" x14ac:dyDescent="0.2">
      <c r="A22" s="29"/>
      <c r="B22" s="34"/>
      <c r="C22" s="34"/>
      <c r="D22" s="34"/>
      <c r="E22" s="61" t="str">
        <f>IF(BS_Juillet[[#This Row],[N° ARTICLE]]=0,"",VLOOKUP(BS_Juillet[[#This Row],[N° ARTICLE]],Données!C17:E73,2,FALSE))</f>
        <v/>
      </c>
      <c r="F22" s="34" t="str">
        <f>IF(BS_Juillet[[#This Row],[N° ARTICLE]]=0,"",VLOOKUP(BS_Juillet[[#This Row],[N° ARTICLE]],Données!C17:E73,3))</f>
        <v/>
      </c>
      <c r="G22" s="25"/>
      <c r="H22" s="27"/>
    </row>
    <row r="23" spans="1:8" ht="15.95" customHeight="1" x14ac:dyDescent="0.2">
      <c r="A23" s="11"/>
      <c r="B23" s="35"/>
      <c r="C23" s="35"/>
      <c r="D23" s="35"/>
      <c r="E23" s="60" t="str">
        <f>IF(BS_Juillet[[#This Row],[N° ARTICLE]]=0,"",VLOOKUP(BS_Juillet[[#This Row],[N° ARTICLE]],Données!C18:E74,2,FALSE))</f>
        <v/>
      </c>
      <c r="F23" s="35" t="str">
        <f>IF(BS_Juillet[[#This Row],[N° ARTICLE]]=0,"",VLOOKUP(BS_Juillet[[#This Row],[N° ARTICLE]],Données!C18:E74,3))</f>
        <v/>
      </c>
      <c r="G23" s="5"/>
      <c r="H23" s="4"/>
    </row>
    <row r="24" spans="1:8" ht="15.95" customHeight="1" x14ac:dyDescent="0.2">
      <c r="A24" s="29"/>
      <c r="B24" s="34"/>
      <c r="C24" s="34"/>
      <c r="D24" s="34"/>
      <c r="E24" s="61" t="str">
        <f>IF(BS_Juillet[[#This Row],[N° ARTICLE]]=0,"",VLOOKUP(BS_Juillet[[#This Row],[N° ARTICLE]],Données!C19:E75,2,FALSE))</f>
        <v/>
      </c>
      <c r="F24" s="34" t="str">
        <f>IF(BS_Juillet[[#This Row],[N° ARTICLE]]=0,"",VLOOKUP(BS_Juillet[[#This Row],[N° ARTICLE]],Données!C19:E75,3))</f>
        <v/>
      </c>
      <c r="G24" s="25"/>
      <c r="H24" s="27"/>
    </row>
    <row r="25" spans="1:8" s="18" customFormat="1" ht="15.95" customHeight="1" x14ac:dyDescent="0.2">
      <c r="A25" s="11"/>
      <c r="B25" s="35"/>
      <c r="C25" s="35"/>
      <c r="D25" s="35"/>
      <c r="E25" s="60" t="str">
        <f>IF(BS_Juillet[[#This Row],[N° ARTICLE]]=0,"",VLOOKUP(BS_Juillet[[#This Row],[N° ARTICLE]],Données!C20:E76,2,FALSE))</f>
        <v/>
      </c>
      <c r="F25" s="35" t="str">
        <f>IF(BS_Juillet[[#This Row],[N° ARTICLE]]=0,"",VLOOKUP(BS_Juillet[[#This Row],[N° ARTICLE]],Données!C20:E76,3))</f>
        <v/>
      </c>
      <c r="G25" s="5"/>
      <c r="H25" s="4"/>
    </row>
    <row r="26" spans="1:8" ht="15.95" customHeight="1" x14ac:dyDescent="0.2">
      <c r="A26" s="29"/>
      <c r="B26" s="34"/>
      <c r="C26" s="34"/>
      <c r="D26" s="34"/>
      <c r="E26" s="61" t="str">
        <f>IF(BS_Juillet[[#This Row],[N° ARTICLE]]=0,"",VLOOKUP(BS_Juillet[[#This Row],[N° ARTICLE]],Données!C21:E77,2,FALSE))</f>
        <v/>
      </c>
      <c r="F26" s="34" t="str">
        <f>IF(BS_Juillet[[#This Row],[N° ARTICLE]]=0,"",VLOOKUP(BS_Juillet[[#This Row],[N° ARTICLE]],Données!C21:E77,3))</f>
        <v/>
      </c>
      <c r="G26" s="25"/>
      <c r="H26" s="27"/>
    </row>
    <row r="27" spans="1:8" s="18" customFormat="1" ht="15.95" customHeight="1" x14ac:dyDescent="0.2">
      <c r="A27" s="11"/>
      <c r="B27" s="35"/>
      <c r="C27" s="35"/>
      <c r="D27" s="35"/>
      <c r="E27" s="60" t="str">
        <f>IF(BS_Juillet[[#This Row],[N° ARTICLE]]=0,"",VLOOKUP(BS_Juillet[[#This Row],[N° ARTICLE]],Données!C22:E78,2,FALSE))</f>
        <v/>
      </c>
      <c r="F27" s="35" t="str">
        <f>IF(BS_Juillet[[#This Row],[N° ARTICLE]]=0,"",VLOOKUP(BS_Juillet[[#This Row],[N° ARTICLE]],Données!C22:E78,3))</f>
        <v/>
      </c>
      <c r="G27" s="5"/>
      <c r="H27" s="4"/>
    </row>
    <row r="28" spans="1:8" ht="15.95" customHeight="1" x14ac:dyDescent="0.2">
      <c r="A28" s="29"/>
      <c r="B28" s="34"/>
      <c r="C28" s="34"/>
      <c r="D28" s="34"/>
      <c r="E28" s="61" t="str">
        <f>IF(BS_Juillet[[#This Row],[N° ARTICLE]]=0,"",VLOOKUP(BS_Juillet[[#This Row],[N° ARTICLE]],Données!C23:E79,2,FALSE))</f>
        <v/>
      </c>
      <c r="F28" s="34" t="str">
        <f>IF(BS_Juillet[[#This Row],[N° ARTICLE]]=0,"",VLOOKUP(BS_Juillet[[#This Row],[N° ARTICLE]],Données!C23:E79,3))</f>
        <v/>
      </c>
      <c r="G28" s="25"/>
      <c r="H28" s="27"/>
    </row>
    <row r="29" spans="1:8" s="18" customFormat="1" ht="15.95" customHeight="1" x14ac:dyDescent="0.2">
      <c r="A29" s="11"/>
      <c r="B29" s="35"/>
      <c r="C29" s="35"/>
      <c r="D29" s="35"/>
      <c r="E29" s="60" t="str">
        <f>IF(BS_Juillet[[#This Row],[N° ARTICLE]]=0,"",VLOOKUP(BS_Juillet[[#This Row],[N° ARTICLE]],Données!C24:E80,2,FALSE))</f>
        <v/>
      </c>
      <c r="F29" s="35" t="str">
        <f>IF(BS_Juillet[[#This Row],[N° ARTICLE]]=0,"",VLOOKUP(BS_Juillet[[#This Row],[N° ARTICLE]],Données!C24:E80,3))</f>
        <v/>
      </c>
      <c r="G29" s="5"/>
      <c r="H29" s="4"/>
    </row>
    <row r="30" spans="1:8" ht="15.95" customHeight="1" x14ac:dyDescent="0.2">
      <c r="A30" s="29"/>
      <c r="B30" s="34"/>
      <c r="C30" s="34"/>
      <c r="D30" s="34"/>
      <c r="E30" s="61" t="str">
        <f>IF(BS_Juillet[[#This Row],[N° ARTICLE]]=0,"",VLOOKUP(BS_Juillet[[#This Row],[N° ARTICLE]],Données!C25:E81,2,FALSE))</f>
        <v/>
      </c>
      <c r="F30" s="34" t="str">
        <f>IF(BS_Juillet[[#This Row],[N° ARTICLE]]=0,"",VLOOKUP(BS_Juillet[[#This Row],[N° ARTICLE]],Données!C25:E81,3))</f>
        <v/>
      </c>
      <c r="G30" s="25"/>
      <c r="H30" s="27"/>
    </row>
    <row r="31" spans="1:8" s="18" customFormat="1" ht="15.95" customHeight="1" x14ac:dyDescent="0.2">
      <c r="A31" s="11"/>
      <c r="B31" s="35"/>
      <c r="C31" s="35"/>
      <c r="D31" s="35"/>
      <c r="E31" s="60" t="str">
        <f>IF(BS_Juillet[[#This Row],[N° ARTICLE]]=0,"",VLOOKUP(BS_Juillet[[#This Row],[N° ARTICLE]],Données!C26:E82,2,FALSE))</f>
        <v/>
      </c>
      <c r="F31" s="35" t="str">
        <f>IF(BS_Juillet[[#This Row],[N° ARTICLE]]=0,"",VLOOKUP(BS_Juillet[[#This Row],[N° ARTICLE]],Données!C26:E82,3))</f>
        <v/>
      </c>
      <c r="G31" s="5"/>
      <c r="H31" s="4"/>
    </row>
    <row r="32" spans="1:8" ht="15.95" customHeight="1" x14ac:dyDescent="0.2">
      <c r="A32" s="29"/>
      <c r="B32" s="34"/>
      <c r="C32" s="34"/>
      <c r="D32" s="34"/>
      <c r="E32" s="61" t="str">
        <f>IF(BS_Juillet[[#This Row],[N° ARTICLE]]=0,"",VLOOKUP(BS_Juillet[[#This Row],[N° ARTICLE]],Données!C27:E83,2,FALSE))</f>
        <v/>
      </c>
      <c r="F32" s="34" t="str">
        <f>IF(BS_Juillet[[#This Row],[N° ARTICLE]]=0,"",VLOOKUP(BS_Juillet[[#This Row],[N° ARTICLE]],Données!C27:E83,3))</f>
        <v/>
      </c>
      <c r="G32" s="25"/>
      <c r="H32" s="27"/>
    </row>
    <row r="33" spans="1:8" s="18" customFormat="1" ht="15.95" customHeight="1" x14ac:dyDescent="0.2">
      <c r="A33" s="11"/>
      <c r="B33" s="35"/>
      <c r="C33" s="35"/>
      <c r="D33" s="35"/>
      <c r="E33" s="60" t="str">
        <f>IF(BS_Juillet[[#This Row],[N° ARTICLE]]=0,"",VLOOKUP(BS_Juillet[[#This Row],[N° ARTICLE]],Données!C28:E84,2,FALSE))</f>
        <v/>
      </c>
      <c r="F33" s="35" t="str">
        <f>IF(BS_Juillet[[#This Row],[N° ARTICLE]]=0,"",VLOOKUP(BS_Juillet[[#This Row],[N° ARTICLE]],Données!C28:E84,3))</f>
        <v/>
      </c>
      <c r="G33" s="5"/>
      <c r="H33" s="4"/>
    </row>
    <row r="34" spans="1:8" ht="15.95" customHeight="1" x14ac:dyDescent="0.2">
      <c r="A34" s="29"/>
      <c r="B34" s="34"/>
      <c r="C34" s="34"/>
      <c r="D34" s="34"/>
      <c r="E34" s="61" t="str">
        <f>IF(BS_Juillet[[#This Row],[N° ARTICLE]]=0,"",VLOOKUP(BS_Juillet[[#This Row],[N° ARTICLE]],Données!C29:E85,2,FALSE))</f>
        <v/>
      </c>
      <c r="F34" s="34" t="str">
        <f>IF(BS_Juillet[[#This Row],[N° ARTICLE]]=0,"",VLOOKUP(BS_Juillet[[#This Row],[N° ARTICLE]],Données!C29:E85,3))</f>
        <v/>
      </c>
      <c r="G34" s="25"/>
      <c r="H34" s="27"/>
    </row>
    <row r="35" spans="1:8" s="18" customFormat="1" ht="15.95" customHeight="1" x14ac:dyDescent="0.2">
      <c r="A35" s="11"/>
      <c r="B35" s="35"/>
      <c r="C35" s="35"/>
      <c r="D35" s="35"/>
      <c r="E35" s="60" t="str">
        <f>IF(BS_Juillet[[#This Row],[N° ARTICLE]]=0,"",VLOOKUP(BS_Juillet[[#This Row],[N° ARTICLE]],Données!C30:E86,2,FALSE))</f>
        <v/>
      </c>
      <c r="F35" s="35" t="str">
        <f>IF(BS_Juillet[[#This Row],[N° ARTICLE]]=0,"",VLOOKUP(BS_Juillet[[#This Row],[N° ARTICLE]],Données!C30:E86,3))</f>
        <v/>
      </c>
      <c r="G35" s="5"/>
      <c r="H35" s="4"/>
    </row>
    <row r="36" spans="1:8" ht="15.95" customHeight="1" x14ac:dyDescent="0.2">
      <c r="A36" s="29"/>
      <c r="B36" s="34"/>
      <c r="C36" s="34"/>
      <c r="D36" s="34"/>
      <c r="E36" s="61" t="str">
        <f>IF(BS_Juillet[[#This Row],[N° ARTICLE]]=0,"",VLOOKUP(BS_Juillet[[#This Row],[N° ARTICLE]],Données!C31:E87,2,FALSE))</f>
        <v/>
      </c>
      <c r="F36" s="34" t="str">
        <f>IF(BS_Juillet[[#This Row],[N° ARTICLE]]=0,"",VLOOKUP(BS_Juillet[[#This Row],[N° ARTICLE]],Données!C31:E87,3))</f>
        <v/>
      </c>
      <c r="G36" s="25"/>
      <c r="H36" s="27"/>
    </row>
    <row r="37" spans="1:8" s="18" customFormat="1" ht="15.95" customHeight="1" x14ac:dyDescent="0.2">
      <c r="A37" s="11"/>
      <c r="B37" s="35"/>
      <c r="C37" s="35"/>
      <c r="D37" s="35"/>
      <c r="E37" s="60" t="str">
        <f>IF(BS_Juillet[[#This Row],[N° ARTICLE]]=0,"",VLOOKUP(BS_Juillet[[#This Row],[N° ARTICLE]],Données!C32:E88,2,FALSE))</f>
        <v/>
      </c>
      <c r="F37" s="35" t="str">
        <f>IF(BS_Juillet[[#This Row],[N° ARTICLE]]=0,"",VLOOKUP(BS_Juillet[[#This Row],[N° ARTICLE]],Données!C32:E88,3))</f>
        <v/>
      </c>
      <c r="G37" s="5"/>
      <c r="H37" s="4"/>
    </row>
    <row r="38" spans="1:8" ht="15.95" customHeight="1" x14ac:dyDescent="0.2">
      <c r="A38" s="29"/>
      <c r="B38" s="34"/>
      <c r="C38" s="34"/>
      <c r="D38" s="34"/>
      <c r="E38" s="61" t="str">
        <f>IF(BS_Juillet[[#This Row],[N° ARTICLE]]=0,"",VLOOKUP(BS_Juillet[[#This Row],[N° ARTICLE]],Données!C33:E89,2,FALSE))</f>
        <v/>
      </c>
      <c r="F38" s="34" t="str">
        <f>IF(BS_Juillet[[#This Row],[N° ARTICLE]]=0,"",VLOOKUP(BS_Juillet[[#This Row],[N° ARTICLE]],Données!C33:E89,3))</f>
        <v/>
      </c>
      <c r="G38" s="25"/>
      <c r="H38" s="27"/>
    </row>
    <row r="39" spans="1:8" s="18" customFormat="1" ht="15.95" customHeight="1" x14ac:dyDescent="0.2">
      <c r="A39" s="11"/>
      <c r="B39" s="35"/>
      <c r="C39" s="35"/>
      <c r="D39" s="35"/>
      <c r="E39" s="60" t="str">
        <f>IF(BS_Juillet[[#This Row],[N° ARTICLE]]=0,"",VLOOKUP(BS_Juillet[[#This Row],[N° ARTICLE]],Données!C34:E90,2,FALSE))</f>
        <v/>
      </c>
      <c r="F39" s="35" t="str">
        <f>IF(BS_Juillet[[#This Row],[N° ARTICLE]]=0,"",VLOOKUP(BS_Juillet[[#This Row],[N° ARTICLE]],Données!C34:E90,3))</f>
        <v/>
      </c>
      <c r="G39" s="5"/>
      <c r="H39" s="4"/>
    </row>
    <row r="40" spans="1:8" ht="15.95" customHeight="1" x14ac:dyDescent="0.2">
      <c r="A40" s="29"/>
      <c r="B40" s="34"/>
      <c r="C40" s="34"/>
      <c r="D40" s="34"/>
      <c r="E40" s="61" t="str">
        <f>IF(BS_Juillet[[#This Row],[N° ARTICLE]]=0,"",VLOOKUP(BS_Juillet[[#This Row],[N° ARTICLE]],Données!C35:E91,2,FALSE))</f>
        <v/>
      </c>
      <c r="F40" s="34" t="str">
        <f>IF(BS_Juillet[[#This Row],[N° ARTICLE]]=0,"",VLOOKUP(BS_Juillet[[#This Row],[N° ARTICLE]],Données!C35:E91,3))</f>
        <v/>
      </c>
      <c r="G40" s="25"/>
      <c r="H40" s="27"/>
    </row>
    <row r="41" spans="1:8" s="18" customFormat="1" ht="15.95" customHeight="1" x14ac:dyDescent="0.2">
      <c r="A41" s="11"/>
      <c r="B41" s="35"/>
      <c r="C41" s="35"/>
      <c r="D41" s="35"/>
      <c r="E41" s="60" t="str">
        <f>IF(BS_Juillet[[#This Row],[N° ARTICLE]]=0,"",VLOOKUP(BS_Juillet[[#This Row],[N° ARTICLE]],Données!C36:E92,2,FALSE))</f>
        <v/>
      </c>
      <c r="F41" s="35" t="str">
        <f>IF(BS_Juillet[[#This Row],[N° ARTICLE]]=0,"",VLOOKUP(BS_Juillet[[#This Row],[N° ARTICLE]],Données!C36:E92,3))</f>
        <v/>
      </c>
      <c r="G41" s="5"/>
      <c r="H41" s="4"/>
    </row>
    <row r="42" spans="1:8" ht="15.95" customHeight="1" x14ac:dyDescent="0.2">
      <c r="A42" s="29"/>
      <c r="B42" s="34"/>
      <c r="C42" s="34"/>
      <c r="D42" s="34"/>
      <c r="E42" s="61" t="str">
        <f>IF(BS_Juillet[[#This Row],[N° ARTICLE]]=0,"",VLOOKUP(BS_Juillet[[#This Row],[N° ARTICLE]],Données!C37:E93,2,FALSE))</f>
        <v/>
      </c>
      <c r="F42" s="34" t="str">
        <f>IF(BS_Juillet[[#This Row],[N° ARTICLE]]=0,"",VLOOKUP(BS_Juillet[[#This Row],[N° ARTICLE]],Données!C37:E93,3))</f>
        <v/>
      </c>
      <c r="G42" s="25"/>
      <c r="H42" s="27"/>
    </row>
    <row r="43" spans="1:8" s="18" customFormat="1" ht="15.95" customHeight="1" x14ac:dyDescent="0.2">
      <c r="A43" s="11"/>
      <c r="B43" s="35"/>
      <c r="C43" s="35"/>
      <c r="D43" s="35"/>
      <c r="E43" s="60" t="str">
        <f>IF(BS_Juillet[[#This Row],[N° ARTICLE]]=0,"",VLOOKUP(BS_Juillet[[#This Row],[N° ARTICLE]],Données!C38:E94,2,FALSE))</f>
        <v/>
      </c>
      <c r="F43" s="35" t="str">
        <f>IF(BS_Juillet[[#This Row],[N° ARTICLE]]=0,"",VLOOKUP(BS_Juillet[[#This Row],[N° ARTICLE]],Données!C38:E94,3))</f>
        <v/>
      </c>
      <c r="G43" s="5"/>
      <c r="H43" s="4"/>
    </row>
    <row r="44" spans="1:8" ht="15.95" customHeight="1" x14ac:dyDescent="0.2">
      <c r="A44" s="29"/>
      <c r="B44" s="34"/>
      <c r="C44" s="34"/>
      <c r="D44" s="34"/>
      <c r="E44" s="61" t="str">
        <f>IF(BS_Juillet[[#This Row],[N° ARTICLE]]=0,"",VLOOKUP(BS_Juillet[[#This Row],[N° ARTICLE]],Données!C39:E95,2,FALSE))</f>
        <v/>
      </c>
      <c r="F44" s="34" t="str">
        <f>IF(BS_Juillet[[#This Row],[N° ARTICLE]]=0,"",VLOOKUP(BS_Juillet[[#This Row],[N° ARTICLE]],Données!C39:E95,3))</f>
        <v/>
      </c>
      <c r="G44" s="25"/>
      <c r="H44" s="27"/>
    </row>
    <row r="45" spans="1:8" s="18" customFormat="1" ht="15.95" customHeight="1" x14ac:dyDescent="0.2">
      <c r="A45" s="11"/>
      <c r="B45" s="35"/>
      <c r="C45" s="35"/>
      <c r="D45" s="35"/>
      <c r="E45" s="60" t="str">
        <f>IF(BS_Juillet[[#This Row],[N° ARTICLE]]=0,"",VLOOKUP(BS_Juillet[[#This Row],[N° ARTICLE]],Données!C40:E96,2,FALSE))</f>
        <v/>
      </c>
      <c r="F45" s="35" t="str">
        <f>IF(BS_Juillet[[#This Row],[N° ARTICLE]]=0,"",VLOOKUP(BS_Juillet[[#This Row],[N° ARTICLE]],Données!C40:E96,3))</f>
        <v/>
      </c>
      <c r="G45" s="5"/>
      <c r="H45" s="4"/>
    </row>
    <row r="46" spans="1:8" ht="15.95" customHeight="1" x14ac:dyDescent="0.2">
      <c r="A46" s="29"/>
      <c r="B46" s="34"/>
      <c r="C46" s="34"/>
      <c r="D46" s="34"/>
      <c r="E46" s="61" t="str">
        <f>IF(BS_Juillet[[#This Row],[N° ARTICLE]]=0,"",VLOOKUP(BS_Juillet[[#This Row],[N° ARTICLE]],Données!C41:E97,2,FALSE))</f>
        <v/>
      </c>
      <c r="F46" s="34" t="str">
        <f>IF(BS_Juillet[[#This Row],[N° ARTICLE]]=0,"",VLOOKUP(BS_Juillet[[#This Row],[N° ARTICLE]],Données!C41:E97,3))</f>
        <v/>
      </c>
      <c r="G46" s="25"/>
      <c r="H46" s="27"/>
    </row>
    <row r="47" spans="1:8" s="18" customFormat="1" ht="15.95" customHeight="1" x14ac:dyDescent="0.2">
      <c r="A47" s="11"/>
      <c r="B47" s="35"/>
      <c r="C47" s="35"/>
      <c r="D47" s="35"/>
      <c r="E47" s="60" t="str">
        <f>IF(BS_Juillet[[#This Row],[N° ARTICLE]]=0,"",VLOOKUP(BS_Juillet[[#This Row],[N° ARTICLE]],Données!C42:E98,2,FALSE))</f>
        <v/>
      </c>
      <c r="F47" s="35" t="str">
        <f>IF(BS_Juillet[[#This Row],[N° ARTICLE]]=0,"",VLOOKUP(BS_Juillet[[#This Row],[N° ARTICLE]],Données!C42:E98,3))</f>
        <v/>
      </c>
      <c r="G47" s="5"/>
      <c r="H47" s="4"/>
    </row>
    <row r="48" spans="1:8" ht="15.95" customHeight="1" x14ac:dyDescent="0.2">
      <c r="A48" s="29"/>
      <c r="B48" s="34"/>
      <c r="C48" s="34"/>
      <c r="D48" s="34"/>
      <c r="E48" s="61" t="str">
        <f>IF(BS_Juillet[[#This Row],[N° ARTICLE]]=0,"",VLOOKUP(BS_Juillet[[#This Row],[N° ARTICLE]],Données!C43:E99,2,FALSE))</f>
        <v/>
      </c>
      <c r="F48" s="34" t="str">
        <f>IF(BS_Juillet[[#This Row],[N° ARTICLE]]=0,"",VLOOKUP(BS_Juillet[[#This Row],[N° ARTICLE]],Données!C43:E99,3))</f>
        <v/>
      </c>
      <c r="G48" s="25"/>
      <c r="H48" s="27"/>
    </row>
    <row r="49" spans="1:8" s="18" customFormat="1" ht="15.95" customHeight="1" x14ac:dyDescent="0.2">
      <c r="A49" s="11"/>
      <c r="B49" s="35"/>
      <c r="C49" s="35"/>
      <c r="D49" s="35"/>
      <c r="E49" s="60" t="str">
        <f>IF(BS_Juillet[[#This Row],[N° ARTICLE]]=0,"",VLOOKUP(BS_Juillet[[#This Row],[N° ARTICLE]],Données!C44:E100,2,FALSE))</f>
        <v/>
      </c>
      <c r="F49" s="35" t="str">
        <f>IF(BS_Juillet[[#This Row],[N° ARTICLE]]=0,"",VLOOKUP(BS_Juillet[[#This Row],[N° ARTICLE]],Données!C44:E100,3))</f>
        <v/>
      </c>
      <c r="G49" s="5"/>
      <c r="H49" s="4"/>
    </row>
    <row r="50" spans="1:8" ht="15.95" customHeight="1" x14ac:dyDescent="0.2">
      <c r="A50" s="29"/>
      <c r="B50" s="34"/>
      <c r="C50" s="34"/>
      <c r="D50" s="34"/>
      <c r="E50" s="61" t="str">
        <f>IF(BS_Juillet[[#This Row],[N° ARTICLE]]=0,"",VLOOKUP(BS_Juillet[[#This Row],[N° ARTICLE]],Données!C45:E101,2,FALSE))</f>
        <v/>
      </c>
      <c r="F50" s="34" t="str">
        <f>IF(BS_Juillet[[#This Row],[N° ARTICLE]]=0,"",VLOOKUP(BS_Juillet[[#This Row],[N° ARTICLE]],Données!C45:E101,3))</f>
        <v/>
      </c>
      <c r="G50" s="25"/>
      <c r="H50" s="27"/>
    </row>
    <row r="51" spans="1:8" s="18" customFormat="1" ht="15.95" customHeight="1" x14ac:dyDescent="0.2">
      <c r="A51" s="11"/>
      <c r="B51" s="35"/>
      <c r="C51" s="35"/>
      <c r="D51" s="35"/>
      <c r="E51" s="60" t="str">
        <f>IF(BS_Juillet[[#This Row],[N° ARTICLE]]=0,"",VLOOKUP(BS_Juillet[[#This Row],[N° ARTICLE]],Données!C46:E102,2,FALSE))</f>
        <v/>
      </c>
      <c r="F51" s="35" t="str">
        <f>IF(BS_Juillet[[#This Row],[N° ARTICLE]]=0,"",VLOOKUP(BS_Juillet[[#This Row],[N° ARTICLE]],Données!C46:E102,3))</f>
        <v/>
      </c>
      <c r="G51" s="5"/>
      <c r="H51" s="4"/>
    </row>
    <row r="52" spans="1:8" ht="15.95" customHeight="1" x14ac:dyDescent="0.2">
      <c r="A52" s="29"/>
      <c r="B52" s="34"/>
      <c r="C52" s="34"/>
      <c r="D52" s="34"/>
      <c r="E52" s="61" t="str">
        <f>IF(BS_Juillet[[#This Row],[N° ARTICLE]]=0,"",VLOOKUP(BS_Juillet[[#This Row],[N° ARTICLE]],Données!C47:E103,2,FALSE))</f>
        <v/>
      </c>
      <c r="F52" s="34" t="str">
        <f>IF(BS_Juillet[[#This Row],[N° ARTICLE]]=0,"",VLOOKUP(BS_Juillet[[#This Row],[N° ARTICLE]],Données!C47:E103,3))</f>
        <v/>
      </c>
      <c r="G52" s="25"/>
      <c r="H52" s="27"/>
    </row>
    <row r="53" spans="1:8" s="18" customFormat="1" ht="15.95" customHeight="1" x14ac:dyDescent="0.2">
      <c r="A53" s="11"/>
      <c r="B53" s="35"/>
      <c r="C53" s="35"/>
      <c r="D53" s="35"/>
      <c r="E53" s="60" t="str">
        <f>IF(BS_Juillet[[#This Row],[N° ARTICLE]]=0,"",VLOOKUP(BS_Juillet[[#This Row],[N° ARTICLE]],Données!C48:E104,2,FALSE))</f>
        <v/>
      </c>
      <c r="F53" s="35" t="str">
        <f>IF(BS_Juillet[[#This Row],[N° ARTICLE]]=0,"",VLOOKUP(BS_Juillet[[#This Row],[N° ARTICLE]],Données!C48:E104,3))</f>
        <v/>
      </c>
      <c r="G53" s="5"/>
      <c r="H53" s="4"/>
    </row>
    <row r="54" spans="1:8" ht="15.95" customHeight="1" x14ac:dyDescent="0.2">
      <c r="A54" s="29"/>
      <c r="B54" s="34"/>
      <c r="C54" s="34"/>
      <c r="D54" s="34"/>
      <c r="E54" s="61" t="str">
        <f>IF(BS_Juillet[[#This Row],[N° ARTICLE]]=0,"",VLOOKUP(BS_Juillet[[#This Row],[N° ARTICLE]],Données!C49:E105,2,FALSE))</f>
        <v/>
      </c>
      <c r="F54" s="34" t="str">
        <f>IF(BS_Juillet[[#This Row],[N° ARTICLE]]=0,"",VLOOKUP(BS_Juillet[[#This Row],[N° ARTICLE]],Données!C49:E105,3))</f>
        <v/>
      </c>
      <c r="G54" s="25"/>
      <c r="H54" s="27"/>
    </row>
    <row r="55" spans="1:8" s="18" customFormat="1" ht="15.95" customHeight="1" x14ac:dyDescent="0.2">
      <c r="A55" s="11"/>
      <c r="B55" s="35"/>
      <c r="C55" s="35"/>
      <c r="D55" s="35"/>
      <c r="E55" s="60" t="str">
        <f>IF(BS_Juillet[[#This Row],[N° ARTICLE]]=0,"",VLOOKUP(BS_Juillet[[#This Row],[N° ARTICLE]],Données!C50:E106,2,FALSE))</f>
        <v/>
      </c>
      <c r="F55" s="35" t="str">
        <f>IF(BS_Juillet[[#This Row],[N° ARTICLE]]=0,"",VLOOKUP(BS_Juillet[[#This Row],[N° ARTICLE]],Données!C50:E106,3))</f>
        <v/>
      </c>
      <c r="G55" s="5"/>
      <c r="H55" s="4"/>
    </row>
    <row r="56" spans="1:8" ht="15.95" customHeight="1" x14ac:dyDescent="0.2">
      <c r="A56" s="29"/>
      <c r="B56" s="34"/>
      <c r="C56" s="34"/>
      <c r="D56" s="34"/>
      <c r="E56" s="61" t="str">
        <f>IF(BS_Juillet[[#This Row],[N° ARTICLE]]=0,"",VLOOKUP(BS_Juillet[[#This Row],[N° ARTICLE]],Données!C51:E107,2,FALSE))</f>
        <v/>
      </c>
      <c r="F56" s="34" t="str">
        <f>IF(BS_Juillet[[#This Row],[N° ARTICLE]]=0,"",VLOOKUP(BS_Juillet[[#This Row],[N° ARTICLE]],Données!C51:E107,3))</f>
        <v/>
      </c>
      <c r="G56" s="25"/>
      <c r="H56" s="27"/>
    </row>
    <row r="57" spans="1:8" s="18" customFormat="1" ht="15.95" customHeight="1" x14ac:dyDescent="0.2">
      <c r="A57" s="11"/>
      <c r="B57" s="35"/>
      <c r="C57" s="35"/>
      <c r="D57" s="35"/>
      <c r="E57" s="60" t="str">
        <f>IF(BS_Juillet[[#This Row],[N° ARTICLE]]=0,"",VLOOKUP(BS_Juillet[[#This Row],[N° ARTICLE]],Données!C52:E108,2,FALSE))</f>
        <v/>
      </c>
      <c r="F57" s="35" t="str">
        <f>IF(BS_Juillet[[#This Row],[N° ARTICLE]]=0,"",VLOOKUP(BS_Juillet[[#This Row],[N° ARTICLE]],Données!C52:E108,3))</f>
        <v/>
      </c>
      <c r="G57" s="5"/>
      <c r="H57" s="4"/>
    </row>
    <row r="58" spans="1:8" ht="15.95" customHeight="1" x14ac:dyDescent="0.2">
      <c r="A58" s="29"/>
      <c r="B58" s="34"/>
      <c r="C58" s="34"/>
      <c r="D58" s="34"/>
      <c r="E58" s="61" t="str">
        <f>IF(BS_Juillet[[#This Row],[N° ARTICLE]]=0,"",VLOOKUP(BS_Juillet[[#This Row],[N° ARTICLE]],Données!C53:E109,2,FALSE))</f>
        <v/>
      </c>
      <c r="F58" s="34" t="str">
        <f>IF(BS_Juillet[[#This Row],[N° ARTICLE]]=0,"",VLOOKUP(BS_Juillet[[#This Row],[N° ARTICLE]],Données!C53:E109,3))</f>
        <v/>
      </c>
      <c r="G58" s="25"/>
      <c r="H58" s="27"/>
    </row>
    <row r="59" spans="1:8" s="18" customFormat="1" ht="15.95" customHeight="1" x14ac:dyDescent="0.2">
      <c r="A59" s="11"/>
      <c r="B59" s="35"/>
      <c r="C59" s="35"/>
      <c r="D59" s="35"/>
      <c r="E59" s="60" t="str">
        <f>IF(BS_Juillet[[#This Row],[N° ARTICLE]]=0,"",VLOOKUP(BS_Juillet[[#This Row],[N° ARTICLE]],Données!C54:E110,2,FALSE))</f>
        <v/>
      </c>
      <c r="F59" s="35" t="str">
        <f>IF(BS_Juillet[[#This Row],[N° ARTICLE]]=0,"",VLOOKUP(BS_Juillet[[#This Row],[N° ARTICLE]],Données!C54:E110,3))</f>
        <v/>
      </c>
      <c r="G59" s="5"/>
      <c r="H59" s="4"/>
    </row>
    <row r="60" spans="1:8" ht="15.95" customHeight="1" x14ac:dyDescent="0.2">
      <c r="A60" s="29"/>
      <c r="B60" s="34"/>
      <c r="C60" s="34"/>
      <c r="D60" s="34"/>
      <c r="E60" s="61" t="str">
        <f>IF(BS_Juillet[[#This Row],[N° ARTICLE]]=0,"",VLOOKUP(BS_Juillet[[#This Row],[N° ARTICLE]],Données!C55:E111,2,FALSE))</f>
        <v/>
      </c>
      <c r="F60" s="34" t="str">
        <f>IF(BS_Juillet[[#This Row],[N° ARTICLE]]=0,"",VLOOKUP(BS_Juillet[[#This Row],[N° ARTICLE]],Données!C55:E111,3))</f>
        <v/>
      </c>
      <c r="G60" s="25"/>
      <c r="H60" s="27"/>
    </row>
    <row r="61" spans="1:8" s="18" customFormat="1" ht="15.95" customHeight="1" x14ac:dyDescent="0.2">
      <c r="A61" s="11"/>
      <c r="B61" s="35"/>
      <c r="C61" s="35"/>
      <c r="D61" s="35"/>
      <c r="E61" s="60" t="str">
        <f>IF(BS_Juillet[[#This Row],[N° ARTICLE]]=0,"",VLOOKUP(BS_Juillet[[#This Row],[N° ARTICLE]],Données!C56:E112,2,FALSE))</f>
        <v/>
      </c>
      <c r="F61" s="35" t="str">
        <f>IF(BS_Juillet[[#This Row],[N° ARTICLE]]=0,"",VLOOKUP(BS_Juillet[[#This Row],[N° ARTICLE]],Données!C56:E112,3))</f>
        <v/>
      </c>
      <c r="G61" s="5"/>
      <c r="H61" s="4"/>
    </row>
    <row r="62" spans="1:8" ht="15.95" customHeight="1" x14ac:dyDescent="0.2">
      <c r="A62" s="29"/>
      <c r="B62" s="34"/>
      <c r="C62" s="34"/>
      <c r="D62" s="34"/>
      <c r="E62" s="61" t="str">
        <f>IF(BS_Juillet[[#This Row],[N° ARTICLE]]=0,"",VLOOKUP(BS_Juillet[[#This Row],[N° ARTICLE]],Données!C57:E113,2,FALSE))</f>
        <v/>
      </c>
      <c r="F62" s="34" t="str">
        <f>IF(BS_Juillet[[#This Row],[N° ARTICLE]]=0,"",VLOOKUP(BS_Juillet[[#This Row],[N° ARTICLE]],Données!C57:E113,3))</f>
        <v/>
      </c>
      <c r="G62" s="25"/>
      <c r="H62" s="27"/>
    </row>
    <row r="63" spans="1:8" ht="15.95" customHeight="1" x14ac:dyDescent="0.2">
      <c r="A63" s="11"/>
      <c r="B63" s="35"/>
      <c r="C63" s="35"/>
      <c r="D63" s="35"/>
      <c r="E63" s="60" t="str">
        <f>IF(BS_Juillet[[#This Row],[N° ARTICLE]]=0,"",VLOOKUP(BS_Juillet[[#This Row],[N° ARTICLE]],Données!C58:E114,2,FALSE))</f>
        <v/>
      </c>
      <c r="F63" s="35" t="str">
        <f>IF(BS_Juillet[[#This Row],[N° ARTICLE]]=0,"",VLOOKUP(BS_Juillet[[#This Row],[N° ARTICLE]],Données!C58:E114,3))</f>
        <v/>
      </c>
      <c r="G63" s="5"/>
      <c r="H63" s="4"/>
    </row>
    <row r="64" spans="1:8" s="18" customFormat="1" ht="15.95" customHeight="1" x14ac:dyDescent="0.2">
      <c r="A64" s="29"/>
      <c r="B64" s="34"/>
      <c r="C64" s="34"/>
      <c r="D64" s="34"/>
      <c r="E64" s="61" t="str">
        <f>IF(BS_Juillet[[#This Row],[N° ARTICLE]]=0,"",VLOOKUP(BS_Juillet[[#This Row],[N° ARTICLE]],Données!C59:E115,2,FALSE))</f>
        <v/>
      </c>
      <c r="F64" s="34" t="str">
        <f>IF(BS_Juillet[[#This Row],[N° ARTICLE]]=0,"",VLOOKUP(BS_Juillet[[#This Row],[N° ARTICLE]],Données!C59:E115,3))</f>
        <v/>
      </c>
      <c r="G64" s="25"/>
      <c r="H64" s="27"/>
    </row>
    <row r="65" spans="1:8" ht="15.95" customHeight="1" x14ac:dyDescent="0.2">
      <c r="A65" s="11"/>
      <c r="B65" s="35"/>
      <c r="C65" s="35"/>
      <c r="D65" s="35"/>
      <c r="E65" s="60" t="str">
        <f>IF(BS_Juillet[[#This Row],[N° ARTICLE]]=0,"",VLOOKUP(BS_Juillet[[#This Row],[N° ARTICLE]],Données!C60:E116,2,FALSE))</f>
        <v/>
      </c>
      <c r="F65" s="35" t="str">
        <f>IF(BS_Juillet[[#This Row],[N° ARTICLE]]=0,"",VLOOKUP(BS_Juillet[[#This Row],[N° ARTICLE]],Données!C60:E116,3))</f>
        <v/>
      </c>
      <c r="G65" s="5"/>
      <c r="H65" s="4"/>
    </row>
    <row r="66" spans="1:8" ht="15.95" customHeight="1" x14ac:dyDescent="0.2">
      <c r="A66" s="29"/>
      <c r="B66" s="34"/>
      <c r="C66" s="34"/>
      <c r="D66" s="34"/>
      <c r="E66" s="61" t="str">
        <f>IF(BS_Juillet[[#This Row],[N° ARTICLE]]=0,"",VLOOKUP(BS_Juillet[[#This Row],[N° ARTICLE]],Données!C61:E117,2,FALSE))</f>
        <v/>
      </c>
      <c r="F66" s="34" t="str">
        <f>IF(BS_Juillet[[#This Row],[N° ARTICLE]]=0,"",VLOOKUP(BS_Juillet[[#This Row],[N° ARTICLE]],Données!C61:E117,3))</f>
        <v/>
      </c>
      <c r="G66" s="25"/>
      <c r="H66" s="27"/>
    </row>
    <row r="67" spans="1:8" s="18" customFormat="1" ht="15.95" customHeight="1" x14ac:dyDescent="0.2">
      <c r="A67" s="11"/>
      <c r="B67" s="35"/>
      <c r="C67" s="35"/>
      <c r="D67" s="35"/>
      <c r="E67" s="60" t="str">
        <f>IF(BS_Juillet[[#This Row],[N° ARTICLE]]=0,"",VLOOKUP(BS_Juillet[[#This Row],[N° ARTICLE]],Données!C62:E118,2,FALSE))</f>
        <v/>
      </c>
      <c r="F67" s="35" t="str">
        <f>IF(BS_Juillet[[#This Row],[N° ARTICLE]]=0,"",VLOOKUP(BS_Juillet[[#This Row],[N° ARTICLE]],Données!C62:E118,3))</f>
        <v/>
      </c>
      <c r="G67" s="5"/>
      <c r="H67" s="4"/>
    </row>
    <row r="68" spans="1:8" ht="15.95" customHeight="1" x14ac:dyDescent="0.2">
      <c r="A68" s="29"/>
      <c r="B68" s="34"/>
      <c r="C68" s="34"/>
      <c r="D68" s="34"/>
      <c r="E68" s="61" t="str">
        <f>IF(BS_Juillet[[#This Row],[N° ARTICLE]]=0,"",VLOOKUP(BS_Juillet[[#This Row],[N° ARTICLE]],Données!C63:E119,2,FALSE))</f>
        <v/>
      </c>
      <c r="F68" s="34" t="str">
        <f>IF(BS_Juillet[[#This Row],[N° ARTICLE]]=0,"",VLOOKUP(BS_Juillet[[#This Row],[N° ARTICLE]],Données!C63:E119,3))</f>
        <v/>
      </c>
      <c r="G68" s="25"/>
      <c r="H68" s="27"/>
    </row>
    <row r="69" spans="1:8" s="18" customFormat="1" ht="15.95" customHeight="1" x14ac:dyDescent="0.2">
      <c r="A69" s="11"/>
      <c r="B69" s="35"/>
      <c r="C69" s="35"/>
      <c r="D69" s="35"/>
      <c r="E69" s="60" t="str">
        <f>IF(BS_Juillet[[#This Row],[N° ARTICLE]]=0,"",VLOOKUP(BS_Juillet[[#This Row],[N° ARTICLE]],Données!C64:E120,2,FALSE))</f>
        <v/>
      </c>
      <c r="F69" s="35" t="str">
        <f>IF(BS_Juillet[[#This Row],[N° ARTICLE]]=0,"",VLOOKUP(BS_Juillet[[#This Row],[N° ARTICLE]],Données!C64:E120,3))</f>
        <v/>
      </c>
      <c r="G69" s="5"/>
      <c r="H69" s="4"/>
    </row>
    <row r="70" spans="1:8" ht="15.95" customHeight="1" x14ac:dyDescent="0.2">
      <c r="A70" s="29"/>
      <c r="B70" s="34"/>
      <c r="C70" s="34"/>
      <c r="D70" s="34"/>
      <c r="E70" s="61" t="str">
        <f>IF(BS_Juillet[[#This Row],[N° ARTICLE]]=0,"",VLOOKUP(BS_Juillet[[#This Row],[N° ARTICLE]],Données!C65:E121,2,FALSE))</f>
        <v/>
      </c>
      <c r="F70" s="34" t="str">
        <f>IF(BS_Juillet[[#This Row],[N° ARTICLE]]=0,"",VLOOKUP(BS_Juillet[[#This Row],[N° ARTICLE]],Données!C65:E121,3))</f>
        <v/>
      </c>
      <c r="G70" s="25"/>
      <c r="H70" s="27"/>
    </row>
    <row r="71" spans="1:8" s="18" customFormat="1" ht="15.95" customHeight="1" x14ac:dyDescent="0.2">
      <c r="A71" s="11"/>
      <c r="B71" s="35"/>
      <c r="C71" s="35"/>
      <c r="D71" s="35"/>
      <c r="E71" s="60" t="str">
        <f>IF(BS_Juillet[[#This Row],[N° ARTICLE]]=0,"",VLOOKUP(BS_Juillet[[#This Row],[N° ARTICLE]],Données!C66:E122,2,FALSE))</f>
        <v/>
      </c>
      <c r="F71" s="35" t="str">
        <f>IF(BS_Juillet[[#This Row],[N° ARTICLE]]=0,"",VLOOKUP(BS_Juillet[[#This Row],[N° ARTICLE]],Données!C66:E122,3))</f>
        <v/>
      </c>
      <c r="G71" s="5"/>
      <c r="H71" s="4"/>
    </row>
    <row r="72" spans="1:8" ht="15.95" customHeight="1" x14ac:dyDescent="0.2">
      <c r="A72" s="29"/>
      <c r="B72" s="34"/>
      <c r="C72" s="34"/>
      <c r="D72" s="34"/>
      <c r="E72" s="61" t="str">
        <f>IF(BS_Juillet[[#This Row],[N° ARTICLE]]=0,"",VLOOKUP(BS_Juillet[[#This Row],[N° ARTICLE]],Données!C67:E123,2,FALSE))</f>
        <v/>
      </c>
      <c r="F72" s="34" t="str">
        <f>IF(BS_Juillet[[#This Row],[N° ARTICLE]]=0,"",VLOOKUP(BS_Juillet[[#This Row],[N° ARTICLE]],Données!C67:E123,3))</f>
        <v/>
      </c>
      <c r="G72" s="25"/>
      <c r="H72" s="27"/>
    </row>
    <row r="73" spans="1:8" s="18" customFormat="1" ht="15.95" customHeight="1" x14ac:dyDescent="0.2">
      <c r="A73" s="11"/>
      <c r="B73" s="35"/>
      <c r="C73" s="35"/>
      <c r="D73" s="35"/>
      <c r="E73" s="60" t="str">
        <f>IF(BS_Juillet[[#This Row],[N° ARTICLE]]=0,"",VLOOKUP(BS_Juillet[[#This Row],[N° ARTICLE]],Données!C68:E124,2,FALSE))</f>
        <v/>
      </c>
      <c r="F73" s="35" t="str">
        <f>IF(BS_Juillet[[#This Row],[N° ARTICLE]]=0,"",VLOOKUP(BS_Juillet[[#This Row],[N° ARTICLE]],Données!C68:E124,3))</f>
        <v/>
      </c>
      <c r="G73" s="5"/>
      <c r="H73" s="4"/>
    </row>
    <row r="74" spans="1:8" ht="15.95" customHeight="1" x14ac:dyDescent="0.2">
      <c r="A74" s="29"/>
      <c r="B74" s="34"/>
      <c r="C74" s="34"/>
      <c r="D74" s="34"/>
      <c r="E74" s="61" t="str">
        <f>IF(BS_Juillet[[#This Row],[N° ARTICLE]]=0,"",VLOOKUP(BS_Juillet[[#This Row],[N° ARTICLE]],Données!C69:E125,2,FALSE))</f>
        <v/>
      </c>
      <c r="F74" s="34" t="str">
        <f>IF(BS_Juillet[[#This Row],[N° ARTICLE]]=0,"",VLOOKUP(BS_Juillet[[#This Row],[N° ARTICLE]],Données!C69:E125,3))</f>
        <v/>
      </c>
      <c r="G74" s="25"/>
      <c r="H74" s="27"/>
    </row>
    <row r="75" spans="1:8" s="18" customFormat="1" ht="15.95" customHeight="1" x14ac:dyDescent="0.2">
      <c r="A75" s="11"/>
      <c r="B75" s="35"/>
      <c r="C75" s="35"/>
      <c r="D75" s="35"/>
      <c r="E75" s="60" t="str">
        <f>IF(BS_Juillet[[#This Row],[N° ARTICLE]]=0,"",VLOOKUP(BS_Juillet[[#This Row],[N° ARTICLE]],Données!C70:E126,2,FALSE))</f>
        <v/>
      </c>
      <c r="F75" s="35" t="str">
        <f>IF(BS_Juillet[[#This Row],[N° ARTICLE]]=0,"",VLOOKUP(BS_Juillet[[#This Row],[N° ARTICLE]],Données!C70:E126,3))</f>
        <v/>
      </c>
      <c r="G75" s="5"/>
      <c r="H75" s="4"/>
    </row>
    <row r="76" spans="1:8" ht="15.95" customHeight="1" x14ac:dyDescent="0.2">
      <c r="A76" s="29"/>
      <c r="B76" s="34"/>
      <c r="C76" s="34"/>
      <c r="D76" s="34"/>
      <c r="E76" s="61" t="str">
        <f>IF(BS_Juillet[[#This Row],[N° ARTICLE]]=0,"",VLOOKUP(BS_Juillet[[#This Row],[N° ARTICLE]],Données!C71:E127,2,FALSE))</f>
        <v/>
      </c>
      <c r="F76" s="34" t="str">
        <f>IF(BS_Juillet[[#This Row],[N° ARTICLE]]=0,"",VLOOKUP(BS_Juillet[[#This Row],[N° ARTICLE]],Données!C71:E127,3))</f>
        <v/>
      </c>
      <c r="G76" s="25"/>
      <c r="H76" s="27"/>
    </row>
    <row r="77" spans="1:8" s="18" customFormat="1" ht="15.95" customHeight="1" x14ac:dyDescent="0.2">
      <c r="A77" s="11"/>
      <c r="B77" s="35"/>
      <c r="C77" s="35"/>
      <c r="D77" s="35"/>
      <c r="E77" s="60" t="str">
        <f>IF(BS_Juillet[[#This Row],[N° ARTICLE]]=0,"",VLOOKUP(BS_Juillet[[#This Row],[N° ARTICLE]],Données!C72:E128,2,FALSE))</f>
        <v/>
      </c>
      <c r="F77" s="35" t="str">
        <f>IF(BS_Juillet[[#This Row],[N° ARTICLE]]=0,"",VLOOKUP(BS_Juillet[[#This Row],[N° ARTICLE]],Données!C72:E128,3))</f>
        <v/>
      </c>
      <c r="G77" s="5"/>
      <c r="H77" s="4"/>
    </row>
    <row r="78" spans="1:8" ht="15.95" customHeight="1" x14ac:dyDescent="0.2">
      <c r="A78" s="29"/>
      <c r="B78" s="34"/>
      <c r="C78" s="34"/>
      <c r="D78" s="34"/>
      <c r="E78" s="61" t="str">
        <f>IF(BS_Juillet[[#This Row],[N° ARTICLE]]=0,"",VLOOKUP(BS_Juillet[[#This Row],[N° ARTICLE]],Données!C73:E129,2,FALSE))</f>
        <v/>
      </c>
      <c r="F78" s="34" t="str">
        <f>IF(BS_Juillet[[#This Row],[N° ARTICLE]]=0,"",VLOOKUP(BS_Juillet[[#This Row],[N° ARTICLE]],Données!C73:E129,3))</f>
        <v/>
      </c>
      <c r="G78" s="25"/>
      <c r="H78" s="27"/>
    </row>
    <row r="79" spans="1:8" s="18" customFormat="1" ht="15.95" customHeight="1" x14ac:dyDescent="0.2">
      <c r="A79" s="11"/>
      <c r="B79" s="35"/>
      <c r="C79" s="35"/>
      <c r="D79" s="35"/>
      <c r="E79" s="60" t="str">
        <f>IF(BS_Juillet[[#This Row],[N° ARTICLE]]=0,"",VLOOKUP(BS_Juillet[[#This Row],[N° ARTICLE]],Données!C74:E130,2,FALSE))</f>
        <v/>
      </c>
      <c r="F79" s="35" t="str">
        <f>IF(BS_Juillet[[#This Row],[N° ARTICLE]]=0,"",VLOOKUP(BS_Juillet[[#This Row],[N° ARTICLE]],Données!C74:E130,3))</f>
        <v/>
      </c>
      <c r="G79" s="5"/>
      <c r="H79" s="4"/>
    </row>
    <row r="80" spans="1:8" ht="15.95" customHeight="1" x14ac:dyDescent="0.2">
      <c r="A80" s="29"/>
      <c r="B80" s="34"/>
      <c r="C80" s="34"/>
      <c r="D80" s="34"/>
      <c r="E80" s="61" t="str">
        <f>IF(BS_Juillet[[#This Row],[N° ARTICLE]]=0,"",VLOOKUP(BS_Juillet[[#This Row],[N° ARTICLE]],Données!C75:E131,2,FALSE))</f>
        <v/>
      </c>
      <c r="F80" s="34" t="str">
        <f>IF(BS_Juillet[[#This Row],[N° ARTICLE]]=0,"",VLOOKUP(BS_Juillet[[#This Row],[N° ARTICLE]],Données!C75:E131,3))</f>
        <v/>
      </c>
      <c r="G80" s="25"/>
      <c r="H80" s="27"/>
    </row>
    <row r="81" spans="1:8" ht="15.95" customHeight="1" x14ac:dyDescent="0.2">
      <c r="A81" s="11"/>
      <c r="B81" s="35"/>
      <c r="C81" s="35"/>
      <c r="D81" s="35"/>
      <c r="E81" s="60" t="str">
        <f>IF(BS_Juillet[[#This Row],[N° ARTICLE]]=0,"",VLOOKUP(BS_Juillet[[#This Row],[N° ARTICLE]],Données!C76:E132,2,FALSE))</f>
        <v/>
      </c>
      <c r="F81" s="35" t="str">
        <f>IF(BS_Juillet[[#This Row],[N° ARTICLE]]=0,"",VLOOKUP(BS_Juillet[[#This Row],[N° ARTICLE]],Données!C76:E132,3))</f>
        <v/>
      </c>
      <c r="G81" s="5"/>
      <c r="H81" s="4"/>
    </row>
    <row r="82" spans="1:8" s="18" customFormat="1" ht="15.95" customHeight="1" x14ac:dyDescent="0.2">
      <c r="A82" s="29"/>
      <c r="B82" s="34"/>
      <c r="C82" s="34"/>
      <c r="D82" s="34"/>
      <c r="E82" s="61" t="str">
        <f>IF(BS_Juillet[[#This Row],[N° ARTICLE]]=0,"",VLOOKUP(BS_Juillet[[#This Row],[N° ARTICLE]],Données!C77:E133,2,FALSE))</f>
        <v/>
      </c>
      <c r="F82" s="34" t="str">
        <f>IF(BS_Juillet[[#This Row],[N° ARTICLE]]=0,"",VLOOKUP(BS_Juillet[[#This Row],[N° ARTICLE]],Données!C77:E133,3))</f>
        <v/>
      </c>
      <c r="G82" s="25"/>
      <c r="H82" s="27"/>
    </row>
    <row r="83" spans="1:8" ht="15.95" customHeight="1" x14ac:dyDescent="0.2">
      <c r="A83" s="11"/>
      <c r="B83" s="35"/>
      <c r="C83" s="35"/>
      <c r="D83" s="35"/>
      <c r="E83" s="60" t="str">
        <f>IF(BS_Juillet[[#This Row],[N° ARTICLE]]=0,"",VLOOKUP(BS_Juillet[[#This Row],[N° ARTICLE]],Données!C78:E134,2,FALSE))</f>
        <v/>
      </c>
      <c r="F83" s="35" t="str">
        <f>IF(BS_Juillet[[#This Row],[N° ARTICLE]]=0,"",VLOOKUP(BS_Juillet[[#This Row],[N° ARTICLE]],Données!C78:E134,3))</f>
        <v/>
      </c>
      <c r="G83" s="5"/>
      <c r="H83" s="4"/>
    </row>
    <row r="84" spans="1:8" s="18" customFormat="1" ht="15.95" customHeight="1" x14ac:dyDescent="0.2">
      <c r="A84" s="29"/>
      <c r="B84" s="34"/>
      <c r="C84" s="34"/>
      <c r="D84" s="34"/>
      <c r="E84" s="61" t="str">
        <f>IF(BS_Juillet[[#This Row],[N° ARTICLE]]=0,"",VLOOKUP(BS_Juillet[[#This Row],[N° ARTICLE]],Données!C79:E135,2,FALSE))</f>
        <v/>
      </c>
      <c r="F84" s="34" t="str">
        <f>IF(BS_Juillet[[#This Row],[N° ARTICLE]]=0,"",VLOOKUP(BS_Juillet[[#This Row],[N° ARTICLE]],Données!C79:E135,3))</f>
        <v/>
      </c>
      <c r="G84" s="25"/>
      <c r="H84" s="27"/>
    </row>
    <row r="85" spans="1:8" ht="15.95" customHeight="1" x14ac:dyDescent="0.2">
      <c r="A85" s="11"/>
      <c r="B85" s="35"/>
      <c r="C85" s="35"/>
      <c r="D85" s="35"/>
      <c r="E85" s="60" t="str">
        <f>IF(BS_Juillet[[#This Row],[N° ARTICLE]]=0,"",VLOOKUP(BS_Juillet[[#This Row],[N° ARTICLE]],Données!C80:E136,2,FALSE))</f>
        <v/>
      </c>
      <c r="F85" s="35" t="str">
        <f>IF(BS_Juillet[[#This Row],[N° ARTICLE]]=0,"",VLOOKUP(BS_Juillet[[#This Row],[N° ARTICLE]],Données!C80:E136,3))</f>
        <v/>
      </c>
      <c r="G85" s="5"/>
      <c r="H85" s="4"/>
    </row>
    <row r="86" spans="1:8" s="18" customFormat="1" ht="15.95" customHeight="1" x14ac:dyDescent="0.2">
      <c r="A86" s="29"/>
      <c r="B86" s="34"/>
      <c r="C86" s="34"/>
      <c r="D86" s="34"/>
      <c r="E86" s="61" t="str">
        <f>IF(BS_Juillet[[#This Row],[N° ARTICLE]]=0,"",VLOOKUP(BS_Juillet[[#This Row],[N° ARTICLE]],Données!C81:E137,2,FALSE))</f>
        <v/>
      </c>
      <c r="F86" s="34" t="str">
        <f>IF(BS_Juillet[[#This Row],[N° ARTICLE]]=0,"",VLOOKUP(BS_Juillet[[#This Row],[N° ARTICLE]],Données!C81:E137,3))</f>
        <v/>
      </c>
      <c r="G86" s="25"/>
      <c r="H86" s="27"/>
    </row>
    <row r="87" spans="1:8" ht="15.95" customHeight="1" x14ac:dyDescent="0.2">
      <c r="A87" s="11"/>
      <c r="B87" s="35"/>
      <c r="C87" s="35"/>
      <c r="D87" s="35"/>
      <c r="E87" s="60" t="str">
        <f>IF(BS_Juillet[[#This Row],[N° ARTICLE]]=0,"",VLOOKUP(BS_Juillet[[#This Row],[N° ARTICLE]],Données!C82:E138,2,FALSE))</f>
        <v/>
      </c>
      <c r="F87" s="35" t="str">
        <f>IF(BS_Juillet[[#This Row],[N° ARTICLE]]=0,"",VLOOKUP(BS_Juillet[[#This Row],[N° ARTICLE]],Données!C82:E138,3))</f>
        <v/>
      </c>
      <c r="G87" s="5"/>
      <c r="H87" s="4"/>
    </row>
    <row r="88" spans="1:8" s="18" customFormat="1" ht="15.95" customHeight="1" x14ac:dyDescent="0.2">
      <c r="A88" s="29"/>
      <c r="B88" s="34"/>
      <c r="C88" s="34"/>
      <c r="D88" s="34"/>
      <c r="E88" s="61" t="str">
        <f>IF(BS_Juillet[[#This Row],[N° ARTICLE]]=0,"",VLOOKUP(BS_Juillet[[#This Row],[N° ARTICLE]],Données!C83:E139,2,FALSE))</f>
        <v/>
      </c>
      <c r="F88" s="34" t="str">
        <f>IF(BS_Juillet[[#This Row],[N° ARTICLE]]=0,"",VLOOKUP(BS_Juillet[[#This Row],[N° ARTICLE]],Données!C83:E139,3))</f>
        <v/>
      </c>
      <c r="G88" s="25"/>
      <c r="H88" s="27"/>
    </row>
    <row r="89" spans="1:8" ht="15.95" customHeight="1" x14ac:dyDescent="0.2">
      <c r="A89" s="11"/>
      <c r="B89" s="35"/>
      <c r="C89" s="35"/>
      <c r="D89" s="35"/>
      <c r="E89" s="60" t="str">
        <f>IF(BS_Juillet[[#This Row],[N° ARTICLE]]=0,"",VLOOKUP(BS_Juillet[[#This Row],[N° ARTICLE]],Données!C84:E140,2,FALSE))</f>
        <v/>
      </c>
      <c r="F89" s="35" t="str">
        <f>IF(BS_Juillet[[#This Row],[N° ARTICLE]]=0,"",VLOOKUP(BS_Juillet[[#This Row],[N° ARTICLE]],Données!C84:E140,3))</f>
        <v/>
      </c>
      <c r="G89" s="5"/>
      <c r="H89" s="4"/>
    </row>
    <row r="90" spans="1:8" s="18" customFormat="1" ht="15.95" customHeight="1" x14ac:dyDescent="0.2">
      <c r="A90" s="29"/>
      <c r="B90" s="34"/>
      <c r="C90" s="34"/>
      <c r="D90" s="34"/>
      <c r="E90" s="61" t="str">
        <f>IF(BS_Juillet[[#This Row],[N° ARTICLE]]=0,"",VLOOKUP(BS_Juillet[[#This Row],[N° ARTICLE]],Données!C85:E141,2,FALSE))</f>
        <v/>
      </c>
      <c r="F90" s="34" t="str">
        <f>IF(BS_Juillet[[#This Row],[N° ARTICLE]]=0,"",VLOOKUP(BS_Juillet[[#This Row],[N° ARTICLE]],Données!C85:E141,3))</f>
        <v/>
      </c>
      <c r="G90" s="25"/>
      <c r="H90" s="27"/>
    </row>
    <row r="91" spans="1:8" ht="15.95" customHeight="1" x14ac:dyDescent="0.2">
      <c r="A91" s="11"/>
      <c r="B91" s="35"/>
      <c r="C91" s="35"/>
      <c r="D91" s="35"/>
      <c r="E91" s="60" t="str">
        <f>IF(BS_Juillet[[#This Row],[N° ARTICLE]]=0,"",VLOOKUP(BS_Juillet[[#This Row],[N° ARTICLE]],Données!C86:E142,2,FALSE))</f>
        <v/>
      </c>
      <c r="F91" s="35" t="str">
        <f>IF(BS_Juillet[[#This Row],[N° ARTICLE]]=0,"",VLOOKUP(BS_Juillet[[#This Row],[N° ARTICLE]],Données!C86:E142,3))</f>
        <v/>
      </c>
      <c r="G91" s="5"/>
      <c r="H91" s="4"/>
    </row>
    <row r="92" spans="1:8" ht="15.95" customHeight="1" x14ac:dyDescent="0.2">
      <c r="A92" s="29"/>
      <c r="B92" s="34"/>
      <c r="C92" s="34"/>
      <c r="D92" s="34"/>
      <c r="E92" s="61" t="str">
        <f>IF(BS_Juillet[[#This Row],[N° ARTICLE]]=0,"",VLOOKUP(BS_Juillet[[#This Row],[N° ARTICLE]],Données!C87:E143,2,FALSE))</f>
        <v/>
      </c>
      <c r="F92" s="34" t="str">
        <f>IF(BS_Juillet[[#This Row],[N° ARTICLE]]=0,"",VLOOKUP(BS_Juillet[[#This Row],[N° ARTICLE]],Données!C87:E143,3))</f>
        <v/>
      </c>
      <c r="G92" s="25"/>
      <c r="H92" s="27"/>
    </row>
    <row r="93" spans="1:8" s="18" customFormat="1" ht="15.95" customHeight="1" x14ac:dyDescent="0.2">
      <c r="A93" s="11"/>
      <c r="B93" s="35"/>
      <c r="C93" s="35"/>
      <c r="D93" s="35"/>
      <c r="E93" s="60" t="str">
        <f>IF(BS_Juillet[[#This Row],[N° ARTICLE]]=0,"",VLOOKUP(BS_Juillet[[#This Row],[N° ARTICLE]],Données!C88:E144,2,FALSE))</f>
        <v/>
      </c>
      <c r="F93" s="35" t="str">
        <f>IF(BS_Juillet[[#This Row],[N° ARTICLE]]=0,"",VLOOKUP(BS_Juillet[[#This Row],[N° ARTICLE]],Données!C88:E144,3))</f>
        <v/>
      </c>
      <c r="G93" s="5"/>
      <c r="H93" s="4"/>
    </row>
    <row r="94" spans="1:8" ht="15.95" customHeight="1" x14ac:dyDescent="0.2">
      <c r="A94" s="29"/>
      <c r="B94" s="34"/>
      <c r="C94" s="34"/>
      <c r="D94" s="34"/>
      <c r="E94" s="61" t="str">
        <f>IF(BS_Juillet[[#This Row],[N° ARTICLE]]=0,"",VLOOKUP(BS_Juillet[[#This Row],[N° ARTICLE]],Données!C89:E145,2,FALSE))</f>
        <v/>
      </c>
      <c r="F94" s="34" t="str">
        <f>IF(BS_Juillet[[#This Row],[N° ARTICLE]]=0,"",VLOOKUP(BS_Juillet[[#This Row],[N° ARTICLE]],Données!C89:E145,3))</f>
        <v/>
      </c>
      <c r="G94" s="25"/>
      <c r="H94" s="27"/>
    </row>
    <row r="95" spans="1:8" s="18" customFormat="1" ht="15.95" customHeight="1" x14ac:dyDescent="0.2">
      <c r="A95" s="11"/>
      <c r="B95" s="35"/>
      <c r="C95" s="35"/>
      <c r="D95" s="35"/>
      <c r="E95" s="60" t="str">
        <f>IF(BS_Juillet[[#This Row],[N° ARTICLE]]=0,"",VLOOKUP(BS_Juillet[[#This Row],[N° ARTICLE]],Données!C90:E146,2,FALSE))</f>
        <v/>
      </c>
      <c r="F95" s="35" t="str">
        <f>IF(BS_Juillet[[#This Row],[N° ARTICLE]]=0,"",VLOOKUP(BS_Juillet[[#This Row],[N° ARTICLE]],Données!C90:E146,3))</f>
        <v/>
      </c>
      <c r="G95" s="5"/>
      <c r="H95" s="4"/>
    </row>
    <row r="96" spans="1:8" ht="15.95" customHeight="1" x14ac:dyDescent="0.2">
      <c r="A96" s="29"/>
      <c r="B96" s="34"/>
      <c r="C96" s="34"/>
      <c r="D96" s="34"/>
      <c r="E96" s="61" t="str">
        <f>IF(BS_Juillet[[#This Row],[N° ARTICLE]]=0,"",VLOOKUP(BS_Juillet[[#This Row],[N° ARTICLE]],Données!C91:E147,2,FALSE))</f>
        <v/>
      </c>
      <c r="F96" s="34" t="str">
        <f>IF(BS_Juillet[[#This Row],[N° ARTICLE]]=0,"",VLOOKUP(BS_Juillet[[#This Row],[N° ARTICLE]],Données!C91:E147,3))</f>
        <v/>
      </c>
      <c r="G96" s="25"/>
      <c r="H96" s="27"/>
    </row>
    <row r="97" spans="1:8" s="18" customFormat="1" ht="15.95" customHeight="1" x14ac:dyDescent="0.2">
      <c r="A97" s="11"/>
      <c r="B97" s="35"/>
      <c r="C97" s="35"/>
      <c r="D97" s="35"/>
      <c r="E97" s="60" t="str">
        <f>IF(BS_Juillet[[#This Row],[N° ARTICLE]]=0,"",VLOOKUP(BS_Juillet[[#This Row],[N° ARTICLE]],Données!C92:E148,2,FALSE))</f>
        <v/>
      </c>
      <c r="F97" s="35" t="str">
        <f>IF(BS_Juillet[[#This Row],[N° ARTICLE]]=0,"",VLOOKUP(BS_Juillet[[#This Row],[N° ARTICLE]],Données!C92:E148,3))</f>
        <v/>
      </c>
      <c r="G97" s="5"/>
      <c r="H97" s="4"/>
    </row>
    <row r="98" spans="1:8" ht="15.95" customHeight="1" x14ac:dyDescent="0.2">
      <c r="A98" s="29"/>
      <c r="B98" s="34"/>
      <c r="C98" s="34"/>
      <c r="D98" s="34"/>
      <c r="E98" s="61" t="str">
        <f>IF(BS_Juillet[[#This Row],[N° ARTICLE]]=0,"",VLOOKUP(BS_Juillet[[#This Row],[N° ARTICLE]],Données!C93:E149,2,FALSE))</f>
        <v/>
      </c>
      <c r="F98" s="34" t="str">
        <f>IF(BS_Juillet[[#This Row],[N° ARTICLE]]=0,"",VLOOKUP(BS_Juillet[[#This Row],[N° ARTICLE]],Données!C93:E149,3))</f>
        <v/>
      </c>
      <c r="G98" s="25"/>
      <c r="H98" s="27"/>
    </row>
    <row r="99" spans="1:8" s="18" customFormat="1" ht="15.95" customHeight="1" x14ac:dyDescent="0.2">
      <c r="A99" s="48"/>
      <c r="B99" s="49"/>
      <c r="C99" s="49"/>
      <c r="D99" s="49"/>
      <c r="E99" s="62" t="str">
        <f>IF(BS_Juillet[[#This Row],[N° ARTICLE]]=0,"",VLOOKUP(BS_Juillet[[#This Row],[N° ARTICLE]],Données!C94:E150,2,FALSE))</f>
        <v/>
      </c>
      <c r="F99" s="49" t="str">
        <f>IF(BS_Juillet[[#This Row],[N° ARTICLE]]=0,"",VLOOKUP(BS_Juillet[[#This Row],[N° ARTICLE]],Données!C94:E150,3))</f>
        <v/>
      </c>
      <c r="G99" s="50"/>
      <c r="H99" s="57"/>
    </row>
    <row r="100" spans="1:8" s="18" customFormat="1" ht="15.95" customHeight="1" x14ac:dyDescent="0.2">
      <c r="A100" s="51"/>
      <c r="B100" s="51"/>
      <c r="C100" s="51"/>
      <c r="D100" s="51"/>
      <c r="E100" s="64"/>
      <c r="F100" s="67"/>
      <c r="G100" s="52"/>
      <c r="H100" s="58"/>
    </row>
    <row r="101" spans="1:8" s="18" customFormat="1" ht="15.95" customHeight="1" x14ac:dyDescent="0.2">
      <c r="A101" s="51"/>
      <c r="B101" s="51"/>
      <c r="C101" s="51"/>
      <c r="D101" s="51"/>
      <c r="E101" s="64"/>
      <c r="F101" s="67"/>
      <c r="G101" s="52"/>
      <c r="H101" s="58"/>
    </row>
    <row r="102" spans="1:8" s="18" customFormat="1" ht="15.95" customHeight="1" x14ac:dyDescent="0.2">
      <c r="A102" s="51"/>
      <c r="B102" s="51"/>
      <c r="C102" s="51"/>
      <c r="D102" s="51"/>
      <c r="E102" s="64"/>
      <c r="F102" s="67"/>
      <c r="G102" s="52"/>
      <c r="H102" s="58"/>
    </row>
    <row r="103" spans="1:8" s="18" customFormat="1" ht="15.95" customHeight="1" x14ac:dyDescent="0.2">
      <c r="A103" s="51"/>
      <c r="B103" s="51"/>
      <c r="C103" s="51"/>
      <c r="D103" s="51"/>
      <c r="E103" s="64"/>
      <c r="F103" s="67"/>
      <c r="G103" s="52"/>
      <c r="H103" s="58"/>
    </row>
    <row r="104" spans="1:8" s="18" customFormat="1" ht="15.95" customHeight="1" x14ac:dyDescent="0.2">
      <c r="A104" s="51"/>
      <c r="B104" s="51"/>
      <c r="C104" s="51"/>
      <c r="D104" s="51"/>
      <c r="E104" s="64"/>
      <c r="F104" s="67"/>
      <c r="G104" s="52"/>
      <c r="H104" s="58"/>
    </row>
    <row r="105" spans="1:8" s="18" customFormat="1" ht="15.95" customHeight="1" x14ac:dyDescent="0.2">
      <c r="A105" s="51"/>
      <c r="B105" s="51"/>
      <c r="C105" s="51"/>
      <c r="D105" s="51"/>
      <c r="E105" s="64"/>
      <c r="F105" s="67"/>
      <c r="G105" s="52"/>
      <c r="H105" s="58"/>
    </row>
    <row r="106" spans="1:8" s="18" customFormat="1" ht="15.95" customHeight="1" x14ac:dyDescent="0.2">
      <c r="A106" s="51"/>
      <c r="B106" s="51"/>
      <c r="C106" s="51"/>
      <c r="D106" s="51"/>
      <c r="E106" s="64"/>
      <c r="F106" s="67"/>
      <c r="G106" s="52"/>
      <c r="H106" s="58"/>
    </row>
    <row r="107" spans="1:8" s="18" customFormat="1" ht="15.95" customHeight="1" x14ac:dyDescent="0.2">
      <c r="A107" s="51"/>
      <c r="B107" s="51"/>
      <c r="C107" s="51"/>
      <c r="D107" s="51"/>
      <c r="E107" s="64"/>
      <c r="F107" s="67"/>
      <c r="G107" s="52"/>
      <c r="H107" s="58"/>
    </row>
    <row r="108" spans="1:8" s="18" customFormat="1" ht="15.95" customHeight="1" x14ac:dyDescent="0.2">
      <c r="A108" s="51"/>
      <c r="B108" s="51"/>
      <c r="C108" s="51"/>
      <c r="D108" s="51"/>
      <c r="E108" s="64"/>
      <c r="F108" s="67"/>
      <c r="G108" s="52"/>
      <c r="H108" s="58"/>
    </row>
    <row r="109" spans="1:8" s="18" customFormat="1" ht="15.95" customHeight="1" x14ac:dyDescent="0.2">
      <c r="A109" s="51"/>
      <c r="B109" s="51"/>
      <c r="C109" s="51"/>
      <c r="D109" s="51"/>
      <c r="E109" s="64"/>
      <c r="F109" s="67"/>
      <c r="G109" s="52"/>
      <c r="H109" s="58"/>
    </row>
    <row r="110" spans="1:8" s="18" customFormat="1" ht="15.95" customHeight="1" x14ac:dyDescent="0.2">
      <c r="A110" s="51"/>
      <c r="B110" s="51"/>
      <c r="C110" s="51"/>
      <c r="D110" s="51"/>
      <c r="E110" s="64"/>
      <c r="F110" s="67"/>
      <c r="G110" s="52"/>
      <c r="H110" s="58"/>
    </row>
    <row r="111" spans="1:8" s="18" customFormat="1" ht="15.95" customHeight="1" x14ac:dyDescent="0.2">
      <c r="A111" s="51"/>
      <c r="B111" s="51"/>
      <c r="C111" s="51"/>
      <c r="D111" s="51"/>
      <c r="E111" s="64"/>
      <c r="F111" s="67"/>
      <c r="G111" s="52"/>
      <c r="H111" s="58"/>
    </row>
    <row r="112" spans="1:8" s="18" customFormat="1" ht="15.95" customHeight="1" x14ac:dyDescent="0.2">
      <c r="A112" s="51"/>
      <c r="B112" s="51"/>
      <c r="C112" s="51"/>
      <c r="D112" s="51"/>
      <c r="E112" s="64"/>
      <c r="F112" s="67"/>
      <c r="G112" s="52"/>
      <c r="H112" s="58"/>
    </row>
    <row r="113" spans="1:8" s="18" customFormat="1" ht="15.95" customHeight="1" x14ac:dyDescent="0.2">
      <c r="A113" s="51"/>
      <c r="B113" s="51"/>
      <c r="C113" s="51"/>
      <c r="D113" s="51"/>
      <c r="E113" s="64"/>
      <c r="F113" s="67"/>
      <c r="G113" s="52"/>
      <c r="H113" s="58"/>
    </row>
    <row r="114" spans="1:8" s="18" customFormat="1" ht="15.95" customHeight="1" x14ac:dyDescent="0.2">
      <c r="A114" s="51"/>
      <c r="B114" s="51"/>
      <c r="C114" s="51"/>
      <c r="D114" s="51"/>
      <c r="E114" s="64"/>
      <c r="F114" s="67"/>
      <c r="G114" s="52"/>
      <c r="H114" s="58"/>
    </row>
    <row r="115" spans="1:8" s="18" customFormat="1" ht="15.95" customHeight="1" x14ac:dyDescent="0.2">
      <c r="A115" s="51"/>
      <c r="B115" s="51"/>
      <c r="C115" s="51"/>
      <c r="D115" s="51"/>
      <c r="E115" s="64"/>
      <c r="F115" s="67"/>
      <c r="G115" s="52"/>
      <c r="H115" s="58"/>
    </row>
    <row r="116" spans="1:8" s="18" customFormat="1" ht="15.95" customHeight="1" x14ac:dyDescent="0.2">
      <c r="A116" s="51"/>
      <c r="B116" s="51"/>
      <c r="C116" s="51"/>
      <c r="D116" s="51"/>
      <c r="E116" s="64"/>
      <c r="F116" s="67"/>
      <c r="G116" s="52"/>
      <c r="H116" s="58"/>
    </row>
    <row r="117" spans="1:8" s="18" customFormat="1" ht="15.95" customHeight="1" x14ac:dyDescent="0.2">
      <c r="A117" s="51"/>
      <c r="B117" s="51"/>
      <c r="C117" s="51"/>
      <c r="D117" s="51"/>
      <c r="E117" s="64"/>
      <c r="F117" s="67"/>
      <c r="G117" s="52"/>
      <c r="H117" s="58"/>
    </row>
    <row r="118" spans="1:8" s="18" customFormat="1" ht="15.95" customHeight="1" x14ac:dyDescent="0.2">
      <c r="A118" s="51"/>
      <c r="B118" s="51"/>
      <c r="C118" s="51"/>
      <c r="D118" s="51"/>
      <c r="E118" s="64"/>
      <c r="F118" s="67"/>
      <c r="G118" s="52"/>
      <c r="H118" s="58"/>
    </row>
    <row r="119" spans="1:8" s="18" customFormat="1" ht="15.95" customHeight="1" x14ac:dyDescent="0.2">
      <c r="A119" s="51"/>
      <c r="B119" s="51"/>
      <c r="C119" s="51"/>
      <c r="D119" s="51"/>
      <c r="E119" s="64"/>
      <c r="F119" s="67"/>
      <c r="G119" s="52"/>
      <c r="H119" s="58"/>
    </row>
    <row r="120" spans="1:8" s="18" customFormat="1" ht="15.95" customHeight="1" x14ac:dyDescent="0.2">
      <c r="A120" s="51"/>
      <c r="B120" s="51"/>
      <c r="C120" s="51"/>
      <c r="D120" s="51"/>
      <c r="E120" s="64"/>
      <c r="F120" s="67"/>
      <c r="G120" s="52"/>
      <c r="H120" s="58"/>
    </row>
    <row r="121" spans="1:8" s="18" customFormat="1" ht="15.95" customHeight="1" x14ac:dyDescent="0.2">
      <c r="A121" s="51"/>
      <c r="B121" s="51"/>
      <c r="C121" s="51"/>
      <c r="D121" s="51"/>
      <c r="E121" s="64"/>
      <c r="F121" s="67"/>
      <c r="G121" s="52"/>
      <c r="H121" s="58"/>
    </row>
    <row r="122" spans="1:8" s="18" customFormat="1" ht="15.95" customHeight="1" x14ac:dyDescent="0.2">
      <c r="A122" s="51"/>
      <c r="B122" s="51"/>
      <c r="C122" s="51"/>
      <c r="D122" s="51"/>
      <c r="E122" s="64"/>
      <c r="F122" s="67"/>
      <c r="G122" s="52"/>
      <c r="H122" s="58"/>
    </row>
    <row r="123" spans="1:8" s="18" customFormat="1" ht="15.95" customHeight="1" x14ac:dyDescent="0.2">
      <c r="A123" s="51"/>
      <c r="B123" s="51"/>
      <c r="C123" s="51"/>
      <c r="D123" s="51"/>
      <c r="E123" s="64"/>
      <c r="F123" s="67"/>
      <c r="G123" s="52"/>
      <c r="H123" s="58"/>
    </row>
    <row r="124" spans="1:8" s="18" customFormat="1" ht="15.95" customHeight="1" x14ac:dyDescent="0.2">
      <c r="A124" s="51"/>
      <c r="B124" s="51"/>
      <c r="C124" s="51"/>
      <c r="D124" s="51"/>
      <c r="E124" s="64"/>
      <c r="F124" s="67"/>
      <c r="G124" s="52"/>
      <c r="H124" s="58"/>
    </row>
    <row r="125" spans="1:8" s="18" customFormat="1" ht="15.95" customHeight="1" x14ac:dyDescent="0.2">
      <c r="A125" s="51"/>
      <c r="B125" s="51"/>
      <c r="C125" s="51"/>
      <c r="D125" s="51"/>
      <c r="E125" s="64"/>
      <c r="F125" s="67"/>
      <c r="G125" s="52"/>
      <c r="H125" s="58"/>
    </row>
    <row r="126" spans="1:8" s="18" customFormat="1" ht="15.95" customHeight="1" x14ac:dyDescent="0.2">
      <c r="A126" s="51"/>
      <c r="B126" s="51"/>
      <c r="C126" s="51"/>
      <c r="D126" s="51"/>
      <c r="E126" s="64"/>
      <c r="F126" s="67"/>
      <c r="G126" s="52"/>
      <c r="H126" s="58"/>
    </row>
    <row r="127" spans="1:8" s="18" customFormat="1" ht="15.95" customHeight="1" x14ac:dyDescent="0.2">
      <c r="A127" s="51"/>
      <c r="B127" s="51"/>
      <c r="C127" s="51"/>
      <c r="D127" s="51"/>
      <c r="E127" s="64"/>
      <c r="F127" s="67"/>
      <c r="G127" s="52"/>
      <c r="H127" s="58"/>
    </row>
    <row r="128" spans="1:8" s="18" customFormat="1" ht="15.95" customHeight="1" x14ac:dyDescent="0.2">
      <c r="A128" s="51"/>
      <c r="B128" s="51"/>
      <c r="C128" s="51"/>
      <c r="D128" s="51"/>
      <c r="E128" s="64"/>
      <c r="F128" s="67"/>
      <c r="G128" s="52"/>
      <c r="H128" s="58"/>
    </row>
    <row r="129" spans="1:8" s="18" customFormat="1" ht="15.95" customHeight="1" x14ac:dyDescent="0.2">
      <c r="A129" s="51"/>
      <c r="B129" s="51"/>
      <c r="C129" s="51"/>
      <c r="D129" s="51"/>
      <c r="E129" s="64"/>
      <c r="F129" s="67"/>
      <c r="G129" s="52"/>
      <c r="H129" s="58"/>
    </row>
    <row r="130" spans="1:8" s="18" customFormat="1" ht="15.95" customHeight="1" x14ac:dyDescent="0.2">
      <c r="A130" s="51"/>
      <c r="B130" s="51"/>
      <c r="C130" s="51"/>
      <c r="D130" s="51"/>
      <c r="E130" s="64"/>
      <c r="F130" s="67"/>
      <c r="G130" s="52"/>
      <c r="H130" s="58"/>
    </row>
    <row r="131" spans="1:8" s="18" customFormat="1" ht="15.95" customHeight="1" x14ac:dyDescent="0.2">
      <c r="A131" s="51"/>
      <c r="B131" s="51"/>
      <c r="C131" s="51"/>
      <c r="D131" s="51"/>
      <c r="E131" s="64"/>
      <c r="F131" s="67"/>
      <c r="G131" s="52"/>
      <c r="H131" s="58"/>
    </row>
    <row r="132" spans="1:8" s="18" customFormat="1" ht="15.95" customHeight="1" x14ac:dyDescent="0.2">
      <c r="A132" s="51"/>
      <c r="B132" s="51"/>
      <c r="C132" s="51"/>
      <c r="D132" s="51"/>
      <c r="E132" s="64"/>
      <c r="F132" s="67"/>
      <c r="G132" s="52"/>
      <c r="H132" s="58"/>
    </row>
    <row r="133" spans="1:8" s="18" customFormat="1" ht="15.95" customHeight="1" x14ac:dyDescent="0.2">
      <c r="A133" s="51"/>
      <c r="B133" s="51"/>
      <c r="C133" s="51"/>
      <c r="D133" s="51"/>
      <c r="E133" s="64"/>
      <c r="F133" s="67"/>
      <c r="G133" s="52"/>
      <c r="H133" s="58"/>
    </row>
    <row r="134" spans="1:8" s="18" customFormat="1" x14ac:dyDescent="0.2">
      <c r="A134" s="51"/>
      <c r="B134" s="51"/>
      <c r="C134" s="51"/>
      <c r="D134" s="51"/>
      <c r="E134" s="64"/>
      <c r="F134" s="67"/>
      <c r="G134" s="52"/>
      <c r="H134" s="58"/>
    </row>
    <row r="135" spans="1:8" s="18" customFormat="1" x14ac:dyDescent="0.2">
      <c r="A135" s="51"/>
      <c r="B135" s="51"/>
      <c r="C135" s="51"/>
      <c r="D135" s="51"/>
      <c r="E135" s="64"/>
      <c r="F135" s="67"/>
      <c r="G135" s="52"/>
      <c r="H135" s="58"/>
    </row>
    <row r="136" spans="1:8" s="18" customFormat="1" x14ac:dyDescent="0.2">
      <c r="A136" s="51"/>
      <c r="B136" s="51"/>
      <c r="C136" s="51"/>
      <c r="D136" s="51"/>
      <c r="E136" s="64"/>
      <c r="F136" s="67"/>
      <c r="G136" s="52"/>
      <c r="H136" s="58"/>
    </row>
    <row r="137" spans="1:8" s="18" customFormat="1" x14ac:dyDescent="0.2">
      <c r="A137" s="51"/>
      <c r="B137" s="51"/>
      <c r="C137" s="51"/>
      <c r="D137" s="51"/>
      <c r="E137" s="64"/>
      <c r="F137" s="67"/>
      <c r="G137" s="52"/>
      <c r="H137" s="58"/>
    </row>
    <row r="138" spans="1:8" s="18" customFormat="1" x14ac:dyDescent="0.2">
      <c r="A138" s="51"/>
      <c r="B138" s="51"/>
      <c r="C138" s="51"/>
      <c r="D138" s="51"/>
      <c r="E138" s="64"/>
      <c r="F138" s="67"/>
      <c r="G138" s="52"/>
      <c r="H138" s="58"/>
    </row>
    <row r="139" spans="1:8" s="18" customFormat="1" x14ac:dyDescent="0.2">
      <c r="A139" s="51"/>
      <c r="B139" s="51"/>
      <c r="C139" s="51"/>
      <c r="D139" s="51"/>
      <c r="E139" s="64"/>
      <c r="F139" s="67"/>
      <c r="G139" s="52"/>
      <c r="H139" s="58"/>
    </row>
    <row r="140" spans="1:8" s="18" customFormat="1" x14ac:dyDescent="0.2">
      <c r="A140" s="51"/>
      <c r="B140" s="51"/>
      <c r="C140" s="51"/>
      <c r="D140" s="51"/>
      <c r="E140" s="64"/>
      <c r="F140" s="67"/>
      <c r="G140" s="52"/>
      <c r="H140" s="58"/>
    </row>
    <row r="141" spans="1:8" s="18" customFormat="1" x14ac:dyDescent="0.2">
      <c r="A141" s="51"/>
      <c r="B141" s="51"/>
      <c r="C141" s="51"/>
      <c r="D141" s="51"/>
      <c r="E141" s="64"/>
      <c r="F141" s="67"/>
      <c r="G141" s="52"/>
      <c r="H141" s="58"/>
    </row>
    <row r="142" spans="1:8" s="18" customFormat="1" x14ac:dyDescent="0.2">
      <c r="A142" s="51"/>
      <c r="B142" s="51"/>
      <c r="C142" s="51"/>
      <c r="D142" s="51"/>
      <c r="E142" s="64"/>
      <c r="F142" s="67"/>
      <c r="G142" s="52"/>
      <c r="H142" s="58"/>
    </row>
    <row r="143" spans="1:8" s="18" customFormat="1" x14ac:dyDescent="0.2">
      <c r="A143" s="51"/>
      <c r="B143" s="51"/>
      <c r="C143" s="51"/>
      <c r="D143" s="51"/>
      <c r="E143" s="64"/>
      <c r="F143" s="67"/>
      <c r="G143" s="52"/>
      <c r="H143" s="58"/>
    </row>
    <row r="144" spans="1:8" s="18" customFormat="1" x14ac:dyDescent="0.2">
      <c r="A144" s="51"/>
      <c r="B144" s="51"/>
      <c r="C144" s="51"/>
      <c r="D144" s="51"/>
      <c r="E144" s="64"/>
      <c r="F144" s="67"/>
      <c r="G144" s="52"/>
      <c r="H144" s="58"/>
    </row>
    <row r="145" spans="1:8" s="18" customFormat="1" x14ac:dyDescent="0.2">
      <c r="A145" s="51"/>
      <c r="B145" s="51"/>
      <c r="C145" s="51"/>
      <c r="D145" s="51"/>
      <c r="E145" s="64"/>
      <c r="F145" s="67"/>
      <c r="G145" s="52"/>
      <c r="H145" s="58"/>
    </row>
    <row r="146" spans="1:8" s="18" customFormat="1" x14ac:dyDescent="0.2">
      <c r="A146" s="51"/>
      <c r="B146" s="51"/>
      <c r="C146" s="51"/>
      <c r="D146" s="51"/>
      <c r="E146" s="64"/>
      <c r="F146" s="67"/>
      <c r="G146" s="52"/>
      <c r="H146" s="58"/>
    </row>
    <row r="147" spans="1:8" s="18" customFormat="1" x14ac:dyDescent="0.2">
      <c r="A147" s="51"/>
      <c r="B147" s="51"/>
      <c r="C147" s="51"/>
      <c r="D147" s="51"/>
      <c r="E147" s="64"/>
      <c r="F147" s="67"/>
      <c r="G147" s="52"/>
      <c r="H147" s="58"/>
    </row>
    <row r="148" spans="1:8" s="18" customFormat="1" x14ac:dyDescent="0.2">
      <c r="A148" s="51"/>
      <c r="B148" s="51"/>
      <c r="C148" s="51"/>
      <c r="D148" s="51"/>
      <c r="E148" s="64"/>
      <c r="F148" s="67"/>
      <c r="G148" s="52"/>
      <c r="H148" s="58"/>
    </row>
    <row r="149" spans="1:8" s="18" customFormat="1" x14ac:dyDescent="0.2">
      <c r="A149" s="51"/>
      <c r="B149" s="51"/>
      <c r="C149" s="51"/>
      <c r="D149" s="51"/>
      <c r="E149" s="64"/>
      <c r="F149" s="67"/>
      <c r="G149" s="52"/>
      <c r="H149" s="58"/>
    </row>
    <row r="150" spans="1:8" s="18" customFormat="1" x14ac:dyDescent="0.2">
      <c r="A150" s="51"/>
      <c r="B150" s="51"/>
      <c r="C150" s="51"/>
      <c r="D150" s="51"/>
      <c r="E150" s="64"/>
      <c r="F150" s="67"/>
      <c r="G150" s="52"/>
      <c r="H150" s="58"/>
    </row>
    <row r="151" spans="1:8" s="18" customFormat="1" x14ac:dyDescent="0.2">
      <c r="A151" s="51"/>
      <c r="B151" s="51"/>
      <c r="C151" s="51"/>
      <c r="D151" s="51"/>
      <c r="E151" s="64"/>
      <c r="F151" s="67"/>
      <c r="G151" s="52"/>
      <c r="H151" s="58"/>
    </row>
    <row r="152" spans="1:8" s="18" customFormat="1" x14ac:dyDescent="0.2">
      <c r="A152" s="51"/>
      <c r="B152" s="51"/>
      <c r="C152" s="51"/>
      <c r="D152" s="51"/>
      <c r="E152" s="64"/>
      <c r="F152" s="67"/>
      <c r="G152" s="52"/>
      <c r="H152" s="58"/>
    </row>
    <row r="153" spans="1:8" s="18" customFormat="1" x14ac:dyDescent="0.2">
      <c r="A153" s="51"/>
      <c r="B153" s="51"/>
      <c r="C153" s="51"/>
      <c r="D153" s="51"/>
      <c r="E153" s="64"/>
      <c r="F153" s="67"/>
      <c r="G153" s="52"/>
      <c r="H153" s="58"/>
    </row>
    <row r="154" spans="1:8" s="18" customFormat="1" x14ac:dyDescent="0.2">
      <c r="A154" s="51"/>
      <c r="B154" s="51"/>
      <c r="C154" s="51"/>
      <c r="D154" s="51"/>
      <c r="E154" s="64"/>
      <c r="F154" s="67"/>
      <c r="G154" s="52"/>
      <c r="H154" s="58"/>
    </row>
    <row r="155" spans="1:8" s="18" customFormat="1" x14ac:dyDescent="0.2">
      <c r="A155" s="51"/>
      <c r="B155" s="51"/>
      <c r="C155" s="51"/>
      <c r="D155" s="51"/>
      <c r="E155" s="64"/>
      <c r="F155" s="67"/>
      <c r="G155" s="52"/>
      <c r="H155" s="58"/>
    </row>
    <row r="156" spans="1:8" s="18" customFormat="1" x14ac:dyDescent="0.2">
      <c r="A156" s="51"/>
      <c r="B156" s="51"/>
      <c r="C156" s="51"/>
      <c r="D156" s="51"/>
      <c r="E156" s="64"/>
      <c r="F156" s="67"/>
      <c r="G156" s="52"/>
      <c r="H156" s="58"/>
    </row>
    <row r="157" spans="1:8" s="18" customFormat="1" x14ac:dyDescent="0.2">
      <c r="A157" s="51"/>
      <c r="B157" s="51"/>
      <c r="C157" s="51"/>
      <c r="D157" s="51"/>
      <c r="E157" s="64"/>
      <c r="F157" s="67"/>
      <c r="G157" s="52"/>
      <c r="H157" s="58"/>
    </row>
    <row r="158" spans="1:8" s="18" customFormat="1" x14ac:dyDescent="0.2">
      <c r="A158" s="51"/>
      <c r="B158" s="51"/>
      <c r="C158" s="51"/>
      <c r="D158" s="51"/>
      <c r="E158" s="64"/>
      <c r="F158" s="67"/>
      <c r="G158" s="52"/>
      <c r="H158" s="58"/>
    </row>
    <row r="159" spans="1:8" s="18" customFormat="1" x14ac:dyDescent="0.2">
      <c r="A159" s="51"/>
      <c r="B159" s="51"/>
      <c r="C159" s="51"/>
      <c r="D159" s="51"/>
      <c r="E159" s="64"/>
      <c r="F159" s="67"/>
      <c r="G159" s="52"/>
      <c r="H159" s="58"/>
    </row>
    <row r="160" spans="1:8" s="18" customFormat="1" x14ac:dyDescent="0.2">
      <c r="A160" s="51"/>
      <c r="B160" s="51"/>
      <c r="C160" s="51"/>
      <c r="D160" s="51"/>
      <c r="E160" s="64"/>
      <c r="F160" s="67"/>
      <c r="G160" s="52"/>
      <c r="H160" s="58"/>
    </row>
    <row r="161" spans="1:8" s="18" customFormat="1" x14ac:dyDescent="0.2">
      <c r="A161" s="51"/>
      <c r="B161" s="51"/>
      <c r="C161" s="51"/>
      <c r="D161" s="51"/>
      <c r="E161" s="64"/>
      <c r="F161" s="67"/>
      <c r="G161" s="52"/>
      <c r="H161" s="58"/>
    </row>
    <row r="162" spans="1:8" s="18" customFormat="1" x14ac:dyDescent="0.2">
      <c r="A162" s="51"/>
      <c r="B162" s="51"/>
      <c r="C162" s="51"/>
      <c r="D162" s="51"/>
      <c r="E162" s="64"/>
      <c r="F162" s="67"/>
      <c r="G162" s="52"/>
      <c r="H162" s="58"/>
    </row>
    <row r="163" spans="1:8" s="18" customFormat="1" x14ac:dyDescent="0.2">
      <c r="A163" s="51"/>
      <c r="B163" s="51"/>
      <c r="C163" s="51"/>
      <c r="D163" s="51"/>
      <c r="E163" s="64"/>
      <c r="F163" s="67"/>
      <c r="G163" s="52"/>
      <c r="H163" s="58"/>
    </row>
    <row r="164" spans="1:8" s="18" customFormat="1" x14ac:dyDescent="0.2">
      <c r="A164" s="42"/>
      <c r="B164" s="42"/>
      <c r="C164" s="42"/>
      <c r="D164" s="47"/>
      <c r="F164" s="68"/>
      <c r="G164" s="56"/>
      <c r="H164" s="43"/>
    </row>
    <row r="165" spans="1:8" s="18" customFormat="1" x14ac:dyDescent="0.2">
      <c r="A165" s="42"/>
      <c r="B165" s="42"/>
      <c r="C165" s="42"/>
      <c r="D165" s="47"/>
      <c r="F165" s="68"/>
      <c r="G165" s="56"/>
      <c r="H165" s="43"/>
    </row>
    <row r="166" spans="1:8" s="18" customFormat="1" x14ac:dyDescent="0.2">
      <c r="A166" s="42"/>
      <c r="B166" s="42"/>
      <c r="C166" s="42"/>
      <c r="D166" s="47"/>
      <c r="F166" s="68"/>
      <c r="G166" s="56"/>
      <c r="H166" s="43"/>
    </row>
    <row r="167" spans="1:8" s="18" customFormat="1" x14ac:dyDescent="0.2">
      <c r="A167" s="42"/>
      <c r="B167" s="42"/>
      <c r="C167" s="42"/>
      <c r="D167" s="47"/>
      <c r="F167" s="68"/>
      <c r="G167" s="56"/>
      <c r="H167" s="43"/>
    </row>
    <row r="168" spans="1:8" s="18" customFormat="1" x14ac:dyDescent="0.2">
      <c r="A168" s="42"/>
      <c r="B168" s="42"/>
      <c r="C168" s="42"/>
      <c r="D168" s="47"/>
      <c r="F168" s="68"/>
      <c r="G168" s="56"/>
      <c r="H168" s="43"/>
    </row>
    <row r="169" spans="1:8" s="18" customFormat="1" x14ac:dyDescent="0.2">
      <c r="A169" s="42"/>
      <c r="B169" s="42"/>
      <c r="C169" s="42"/>
      <c r="D169" s="47"/>
      <c r="F169" s="68"/>
      <c r="G169" s="56"/>
      <c r="H169" s="43"/>
    </row>
    <row r="170" spans="1:8" s="18" customFormat="1" x14ac:dyDescent="0.2">
      <c r="A170" s="42"/>
      <c r="B170" s="42"/>
      <c r="C170" s="42"/>
      <c r="D170" s="47"/>
      <c r="F170" s="68"/>
      <c r="G170" s="56"/>
      <c r="H170" s="43"/>
    </row>
    <row r="171" spans="1:8" s="18" customFormat="1" x14ac:dyDescent="0.2">
      <c r="A171" s="42"/>
      <c r="B171" s="42"/>
      <c r="C171" s="42"/>
      <c r="D171" s="47"/>
      <c r="F171" s="68"/>
      <c r="G171" s="56"/>
      <c r="H171" s="43"/>
    </row>
    <row r="172" spans="1:8" s="18" customFormat="1" x14ac:dyDescent="0.2">
      <c r="A172" s="42"/>
      <c r="B172" s="42"/>
      <c r="C172" s="42"/>
      <c r="D172" s="47"/>
      <c r="F172" s="68"/>
      <c r="G172" s="56"/>
      <c r="H172" s="43"/>
    </row>
    <row r="173" spans="1:8" s="18" customFormat="1" x14ac:dyDescent="0.2">
      <c r="A173" s="42"/>
      <c r="B173" s="42"/>
      <c r="C173" s="42"/>
      <c r="D173" s="47"/>
      <c r="F173" s="68"/>
      <c r="G173" s="56"/>
      <c r="H173" s="43"/>
    </row>
    <row r="174" spans="1:8" s="18" customFormat="1" x14ac:dyDescent="0.2">
      <c r="A174" s="42"/>
      <c r="B174" s="42"/>
      <c r="C174" s="42"/>
      <c r="D174" s="47"/>
      <c r="F174" s="68"/>
      <c r="G174" s="56"/>
      <c r="H174" s="43"/>
    </row>
    <row r="175" spans="1:8" s="18" customFormat="1" x14ac:dyDescent="0.2">
      <c r="A175" s="42"/>
      <c r="B175" s="42"/>
      <c r="C175" s="42"/>
      <c r="D175" s="47"/>
      <c r="F175" s="68"/>
      <c r="G175" s="56"/>
      <c r="H175" s="43"/>
    </row>
    <row r="176" spans="1:8" s="18" customFormat="1" x14ac:dyDescent="0.2">
      <c r="A176" s="42"/>
      <c r="B176" s="42"/>
      <c r="C176" s="42"/>
      <c r="D176" s="47"/>
      <c r="F176" s="68"/>
      <c r="G176" s="56"/>
      <c r="H176" s="43"/>
    </row>
    <row r="177" spans="1:8" s="18" customFormat="1" x14ac:dyDescent="0.2">
      <c r="A177" s="42"/>
      <c r="B177" s="42"/>
      <c r="C177" s="42"/>
      <c r="D177" s="47"/>
      <c r="F177" s="68"/>
      <c r="G177" s="56"/>
      <c r="H177" s="43"/>
    </row>
    <row r="178" spans="1:8" s="18" customFormat="1" x14ac:dyDescent="0.2">
      <c r="A178" s="42"/>
      <c r="B178" s="42"/>
      <c r="C178" s="42"/>
      <c r="D178" s="47"/>
      <c r="F178" s="68"/>
      <c r="G178" s="56"/>
      <c r="H178" s="43"/>
    </row>
    <row r="179" spans="1:8" s="18" customFormat="1" x14ac:dyDescent="0.2">
      <c r="A179" s="42"/>
      <c r="B179" s="42"/>
      <c r="C179" s="42"/>
      <c r="D179" s="47"/>
      <c r="F179" s="68"/>
      <c r="G179" s="56"/>
      <c r="H179" s="43"/>
    </row>
    <row r="180" spans="1:8" s="18" customFormat="1" x14ac:dyDescent="0.2">
      <c r="A180" s="42"/>
      <c r="B180" s="42"/>
      <c r="C180" s="42"/>
      <c r="D180" s="47"/>
      <c r="F180" s="68"/>
      <c r="G180" s="56"/>
      <c r="H180" s="43"/>
    </row>
    <row r="181" spans="1:8" s="18" customFormat="1" x14ac:dyDescent="0.2">
      <c r="A181" s="42"/>
      <c r="B181" s="42"/>
      <c r="C181" s="42"/>
      <c r="D181" s="47"/>
      <c r="F181" s="68"/>
      <c r="G181" s="56"/>
      <c r="H181" s="43"/>
    </row>
    <row r="182" spans="1:8" s="18" customFormat="1" x14ac:dyDescent="0.2">
      <c r="A182" s="42"/>
      <c r="B182" s="42"/>
      <c r="C182" s="42"/>
      <c r="D182" s="47"/>
      <c r="F182" s="68"/>
      <c r="G182" s="56"/>
      <c r="H182" s="43"/>
    </row>
    <row r="183" spans="1:8" s="18" customFormat="1" x14ac:dyDescent="0.2">
      <c r="A183" s="42"/>
      <c r="B183" s="42"/>
      <c r="C183" s="42"/>
      <c r="D183" s="47"/>
      <c r="F183" s="68"/>
      <c r="G183" s="56"/>
      <c r="H183" s="43"/>
    </row>
    <row r="184" spans="1:8" s="18" customFormat="1" x14ac:dyDescent="0.2">
      <c r="A184" s="42"/>
      <c r="B184" s="42"/>
      <c r="C184" s="42"/>
      <c r="D184" s="47"/>
      <c r="F184" s="68"/>
      <c r="G184" s="56"/>
      <c r="H184" s="43"/>
    </row>
    <row r="185" spans="1:8" s="18" customFormat="1" x14ac:dyDescent="0.2">
      <c r="A185" s="42"/>
      <c r="B185" s="42"/>
      <c r="C185" s="42"/>
      <c r="D185" s="47"/>
      <c r="F185" s="68"/>
      <c r="G185" s="56"/>
      <c r="H185" s="43"/>
    </row>
    <row r="186" spans="1:8" s="18" customFormat="1" x14ac:dyDescent="0.2">
      <c r="A186" s="42"/>
      <c r="B186" s="42"/>
      <c r="C186" s="42"/>
      <c r="D186" s="47"/>
      <c r="F186" s="68"/>
      <c r="G186" s="56"/>
      <c r="H186" s="43"/>
    </row>
    <row r="187" spans="1:8" s="18" customFormat="1" x14ac:dyDescent="0.2">
      <c r="A187" s="42"/>
      <c r="B187" s="42"/>
      <c r="C187" s="42"/>
      <c r="D187" s="47"/>
      <c r="F187" s="68"/>
      <c r="G187" s="56"/>
      <c r="H187" s="43"/>
    </row>
    <row r="188" spans="1:8" s="18" customFormat="1" x14ac:dyDescent="0.2">
      <c r="A188" s="42"/>
      <c r="B188" s="42"/>
      <c r="C188" s="42"/>
      <c r="D188" s="47"/>
      <c r="F188" s="68"/>
      <c r="G188" s="56"/>
      <c r="H188" s="43"/>
    </row>
    <row r="189" spans="1:8" s="18" customFormat="1" x14ac:dyDescent="0.2">
      <c r="A189" s="42"/>
      <c r="B189" s="42"/>
      <c r="C189" s="42"/>
      <c r="D189" s="47"/>
      <c r="F189" s="68"/>
      <c r="G189" s="56"/>
      <c r="H189" s="43"/>
    </row>
    <row r="190" spans="1:8" s="18" customFormat="1" x14ac:dyDescent="0.2">
      <c r="A190" s="42"/>
      <c r="B190" s="42"/>
      <c r="C190" s="42"/>
      <c r="D190" s="47"/>
      <c r="F190" s="68"/>
      <c r="G190" s="56"/>
      <c r="H190" s="43"/>
    </row>
    <row r="191" spans="1:8" s="18" customFormat="1" x14ac:dyDescent="0.2">
      <c r="A191" s="42"/>
      <c r="B191" s="42"/>
      <c r="C191" s="42"/>
      <c r="D191" s="47"/>
      <c r="F191" s="68"/>
      <c r="G191" s="56"/>
      <c r="H191" s="43"/>
    </row>
    <row r="192" spans="1:8" s="18" customFormat="1" x14ac:dyDescent="0.2">
      <c r="A192" s="42"/>
      <c r="B192" s="42"/>
      <c r="C192" s="42"/>
      <c r="D192" s="47"/>
      <c r="F192" s="68"/>
      <c r="G192" s="56"/>
      <c r="H192" s="43"/>
    </row>
    <row r="193" spans="1:8" s="18" customFormat="1" x14ac:dyDescent="0.2">
      <c r="A193" s="42"/>
      <c r="B193" s="42"/>
      <c r="C193" s="42"/>
      <c r="D193" s="47"/>
      <c r="F193" s="68"/>
      <c r="G193" s="56"/>
      <c r="H193" s="43"/>
    </row>
    <row r="194" spans="1:8" s="18" customFormat="1" x14ac:dyDescent="0.2">
      <c r="A194" s="42"/>
      <c r="B194" s="42"/>
      <c r="C194" s="42"/>
      <c r="D194" s="47"/>
      <c r="F194" s="68"/>
      <c r="G194" s="56"/>
      <c r="H194" s="43"/>
    </row>
    <row r="195" spans="1:8" s="18" customFormat="1" x14ac:dyDescent="0.2">
      <c r="A195" s="42"/>
      <c r="B195" s="42"/>
      <c r="C195" s="42"/>
      <c r="D195" s="47"/>
      <c r="F195" s="68"/>
      <c r="G195" s="56"/>
      <c r="H195" s="43"/>
    </row>
    <row r="196" spans="1:8" s="18" customFormat="1" x14ac:dyDescent="0.2">
      <c r="A196" s="42"/>
      <c r="B196" s="42"/>
      <c r="C196" s="42"/>
      <c r="D196" s="47"/>
      <c r="F196" s="68"/>
      <c r="G196" s="56"/>
      <c r="H196" s="43"/>
    </row>
    <row r="197" spans="1:8" s="18" customFormat="1" x14ac:dyDescent="0.2">
      <c r="A197" s="42"/>
      <c r="B197" s="42"/>
      <c r="C197" s="42"/>
      <c r="D197" s="47"/>
      <c r="F197" s="68"/>
      <c r="G197" s="56"/>
      <c r="H197" s="43"/>
    </row>
    <row r="198" spans="1:8" s="18" customFormat="1" x14ac:dyDescent="0.2">
      <c r="A198" s="42"/>
      <c r="B198" s="42"/>
      <c r="C198" s="42"/>
      <c r="D198" s="47"/>
      <c r="F198" s="68"/>
      <c r="G198" s="56"/>
      <c r="H198" s="43"/>
    </row>
    <row r="199" spans="1:8" s="18" customFormat="1" x14ac:dyDescent="0.2">
      <c r="A199" s="42"/>
      <c r="B199" s="42"/>
      <c r="C199" s="42"/>
      <c r="D199" s="47"/>
      <c r="F199" s="68"/>
      <c r="G199" s="56"/>
      <c r="H199" s="43"/>
    </row>
    <row r="200" spans="1:8" s="18" customFormat="1" x14ac:dyDescent="0.2">
      <c r="A200" s="42"/>
      <c r="B200" s="42"/>
      <c r="C200" s="42"/>
      <c r="D200" s="47"/>
      <c r="F200" s="68"/>
      <c r="G200" s="56"/>
      <c r="H200" s="43"/>
    </row>
    <row r="201" spans="1:8" s="18" customFormat="1" x14ac:dyDescent="0.2">
      <c r="A201" s="42"/>
      <c r="B201" s="42"/>
      <c r="C201" s="42"/>
      <c r="D201" s="47"/>
      <c r="F201" s="68"/>
      <c r="G201" s="56"/>
      <c r="H201" s="43"/>
    </row>
    <row r="202" spans="1:8" s="18" customFormat="1" x14ac:dyDescent="0.2">
      <c r="A202" s="42"/>
      <c r="B202" s="42"/>
      <c r="C202" s="42"/>
      <c r="D202" s="47"/>
      <c r="F202" s="68"/>
      <c r="G202" s="56"/>
      <c r="H202" s="43"/>
    </row>
    <row r="203" spans="1:8" s="18" customFormat="1" x14ac:dyDescent="0.2">
      <c r="A203" s="42"/>
      <c r="B203" s="42"/>
      <c r="C203" s="42"/>
      <c r="D203" s="47"/>
      <c r="F203" s="68"/>
      <c r="G203" s="56"/>
      <c r="H203" s="43"/>
    </row>
    <row r="204" spans="1:8" s="18" customFormat="1" x14ac:dyDescent="0.2">
      <c r="A204" s="42"/>
      <c r="B204" s="42"/>
      <c r="C204" s="42"/>
      <c r="D204" s="47"/>
      <c r="F204" s="68"/>
      <c r="G204" s="56"/>
      <c r="H204" s="43"/>
    </row>
    <row r="205" spans="1:8" s="18" customFormat="1" x14ac:dyDescent="0.2">
      <c r="A205" s="42"/>
      <c r="B205" s="42"/>
      <c r="C205" s="42"/>
      <c r="D205" s="47"/>
      <c r="F205" s="68"/>
      <c r="G205" s="56"/>
      <c r="H205" s="43"/>
    </row>
    <row r="206" spans="1:8" s="18" customFormat="1" x14ac:dyDescent="0.2">
      <c r="A206" s="42"/>
      <c r="B206" s="42"/>
      <c r="C206" s="42"/>
      <c r="D206" s="47"/>
      <c r="F206" s="68"/>
      <c r="G206" s="56"/>
      <c r="H206" s="43"/>
    </row>
    <row r="207" spans="1:8" s="18" customFormat="1" x14ac:dyDescent="0.2">
      <c r="A207" s="42"/>
      <c r="B207" s="42"/>
      <c r="C207" s="42"/>
      <c r="D207" s="47"/>
      <c r="F207" s="68"/>
      <c r="G207" s="56"/>
      <c r="H207" s="43"/>
    </row>
    <row r="208" spans="1:8" s="18" customFormat="1" x14ac:dyDescent="0.2">
      <c r="A208" s="42"/>
      <c r="B208" s="42"/>
      <c r="C208" s="42"/>
      <c r="D208" s="47"/>
      <c r="F208" s="68"/>
      <c r="G208" s="56"/>
      <c r="H208" s="43"/>
    </row>
    <row r="209" spans="1:8" s="18" customFormat="1" x14ac:dyDescent="0.2">
      <c r="A209" s="42"/>
      <c r="B209" s="42"/>
      <c r="C209" s="42"/>
      <c r="D209" s="47"/>
      <c r="F209" s="68"/>
      <c r="G209" s="56"/>
      <c r="H209" s="43"/>
    </row>
    <row r="210" spans="1:8" s="18" customFormat="1" x14ac:dyDescent="0.2">
      <c r="A210" s="42"/>
      <c r="B210" s="42"/>
      <c r="C210" s="42"/>
      <c r="D210" s="47"/>
      <c r="F210" s="68"/>
      <c r="G210" s="56"/>
      <c r="H210" s="43"/>
    </row>
    <row r="211" spans="1:8" s="18" customFormat="1" x14ac:dyDescent="0.2">
      <c r="A211" s="42"/>
      <c r="B211" s="42"/>
      <c r="C211" s="42"/>
      <c r="D211" s="47"/>
      <c r="F211" s="68"/>
      <c r="G211" s="56"/>
      <c r="H211" s="43"/>
    </row>
    <row r="212" spans="1:8" s="18" customFormat="1" x14ac:dyDescent="0.2">
      <c r="A212" s="42"/>
      <c r="B212" s="42"/>
      <c r="C212" s="42"/>
      <c r="D212" s="47"/>
      <c r="F212" s="68"/>
      <c r="G212" s="56"/>
      <c r="H212" s="43"/>
    </row>
    <row r="213" spans="1:8" s="18" customFormat="1" x14ac:dyDescent="0.2">
      <c r="A213" s="42"/>
      <c r="B213" s="42"/>
      <c r="C213" s="42"/>
      <c r="D213" s="47"/>
      <c r="F213" s="68"/>
      <c r="G213" s="56"/>
      <c r="H213" s="43"/>
    </row>
    <row r="214" spans="1:8" s="18" customFormat="1" x14ac:dyDescent="0.2">
      <c r="A214" s="42"/>
      <c r="B214" s="42"/>
      <c r="C214" s="42"/>
      <c r="D214" s="47"/>
      <c r="F214" s="68"/>
      <c r="G214" s="56"/>
      <c r="H214" s="43"/>
    </row>
    <row r="215" spans="1:8" s="18" customFormat="1" x14ac:dyDescent="0.2">
      <c r="A215" s="42"/>
      <c r="B215" s="42"/>
      <c r="C215" s="42"/>
      <c r="D215" s="47"/>
      <c r="F215" s="68"/>
      <c r="G215" s="56"/>
      <c r="H215" s="43"/>
    </row>
    <row r="216" spans="1:8" s="18" customFormat="1" x14ac:dyDescent="0.2">
      <c r="A216" s="42"/>
      <c r="B216" s="42"/>
      <c r="C216" s="42"/>
      <c r="D216" s="47"/>
      <c r="F216" s="68"/>
      <c r="G216" s="56"/>
      <c r="H216" s="43"/>
    </row>
    <row r="217" spans="1:8" s="18" customFormat="1" x14ac:dyDescent="0.2">
      <c r="A217" s="42"/>
      <c r="B217" s="42"/>
      <c r="C217" s="42"/>
      <c r="D217" s="47"/>
      <c r="F217" s="68"/>
      <c r="G217" s="56"/>
      <c r="H217" s="43"/>
    </row>
    <row r="218" spans="1:8" s="18" customFormat="1" x14ac:dyDescent="0.2">
      <c r="A218" s="42"/>
      <c r="B218" s="42"/>
      <c r="C218" s="42"/>
      <c r="D218" s="47"/>
      <c r="F218" s="68"/>
      <c r="G218" s="56"/>
      <c r="H218" s="43"/>
    </row>
    <row r="219" spans="1:8" s="18" customFormat="1" x14ac:dyDescent="0.2">
      <c r="A219" s="42"/>
      <c r="B219" s="42"/>
      <c r="C219" s="42"/>
      <c r="D219" s="47"/>
      <c r="F219" s="68"/>
      <c r="G219" s="56"/>
      <c r="H219" s="43"/>
    </row>
    <row r="220" spans="1:8" s="18" customFormat="1" x14ac:dyDescent="0.2">
      <c r="A220" s="42"/>
      <c r="B220" s="42"/>
      <c r="C220" s="42"/>
      <c r="D220" s="47"/>
      <c r="F220" s="68"/>
      <c r="G220" s="56"/>
      <c r="H220" s="43"/>
    </row>
    <row r="221" spans="1:8" s="18" customFormat="1" x14ac:dyDescent="0.2">
      <c r="A221" s="42"/>
      <c r="B221" s="42"/>
      <c r="C221" s="42"/>
      <c r="D221" s="47"/>
      <c r="F221" s="68"/>
      <c r="G221" s="56"/>
      <c r="H221" s="43"/>
    </row>
    <row r="222" spans="1:8" s="18" customFormat="1" x14ac:dyDescent="0.2">
      <c r="A222" s="42"/>
      <c r="B222" s="42"/>
      <c r="C222" s="42"/>
      <c r="D222" s="47"/>
      <c r="F222" s="68"/>
      <c r="G222" s="56"/>
      <c r="H222" s="43"/>
    </row>
    <row r="223" spans="1:8" s="18" customFormat="1" x14ac:dyDescent="0.2">
      <c r="A223" s="42"/>
      <c r="B223" s="42"/>
      <c r="C223" s="42"/>
      <c r="D223" s="47"/>
      <c r="F223" s="68"/>
      <c r="G223" s="56"/>
      <c r="H223" s="43"/>
    </row>
    <row r="224" spans="1:8" s="18" customFormat="1" x14ac:dyDescent="0.2">
      <c r="A224" s="42"/>
      <c r="B224" s="42"/>
      <c r="C224" s="42"/>
      <c r="D224" s="47"/>
      <c r="F224" s="68"/>
      <c r="G224" s="56"/>
      <c r="H224" s="43"/>
    </row>
    <row r="225" spans="1:8" s="18" customFormat="1" x14ac:dyDescent="0.2">
      <c r="A225" s="42"/>
      <c r="B225" s="42"/>
      <c r="C225" s="42"/>
      <c r="D225" s="47"/>
      <c r="F225" s="68"/>
      <c r="G225" s="56"/>
      <c r="H225" s="43"/>
    </row>
    <row r="226" spans="1:8" s="18" customFormat="1" x14ac:dyDescent="0.2">
      <c r="A226" s="42"/>
      <c r="B226" s="42"/>
      <c r="C226" s="42"/>
      <c r="D226" s="47"/>
      <c r="F226" s="68"/>
      <c r="G226" s="56"/>
      <c r="H226" s="43"/>
    </row>
    <row r="227" spans="1:8" s="18" customFormat="1" x14ac:dyDescent="0.2">
      <c r="A227" s="42"/>
      <c r="B227" s="42"/>
      <c r="C227" s="42"/>
      <c r="D227" s="47"/>
      <c r="F227" s="68"/>
      <c r="G227" s="56"/>
      <c r="H227" s="43"/>
    </row>
    <row r="228" spans="1:8" s="18" customFormat="1" x14ac:dyDescent="0.2">
      <c r="A228" s="42"/>
      <c r="B228" s="42"/>
      <c r="C228" s="42"/>
      <c r="D228" s="47"/>
      <c r="F228" s="68"/>
      <c r="G228" s="56"/>
      <c r="H228" s="43"/>
    </row>
    <row r="229" spans="1:8" s="18" customFormat="1" x14ac:dyDescent="0.2">
      <c r="A229" s="42"/>
      <c r="B229" s="42"/>
      <c r="C229" s="42"/>
      <c r="D229" s="47"/>
      <c r="F229" s="68"/>
      <c r="G229" s="56"/>
      <c r="H229" s="43"/>
    </row>
    <row r="230" spans="1:8" s="18" customFormat="1" x14ac:dyDescent="0.2">
      <c r="A230" s="42"/>
      <c r="B230" s="42"/>
      <c r="C230" s="42"/>
      <c r="D230" s="47"/>
      <c r="F230" s="68"/>
      <c r="G230" s="56"/>
      <c r="H230" s="43"/>
    </row>
    <row r="231" spans="1:8" s="18" customFormat="1" x14ac:dyDescent="0.2">
      <c r="A231" s="42"/>
      <c r="B231" s="42"/>
      <c r="C231" s="42"/>
      <c r="D231" s="47"/>
      <c r="F231" s="68"/>
      <c r="G231" s="56"/>
      <c r="H231" s="43"/>
    </row>
    <row r="232" spans="1:8" s="18" customFormat="1" x14ac:dyDescent="0.2">
      <c r="A232" s="42"/>
      <c r="B232" s="42"/>
      <c r="C232" s="42"/>
      <c r="D232" s="47"/>
      <c r="F232" s="68"/>
      <c r="G232" s="56"/>
      <c r="H232" s="43"/>
    </row>
    <row r="233" spans="1:8" s="18" customFormat="1" x14ac:dyDescent="0.2">
      <c r="A233" s="42"/>
      <c r="B233" s="42"/>
      <c r="C233" s="42"/>
      <c r="D233" s="47"/>
      <c r="F233" s="68"/>
      <c r="G233" s="56"/>
      <c r="H233" s="43"/>
    </row>
    <row r="234" spans="1:8" s="18" customFormat="1" x14ac:dyDescent="0.2">
      <c r="A234" s="42"/>
      <c r="B234" s="42"/>
      <c r="C234" s="42"/>
      <c r="D234" s="47"/>
      <c r="F234" s="68"/>
      <c r="G234" s="56"/>
      <c r="H234" s="43"/>
    </row>
    <row r="235" spans="1:8" s="18" customFormat="1" x14ac:dyDescent="0.2">
      <c r="A235" s="42"/>
      <c r="B235" s="42"/>
      <c r="C235" s="42"/>
      <c r="D235" s="47"/>
      <c r="F235" s="68"/>
      <c r="G235" s="56"/>
      <c r="H235" s="43"/>
    </row>
    <row r="236" spans="1:8" s="18" customFormat="1" x14ac:dyDescent="0.2">
      <c r="A236" s="42"/>
      <c r="B236" s="42"/>
      <c r="C236" s="42"/>
      <c r="D236" s="47"/>
      <c r="F236" s="68"/>
      <c r="G236" s="56"/>
      <c r="H236" s="43"/>
    </row>
    <row r="237" spans="1:8" s="18" customFormat="1" x14ac:dyDescent="0.2">
      <c r="A237" s="42"/>
      <c r="B237" s="42"/>
      <c r="C237" s="42"/>
      <c r="D237" s="47"/>
      <c r="F237" s="68"/>
      <c r="G237" s="56"/>
      <c r="H237" s="43"/>
    </row>
    <row r="238" spans="1:8" s="18" customFormat="1" x14ac:dyDescent="0.2">
      <c r="A238" s="42"/>
      <c r="B238" s="42"/>
      <c r="C238" s="42"/>
      <c r="D238" s="47"/>
      <c r="F238" s="68"/>
      <c r="G238" s="56"/>
      <c r="H238" s="43"/>
    </row>
    <row r="239" spans="1:8" s="18" customFormat="1" x14ac:dyDescent="0.2">
      <c r="A239" s="42"/>
      <c r="B239" s="42"/>
      <c r="C239" s="42"/>
      <c r="D239" s="47"/>
      <c r="F239" s="68"/>
      <c r="G239" s="56"/>
      <c r="H239" s="43"/>
    </row>
    <row r="240" spans="1:8" s="18" customFormat="1" x14ac:dyDescent="0.2">
      <c r="A240" s="42"/>
      <c r="B240" s="42"/>
      <c r="C240" s="42"/>
      <c r="D240" s="47"/>
      <c r="F240" s="68"/>
      <c r="G240" s="56"/>
      <c r="H240" s="43"/>
    </row>
    <row r="241" spans="1:8" s="18" customFormat="1" x14ac:dyDescent="0.2">
      <c r="A241" s="42"/>
      <c r="B241" s="42"/>
      <c r="C241" s="42"/>
      <c r="D241" s="47"/>
      <c r="F241" s="68"/>
      <c r="G241" s="56"/>
      <c r="H241" s="43"/>
    </row>
    <row r="242" spans="1:8" s="18" customFormat="1" x14ac:dyDescent="0.2">
      <c r="A242" s="42"/>
      <c r="B242" s="42"/>
      <c r="C242" s="42"/>
      <c r="D242" s="47"/>
      <c r="F242" s="68"/>
      <c r="G242" s="56"/>
      <c r="H242" s="43"/>
    </row>
    <row r="243" spans="1:8" s="18" customFormat="1" x14ac:dyDescent="0.2">
      <c r="A243" s="42"/>
      <c r="B243" s="42"/>
      <c r="C243" s="42"/>
      <c r="D243" s="47"/>
      <c r="F243" s="68"/>
      <c r="G243" s="56"/>
      <c r="H243" s="43"/>
    </row>
    <row r="244" spans="1:8" s="18" customFormat="1" x14ac:dyDescent="0.2">
      <c r="A244" s="42"/>
      <c r="B244" s="42"/>
      <c r="C244" s="42"/>
      <c r="D244" s="47"/>
      <c r="F244" s="68"/>
      <c r="G244" s="56"/>
      <c r="H244" s="43"/>
    </row>
    <row r="245" spans="1:8" s="18" customFormat="1" x14ac:dyDescent="0.2">
      <c r="A245" s="42"/>
      <c r="B245" s="42"/>
      <c r="C245" s="42"/>
      <c r="D245" s="47"/>
      <c r="F245" s="68"/>
      <c r="G245" s="56"/>
      <c r="H245" s="43"/>
    </row>
    <row r="246" spans="1:8" s="18" customFormat="1" x14ac:dyDescent="0.2">
      <c r="A246" s="42"/>
      <c r="B246" s="42"/>
      <c r="C246" s="42"/>
      <c r="D246" s="47"/>
      <c r="F246" s="68"/>
      <c r="G246" s="56"/>
      <c r="H246" s="43"/>
    </row>
    <row r="247" spans="1:8" s="18" customFormat="1" x14ac:dyDescent="0.2">
      <c r="A247" s="42"/>
      <c r="B247" s="42"/>
      <c r="C247" s="42"/>
      <c r="D247" s="47"/>
      <c r="F247" s="68"/>
      <c r="G247" s="56"/>
      <c r="H247" s="43"/>
    </row>
    <row r="248" spans="1:8" s="18" customFormat="1" x14ac:dyDescent="0.2">
      <c r="A248" s="42"/>
      <c r="B248" s="42"/>
      <c r="C248" s="42"/>
      <c r="D248" s="47"/>
      <c r="F248" s="68"/>
      <c r="G248" s="56"/>
      <c r="H248" s="43"/>
    </row>
    <row r="249" spans="1:8" s="18" customFormat="1" x14ac:dyDescent="0.2">
      <c r="A249" s="42"/>
      <c r="B249" s="42"/>
      <c r="C249" s="42"/>
      <c r="D249" s="47"/>
      <c r="F249" s="68"/>
      <c r="G249" s="56"/>
      <c r="H249" s="43"/>
    </row>
    <row r="250" spans="1:8" s="18" customFormat="1" x14ac:dyDescent="0.2">
      <c r="A250" s="42"/>
      <c r="B250" s="42"/>
      <c r="C250" s="42"/>
      <c r="D250" s="47"/>
      <c r="F250" s="68"/>
      <c r="G250" s="56"/>
      <c r="H250" s="43"/>
    </row>
    <row r="251" spans="1:8" s="18" customFormat="1" x14ac:dyDescent="0.2">
      <c r="A251" s="42"/>
      <c r="B251" s="42"/>
      <c r="C251" s="42"/>
      <c r="D251" s="47"/>
      <c r="F251" s="68"/>
      <c r="G251" s="56"/>
      <c r="H251" s="43"/>
    </row>
    <row r="252" spans="1:8" s="18" customFormat="1" x14ac:dyDescent="0.2">
      <c r="A252" s="42"/>
      <c r="B252" s="42"/>
      <c r="C252" s="42"/>
      <c r="D252" s="47"/>
      <c r="F252" s="68"/>
      <c r="G252" s="56"/>
      <c r="H252" s="43"/>
    </row>
    <row r="253" spans="1:8" s="18" customFormat="1" x14ac:dyDescent="0.2">
      <c r="A253" s="42"/>
      <c r="B253" s="42"/>
      <c r="C253" s="42"/>
      <c r="D253" s="47"/>
      <c r="F253" s="68"/>
      <c r="G253" s="56"/>
      <c r="H253" s="43"/>
    </row>
    <row r="254" spans="1:8" s="18" customFormat="1" x14ac:dyDescent="0.2">
      <c r="A254" s="42"/>
      <c r="B254" s="42"/>
      <c r="C254" s="42"/>
      <c r="D254" s="47"/>
      <c r="F254" s="68"/>
      <c r="G254" s="56"/>
      <c r="H254" s="43"/>
    </row>
    <row r="255" spans="1:8" s="18" customFormat="1" x14ac:dyDescent="0.2">
      <c r="A255" s="42"/>
      <c r="B255" s="42"/>
      <c r="C255" s="42"/>
      <c r="D255" s="47"/>
      <c r="F255" s="68"/>
      <c r="G255" s="56"/>
      <c r="H255" s="43"/>
    </row>
    <row r="256" spans="1:8" s="18" customFormat="1" x14ac:dyDescent="0.2">
      <c r="A256" s="42"/>
      <c r="B256" s="42"/>
      <c r="C256" s="42"/>
      <c r="D256" s="47"/>
      <c r="F256" s="68"/>
      <c r="G256" s="56"/>
      <c r="H256" s="43"/>
    </row>
    <row r="257" spans="1:8" s="18" customFormat="1" x14ac:dyDescent="0.2">
      <c r="A257" s="42"/>
      <c r="B257" s="42"/>
      <c r="C257" s="42"/>
      <c r="D257" s="47"/>
      <c r="F257" s="68"/>
      <c r="G257" s="56"/>
      <c r="H257" s="43"/>
    </row>
    <row r="258" spans="1:8" s="18" customFormat="1" x14ac:dyDescent="0.2">
      <c r="A258" s="42"/>
      <c r="B258" s="42"/>
      <c r="C258" s="42"/>
      <c r="D258" s="47"/>
      <c r="F258" s="68"/>
      <c r="G258" s="56"/>
      <c r="H258" s="43"/>
    </row>
    <row r="259" spans="1:8" s="18" customFormat="1" x14ac:dyDescent="0.2">
      <c r="A259" s="42"/>
      <c r="B259" s="42"/>
      <c r="C259" s="42"/>
      <c r="D259" s="47"/>
      <c r="F259" s="68"/>
      <c r="G259" s="56"/>
      <c r="H259" s="43"/>
    </row>
    <row r="260" spans="1:8" s="18" customFormat="1" x14ac:dyDescent="0.2">
      <c r="A260" s="42"/>
      <c r="B260" s="42"/>
      <c r="C260" s="42"/>
      <c r="D260" s="47"/>
      <c r="F260" s="68"/>
      <c r="G260" s="56"/>
      <c r="H260" s="43"/>
    </row>
    <row r="261" spans="1:8" s="18" customFormat="1" x14ac:dyDescent="0.2">
      <c r="A261" s="42"/>
      <c r="B261" s="42"/>
      <c r="C261" s="42"/>
      <c r="D261" s="47"/>
      <c r="F261" s="68"/>
      <c r="G261" s="56"/>
      <c r="H261" s="43"/>
    </row>
    <row r="262" spans="1:8" s="18" customFormat="1" x14ac:dyDescent="0.2">
      <c r="A262" s="42"/>
      <c r="B262" s="42"/>
      <c r="C262" s="42"/>
      <c r="D262" s="47"/>
      <c r="F262" s="68"/>
      <c r="G262" s="56"/>
      <c r="H262" s="43"/>
    </row>
    <row r="263" spans="1:8" s="18" customFormat="1" x14ac:dyDescent="0.2">
      <c r="A263" s="42"/>
      <c r="B263" s="42"/>
      <c r="C263" s="42"/>
      <c r="D263" s="47"/>
      <c r="F263" s="68"/>
      <c r="G263" s="56"/>
      <c r="H263" s="43"/>
    </row>
    <row r="264" spans="1:8" s="18" customFormat="1" x14ac:dyDescent="0.2">
      <c r="A264" s="42"/>
      <c r="B264" s="42"/>
      <c r="C264" s="42"/>
      <c r="D264" s="47"/>
      <c r="F264" s="68"/>
      <c r="G264" s="56"/>
      <c r="H264" s="43"/>
    </row>
    <row r="265" spans="1:8" s="18" customFormat="1" x14ac:dyDescent="0.2">
      <c r="A265" s="42"/>
      <c r="B265" s="42"/>
      <c r="C265" s="42"/>
      <c r="D265" s="47"/>
      <c r="F265" s="68"/>
      <c r="G265" s="56"/>
      <c r="H265" s="43"/>
    </row>
    <row r="266" spans="1:8" s="18" customFormat="1" x14ac:dyDescent="0.2">
      <c r="A266" s="42"/>
      <c r="B266" s="42"/>
      <c r="C266" s="42"/>
      <c r="D266" s="47"/>
      <c r="F266" s="68"/>
      <c r="G266" s="56"/>
      <c r="H266" s="43"/>
    </row>
    <row r="267" spans="1:8" s="18" customFormat="1" x14ac:dyDescent="0.2">
      <c r="A267" s="42"/>
      <c r="B267" s="42"/>
      <c r="C267" s="42"/>
      <c r="D267" s="47"/>
      <c r="F267" s="68"/>
      <c r="G267" s="56"/>
      <c r="H267" s="43"/>
    </row>
    <row r="268" spans="1:8" s="18" customFormat="1" x14ac:dyDescent="0.2">
      <c r="A268" s="42"/>
      <c r="B268" s="42"/>
      <c r="C268" s="42"/>
      <c r="D268" s="47"/>
      <c r="F268" s="68"/>
      <c r="G268" s="56"/>
      <c r="H268" s="43"/>
    </row>
    <row r="269" spans="1:8" s="18" customFormat="1" x14ac:dyDescent="0.2">
      <c r="A269" s="42"/>
      <c r="B269" s="42"/>
      <c r="C269" s="42"/>
      <c r="D269" s="47"/>
      <c r="F269" s="68"/>
      <c r="G269" s="56"/>
      <c r="H269" s="43"/>
    </row>
    <row r="270" spans="1:8" s="18" customFormat="1" x14ac:dyDescent="0.2">
      <c r="A270" s="42"/>
      <c r="B270" s="42"/>
      <c r="C270" s="42"/>
      <c r="D270" s="47"/>
      <c r="F270" s="68"/>
      <c r="G270" s="56"/>
      <c r="H270" s="43"/>
    </row>
    <row r="271" spans="1:8" s="18" customFormat="1" x14ac:dyDescent="0.2">
      <c r="A271" s="42"/>
      <c r="B271" s="42"/>
      <c r="C271" s="42"/>
      <c r="D271" s="47"/>
      <c r="F271" s="68"/>
      <c r="G271" s="56"/>
      <c r="H271" s="43"/>
    </row>
    <row r="272" spans="1:8" s="18" customFormat="1" x14ac:dyDescent="0.2">
      <c r="A272" s="42"/>
      <c r="B272" s="42"/>
      <c r="C272" s="42"/>
      <c r="D272" s="47"/>
      <c r="F272" s="68"/>
      <c r="G272" s="56"/>
      <c r="H272" s="43"/>
    </row>
    <row r="273" spans="1:8" s="18" customFormat="1" x14ac:dyDescent="0.2">
      <c r="A273" s="42"/>
      <c r="B273" s="42"/>
      <c r="C273" s="42"/>
      <c r="D273" s="47"/>
      <c r="F273" s="68"/>
      <c r="G273" s="56"/>
      <c r="H273" s="43"/>
    </row>
    <row r="274" spans="1:8" s="18" customFormat="1" x14ac:dyDescent="0.2">
      <c r="A274" s="42"/>
      <c r="B274" s="42"/>
      <c r="C274" s="42"/>
      <c r="D274" s="47"/>
      <c r="F274" s="68"/>
      <c r="G274" s="56"/>
      <c r="H274" s="43"/>
    </row>
    <row r="275" spans="1:8" s="18" customFormat="1" x14ac:dyDescent="0.2">
      <c r="A275" s="42"/>
      <c r="B275" s="42"/>
      <c r="C275" s="42"/>
      <c r="D275" s="47"/>
      <c r="F275" s="68"/>
      <c r="G275" s="56"/>
      <c r="H275" s="43"/>
    </row>
    <row r="276" spans="1:8" s="18" customFormat="1" x14ac:dyDescent="0.2">
      <c r="A276" s="42"/>
      <c r="B276" s="42"/>
      <c r="C276" s="42"/>
      <c r="D276" s="47"/>
      <c r="F276" s="68"/>
      <c r="G276" s="56"/>
      <c r="H276" s="43"/>
    </row>
    <row r="277" spans="1:8" s="18" customFormat="1" x14ac:dyDescent="0.2">
      <c r="A277" s="42"/>
      <c r="B277" s="42"/>
      <c r="C277" s="42"/>
      <c r="D277" s="47"/>
      <c r="F277" s="68"/>
      <c r="G277" s="56"/>
      <c r="H277" s="43"/>
    </row>
    <row r="278" spans="1:8" s="18" customFormat="1" x14ac:dyDescent="0.2">
      <c r="A278" s="42"/>
      <c r="B278" s="42"/>
      <c r="C278" s="42"/>
      <c r="D278" s="47"/>
      <c r="F278" s="68"/>
      <c r="G278" s="56"/>
      <c r="H278" s="43"/>
    </row>
    <row r="279" spans="1:8" s="18" customFormat="1" x14ac:dyDescent="0.2">
      <c r="A279" s="42"/>
      <c r="B279" s="42"/>
      <c r="C279" s="42"/>
      <c r="D279" s="47"/>
      <c r="F279" s="68"/>
      <c r="G279" s="56"/>
      <c r="H279" s="43"/>
    </row>
    <row r="280" spans="1:8" s="18" customFormat="1" x14ac:dyDescent="0.2">
      <c r="A280" s="42"/>
      <c r="B280" s="42"/>
      <c r="C280" s="42"/>
      <c r="D280" s="47"/>
      <c r="F280" s="68"/>
      <c r="G280" s="56"/>
      <c r="H280" s="43"/>
    </row>
    <row r="281" spans="1:8" s="18" customFormat="1" x14ac:dyDescent="0.2">
      <c r="A281" s="42"/>
      <c r="B281" s="42"/>
      <c r="C281" s="42"/>
      <c r="D281" s="47"/>
      <c r="F281" s="68"/>
      <c r="G281" s="56"/>
      <c r="H281" s="43"/>
    </row>
    <row r="282" spans="1:8" s="18" customFormat="1" x14ac:dyDescent="0.2">
      <c r="A282" s="42"/>
      <c r="B282" s="42"/>
      <c r="C282" s="42"/>
      <c r="D282" s="47"/>
      <c r="F282" s="68"/>
      <c r="G282" s="56"/>
      <c r="H282" s="43"/>
    </row>
    <row r="283" spans="1:8" s="18" customFormat="1" x14ac:dyDescent="0.2">
      <c r="A283" s="42"/>
      <c r="B283" s="42"/>
      <c r="C283" s="42"/>
      <c r="D283" s="47"/>
      <c r="F283" s="68"/>
      <c r="G283" s="56"/>
      <c r="H283" s="43"/>
    </row>
    <row r="284" spans="1:8" s="18" customFormat="1" x14ac:dyDescent="0.2">
      <c r="A284" s="42"/>
      <c r="B284" s="42"/>
      <c r="C284" s="42"/>
      <c r="D284" s="47"/>
      <c r="F284" s="68"/>
      <c r="G284" s="56"/>
      <c r="H284" s="43"/>
    </row>
    <row r="285" spans="1:8" s="18" customFormat="1" x14ac:dyDescent="0.2">
      <c r="A285" s="42"/>
      <c r="B285" s="42"/>
      <c r="C285" s="42"/>
      <c r="D285" s="47"/>
      <c r="F285" s="68"/>
      <c r="G285" s="56"/>
      <c r="H285" s="43"/>
    </row>
    <row r="286" spans="1:8" s="18" customFormat="1" x14ac:dyDescent="0.2">
      <c r="A286" s="42"/>
      <c r="B286" s="42"/>
      <c r="C286" s="42"/>
      <c r="D286" s="47"/>
      <c r="F286" s="68"/>
      <c r="G286" s="56"/>
      <c r="H286" s="43"/>
    </row>
    <row r="287" spans="1:8" s="18" customFormat="1" x14ac:dyDescent="0.2">
      <c r="A287" s="42"/>
      <c r="B287" s="42"/>
      <c r="C287" s="42"/>
      <c r="D287" s="47"/>
      <c r="F287" s="68"/>
      <c r="G287" s="56"/>
      <c r="H287" s="43"/>
    </row>
    <row r="288" spans="1:8" s="18" customFormat="1" x14ac:dyDescent="0.2">
      <c r="A288" s="42"/>
      <c r="B288" s="42"/>
      <c r="C288" s="42"/>
      <c r="D288" s="47"/>
      <c r="F288" s="68"/>
      <c r="G288" s="56"/>
      <c r="H288" s="43"/>
    </row>
    <row r="289" spans="1:8" s="18" customFormat="1" x14ac:dyDescent="0.2">
      <c r="A289" s="42"/>
      <c r="B289" s="42"/>
      <c r="C289" s="42"/>
      <c r="D289" s="47"/>
      <c r="F289" s="68"/>
      <c r="G289" s="56"/>
      <c r="H289" s="43"/>
    </row>
    <row r="290" spans="1:8" s="18" customFormat="1" x14ac:dyDescent="0.2">
      <c r="A290" s="42"/>
      <c r="B290" s="42"/>
      <c r="C290" s="42"/>
      <c r="D290" s="47"/>
      <c r="F290" s="68"/>
      <c r="G290" s="56"/>
      <c r="H290" s="43"/>
    </row>
    <row r="291" spans="1:8" s="18" customFormat="1" x14ac:dyDescent="0.2">
      <c r="A291" s="42"/>
      <c r="B291" s="42"/>
      <c r="C291" s="42"/>
      <c r="D291" s="47"/>
      <c r="F291" s="68"/>
      <c r="G291" s="56"/>
      <c r="H291" s="43"/>
    </row>
    <row r="292" spans="1:8" s="18" customFormat="1" x14ac:dyDescent="0.2">
      <c r="A292" s="42"/>
      <c r="B292" s="42"/>
      <c r="C292" s="42"/>
      <c r="D292" s="47"/>
      <c r="F292" s="68"/>
      <c r="G292" s="56"/>
      <c r="H292" s="43"/>
    </row>
    <row r="293" spans="1:8" s="18" customFormat="1" x14ac:dyDescent="0.2">
      <c r="A293" s="42"/>
      <c r="B293" s="42"/>
      <c r="C293" s="42"/>
      <c r="D293" s="47"/>
      <c r="F293" s="68"/>
      <c r="G293" s="56"/>
      <c r="H293" s="43"/>
    </row>
    <row r="294" spans="1:8" s="18" customFormat="1" x14ac:dyDescent="0.2">
      <c r="A294" s="42"/>
      <c r="B294" s="42"/>
      <c r="C294" s="42"/>
      <c r="D294" s="47"/>
      <c r="F294" s="68"/>
      <c r="G294" s="56"/>
      <c r="H294" s="43"/>
    </row>
    <row r="295" spans="1:8" s="18" customFormat="1" x14ac:dyDescent="0.2">
      <c r="A295" s="42"/>
      <c r="B295" s="42"/>
      <c r="C295" s="42"/>
      <c r="D295" s="47"/>
      <c r="F295" s="68"/>
      <c r="G295" s="56"/>
      <c r="H295" s="43"/>
    </row>
    <row r="296" spans="1:8" s="18" customFormat="1" x14ac:dyDescent="0.2">
      <c r="A296" s="42"/>
      <c r="B296" s="42"/>
      <c r="C296" s="42"/>
      <c r="D296" s="47"/>
      <c r="F296" s="68"/>
      <c r="G296" s="56"/>
      <c r="H296" s="43"/>
    </row>
    <row r="297" spans="1:8" s="18" customFormat="1" x14ac:dyDescent="0.2">
      <c r="A297" s="42"/>
      <c r="B297" s="42"/>
      <c r="C297" s="42"/>
      <c r="D297" s="47"/>
      <c r="F297" s="68"/>
      <c r="G297" s="56"/>
      <c r="H297" s="43"/>
    </row>
    <row r="298" spans="1:8" s="18" customFormat="1" x14ac:dyDescent="0.2">
      <c r="A298" s="42"/>
      <c r="B298" s="42"/>
      <c r="C298" s="42"/>
      <c r="D298" s="47"/>
      <c r="F298" s="68"/>
      <c r="G298" s="56"/>
      <c r="H298" s="43"/>
    </row>
    <row r="299" spans="1:8" s="18" customFormat="1" x14ac:dyDescent="0.2">
      <c r="A299" s="42"/>
      <c r="B299" s="42"/>
      <c r="C299" s="42"/>
      <c r="D299" s="47"/>
      <c r="F299" s="68"/>
      <c r="G299" s="56"/>
      <c r="H299" s="43"/>
    </row>
    <row r="300" spans="1:8" s="18" customFormat="1" x14ac:dyDescent="0.2">
      <c r="A300" s="42"/>
      <c r="B300" s="42"/>
      <c r="C300" s="42"/>
      <c r="D300" s="47"/>
      <c r="F300" s="68"/>
      <c r="G300" s="56"/>
      <c r="H300" s="43"/>
    </row>
    <row r="301" spans="1:8" s="18" customFormat="1" x14ac:dyDescent="0.2">
      <c r="A301" s="42"/>
      <c r="B301" s="42"/>
      <c r="C301" s="42"/>
      <c r="D301" s="47"/>
      <c r="F301" s="68"/>
      <c r="G301" s="56"/>
      <c r="H301" s="43"/>
    </row>
    <row r="302" spans="1:8" s="18" customFormat="1" x14ac:dyDescent="0.2">
      <c r="A302" s="42"/>
      <c r="B302" s="42"/>
      <c r="C302" s="42"/>
      <c r="D302" s="47"/>
      <c r="F302" s="68"/>
      <c r="G302" s="56"/>
      <c r="H302" s="43"/>
    </row>
    <row r="303" spans="1:8" s="18" customFormat="1" x14ac:dyDescent="0.2">
      <c r="A303" s="42"/>
      <c r="B303" s="42"/>
      <c r="C303" s="42"/>
      <c r="D303" s="47"/>
      <c r="F303" s="68"/>
      <c r="G303" s="56"/>
      <c r="H303" s="43"/>
    </row>
    <row r="304" spans="1:8" s="18" customFormat="1" x14ac:dyDescent="0.2">
      <c r="A304" s="42"/>
      <c r="B304" s="42"/>
      <c r="C304" s="42"/>
      <c r="D304" s="47"/>
      <c r="F304" s="68"/>
      <c r="G304" s="56"/>
      <c r="H304" s="43"/>
    </row>
    <row r="305" spans="1:8" s="18" customFormat="1" x14ac:dyDescent="0.2">
      <c r="A305" s="42"/>
      <c r="B305" s="42"/>
      <c r="C305" s="42"/>
      <c r="D305" s="47"/>
      <c r="F305" s="68"/>
      <c r="G305" s="56"/>
      <c r="H305" s="43"/>
    </row>
    <row r="306" spans="1:8" s="18" customFormat="1" x14ac:dyDescent="0.2">
      <c r="A306" s="42"/>
      <c r="B306" s="42"/>
      <c r="C306" s="42"/>
      <c r="D306" s="47"/>
      <c r="F306" s="68"/>
      <c r="G306" s="56"/>
      <c r="H306" s="43"/>
    </row>
    <row r="307" spans="1:8" s="18" customFormat="1" x14ac:dyDescent="0.2">
      <c r="A307" s="42"/>
      <c r="B307" s="42"/>
      <c r="C307" s="42"/>
      <c r="D307" s="47"/>
      <c r="F307" s="68"/>
      <c r="G307" s="56"/>
      <c r="H307" s="43"/>
    </row>
    <row r="308" spans="1:8" s="18" customFormat="1" x14ac:dyDescent="0.2">
      <c r="A308" s="42"/>
      <c r="B308" s="42"/>
      <c r="C308" s="42"/>
      <c r="D308" s="47"/>
      <c r="F308" s="68"/>
      <c r="G308" s="56"/>
      <c r="H308" s="43"/>
    </row>
    <row r="309" spans="1:8" s="18" customFormat="1" x14ac:dyDescent="0.2">
      <c r="A309" s="42"/>
      <c r="B309" s="42"/>
      <c r="C309" s="42"/>
      <c r="D309" s="47"/>
      <c r="F309" s="68"/>
      <c r="G309" s="56"/>
      <c r="H309" s="43"/>
    </row>
    <row r="310" spans="1:8" s="18" customFormat="1" x14ac:dyDescent="0.2">
      <c r="A310" s="42"/>
      <c r="B310" s="42"/>
      <c r="C310" s="42"/>
      <c r="D310" s="47"/>
      <c r="F310" s="68"/>
      <c r="G310" s="56"/>
      <c r="H310" s="43"/>
    </row>
    <row r="311" spans="1:8" s="18" customFormat="1" x14ac:dyDescent="0.2">
      <c r="A311" s="42"/>
      <c r="B311" s="42"/>
      <c r="C311" s="42"/>
      <c r="D311" s="47"/>
      <c r="F311" s="68"/>
      <c r="G311" s="56"/>
      <c r="H311" s="43"/>
    </row>
    <row r="312" spans="1:8" s="18" customFormat="1" x14ac:dyDescent="0.2">
      <c r="A312" s="42"/>
      <c r="B312" s="42"/>
      <c r="C312" s="42"/>
      <c r="D312" s="47"/>
      <c r="F312" s="68"/>
      <c r="G312" s="56"/>
      <c r="H312" s="43"/>
    </row>
    <row r="313" spans="1:8" s="18" customFormat="1" x14ac:dyDescent="0.2">
      <c r="A313" s="42"/>
      <c r="B313" s="42"/>
      <c r="C313" s="42"/>
      <c r="D313" s="47"/>
      <c r="F313" s="68"/>
      <c r="G313" s="56"/>
      <c r="H313" s="43"/>
    </row>
    <row r="314" spans="1:8" s="18" customFormat="1" x14ac:dyDescent="0.2">
      <c r="A314" s="42"/>
      <c r="B314" s="42"/>
      <c r="C314" s="42"/>
      <c r="D314" s="47"/>
      <c r="F314" s="68"/>
      <c r="G314" s="56"/>
      <c r="H314" s="43"/>
    </row>
    <row r="315" spans="1:8" s="18" customFormat="1" x14ac:dyDescent="0.2">
      <c r="A315" s="42"/>
      <c r="B315" s="42"/>
      <c r="C315" s="42"/>
      <c r="D315" s="47"/>
      <c r="F315" s="68"/>
      <c r="G315" s="56"/>
      <c r="H315" s="43"/>
    </row>
    <row r="316" spans="1:8" s="18" customFormat="1" x14ac:dyDescent="0.2">
      <c r="A316" s="42"/>
      <c r="B316" s="42"/>
      <c r="C316" s="42"/>
      <c r="D316" s="47"/>
      <c r="F316" s="68"/>
      <c r="G316" s="56"/>
      <c r="H316" s="43"/>
    </row>
    <row r="317" spans="1:8" s="18" customFormat="1" x14ac:dyDescent="0.2">
      <c r="A317" s="42"/>
      <c r="B317" s="42"/>
      <c r="C317" s="42"/>
      <c r="D317" s="47"/>
      <c r="F317" s="68"/>
      <c r="G317" s="56"/>
      <c r="H317" s="43"/>
    </row>
    <row r="318" spans="1:8" s="18" customFormat="1" x14ac:dyDescent="0.2">
      <c r="A318" s="42"/>
      <c r="B318" s="42"/>
      <c r="C318" s="42"/>
      <c r="D318" s="47"/>
      <c r="F318" s="68"/>
      <c r="G318" s="56"/>
      <c r="H318" s="43"/>
    </row>
    <row r="319" spans="1:8" s="18" customFormat="1" x14ac:dyDescent="0.2">
      <c r="A319" s="42"/>
      <c r="B319" s="42"/>
      <c r="C319" s="42"/>
      <c r="D319" s="47"/>
      <c r="F319" s="68"/>
      <c r="G319" s="56"/>
      <c r="H319" s="43"/>
    </row>
    <row r="320" spans="1:8" s="18" customFormat="1" x14ac:dyDescent="0.2">
      <c r="A320" s="42"/>
      <c r="B320" s="42"/>
      <c r="C320" s="42"/>
      <c r="D320" s="47"/>
      <c r="F320" s="68"/>
      <c r="G320" s="56"/>
      <c r="H320" s="43"/>
    </row>
    <row r="321" spans="1:8" s="18" customFormat="1" x14ac:dyDescent="0.2">
      <c r="A321" s="42"/>
      <c r="B321" s="42"/>
      <c r="C321" s="42"/>
      <c r="D321" s="47"/>
      <c r="F321" s="68"/>
      <c r="G321" s="56"/>
      <c r="H321" s="43"/>
    </row>
    <row r="322" spans="1:8" s="18" customFormat="1" x14ac:dyDescent="0.2">
      <c r="A322" s="42"/>
      <c r="B322" s="42"/>
      <c r="C322" s="42"/>
      <c r="D322" s="47"/>
      <c r="F322" s="68"/>
      <c r="G322" s="56"/>
      <c r="H322" s="43"/>
    </row>
    <row r="323" spans="1:8" s="18" customFormat="1" x14ac:dyDescent="0.2">
      <c r="A323" s="42"/>
      <c r="B323" s="42"/>
      <c r="C323" s="42"/>
      <c r="D323" s="47"/>
      <c r="F323" s="68"/>
      <c r="G323" s="56"/>
      <c r="H323" s="43"/>
    </row>
    <row r="324" spans="1:8" s="18" customFormat="1" x14ac:dyDescent="0.2">
      <c r="A324" s="42"/>
      <c r="B324" s="42"/>
      <c r="C324" s="42"/>
      <c r="D324" s="47"/>
      <c r="F324" s="68"/>
      <c r="G324" s="56"/>
      <c r="H324" s="43"/>
    </row>
    <row r="325" spans="1:8" s="18" customFormat="1" x14ac:dyDescent="0.2">
      <c r="A325" s="42"/>
      <c r="B325" s="42"/>
      <c r="C325" s="42"/>
      <c r="D325" s="47"/>
      <c r="F325" s="68"/>
      <c r="G325" s="56"/>
      <c r="H325" s="43"/>
    </row>
    <row r="326" spans="1:8" s="18" customFormat="1" x14ac:dyDescent="0.2">
      <c r="A326" s="42"/>
      <c r="B326" s="42"/>
      <c r="C326" s="42"/>
      <c r="D326" s="47"/>
      <c r="F326" s="68"/>
      <c r="G326" s="56"/>
      <c r="H326" s="43"/>
    </row>
    <row r="327" spans="1:8" s="18" customFormat="1" x14ac:dyDescent="0.2">
      <c r="A327" s="42"/>
      <c r="B327" s="42"/>
      <c r="C327" s="42"/>
      <c r="D327" s="47"/>
      <c r="F327" s="68"/>
      <c r="G327" s="56"/>
      <c r="H327" s="43"/>
    </row>
    <row r="328" spans="1:8" s="18" customFormat="1" x14ac:dyDescent="0.2">
      <c r="A328" s="42"/>
      <c r="B328" s="42"/>
      <c r="C328" s="42"/>
      <c r="D328" s="47"/>
      <c r="F328" s="68"/>
      <c r="G328" s="56"/>
      <c r="H328" s="43"/>
    </row>
    <row r="329" spans="1:8" s="18" customFormat="1" x14ac:dyDescent="0.2">
      <c r="A329" s="42"/>
      <c r="B329" s="42"/>
      <c r="C329" s="42"/>
      <c r="D329" s="47"/>
      <c r="F329" s="68"/>
      <c r="G329" s="56"/>
      <c r="H329" s="43"/>
    </row>
    <row r="330" spans="1:8" s="18" customFormat="1" x14ac:dyDescent="0.2">
      <c r="A330" s="42"/>
      <c r="B330" s="42"/>
      <c r="C330" s="42"/>
      <c r="D330" s="47"/>
      <c r="F330" s="68"/>
      <c r="G330" s="56"/>
      <c r="H330" s="43"/>
    </row>
    <row r="331" spans="1:8" s="18" customFormat="1" x14ac:dyDescent="0.2">
      <c r="A331" s="42"/>
      <c r="B331" s="42"/>
      <c r="C331" s="42"/>
      <c r="D331" s="47"/>
      <c r="F331" s="68"/>
      <c r="G331" s="56"/>
      <c r="H331" s="43"/>
    </row>
    <row r="332" spans="1:8" s="18" customFormat="1" x14ac:dyDescent="0.2">
      <c r="A332" s="42"/>
      <c r="B332" s="42"/>
      <c r="C332" s="42"/>
      <c r="D332" s="47"/>
      <c r="F332" s="68"/>
      <c r="G332" s="56"/>
      <c r="H332" s="43"/>
    </row>
    <row r="333" spans="1:8" s="18" customFormat="1" x14ac:dyDescent="0.2">
      <c r="A333" s="42"/>
      <c r="B333" s="42"/>
      <c r="C333" s="42"/>
      <c r="D333" s="47"/>
      <c r="F333" s="68"/>
      <c r="G333" s="56"/>
      <c r="H333" s="43"/>
    </row>
    <row r="334" spans="1:8" s="18" customFormat="1" x14ac:dyDescent="0.2">
      <c r="A334" s="42"/>
      <c r="B334" s="42"/>
      <c r="C334" s="42"/>
      <c r="D334" s="47"/>
      <c r="F334" s="68"/>
      <c r="G334" s="56"/>
      <c r="H334" s="43"/>
    </row>
    <row r="335" spans="1:8" s="18" customFormat="1" x14ac:dyDescent="0.2">
      <c r="A335" s="42"/>
      <c r="B335" s="42"/>
      <c r="C335" s="42"/>
      <c r="D335" s="47"/>
      <c r="F335" s="68"/>
      <c r="G335" s="56"/>
      <c r="H335" s="43"/>
    </row>
    <row r="336" spans="1:8" s="18" customFormat="1" x14ac:dyDescent="0.2">
      <c r="A336" s="42"/>
      <c r="B336" s="42"/>
      <c r="C336" s="42"/>
      <c r="D336" s="47"/>
      <c r="F336" s="68"/>
      <c r="G336" s="56"/>
      <c r="H336" s="43"/>
    </row>
    <row r="337" spans="1:8" s="18" customFormat="1" x14ac:dyDescent="0.2">
      <c r="A337" s="42"/>
      <c r="B337" s="42"/>
      <c r="C337" s="42"/>
      <c r="D337" s="47"/>
      <c r="F337" s="68"/>
      <c r="G337" s="56"/>
      <c r="H337" s="43"/>
    </row>
    <row r="338" spans="1:8" s="18" customFormat="1" x14ac:dyDescent="0.2">
      <c r="A338" s="42"/>
      <c r="B338" s="42"/>
      <c r="C338" s="42"/>
      <c r="D338" s="47"/>
      <c r="F338" s="68"/>
      <c r="G338" s="56"/>
      <c r="H338" s="43"/>
    </row>
    <row r="339" spans="1:8" s="18" customFormat="1" x14ac:dyDescent="0.2">
      <c r="A339" s="42"/>
      <c r="B339" s="42"/>
      <c r="C339" s="42"/>
      <c r="D339" s="47"/>
      <c r="F339" s="68"/>
      <c r="G339" s="56"/>
      <c r="H339" s="43"/>
    </row>
    <row r="340" spans="1:8" s="18" customFormat="1" x14ac:dyDescent="0.2">
      <c r="A340" s="42"/>
      <c r="B340" s="42"/>
      <c r="C340" s="42"/>
      <c r="D340" s="47"/>
      <c r="F340" s="68"/>
      <c r="G340" s="56"/>
      <c r="H340" s="43"/>
    </row>
    <row r="341" spans="1:8" s="18" customFormat="1" x14ac:dyDescent="0.2">
      <c r="A341" s="42"/>
      <c r="B341" s="42"/>
      <c r="C341" s="42"/>
      <c r="D341" s="47"/>
      <c r="F341" s="68"/>
      <c r="G341" s="56"/>
      <c r="H341" s="43"/>
    </row>
    <row r="342" spans="1:8" s="18" customFormat="1" x14ac:dyDescent="0.2">
      <c r="A342" s="42"/>
      <c r="B342" s="42"/>
      <c r="C342" s="42"/>
      <c r="D342" s="47"/>
      <c r="F342" s="68"/>
      <c r="G342" s="56"/>
      <c r="H342" s="43"/>
    </row>
    <row r="343" spans="1:8" s="18" customFormat="1" x14ac:dyDescent="0.2">
      <c r="A343" s="42"/>
      <c r="B343" s="42"/>
      <c r="C343" s="42"/>
      <c r="D343" s="47"/>
      <c r="F343" s="68"/>
      <c r="G343" s="56"/>
      <c r="H343" s="43"/>
    </row>
    <row r="344" spans="1:8" s="18" customFormat="1" x14ac:dyDescent="0.2">
      <c r="A344" s="42"/>
      <c r="B344" s="42"/>
      <c r="C344" s="42"/>
      <c r="D344" s="47"/>
      <c r="F344" s="68"/>
      <c r="G344" s="56"/>
      <c r="H344" s="43"/>
    </row>
    <row r="345" spans="1:8" s="18" customFormat="1" x14ac:dyDescent="0.2">
      <c r="A345" s="42"/>
      <c r="B345" s="42"/>
      <c r="C345" s="42"/>
      <c r="D345" s="47"/>
      <c r="F345" s="68"/>
      <c r="G345" s="56"/>
      <c r="H345" s="43"/>
    </row>
    <row r="346" spans="1:8" s="18" customFormat="1" x14ac:dyDescent="0.2">
      <c r="A346" s="42"/>
      <c r="B346" s="42"/>
      <c r="C346" s="42"/>
      <c r="D346" s="47"/>
      <c r="F346" s="68"/>
      <c r="G346" s="56"/>
      <c r="H346" s="43"/>
    </row>
    <row r="347" spans="1:8" s="18" customFormat="1" x14ac:dyDescent="0.2">
      <c r="A347" s="42"/>
      <c r="B347" s="42"/>
      <c r="C347" s="42"/>
      <c r="D347" s="47"/>
      <c r="F347" s="68"/>
      <c r="G347" s="56"/>
      <c r="H347" s="43"/>
    </row>
  </sheetData>
  <mergeCells count="2">
    <mergeCell ref="A1:H3"/>
    <mergeCell ref="A5:H5"/>
  </mergeCells>
  <dataValidations count="2">
    <dataValidation type="list" allowBlank="1" showInputMessage="1" showErrorMessage="1" sqref="F100:F119" xr:uid="{CE44AE87-7829-4888-ABF2-5DC6F6206F7E}">
      <formula1>Marque_Chaudiére</formula1>
    </dataValidation>
    <dataValidation type="list" allowBlank="1" showInputMessage="1" showErrorMessage="1" sqref="C100" xr:uid="{79922B86-A162-4F87-A5AB-25CA47D6D400}">
      <formula1>Intervenant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3BF3D7B-FF1E-493E-BF3F-20C41FAF41F1}">
          <x14:formula1>
            <xm:f>Données!$H$2:$H$5</xm:f>
          </x14:formula1>
          <xm:sqref>G7:G99</xm:sqref>
        </x14:dataValidation>
        <x14:dataValidation type="list" allowBlank="1" showInputMessage="1" showErrorMessage="1" xr:uid="{CEB0625E-2679-4725-B445-F46BF84449C1}">
          <x14:formula1>
            <xm:f>Données!$C$2:$C$58</xm:f>
          </x14:formula1>
          <xm:sqref>D7:D99</xm:sqref>
        </x14:dataValidation>
        <x14:dataValidation type="list" allowBlank="1" showInputMessage="1" showErrorMessage="1" xr:uid="{CE1E37A1-3592-4A82-8DB4-FAD4AFE9607D}">
          <x14:formula1>
            <xm:f>Données!$J$2:$J$4</xm:f>
          </x14:formula1>
          <xm:sqref>C7:C99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4408E4-8897-4B61-BCAA-005EF85C9FA7}">
  <dimension ref="A1:AZ347"/>
  <sheetViews>
    <sheetView topLeftCell="A64" workbookViewId="0">
      <selection activeCell="E76" sqref="E76"/>
    </sheetView>
  </sheetViews>
  <sheetFormatPr baseColWidth="10" defaultColWidth="10.875" defaultRowHeight="15" x14ac:dyDescent="0.2"/>
  <cols>
    <col min="1" max="1" width="37.375" style="2" customWidth="1"/>
    <col min="2" max="2" width="13.375" style="2" customWidth="1"/>
    <col min="3" max="3" width="11.875" style="2" bestFit="1" customWidth="1"/>
    <col min="4" max="4" width="18.125" style="36" customWidth="1"/>
    <col min="5" max="5" width="32" style="1" bestFit="1" customWidth="1"/>
    <col min="6" max="6" width="27.125" style="69" bestFit="1" customWidth="1"/>
    <col min="7" max="7" width="24.625" style="10" bestFit="1" customWidth="1"/>
    <col min="8" max="8" width="20.625" style="24" customWidth="1"/>
    <col min="9" max="52" width="10.875" style="18"/>
    <col min="53" max="16384" width="10.875" style="1"/>
  </cols>
  <sheetData>
    <row r="1" spans="1:52" s="18" customFormat="1" ht="21" customHeight="1" x14ac:dyDescent="0.2">
      <c r="A1" s="101" t="s">
        <v>128</v>
      </c>
      <c r="B1" s="101"/>
      <c r="C1" s="101"/>
      <c r="D1" s="101"/>
      <c r="E1" s="101"/>
      <c r="F1" s="101"/>
      <c r="G1" s="101"/>
      <c r="H1" s="101"/>
    </row>
    <row r="2" spans="1:52" s="18" customFormat="1" ht="21.95" customHeight="1" x14ac:dyDescent="0.2">
      <c r="A2" s="101"/>
      <c r="B2" s="101"/>
      <c r="C2" s="101"/>
      <c r="D2" s="101"/>
      <c r="E2" s="101"/>
      <c r="F2" s="101"/>
      <c r="G2" s="101"/>
      <c r="H2" s="101"/>
    </row>
    <row r="3" spans="1:52" s="18" customFormat="1" ht="21.95" customHeight="1" x14ac:dyDescent="0.2">
      <c r="A3" s="101"/>
      <c r="B3" s="101"/>
      <c r="C3" s="101"/>
      <c r="D3" s="101"/>
      <c r="E3" s="101"/>
      <c r="F3" s="101"/>
      <c r="G3" s="101"/>
      <c r="H3" s="101"/>
    </row>
    <row r="4" spans="1:52" s="18" customFormat="1" ht="21.95" customHeight="1" x14ac:dyDescent="0.25">
      <c r="A4" s="45"/>
      <c r="B4" s="45"/>
      <c r="C4" s="45"/>
      <c r="D4" s="44"/>
      <c r="E4" s="63"/>
      <c r="F4" s="65"/>
      <c r="G4" s="54"/>
      <c r="H4" s="41"/>
    </row>
    <row r="5" spans="1:52" ht="21.95" customHeight="1" x14ac:dyDescent="0.2">
      <c r="A5" s="97" t="s">
        <v>7</v>
      </c>
      <c r="B5" s="98"/>
      <c r="C5" s="98"/>
      <c r="D5" s="98"/>
      <c r="E5" s="98"/>
      <c r="F5" s="98"/>
      <c r="G5" s="98"/>
      <c r="H5" s="98"/>
    </row>
    <row r="6" spans="1:52" s="3" customFormat="1" ht="72" customHeight="1" x14ac:dyDescent="0.25">
      <c r="A6" s="8" t="s">
        <v>8</v>
      </c>
      <c r="B6" s="8" t="s">
        <v>119</v>
      </c>
      <c r="C6" s="8" t="s">
        <v>114</v>
      </c>
      <c r="D6" s="33" t="s">
        <v>113</v>
      </c>
      <c r="E6" s="8" t="s">
        <v>0</v>
      </c>
      <c r="F6" s="66" t="s">
        <v>39</v>
      </c>
      <c r="G6" s="55" t="s">
        <v>105</v>
      </c>
      <c r="H6" s="21" t="s">
        <v>106</v>
      </c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Y6" s="46"/>
      <c r="AZ6" s="46"/>
    </row>
    <row r="7" spans="1:52" ht="15.95" customHeight="1" x14ac:dyDescent="0.2">
      <c r="A7" s="11"/>
      <c r="B7" s="70"/>
      <c r="C7" s="11"/>
      <c r="D7" s="11"/>
      <c r="E7" s="60"/>
      <c r="F7" s="11"/>
      <c r="G7" s="5"/>
      <c r="H7" s="4"/>
    </row>
    <row r="8" spans="1:52" ht="15.95" customHeight="1" x14ac:dyDescent="0.2">
      <c r="A8" s="29"/>
      <c r="B8" s="34"/>
      <c r="C8" s="34"/>
      <c r="D8" s="34"/>
      <c r="E8" s="61" t="str">
        <f>IF(BS_Août[[#This Row],[N° ARTICLE]]=0,"",VLOOKUP(BS_Août[[#This Row],[N° ARTICLE]],Données!C3:E59,2,FALSE))</f>
        <v/>
      </c>
      <c r="F8" s="34" t="str">
        <f>IF(BS_Août[[#This Row],[N° ARTICLE]]=0,"",VLOOKUP(BS_Août[[#This Row],[N° ARTICLE]],Données!C3:E59,3))</f>
        <v/>
      </c>
      <c r="G8" s="25"/>
      <c r="H8" s="27"/>
    </row>
    <row r="9" spans="1:52" ht="15.95" customHeight="1" x14ac:dyDescent="0.2">
      <c r="A9" s="11"/>
      <c r="B9" s="35"/>
      <c r="C9" s="35"/>
      <c r="D9" s="35"/>
      <c r="E9" s="60" t="str">
        <f>IF(BS_Août[[#This Row],[N° ARTICLE]]=0,"",VLOOKUP(BS_Août[[#This Row],[N° ARTICLE]],Données!C4:E60,2,FALSE))</f>
        <v/>
      </c>
      <c r="F9" s="35" t="str">
        <f>IF(BS_Août[[#This Row],[N° ARTICLE]]=0,"",VLOOKUP(BS_Août[[#This Row],[N° ARTICLE]],Données!C4:E60,3))</f>
        <v/>
      </c>
      <c r="G9" s="5"/>
      <c r="H9" s="4"/>
    </row>
    <row r="10" spans="1:52" s="18" customFormat="1" ht="15.95" customHeight="1" x14ac:dyDescent="0.2">
      <c r="A10" s="29"/>
      <c r="B10" s="34"/>
      <c r="C10" s="34"/>
      <c r="D10" s="34"/>
      <c r="E10" s="61" t="str">
        <f>IF(BS_Août[[#This Row],[N° ARTICLE]]=0,"",VLOOKUP(BS_Août[[#This Row],[N° ARTICLE]],Données!C5:E61,2,FALSE))</f>
        <v/>
      </c>
      <c r="F10" s="34" t="str">
        <f>IF(BS_Août[[#This Row],[N° ARTICLE]]=0,"",VLOOKUP(BS_Août[[#This Row],[N° ARTICLE]],Données!C5:E61,3))</f>
        <v/>
      </c>
      <c r="G10" s="25"/>
      <c r="H10" s="27"/>
    </row>
    <row r="11" spans="1:52" ht="15.95" customHeight="1" x14ac:dyDescent="0.2">
      <c r="A11" s="11"/>
      <c r="B11" s="35"/>
      <c r="C11" s="35"/>
      <c r="D11" s="35"/>
      <c r="E11" s="60" t="str">
        <f>IF(BS_Août[[#This Row],[N° ARTICLE]]=0,"",VLOOKUP(BS_Août[[#This Row],[N° ARTICLE]],Données!C6:E62,2,FALSE))</f>
        <v/>
      </c>
      <c r="F11" s="35" t="str">
        <f>IF(BS_Août[[#This Row],[N° ARTICLE]]=0,"",VLOOKUP(BS_Août[[#This Row],[N° ARTICLE]],Données!C6:E62,3))</f>
        <v/>
      </c>
      <c r="G11" s="5"/>
      <c r="H11" s="4"/>
    </row>
    <row r="12" spans="1:52" s="18" customFormat="1" ht="15.95" customHeight="1" x14ac:dyDescent="0.2">
      <c r="A12" s="29"/>
      <c r="B12" s="71"/>
      <c r="C12" s="29"/>
      <c r="D12" s="29"/>
      <c r="E12" s="61"/>
      <c r="F12" s="29"/>
      <c r="G12" s="25"/>
      <c r="H12" s="27"/>
    </row>
    <row r="13" spans="1:52" ht="15.95" customHeight="1" x14ac:dyDescent="0.2">
      <c r="A13" s="11"/>
      <c r="B13" s="35"/>
      <c r="C13" s="35"/>
      <c r="D13" s="35"/>
      <c r="E13" s="60" t="str">
        <f>IF(BS_Août[[#This Row],[N° ARTICLE]]=0,"",VLOOKUP(BS_Août[[#This Row],[N° ARTICLE]],Données!C8:E64,2,FALSE))</f>
        <v/>
      </c>
      <c r="F13" s="35" t="str">
        <f>IF(BS_Août[[#This Row],[N° ARTICLE]]=0,"",VLOOKUP(BS_Août[[#This Row],[N° ARTICLE]],Données!C8:E64,3))</f>
        <v/>
      </c>
      <c r="G13" s="5"/>
      <c r="H13" s="4"/>
    </row>
    <row r="14" spans="1:52" s="18" customFormat="1" ht="15.95" customHeight="1" x14ac:dyDescent="0.2">
      <c r="A14" s="29"/>
      <c r="B14" s="34"/>
      <c r="C14" s="34"/>
      <c r="D14" s="34"/>
      <c r="E14" s="61" t="str">
        <f>IF(BS_Août[[#This Row],[N° ARTICLE]]=0,"",VLOOKUP(BS_Août[[#This Row],[N° ARTICLE]],Données!C9:E65,2,FALSE))</f>
        <v/>
      </c>
      <c r="F14" s="34" t="str">
        <f>IF(BS_Août[[#This Row],[N° ARTICLE]]=0,"",VLOOKUP(BS_Août[[#This Row],[N° ARTICLE]],Données!C9:E65,3))</f>
        <v/>
      </c>
      <c r="G14" s="25"/>
      <c r="H14" s="27"/>
    </row>
    <row r="15" spans="1:52" ht="15.95" customHeight="1" x14ac:dyDescent="0.2">
      <c r="A15" s="11"/>
      <c r="B15" s="35"/>
      <c r="C15" s="35"/>
      <c r="D15" s="35"/>
      <c r="E15" s="60" t="str">
        <f>IF(BS_Août[[#This Row],[N° ARTICLE]]=0,"",VLOOKUP(BS_Août[[#This Row],[N° ARTICLE]],Données!C10:E66,2,FALSE))</f>
        <v/>
      </c>
      <c r="F15" s="35" t="str">
        <f>IF(BS_Août[[#This Row],[N° ARTICLE]]=0,"",VLOOKUP(BS_Août[[#This Row],[N° ARTICLE]],Données!C10:E66,3))</f>
        <v/>
      </c>
      <c r="G15" s="5"/>
      <c r="H15" s="4"/>
    </row>
    <row r="16" spans="1:52" s="18" customFormat="1" ht="15.95" customHeight="1" x14ac:dyDescent="0.2">
      <c r="A16" s="29"/>
      <c r="B16" s="34"/>
      <c r="C16" s="34"/>
      <c r="D16" s="34"/>
      <c r="E16" s="61" t="str">
        <f>IF(BS_Août[[#This Row],[N° ARTICLE]]=0,"",VLOOKUP(BS_Août[[#This Row],[N° ARTICLE]],Données!C11:E67,2,FALSE))</f>
        <v/>
      </c>
      <c r="F16" s="34" t="str">
        <f>IF(BS_Août[[#This Row],[N° ARTICLE]]=0,"",VLOOKUP(BS_Août[[#This Row],[N° ARTICLE]],Données!C11:E67,3))</f>
        <v/>
      </c>
      <c r="G16" s="25"/>
      <c r="H16" s="27"/>
    </row>
    <row r="17" spans="1:8" ht="15.95" customHeight="1" x14ac:dyDescent="0.2">
      <c r="A17" s="11"/>
      <c r="B17" s="35"/>
      <c r="C17" s="35"/>
      <c r="D17" s="35"/>
      <c r="E17" s="60" t="str">
        <f>IF(BS_Août[[#This Row],[N° ARTICLE]]=0,"",VLOOKUP(BS_Août[[#This Row],[N° ARTICLE]],Données!C12:E68,2,FALSE))</f>
        <v/>
      </c>
      <c r="F17" s="35" t="str">
        <f>IF(BS_Août[[#This Row],[N° ARTICLE]]=0,"",VLOOKUP(BS_Août[[#This Row],[N° ARTICLE]],Données!C12:E68,3))</f>
        <v/>
      </c>
      <c r="G17" s="5"/>
      <c r="H17" s="4"/>
    </row>
    <row r="18" spans="1:8" s="18" customFormat="1" ht="15.95" customHeight="1" x14ac:dyDescent="0.2">
      <c r="A18" s="29"/>
      <c r="B18" s="34"/>
      <c r="C18" s="34"/>
      <c r="D18" s="34"/>
      <c r="E18" s="61" t="str">
        <f>IF(BS_Août[[#This Row],[N° ARTICLE]]=0,"",VLOOKUP(BS_Août[[#This Row],[N° ARTICLE]],Données!C13:E69,2,FALSE))</f>
        <v/>
      </c>
      <c r="F18" s="34" t="str">
        <f>IF(BS_Août[[#This Row],[N° ARTICLE]]=0,"",VLOOKUP(BS_Août[[#This Row],[N° ARTICLE]],Données!C13:E69,3))</f>
        <v/>
      </c>
      <c r="G18" s="25"/>
      <c r="H18" s="27"/>
    </row>
    <row r="19" spans="1:8" ht="15.95" customHeight="1" x14ac:dyDescent="0.2">
      <c r="A19" s="11"/>
      <c r="B19" s="35"/>
      <c r="C19" s="35"/>
      <c r="D19" s="35"/>
      <c r="E19" s="60" t="str">
        <f>IF(BS_Août[[#This Row],[N° ARTICLE]]=0,"",VLOOKUP(BS_Août[[#This Row],[N° ARTICLE]],Données!C14:E70,2,FALSE))</f>
        <v/>
      </c>
      <c r="F19" s="35" t="str">
        <f>IF(BS_Août[[#This Row],[N° ARTICLE]]=0,"",VLOOKUP(BS_Août[[#This Row],[N° ARTICLE]],Données!C14:E70,3))</f>
        <v/>
      </c>
      <c r="G19" s="5"/>
      <c r="H19" s="4"/>
    </row>
    <row r="20" spans="1:8" s="18" customFormat="1" ht="15.95" customHeight="1" x14ac:dyDescent="0.2">
      <c r="A20" s="29"/>
      <c r="B20" s="34"/>
      <c r="C20" s="34"/>
      <c r="D20" s="34"/>
      <c r="E20" s="61" t="str">
        <f>IF(BS_Août[[#This Row],[N° ARTICLE]]=0,"",VLOOKUP(BS_Août[[#This Row],[N° ARTICLE]],Données!C15:E71,2,FALSE))</f>
        <v/>
      </c>
      <c r="F20" s="34" t="str">
        <f>IF(BS_Août[[#This Row],[N° ARTICLE]]=0,"",VLOOKUP(BS_Août[[#This Row],[N° ARTICLE]],Données!C15:E71,3))</f>
        <v/>
      </c>
      <c r="G20" s="25"/>
      <c r="H20" s="27"/>
    </row>
    <row r="21" spans="1:8" ht="15.95" customHeight="1" x14ac:dyDescent="0.2">
      <c r="A21" s="11"/>
      <c r="B21" s="35"/>
      <c r="C21" s="35"/>
      <c r="D21" s="35"/>
      <c r="E21" s="60" t="str">
        <f>IF(BS_Août[[#This Row],[N° ARTICLE]]=0,"",VLOOKUP(BS_Août[[#This Row],[N° ARTICLE]],Données!C16:E72,2,FALSE))</f>
        <v/>
      </c>
      <c r="F21" s="35" t="str">
        <f>IF(BS_Août[[#This Row],[N° ARTICLE]]=0,"",VLOOKUP(BS_Août[[#This Row],[N° ARTICLE]],Données!C16:E72,3))</f>
        <v/>
      </c>
      <c r="G21" s="5"/>
      <c r="H21" s="4"/>
    </row>
    <row r="22" spans="1:8" s="18" customFormat="1" ht="15.95" customHeight="1" x14ac:dyDescent="0.2">
      <c r="A22" s="29"/>
      <c r="B22" s="34"/>
      <c r="C22" s="34"/>
      <c r="D22" s="34"/>
      <c r="E22" s="61" t="str">
        <f>IF(BS_Août[[#This Row],[N° ARTICLE]]=0,"",VLOOKUP(BS_Août[[#This Row],[N° ARTICLE]],Données!C17:E73,2,FALSE))</f>
        <v/>
      </c>
      <c r="F22" s="34" t="str">
        <f>IF(BS_Août[[#This Row],[N° ARTICLE]]=0,"",VLOOKUP(BS_Août[[#This Row],[N° ARTICLE]],Données!C17:E73,3))</f>
        <v/>
      </c>
      <c r="G22" s="25"/>
      <c r="H22" s="27"/>
    </row>
    <row r="23" spans="1:8" ht="15.95" customHeight="1" x14ac:dyDescent="0.2">
      <c r="A23" s="11"/>
      <c r="B23" s="35"/>
      <c r="C23" s="35"/>
      <c r="D23" s="35"/>
      <c r="E23" s="60" t="str">
        <f>IF(BS_Août[[#This Row],[N° ARTICLE]]=0,"",VLOOKUP(BS_Août[[#This Row],[N° ARTICLE]],Données!C18:E74,2,FALSE))</f>
        <v/>
      </c>
      <c r="F23" s="35" t="str">
        <f>IF(BS_Août[[#This Row],[N° ARTICLE]]=0,"",VLOOKUP(BS_Août[[#This Row],[N° ARTICLE]],Données!C18:E74,3))</f>
        <v/>
      </c>
      <c r="G23" s="5"/>
      <c r="H23" s="4"/>
    </row>
    <row r="24" spans="1:8" ht="15.95" customHeight="1" x14ac:dyDescent="0.2">
      <c r="A24" s="29"/>
      <c r="B24" s="34"/>
      <c r="C24" s="34"/>
      <c r="D24" s="34"/>
      <c r="E24" s="61" t="str">
        <f>IF(BS_Août[[#This Row],[N° ARTICLE]]=0,"",VLOOKUP(BS_Août[[#This Row],[N° ARTICLE]],Données!C19:E75,2,FALSE))</f>
        <v/>
      </c>
      <c r="F24" s="34" t="str">
        <f>IF(BS_Août[[#This Row],[N° ARTICLE]]=0,"",VLOOKUP(BS_Août[[#This Row],[N° ARTICLE]],Données!C19:E75,3))</f>
        <v/>
      </c>
      <c r="G24" s="25"/>
      <c r="H24" s="27"/>
    </row>
    <row r="25" spans="1:8" s="18" customFormat="1" ht="15.95" customHeight="1" x14ac:dyDescent="0.2">
      <c r="A25" s="11"/>
      <c r="B25" s="35"/>
      <c r="C25" s="35"/>
      <c r="D25" s="35"/>
      <c r="E25" s="60" t="str">
        <f>IF(BS_Août[[#This Row],[N° ARTICLE]]=0,"",VLOOKUP(BS_Août[[#This Row],[N° ARTICLE]],Données!C20:E76,2,FALSE))</f>
        <v/>
      </c>
      <c r="F25" s="35" t="str">
        <f>IF(BS_Août[[#This Row],[N° ARTICLE]]=0,"",VLOOKUP(BS_Août[[#This Row],[N° ARTICLE]],Données!C20:E76,3))</f>
        <v/>
      </c>
      <c r="G25" s="5"/>
      <c r="H25" s="4"/>
    </row>
    <row r="26" spans="1:8" ht="15.95" customHeight="1" x14ac:dyDescent="0.2">
      <c r="A26" s="29"/>
      <c r="B26" s="34"/>
      <c r="C26" s="34"/>
      <c r="D26" s="34"/>
      <c r="E26" s="61" t="str">
        <f>IF(BS_Août[[#This Row],[N° ARTICLE]]=0,"",VLOOKUP(BS_Août[[#This Row],[N° ARTICLE]],Données!C21:E77,2,FALSE))</f>
        <v/>
      </c>
      <c r="F26" s="34" t="str">
        <f>IF(BS_Août[[#This Row],[N° ARTICLE]]=0,"",VLOOKUP(BS_Août[[#This Row],[N° ARTICLE]],Données!C21:E77,3))</f>
        <v/>
      </c>
      <c r="G26" s="25"/>
      <c r="H26" s="27"/>
    </row>
    <row r="27" spans="1:8" s="18" customFormat="1" ht="15.95" customHeight="1" x14ac:dyDescent="0.2">
      <c r="A27" s="11"/>
      <c r="B27" s="35"/>
      <c r="C27" s="35"/>
      <c r="D27" s="35"/>
      <c r="E27" s="60" t="str">
        <f>IF(BS_Août[[#This Row],[N° ARTICLE]]=0,"",VLOOKUP(BS_Août[[#This Row],[N° ARTICLE]],Données!C22:E78,2,FALSE))</f>
        <v/>
      </c>
      <c r="F27" s="35" t="str">
        <f>IF(BS_Août[[#This Row],[N° ARTICLE]]=0,"",VLOOKUP(BS_Août[[#This Row],[N° ARTICLE]],Données!C22:E78,3))</f>
        <v/>
      </c>
      <c r="G27" s="5"/>
      <c r="H27" s="4"/>
    </row>
    <row r="28" spans="1:8" ht="15.95" customHeight="1" x14ac:dyDescent="0.2">
      <c r="A28" s="29"/>
      <c r="B28" s="34"/>
      <c r="C28" s="34"/>
      <c r="D28" s="34"/>
      <c r="E28" s="61" t="str">
        <f>IF(BS_Août[[#This Row],[N° ARTICLE]]=0,"",VLOOKUP(BS_Août[[#This Row],[N° ARTICLE]],Données!C23:E79,2,FALSE))</f>
        <v/>
      </c>
      <c r="F28" s="34" t="str">
        <f>IF(BS_Août[[#This Row],[N° ARTICLE]]=0,"",VLOOKUP(BS_Août[[#This Row],[N° ARTICLE]],Données!C23:E79,3))</f>
        <v/>
      </c>
      <c r="G28" s="25"/>
      <c r="H28" s="27"/>
    </row>
    <row r="29" spans="1:8" s="18" customFormat="1" ht="15.95" customHeight="1" x14ac:dyDescent="0.2">
      <c r="A29" s="11"/>
      <c r="B29" s="35"/>
      <c r="C29" s="35"/>
      <c r="D29" s="35"/>
      <c r="E29" s="60" t="str">
        <f>IF(BS_Août[[#This Row],[N° ARTICLE]]=0,"",VLOOKUP(BS_Août[[#This Row],[N° ARTICLE]],Données!C24:E80,2,FALSE))</f>
        <v/>
      </c>
      <c r="F29" s="35" t="str">
        <f>IF(BS_Août[[#This Row],[N° ARTICLE]]=0,"",VLOOKUP(BS_Août[[#This Row],[N° ARTICLE]],Données!C24:E80,3))</f>
        <v/>
      </c>
      <c r="G29" s="5"/>
      <c r="H29" s="4"/>
    </row>
    <row r="30" spans="1:8" ht="15.95" customHeight="1" x14ac:dyDescent="0.2">
      <c r="A30" s="29"/>
      <c r="B30" s="34"/>
      <c r="C30" s="34"/>
      <c r="D30" s="34"/>
      <c r="E30" s="61" t="str">
        <f>IF(BS_Août[[#This Row],[N° ARTICLE]]=0,"",VLOOKUP(BS_Août[[#This Row],[N° ARTICLE]],Données!C25:E81,2,FALSE))</f>
        <v/>
      </c>
      <c r="F30" s="34" t="str">
        <f>IF(BS_Août[[#This Row],[N° ARTICLE]]=0,"",VLOOKUP(BS_Août[[#This Row],[N° ARTICLE]],Données!C25:E81,3))</f>
        <v/>
      </c>
      <c r="G30" s="25"/>
      <c r="H30" s="27"/>
    </row>
    <row r="31" spans="1:8" s="18" customFormat="1" ht="15.95" customHeight="1" x14ac:dyDescent="0.2">
      <c r="A31" s="11"/>
      <c r="B31" s="35"/>
      <c r="C31" s="35"/>
      <c r="D31" s="35"/>
      <c r="E31" s="60" t="str">
        <f>IF(BS_Août[[#This Row],[N° ARTICLE]]=0,"",VLOOKUP(BS_Août[[#This Row],[N° ARTICLE]],Données!C26:E82,2,FALSE))</f>
        <v/>
      </c>
      <c r="F31" s="35" t="str">
        <f>IF(BS_Août[[#This Row],[N° ARTICLE]]=0,"",VLOOKUP(BS_Août[[#This Row],[N° ARTICLE]],Données!C26:E82,3))</f>
        <v/>
      </c>
      <c r="G31" s="5"/>
      <c r="H31" s="4"/>
    </row>
    <row r="32" spans="1:8" ht="15.95" customHeight="1" x14ac:dyDescent="0.2">
      <c r="A32" s="29"/>
      <c r="B32" s="34"/>
      <c r="C32" s="34"/>
      <c r="D32" s="34"/>
      <c r="E32" s="61" t="str">
        <f>IF(BS_Août[[#This Row],[N° ARTICLE]]=0,"",VLOOKUP(BS_Août[[#This Row],[N° ARTICLE]],Données!C27:E83,2,FALSE))</f>
        <v/>
      </c>
      <c r="F32" s="34" t="str">
        <f>IF(BS_Août[[#This Row],[N° ARTICLE]]=0,"",VLOOKUP(BS_Août[[#This Row],[N° ARTICLE]],Données!C27:E83,3))</f>
        <v/>
      </c>
      <c r="G32" s="25"/>
      <c r="H32" s="27"/>
    </row>
    <row r="33" spans="1:8" s="18" customFormat="1" ht="15.95" customHeight="1" x14ac:dyDescent="0.2">
      <c r="A33" s="11"/>
      <c r="B33" s="35"/>
      <c r="C33" s="35"/>
      <c r="D33" s="35"/>
      <c r="E33" s="60" t="str">
        <f>IF(BS_Août[[#This Row],[N° ARTICLE]]=0,"",VLOOKUP(BS_Août[[#This Row],[N° ARTICLE]],Données!C28:E84,2,FALSE))</f>
        <v/>
      </c>
      <c r="F33" s="35" t="str">
        <f>IF(BS_Août[[#This Row],[N° ARTICLE]]=0,"",VLOOKUP(BS_Août[[#This Row],[N° ARTICLE]],Données!C28:E84,3))</f>
        <v/>
      </c>
      <c r="G33" s="5"/>
      <c r="H33" s="4"/>
    </row>
    <row r="34" spans="1:8" ht="15.95" customHeight="1" x14ac:dyDescent="0.2">
      <c r="A34" s="29"/>
      <c r="B34" s="34"/>
      <c r="C34" s="34"/>
      <c r="D34" s="34"/>
      <c r="E34" s="61" t="str">
        <f>IF(BS_Août[[#This Row],[N° ARTICLE]]=0,"",VLOOKUP(BS_Août[[#This Row],[N° ARTICLE]],Données!C29:E85,2,FALSE))</f>
        <v/>
      </c>
      <c r="F34" s="34" t="str">
        <f>IF(BS_Août[[#This Row],[N° ARTICLE]]=0,"",VLOOKUP(BS_Août[[#This Row],[N° ARTICLE]],Données!C29:E85,3))</f>
        <v/>
      </c>
      <c r="G34" s="25"/>
      <c r="H34" s="27"/>
    </row>
    <row r="35" spans="1:8" s="18" customFormat="1" ht="15.95" customHeight="1" x14ac:dyDescent="0.2">
      <c r="A35" s="11"/>
      <c r="B35" s="35"/>
      <c r="C35" s="35"/>
      <c r="D35" s="35"/>
      <c r="E35" s="60" t="str">
        <f>IF(BS_Août[[#This Row],[N° ARTICLE]]=0,"",VLOOKUP(BS_Août[[#This Row],[N° ARTICLE]],Données!C30:E86,2,FALSE))</f>
        <v/>
      </c>
      <c r="F35" s="35" t="str">
        <f>IF(BS_Août[[#This Row],[N° ARTICLE]]=0,"",VLOOKUP(BS_Août[[#This Row],[N° ARTICLE]],Données!C30:E86,3))</f>
        <v/>
      </c>
      <c r="G35" s="5"/>
      <c r="H35" s="4"/>
    </row>
    <row r="36" spans="1:8" ht="15.95" customHeight="1" x14ac:dyDescent="0.2">
      <c r="A36" s="29"/>
      <c r="B36" s="34"/>
      <c r="C36" s="34"/>
      <c r="D36" s="34"/>
      <c r="E36" s="61" t="str">
        <f>IF(BS_Août[[#This Row],[N° ARTICLE]]=0,"",VLOOKUP(BS_Août[[#This Row],[N° ARTICLE]],Données!C31:E87,2,FALSE))</f>
        <v/>
      </c>
      <c r="F36" s="34" t="str">
        <f>IF(BS_Août[[#This Row],[N° ARTICLE]]=0,"",VLOOKUP(BS_Août[[#This Row],[N° ARTICLE]],Données!C31:E87,3))</f>
        <v/>
      </c>
      <c r="G36" s="25"/>
      <c r="H36" s="27"/>
    </row>
    <row r="37" spans="1:8" s="18" customFormat="1" ht="15.95" customHeight="1" x14ac:dyDescent="0.2">
      <c r="A37" s="11"/>
      <c r="B37" s="35"/>
      <c r="C37" s="35"/>
      <c r="D37" s="35"/>
      <c r="E37" s="60" t="str">
        <f>IF(BS_Août[[#This Row],[N° ARTICLE]]=0,"",VLOOKUP(BS_Août[[#This Row],[N° ARTICLE]],Données!C32:E88,2,FALSE))</f>
        <v/>
      </c>
      <c r="F37" s="35" t="str">
        <f>IF(BS_Août[[#This Row],[N° ARTICLE]]=0,"",VLOOKUP(BS_Août[[#This Row],[N° ARTICLE]],Données!C32:E88,3))</f>
        <v/>
      </c>
      <c r="G37" s="5"/>
      <c r="H37" s="4"/>
    </row>
    <row r="38" spans="1:8" ht="15.95" customHeight="1" x14ac:dyDescent="0.2">
      <c r="A38" s="29"/>
      <c r="B38" s="34"/>
      <c r="C38" s="34"/>
      <c r="D38" s="34"/>
      <c r="E38" s="61" t="str">
        <f>IF(BS_Août[[#This Row],[N° ARTICLE]]=0,"",VLOOKUP(BS_Août[[#This Row],[N° ARTICLE]],Données!C33:E89,2,FALSE))</f>
        <v/>
      </c>
      <c r="F38" s="34" t="str">
        <f>IF(BS_Août[[#This Row],[N° ARTICLE]]=0,"",VLOOKUP(BS_Août[[#This Row],[N° ARTICLE]],Données!C33:E89,3))</f>
        <v/>
      </c>
      <c r="G38" s="25"/>
      <c r="H38" s="27"/>
    </row>
    <row r="39" spans="1:8" s="18" customFormat="1" ht="15.95" customHeight="1" x14ac:dyDescent="0.2">
      <c r="A39" s="11"/>
      <c r="B39" s="35"/>
      <c r="C39" s="35"/>
      <c r="D39" s="35"/>
      <c r="E39" s="60" t="str">
        <f>IF(BS_Août[[#This Row],[N° ARTICLE]]=0,"",VLOOKUP(BS_Août[[#This Row],[N° ARTICLE]],Données!C34:E90,2,FALSE))</f>
        <v/>
      </c>
      <c r="F39" s="35" t="str">
        <f>IF(BS_Août[[#This Row],[N° ARTICLE]]=0,"",VLOOKUP(BS_Août[[#This Row],[N° ARTICLE]],Données!C34:E90,3))</f>
        <v/>
      </c>
      <c r="G39" s="5"/>
      <c r="H39" s="4"/>
    </row>
    <row r="40" spans="1:8" ht="15.95" customHeight="1" x14ac:dyDescent="0.2">
      <c r="A40" s="29"/>
      <c r="B40" s="34"/>
      <c r="C40" s="34"/>
      <c r="D40" s="34"/>
      <c r="E40" s="61" t="str">
        <f>IF(BS_Août[[#This Row],[N° ARTICLE]]=0,"",VLOOKUP(BS_Août[[#This Row],[N° ARTICLE]],Données!C35:E91,2,FALSE))</f>
        <v/>
      </c>
      <c r="F40" s="34" t="str">
        <f>IF(BS_Août[[#This Row],[N° ARTICLE]]=0,"",VLOOKUP(BS_Août[[#This Row],[N° ARTICLE]],Données!C35:E91,3))</f>
        <v/>
      </c>
      <c r="G40" s="25"/>
      <c r="H40" s="27"/>
    </row>
    <row r="41" spans="1:8" s="18" customFormat="1" ht="15.95" customHeight="1" x14ac:dyDescent="0.2">
      <c r="A41" s="11"/>
      <c r="B41" s="35"/>
      <c r="C41" s="35"/>
      <c r="D41" s="35"/>
      <c r="E41" s="60" t="str">
        <f>IF(BS_Août[[#This Row],[N° ARTICLE]]=0,"",VLOOKUP(BS_Août[[#This Row],[N° ARTICLE]],Données!C36:E92,2,FALSE))</f>
        <v/>
      </c>
      <c r="F41" s="35" t="str">
        <f>IF(BS_Août[[#This Row],[N° ARTICLE]]=0,"",VLOOKUP(BS_Août[[#This Row],[N° ARTICLE]],Données!C36:E92,3))</f>
        <v/>
      </c>
      <c r="G41" s="5"/>
      <c r="H41" s="4"/>
    </row>
    <row r="42" spans="1:8" ht="15.95" customHeight="1" x14ac:dyDescent="0.2">
      <c r="A42" s="29"/>
      <c r="B42" s="34"/>
      <c r="C42" s="34"/>
      <c r="D42" s="34"/>
      <c r="E42" s="61" t="str">
        <f>IF(BS_Août[[#This Row],[N° ARTICLE]]=0,"",VLOOKUP(BS_Août[[#This Row],[N° ARTICLE]],Données!C37:E93,2,FALSE))</f>
        <v/>
      </c>
      <c r="F42" s="34" t="str">
        <f>IF(BS_Août[[#This Row],[N° ARTICLE]]=0,"",VLOOKUP(BS_Août[[#This Row],[N° ARTICLE]],Données!C37:E93,3))</f>
        <v/>
      </c>
      <c r="G42" s="25"/>
      <c r="H42" s="27"/>
    </row>
    <row r="43" spans="1:8" s="18" customFormat="1" ht="15.95" customHeight="1" x14ac:dyDescent="0.2">
      <c r="A43" s="11"/>
      <c r="B43" s="35"/>
      <c r="C43" s="35"/>
      <c r="D43" s="35"/>
      <c r="E43" s="60" t="str">
        <f>IF(BS_Août[[#This Row],[N° ARTICLE]]=0,"",VLOOKUP(BS_Août[[#This Row],[N° ARTICLE]],Données!C38:E94,2,FALSE))</f>
        <v/>
      </c>
      <c r="F43" s="35" t="str">
        <f>IF(BS_Août[[#This Row],[N° ARTICLE]]=0,"",VLOOKUP(BS_Août[[#This Row],[N° ARTICLE]],Données!C38:E94,3))</f>
        <v/>
      </c>
      <c r="G43" s="5"/>
      <c r="H43" s="4"/>
    </row>
    <row r="44" spans="1:8" ht="15.95" customHeight="1" x14ac:dyDescent="0.2">
      <c r="A44" s="29"/>
      <c r="B44" s="34"/>
      <c r="C44" s="34"/>
      <c r="D44" s="34"/>
      <c r="E44" s="61" t="str">
        <f>IF(BS_Août[[#This Row],[N° ARTICLE]]=0,"",VLOOKUP(BS_Août[[#This Row],[N° ARTICLE]],Données!C39:E95,2,FALSE))</f>
        <v/>
      </c>
      <c r="F44" s="34" t="str">
        <f>IF(BS_Août[[#This Row],[N° ARTICLE]]=0,"",VLOOKUP(BS_Août[[#This Row],[N° ARTICLE]],Données!C39:E95,3))</f>
        <v/>
      </c>
      <c r="G44" s="25"/>
      <c r="H44" s="27"/>
    </row>
    <row r="45" spans="1:8" s="18" customFormat="1" ht="15.95" customHeight="1" x14ac:dyDescent="0.2">
      <c r="A45" s="11"/>
      <c r="B45" s="35"/>
      <c r="C45" s="35"/>
      <c r="D45" s="35"/>
      <c r="E45" s="60" t="str">
        <f>IF(BS_Août[[#This Row],[N° ARTICLE]]=0,"",VLOOKUP(BS_Août[[#This Row],[N° ARTICLE]],Données!C40:E96,2,FALSE))</f>
        <v/>
      </c>
      <c r="F45" s="35" t="str">
        <f>IF(BS_Août[[#This Row],[N° ARTICLE]]=0,"",VLOOKUP(BS_Août[[#This Row],[N° ARTICLE]],Données!C40:E96,3))</f>
        <v/>
      </c>
      <c r="G45" s="5"/>
      <c r="H45" s="4"/>
    </row>
    <row r="46" spans="1:8" ht="15.95" customHeight="1" x14ac:dyDescent="0.2">
      <c r="A46" s="29"/>
      <c r="B46" s="34"/>
      <c r="C46" s="34"/>
      <c r="D46" s="34"/>
      <c r="E46" s="61" t="str">
        <f>IF(BS_Août[[#This Row],[N° ARTICLE]]=0,"",VLOOKUP(BS_Août[[#This Row],[N° ARTICLE]],Données!C41:E97,2,FALSE))</f>
        <v/>
      </c>
      <c r="F46" s="34" t="str">
        <f>IF(BS_Août[[#This Row],[N° ARTICLE]]=0,"",VLOOKUP(BS_Août[[#This Row],[N° ARTICLE]],Données!C41:E97,3))</f>
        <v/>
      </c>
      <c r="G46" s="25"/>
      <c r="H46" s="27"/>
    </row>
    <row r="47" spans="1:8" s="18" customFormat="1" ht="15.95" customHeight="1" x14ac:dyDescent="0.2">
      <c r="A47" s="11"/>
      <c r="B47" s="35"/>
      <c r="C47" s="35"/>
      <c r="D47" s="35"/>
      <c r="E47" s="60" t="str">
        <f>IF(BS_Août[[#This Row],[N° ARTICLE]]=0,"",VLOOKUP(BS_Août[[#This Row],[N° ARTICLE]],Données!C42:E98,2,FALSE))</f>
        <v/>
      </c>
      <c r="F47" s="35" t="str">
        <f>IF(BS_Août[[#This Row],[N° ARTICLE]]=0,"",VLOOKUP(BS_Août[[#This Row],[N° ARTICLE]],Données!C42:E98,3))</f>
        <v/>
      </c>
      <c r="G47" s="5"/>
      <c r="H47" s="4"/>
    </row>
    <row r="48" spans="1:8" ht="15.95" customHeight="1" x14ac:dyDescent="0.2">
      <c r="A48" s="29"/>
      <c r="B48" s="34"/>
      <c r="C48" s="34"/>
      <c r="D48" s="34"/>
      <c r="E48" s="61" t="str">
        <f>IF(BS_Août[[#This Row],[N° ARTICLE]]=0,"",VLOOKUP(BS_Août[[#This Row],[N° ARTICLE]],Données!C43:E99,2,FALSE))</f>
        <v/>
      </c>
      <c r="F48" s="34" t="str">
        <f>IF(BS_Août[[#This Row],[N° ARTICLE]]=0,"",VLOOKUP(BS_Août[[#This Row],[N° ARTICLE]],Données!C43:E99,3))</f>
        <v/>
      </c>
      <c r="G48" s="25"/>
      <c r="H48" s="27"/>
    </row>
    <row r="49" spans="1:8" s="18" customFormat="1" ht="15.95" customHeight="1" x14ac:dyDescent="0.2">
      <c r="A49" s="11"/>
      <c r="B49" s="35"/>
      <c r="C49" s="35"/>
      <c r="D49" s="35"/>
      <c r="E49" s="60" t="str">
        <f>IF(BS_Août[[#This Row],[N° ARTICLE]]=0,"",VLOOKUP(BS_Août[[#This Row],[N° ARTICLE]],Données!C44:E100,2,FALSE))</f>
        <v/>
      </c>
      <c r="F49" s="35" t="str">
        <f>IF(BS_Août[[#This Row],[N° ARTICLE]]=0,"",VLOOKUP(BS_Août[[#This Row],[N° ARTICLE]],Données!C44:E100,3))</f>
        <v/>
      </c>
      <c r="G49" s="5"/>
      <c r="H49" s="4"/>
    </row>
    <row r="50" spans="1:8" ht="15.95" customHeight="1" x14ac:dyDescent="0.2">
      <c r="A50" s="29"/>
      <c r="B50" s="34"/>
      <c r="C50" s="34"/>
      <c r="D50" s="34"/>
      <c r="E50" s="61" t="str">
        <f>IF(BS_Août[[#This Row],[N° ARTICLE]]=0,"",VLOOKUP(BS_Août[[#This Row],[N° ARTICLE]],Données!C45:E101,2,FALSE))</f>
        <v/>
      </c>
      <c r="F50" s="34" t="str">
        <f>IF(BS_Août[[#This Row],[N° ARTICLE]]=0,"",VLOOKUP(BS_Août[[#This Row],[N° ARTICLE]],Données!C45:E101,3))</f>
        <v/>
      </c>
      <c r="G50" s="25"/>
      <c r="H50" s="27"/>
    </row>
    <row r="51" spans="1:8" s="18" customFormat="1" ht="15.95" customHeight="1" x14ac:dyDescent="0.2">
      <c r="A51" s="11"/>
      <c r="B51" s="35"/>
      <c r="C51" s="35"/>
      <c r="D51" s="35"/>
      <c r="E51" s="60" t="str">
        <f>IF(BS_Août[[#This Row],[N° ARTICLE]]=0,"",VLOOKUP(BS_Août[[#This Row],[N° ARTICLE]],Données!C46:E102,2,FALSE))</f>
        <v/>
      </c>
      <c r="F51" s="35" t="str">
        <f>IF(BS_Août[[#This Row],[N° ARTICLE]]=0,"",VLOOKUP(BS_Août[[#This Row],[N° ARTICLE]],Données!C46:E102,3))</f>
        <v/>
      </c>
      <c r="G51" s="5"/>
      <c r="H51" s="4"/>
    </row>
    <row r="52" spans="1:8" ht="15.95" customHeight="1" x14ac:dyDescent="0.2">
      <c r="A52" s="29"/>
      <c r="B52" s="34"/>
      <c r="C52" s="34"/>
      <c r="D52" s="34"/>
      <c r="E52" s="61" t="str">
        <f>IF(BS_Août[[#This Row],[N° ARTICLE]]=0,"",VLOOKUP(BS_Août[[#This Row],[N° ARTICLE]],Données!C47:E103,2,FALSE))</f>
        <v/>
      </c>
      <c r="F52" s="34" t="str">
        <f>IF(BS_Août[[#This Row],[N° ARTICLE]]=0,"",VLOOKUP(BS_Août[[#This Row],[N° ARTICLE]],Données!C47:E103,3))</f>
        <v/>
      </c>
      <c r="G52" s="25"/>
      <c r="H52" s="27"/>
    </row>
    <row r="53" spans="1:8" s="18" customFormat="1" ht="15.95" customHeight="1" x14ac:dyDescent="0.2">
      <c r="A53" s="11"/>
      <c r="B53" s="35"/>
      <c r="C53" s="35"/>
      <c r="D53" s="35"/>
      <c r="E53" s="60" t="str">
        <f>IF(BS_Août[[#This Row],[N° ARTICLE]]=0,"",VLOOKUP(BS_Août[[#This Row],[N° ARTICLE]],Données!C48:E104,2,FALSE))</f>
        <v/>
      </c>
      <c r="F53" s="35" t="str">
        <f>IF(BS_Août[[#This Row],[N° ARTICLE]]=0,"",VLOOKUP(BS_Août[[#This Row],[N° ARTICLE]],Données!C48:E104,3))</f>
        <v/>
      </c>
      <c r="G53" s="5"/>
      <c r="H53" s="4"/>
    </row>
    <row r="54" spans="1:8" ht="15.95" customHeight="1" x14ac:dyDescent="0.2">
      <c r="A54" s="29"/>
      <c r="B54" s="34"/>
      <c r="C54" s="34"/>
      <c r="D54" s="34"/>
      <c r="E54" s="61" t="str">
        <f>IF(BS_Août[[#This Row],[N° ARTICLE]]=0,"",VLOOKUP(BS_Août[[#This Row],[N° ARTICLE]],Données!C49:E105,2,FALSE))</f>
        <v/>
      </c>
      <c r="F54" s="34" t="str">
        <f>IF(BS_Août[[#This Row],[N° ARTICLE]]=0,"",VLOOKUP(BS_Août[[#This Row],[N° ARTICLE]],Données!C49:E105,3))</f>
        <v/>
      </c>
      <c r="G54" s="25"/>
      <c r="H54" s="27"/>
    </row>
    <row r="55" spans="1:8" s="18" customFormat="1" ht="15.95" customHeight="1" x14ac:dyDescent="0.2">
      <c r="A55" s="11"/>
      <c r="B55" s="35"/>
      <c r="C55" s="35"/>
      <c r="D55" s="35"/>
      <c r="E55" s="60" t="str">
        <f>IF(BS_Août[[#This Row],[N° ARTICLE]]=0,"",VLOOKUP(BS_Août[[#This Row],[N° ARTICLE]],Données!C50:E106,2,FALSE))</f>
        <v/>
      </c>
      <c r="F55" s="35" t="str">
        <f>IF(BS_Août[[#This Row],[N° ARTICLE]]=0,"",VLOOKUP(BS_Août[[#This Row],[N° ARTICLE]],Données!C50:E106,3))</f>
        <v/>
      </c>
      <c r="G55" s="5"/>
      <c r="H55" s="4"/>
    </row>
    <row r="56" spans="1:8" ht="15.95" customHeight="1" x14ac:dyDescent="0.2">
      <c r="A56" s="29"/>
      <c r="B56" s="34"/>
      <c r="C56" s="34"/>
      <c r="D56" s="34"/>
      <c r="E56" s="61" t="str">
        <f>IF(BS_Août[[#This Row],[N° ARTICLE]]=0,"",VLOOKUP(BS_Août[[#This Row],[N° ARTICLE]],Données!C51:E107,2,FALSE))</f>
        <v/>
      </c>
      <c r="F56" s="34" t="str">
        <f>IF(BS_Août[[#This Row],[N° ARTICLE]]=0,"",VLOOKUP(BS_Août[[#This Row],[N° ARTICLE]],Données!C51:E107,3))</f>
        <v/>
      </c>
      <c r="G56" s="25"/>
      <c r="H56" s="27"/>
    </row>
    <row r="57" spans="1:8" s="18" customFormat="1" ht="15.95" customHeight="1" x14ac:dyDescent="0.2">
      <c r="A57" s="11"/>
      <c r="B57" s="35"/>
      <c r="C57" s="35"/>
      <c r="D57" s="35"/>
      <c r="E57" s="60" t="str">
        <f>IF(BS_Août[[#This Row],[N° ARTICLE]]=0,"",VLOOKUP(BS_Août[[#This Row],[N° ARTICLE]],Données!C52:E108,2,FALSE))</f>
        <v/>
      </c>
      <c r="F57" s="35" t="str">
        <f>IF(BS_Août[[#This Row],[N° ARTICLE]]=0,"",VLOOKUP(BS_Août[[#This Row],[N° ARTICLE]],Données!C52:E108,3))</f>
        <v/>
      </c>
      <c r="G57" s="5"/>
      <c r="H57" s="4"/>
    </row>
    <row r="58" spans="1:8" ht="15.95" customHeight="1" x14ac:dyDescent="0.2">
      <c r="A58" s="29"/>
      <c r="B58" s="34"/>
      <c r="C58" s="34"/>
      <c r="D58" s="34"/>
      <c r="E58" s="61" t="str">
        <f>IF(BS_Août[[#This Row],[N° ARTICLE]]=0,"",VLOOKUP(BS_Août[[#This Row],[N° ARTICLE]],Données!C53:E109,2,FALSE))</f>
        <v/>
      </c>
      <c r="F58" s="34" t="str">
        <f>IF(BS_Août[[#This Row],[N° ARTICLE]]=0,"",VLOOKUP(BS_Août[[#This Row],[N° ARTICLE]],Données!C53:E109,3))</f>
        <v/>
      </c>
      <c r="G58" s="25"/>
      <c r="H58" s="27"/>
    </row>
    <row r="59" spans="1:8" s="18" customFormat="1" ht="15.95" customHeight="1" x14ac:dyDescent="0.2">
      <c r="A59" s="11"/>
      <c r="B59" s="35"/>
      <c r="C59" s="35"/>
      <c r="D59" s="35"/>
      <c r="E59" s="60" t="str">
        <f>IF(BS_Août[[#This Row],[N° ARTICLE]]=0,"",VLOOKUP(BS_Août[[#This Row],[N° ARTICLE]],Données!C54:E110,2,FALSE))</f>
        <v/>
      </c>
      <c r="F59" s="35" t="str">
        <f>IF(BS_Août[[#This Row],[N° ARTICLE]]=0,"",VLOOKUP(BS_Août[[#This Row],[N° ARTICLE]],Données!C54:E110,3))</f>
        <v/>
      </c>
      <c r="G59" s="5"/>
      <c r="H59" s="4"/>
    </row>
    <row r="60" spans="1:8" ht="15.95" customHeight="1" x14ac:dyDescent="0.2">
      <c r="A60" s="29"/>
      <c r="B60" s="34"/>
      <c r="C60" s="34"/>
      <c r="D60" s="34"/>
      <c r="E60" s="61" t="str">
        <f>IF(BS_Août[[#This Row],[N° ARTICLE]]=0,"",VLOOKUP(BS_Août[[#This Row],[N° ARTICLE]],Données!C55:E111,2,FALSE))</f>
        <v/>
      </c>
      <c r="F60" s="34" t="str">
        <f>IF(BS_Août[[#This Row],[N° ARTICLE]]=0,"",VLOOKUP(BS_Août[[#This Row],[N° ARTICLE]],Données!C55:E111,3))</f>
        <v/>
      </c>
      <c r="G60" s="25"/>
      <c r="H60" s="27"/>
    </row>
    <row r="61" spans="1:8" s="18" customFormat="1" ht="15.95" customHeight="1" x14ac:dyDescent="0.2">
      <c r="A61" s="11"/>
      <c r="B61" s="35"/>
      <c r="C61" s="35"/>
      <c r="D61" s="35"/>
      <c r="E61" s="60" t="str">
        <f>IF(BS_Août[[#This Row],[N° ARTICLE]]=0,"",VLOOKUP(BS_Août[[#This Row],[N° ARTICLE]],Données!C56:E112,2,FALSE))</f>
        <v/>
      </c>
      <c r="F61" s="35" t="str">
        <f>IF(BS_Août[[#This Row],[N° ARTICLE]]=0,"",VLOOKUP(BS_Août[[#This Row],[N° ARTICLE]],Données!C56:E112,3))</f>
        <v/>
      </c>
      <c r="G61" s="5"/>
      <c r="H61" s="4"/>
    </row>
    <row r="62" spans="1:8" ht="15.95" customHeight="1" x14ac:dyDescent="0.2">
      <c r="A62" s="29"/>
      <c r="B62" s="34"/>
      <c r="C62" s="34"/>
      <c r="D62" s="34"/>
      <c r="E62" s="61" t="str">
        <f>IF(BS_Août[[#This Row],[N° ARTICLE]]=0,"",VLOOKUP(BS_Août[[#This Row],[N° ARTICLE]],Données!C57:E113,2,FALSE))</f>
        <v/>
      </c>
      <c r="F62" s="34" t="str">
        <f>IF(BS_Août[[#This Row],[N° ARTICLE]]=0,"",VLOOKUP(BS_Août[[#This Row],[N° ARTICLE]],Données!C57:E113,3))</f>
        <v/>
      </c>
      <c r="G62" s="25"/>
      <c r="H62" s="27"/>
    </row>
    <row r="63" spans="1:8" ht="15.95" customHeight="1" x14ac:dyDescent="0.2">
      <c r="A63" s="11"/>
      <c r="B63" s="35"/>
      <c r="C63" s="35"/>
      <c r="D63" s="35"/>
      <c r="E63" s="60" t="str">
        <f>IF(BS_Août[[#This Row],[N° ARTICLE]]=0,"",VLOOKUP(BS_Août[[#This Row],[N° ARTICLE]],Données!C58:E114,2,FALSE))</f>
        <v/>
      </c>
      <c r="F63" s="35" t="str">
        <f>IF(BS_Août[[#This Row],[N° ARTICLE]]=0,"",VLOOKUP(BS_Août[[#This Row],[N° ARTICLE]],Données!C58:E114,3))</f>
        <v/>
      </c>
      <c r="G63" s="5"/>
      <c r="H63" s="4"/>
    </row>
    <row r="64" spans="1:8" s="18" customFormat="1" ht="15.95" customHeight="1" x14ac:dyDescent="0.2">
      <c r="A64" s="29"/>
      <c r="B64" s="34"/>
      <c r="C64" s="34"/>
      <c r="D64" s="34"/>
      <c r="E64" s="61" t="str">
        <f>IF(BS_Août[[#This Row],[N° ARTICLE]]=0,"",VLOOKUP(BS_Août[[#This Row],[N° ARTICLE]],Données!C59:E115,2,FALSE))</f>
        <v/>
      </c>
      <c r="F64" s="34" t="str">
        <f>IF(BS_Août[[#This Row],[N° ARTICLE]]=0,"",VLOOKUP(BS_Août[[#This Row],[N° ARTICLE]],Données!C59:E115,3))</f>
        <v/>
      </c>
      <c r="G64" s="25"/>
      <c r="H64" s="27"/>
    </row>
    <row r="65" spans="1:8" ht="15.95" customHeight="1" x14ac:dyDescent="0.2">
      <c r="A65" s="11"/>
      <c r="B65" s="35"/>
      <c r="C65" s="35"/>
      <c r="D65" s="35"/>
      <c r="E65" s="60" t="str">
        <f>IF(BS_Août[[#This Row],[N° ARTICLE]]=0,"",VLOOKUP(BS_Août[[#This Row],[N° ARTICLE]],Données!C60:E116,2,FALSE))</f>
        <v/>
      </c>
      <c r="F65" s="35" t="str">
        <f>IF(BS_Août[[#This Row],[N° ARTICLE]]=0,"",VLOOKUP(BS_Août[[#This Row],[N° ARTICLE]],Données!C60:E116,3))</f>
        <v/>
      </c>
      <c r="G65" s="5"/>
      <c r="H65" s="4"/>
    </row>
    <row r="66" spans="1:8" ht="15.95" customHeight="1" x14ac:dyDescent="0.2">
      <c r="A66" s="29"/>
      <c r="B66" s="34"/>
      <c r="C66" s="34"/>
      <c r="D66" s="34"/>
      <c r="E66" s="61" t="str">
        <f>IF(BS_Août[[#This Row],[N° ARTICLE]]=0,"",VLOOKUP(BS_Août[[#This Row],[N° ARTICLE]],Données!C61:E117,2,FALSE))</f>
        <v/>
      </c>
      <c r="F66" s="34" t="str">
        <f>IF(BS_Août[[#This Row],[N° ARTICLE]]=0,"",VLOOKUP(BS_Août[[#This Row],[N° ARTICLE]],Données!C61:E117,3))</f>
        <v/>
      </c>
      <c r="G66" s="25"/>
      <c r="H66" s="27"/>
    </row>
    <row r="67" spans="1:8" s="18" customFormat="1" ht="15.95" customHeight="1" x14ac:dyDescent="0.2">
      <c r="A67" s="11"/>
      <c r="B67" s="35"/>
      <c r="C67" s="35"/>
      <c r="D67" s="35"/>
      <c r="E67" s="60" t="str">
        <f>IF(BS_Août[[#This Row],[N° ARTICLE]]=0,"",VLOOKUP(BS_Août[[#This Row],[N° ARTICLE]],Données!C62:E118,2,FALSE))</f>
        <v/>
      </c>
      <c r="F67" s="35" t="str">
        <f>IF(BS_Août[[#This Row],[N° ARTICLE]]=0,"",VLOOKUP(BS_Août[[#This Row],[N° ARTICLE]],Données!C62:E118,3))</f>
        <v/>
      </c>
      <c r="G67" s="5"/>
      <c r="H67" s="4"/>
    </row>
    <row r="68" spans="1:8" ht="15.95" customHeight="1" x14ac:dyDescent="0.2">
      <c r="A68" s="29"/>
      <c r="B68" s="34"/>
      <c r="C68" s="34"/>
      <c r="D68" s="34"/>
      <c r="E68" s="61" t="str">
        <f>IF(BS_Août[[#This Row],[N° ARTICLE]]=0,"",VLOOKUP(BS_Août[[#This Row],[N° ARTICLE]],Données!C63:E119,2,FALSE))</f>
        <v/>
      </c>
      <c r="F68" s="34" t="str">
        <f>IF(BS_Août[[#This Row],[N° ARTICLE]]=0,"",VLOOKUP(BS_Août[[#This Row],[N° ARTICLE]],Données!C63:E119,3))</f>
        <v/>
      </c>
      <c r="G68" s="25"/>
      <c r="H68" s="27"/>
    </row>
    <row r="69" spans="1:8" s="18" customFormat="1" ht="15.95" customHeight="1" x14ac:dyDescent="0.2">
      <c r="A69" s="11"/>
      <c r="B69" s="35"/>
      <c r="C69" s="35"/>
      <c r="D69" s="35"/>
      <c r="E69" s="60" t="str">
        <f>IF(BS_Août[[#This Row],[N° ARTICLE]]=0,"",VLOOKUP(BS_Août[[#This Row],[N° ARTICLE]],Données!C64:E120,2,FALSE))</f>
        <v/>
      </c>
      <c r="F69" s="35" t="str">
        <f>IF(BS_Août[[#This Row],[N° ARTICLE]]=0,"",VLOOKUP(BS_Août[[#This Row],[N° ARTICLE]],Données!C64:E120,3))</f>
        <v/>
      </c>
      <c r="G69" s="5"/>
      <c r="H69" s="4"/>
    </row>
    <row r="70" spans="1:8" ht="15.95" customHeight="1" x14ac:dyDescent="0.2">
      <c r="A70" s="29"/>
      <c r="B70" s="34"/>
      <c r="C70" s="34"/>
      <c r="D70" s="34"/>
      <c r="E70" s="61" t="str">
        <f>IF(BS_Août[[#This Row],[N° ARTICLE]]=0,"",VLOOKUP(BS_Août[[#This Row],[N° ARTICLE]],Données!C65:E121,2,FALSE))</f>
        <v/>
      </c>
      <c r="F70" s="34" t="str">
        <f>IF(BS_Août[[#This Row],[N° ARTICLE]]=0,"",VLOOKUP(BS_Août[[#This Row],[N° ARTICLE]],Données!C65:E121,3))</f>
        <v/>
      </c>
      <c r="G70" s="25"/>
      <c r="H70" s="27"/>
    </row>
    <row r="71" spans="1:8" s="18" customFormat="1" ht="15.95" customHeight="1" x14ac:dyDescent="0.2">
      <c r="A71" s="11"/>
      <c r="B71" s="35"/>
      <c r="C71" s="35"/>
      <c r="D71" s="35"/>
      <c r="E71" s="60" t="str">
        <f>IF(BS_Août[[#This Row],[N° ARTICLE]]=0,"",VLOOKUP(BS_Août[[#This Row],[N° ARTICLE]],Données!C66:E122,2,FALSE))</f>
        <v/>
      </c>
      <c r="F71" s="35" t="str">
        <f>IF(BS_Août[[#This Row],[N° ARTICLE]]=0,"",VLOOKUP(BS_Août[[#This Row],[N° ARTICLE]],Données!C66:E122,3))</f>
        <v/>
      </c>
      <c r="G71" s="5"/>
      <c r="H71" s="4"/>
    </row>
    <row r="72" spans="1:8" ht="15.95" customHeight="1" x14ac:dyDescent="0.2">
      <c r="A72" s="29"/>
      <c r="B72" s="34"/>
      <c r="C72" s="34"/>
      <c r="D72" s="34"/>
      <c r="E72" s="61" t="str">
        <f>IF(BS_Août[[#This Row],[N° ARTICLE]]=0,"",VLOOKUP(BS_Août[[#This Row],[N° ARTICLE]],Données!C67:E123,2,FALSE))</f>
        <v/>
      </c>
      <c r="F72" s="34" t="str">
        <f>IF(BS_Août[[#This Row],[N° ARTICLE]]=0,"",VLOOKUP(BS_Août[[#This Row],[N° ARTICLE]],Données!C67:E123,3))</f>
        <v/>
      </c>
      <c r="G72" s="25"/>
      <c r="H72" s="27"/>
    </row>
    <row r="73" spans="1:8" s="18" customFormat="1" ht="15.95" customHeight="1" x14ac:dyDescent="0.2">
      <c r="A73" s="11"/>
      <c r="B73" s="35"/>
      <c r="C73" s="35"/>
      <c r="D73" s="35"/>
      <c r="E73" s="60" t="str">
        <f>IF(BS_Août[[#This Row],[N° ARTICLE]]=0,"",VLOOKUP(BS_Août[[#This Row],[N° ARTICLE]],Données!C68:E124,2,FALSE))</f>
        <v/>
      </c>
      <c r="F73" s="35" t="str">
        <f>IF(BS_Août[[#This Row],[N° ARTICLE]]=0,"",VLOOKUP(BS_Août[[#This Row],[N° ARTICLE]],Données!C68:E124,3))</f>
        <v/>
      </c>
      <c r="G73" s="5"/>
      <c r="H73" s="4"/>
    </row>
    <row r="74" spans="1:8" ht="15.95" customHeight="1" x14ac:dyDescent="0.2">
      <c r="A74" s="29"/>
      <c r="B74" s="34"/>
      <c r="C74" s="34"/>
      <c r="D74" s="34"/>
      <c r="E74" s="61" t="str">
        <f>IF(BS_Août[[#This Row],[N° ARTICLE]]=0,"",VLOOKUP(BS_Août[[#This Row],[N° ARTICLE]],Données!C69:E125,2,FALSE))</f>
        <v/>
      </c>
      <c r="F74" s="34" t="str">
        <f>IF(BS_Août[[#This Row],[N° ARTICLE]]=0,"",VLOOKUP(BS_Août[[#This Row],[N° ARTICLE]],Données!C69:E125,3))</f>
        <v/>
      </c>
      <c r="G74" s="25"/>
      <c r="H74" s="27"/>
    </row>
    <row r="75" spans="1:8" s="18" customFormat="1" ht="15.95" customHeight="1" x14ac:dyDescent="0.2">
      <c r="A75" s="11"/>
      <c r="B75" s="35"/>
      <c r="C75" s="35"/>
      <c r="D75" s="35"/>
      <c r="E75" s="60" t="str">
        <f>IF(BS_Août[[#This Row],[N° ARTICLE]]=0,"",VLOOKUP(BS_Août[[#This Row],[N° ARTICLE]],Données!C70:E126,2,FALSE))</f>
        <v/>
      </c>
      <c r="F75" s="35" t="str">
        <f>IF(BS_Août[[#This Row],[N° ARTICLE]]=0,"",VLOOKUP(BS_Août[[#This Row],[N° ARTICLE]],Données!C70:E126,3))</f>
        <v/>
      </c>
      <c r="G75" s="5"/>
      <c r="H75" s="4"/>
    </row>
    <row r="76" spans="1:8" ht="15.95" customHeight="1" x14ac:dyDescent="0.2">
      <c r="A76" s="29"/>
      <c r="B76" s="34"/>
      <c r="C76" s="34"/>
      <c r="D76" s="34"/>
      <c r="E76" s="61" t="str">
        <f>IF(BS_Août[[#This Row],[N° ARTICLE]]=0,"",VLOOKUP(BS_Août[[#This Row],[N° ARTICLE]],Données!C71:E127,2,FALSE))</f>
        <v/>
      </c>
      <c r="F76" s="34" t="str">
        <f>IF(BS_Août[[#This Row],[N° ARTICLE]]=0,"",VLOOKUP(BS_Août[[#This Row],[N° ARTICLE]],Données!C71:E127,3))</f>
        <v/>
      </c>
      <c r="G76" s="25"/>
      <c r="H76" s="27"/>
    </row>
    <row r="77" spans="1:8" s="18" customFormat="1" ht="15.95" customHeight="1" x14ac:dyDescent="0.2">
      <c r="A77" s="11"/>
      <c r="B77" s="35"/>
      <c r="C77" s="35"/>
      <c r="D77" s="35"/>
      <c r="E77" s="60" t="str">
        <f>IF(BS_Août[[#This Row],[N° ARTICLE]]=0,"",VLOOKUP(BS_Août[[#This Row],[N° ARTICLE]],Données!C72:E128,2,FALSE))</f>
        <v/>
      </c>
      <c r="F77" s="35" t="str">
        <f>IF(BS_Août[[#This Row],[N° ARTICLE]]=0,"",VLOOKUP(BS_Août[[#This Row],[N° ARTICLE]],Données!C72:E128,3))</f>
        <v/>
      </c>
      <c r="G77" s="5"/>
      <c r="H77" s="4"/>
    </row>
    <row r="78" spans="1:8" ht="15.95" customHeight="1" x14ac:dyDescent="0.2">
      <c r="A78" s="29"/>
      <c r="B78" s="34"/>
      <c r="C78" s="34"/>
      <c r="D78" s="34"/>
      <c r="E78" s="61" t="str">
        <f>IF(BS_Août[[#This Row],[N° ARTICLE]]=0,"",VLOOKUP(BS_Août[[#This Row],[N° ARTICLE]],Données!C73:E129,2,FALSE))</f>
        <v/>
      </c>
      <c r="F78" s="34" t="str">
        <f>IF(BS_Août[[#This Row],[N° ARTICLE]]=0,"",VLOOKUP(BS_Août[[#This Row],[N° ARTICLE]],Données!C73:E129,3))</f>
        <v/>
      </c>
      <c r="G78" s="25"/>
      <c r="H78" s="27"/>
    </row>
    <row r="79" spans="1:8" s="18" customFormat="1" ht="15.95" customHeight="1" x14ac:dyDescent="0.2">
      <c r="A79" s="11"/>
      <c r="B79" s="35"/>
      <c r="C79" s="35"/>
      <c r="D79" s="35"/>
      <c r="E79" s="60" t="str">
        <f>IF(BS_Août[[#This Row],[N° ARTICLE]]=0,"",VLOOKUP(BS_Août[[#This Row],[N° ARTICLE]],Données!C74:E130,2,FALSE))</f>
        <v/>
      </c>
      <c r="F79" s="35" t="str">
        <f>IF(BS_Août[[#This Row],[N° ARTICLE]]=0,"",VLOOKUP(BS_Août[[#This Row],[N° ARTICLE]],Données!C74:E130,3))</f>
        <v/>
      </c>
      <c r="G79" s="5"/>
      <c r="H79" s="4"/>
    </row>
    <row r="80" spans="1:8" ht="15.95" customHeight="1" x14ac:dyDescent="0.2">
      <c r="A80" s="29"/>
      <c r="B80" s="34"/>
      <c r="C80" s="34"/>
      <c r="D80" s="34"/>
      <c r="E80" s="61" t="str">
        <f>IF(BS_Août[[#This Row],[N° ARTICLE]]=0,"",VLOOKUP(BS_Août[[#This Row],[N° ARTICLE]],Données!C75:E131,2,FALSE))</f>
        <v/>
      </c>
      <c r="F80" s="34" t="str">
        <f>IF(BS_Août[[#This Row],[N° ARTICLE]]=0,"",VLOOKUP(BS_Août[[#This Row],[N° ARTICLE]],Données!C75:E131,3))</f>
        <v/>
      </c>
      <c r="G80" s="25"/>
      <c r="H80" s="27"/>
    </row>
    <row r="81" spans="1:8" ht="15.95" customHeight="1" x14ac:dyDescent="0.2">
      <c r="A81" s="11"/>
      <c r="B81" s="35"/>
      <c r="C81" s="35"/>
      <c r="D81" s="35"/>
      <c r="E81" s="60" t="str">
        <f>IF(BS_Août[[#This Row],[N° ARTICLE]]=0,"",VLOOKUP(BS_Août[[#This Row],[N° ARTICLE]],Données!C76:E132,2,FALSE))</f>
        <v/>
      </c>
      <c r="F81" s="35" t="str">
        <f>IF(BS_Août[[#This Row],[N° ARTICLE]]=0,"",VLOOKUP(BS_Août[[#This Row],[N° ARTICLE]],Données!C76:E132,3))</f>
        <v/>
      </c>
      <c r="G81" s="5"/>
      <c r="H81" s="4"/>
    </row>
    <row r="82" spans="1:8" s="18" customFormat="1" ht="15.95" customHeight="1" x14ac:dyDescent="0.2">
      <c r="A82" s="29"/>
      <c r="B82" s="34"/>
      <c r="C82" s="34"/>
      <c r="D82" s="34"/>
      <c r="E82" s="61" t="str">
        <f>IF(BS_Août[[#This Row],[N° ARTICLE]]=0,"",VLOOKUP(BS_Août[[#This Row],[N° ARTICLE]],Données!C77:E133,2,FALSE))</f>
        <v/>
      </c>
      <c r="F82" s="34" t="str">
        <f>IF(BS_Août[[#This Row],[N° ARTICLE]]=0,"",VLOOKUP(BS_Août[[#This Row],[N° ARTICLE]],Données!C77:E133,3))</f>
        <v/>
      </c>
      <c r="G82" s="25"/>
      <c r="H82" s="27"/>
    </row>
    <row r="83" spans="1:8" ht="15.95" customHeight="1" x14ac:dyDescent="0.2">
      <c r="A83" s="11"/>
      <c r="B83" s="35"/>
      <c r="C83" s="35"/>
      <c r="D83" s="35"/>
      <c r="E83" s="60" t="str">
        <f>IF(BS_Août[[#This Row],[N° ARTICLE]]=0,"",VLOOKUP(BS_Août[[#This Row],[N° ARTICLE]],Données!C78:E134,2,FALSE))</f>
        <v/>
      </c>
      <c r="F83" s="35" t="str">
        <f>IF(BS_Août[[#This Row],[N° ARTICLE]]=0,"",VLOOKUP(BS_Août[[#This Row],[N° ARTICLE]],Données!C78:E134,3))</f>
        <v/>
      </c>
      <c r="G83" s="5"/>
      <c r="H83" s="4"/>
    </row>
    <row r="84" spans="1:8" s="18" customFormat="1" ht="15.95" customHeight="1" x14ac:dyDescent="0.2">
      <c r="A84" s="29"/>
      <c r="B84" s="34"/>
      <c r="C84" s="34"/>
      <c r="D84" s="34"/>
      <c r="E84" s="61" t="str">
        <f>IF(BS_Août[[#This Row],[N° ARTICLE]]=0,"",VLOOKUP(BS_Août[[#This Row],[N° ARTICLE]],Données!C79:E135,2,FALSE))</f>
        <v/>
      </c>
      <c r="F84" s="34" t="str">
        <f>IF(BS_Août[[#This Row],[N° ARTICLE]]=0,"",VLOOKUP(BS_Août[[#This Row],[N° ARTICLE]],Données!C79:E135,3))</f>
        <v/>
      </c>
      <c r="G84" s="25"/>
      <c r="H84" s="27"/>
    </row>
    <row r="85" spans="1:8" ht="15.95" customHeight="1" x14ac:dyDescent="0.2">
      <c r="A85" s="11"/>
      <c r="B85" s="35"/>
      <c r="C85" s="35"/>
      <c r="D85" s="35"/>
      <c r="E85" s="60" t="str">
        <f>IF(BS_Août[[#This Row],[N° ARTICLE]]=0,"",VLOOKUP(BS_Août[[#This Row],[N° ARTICLE]],Données!C80:E136,2,FALSE))</f>
        <v/>
      </c>
      <c r="F85" s="35" t="str">
        <f>IF(BS_Août[[#This Row],[N° ARTICLE]]=0,"",VLOOKUP(BS_Août[[#This Row],[N° ARTICLE]],Données!C80:E136,3))</f>
        <v/>
      </c>
      <c r="G85" s="5"/>
      <c r="H85" s="4"/>
    </row>
    <row r="86" spans="1:8" s="18" customFormat="1" ht="15.95" customHeight="1" x14ac:dyDescent="0.2">
      <c r="A86" s="29"/>
      <c r="B86" s="34"/>
      <c r="C86" s="34"/>
      <c r="D86" s="34"/>
      <c r="E86" s="61" t="str">
        <f>IF(BS_Août[[#This Row],[N° ARTICLE]]=0,"",VLOOKUP(BS_Août[[#This Row],[N° ARTICLE]],Données!C81:E137,2,FALSE))</f>
        <v/>
      </c>
      <c r="F86" s="34" t="str">
        <f>IF(BS_Août[[#This Row],[N° ARTICLE]]=0,"",VLOOKUP(BS_Août[[#This Row],[N° ARTICLE]],Données!C81:E137,3))</f>
        <v/>
      </c>
      <c r="G86" s="25"/>
      <c r="H86" s="27"/>
    </row>
    <row r="87" spans="1:8" ht="15.95" customHeight="1" x14ac:dyDescent="0.2">
      <c r="A87" s="11"/>
      <c r="B87" s="35"/>
      <c r="C87" s="35"/>
      <c r="D87" s="35"/>
      <c r="E87" s="60" t="str">
        <f>IF(BS_Août[[#This Row],[N° ARTICLE]]=0,"",VLOOKUP(BS_Août[[#This Row],[N° ARTICLE]],Données!C82:E138,2,FALSE))</f>
        <v/>
      </c>
      <c r="F87" s="35" t="str">
        <f>IF(BS_Août[[#This Row],[N° ARTICLE]]=0,"",VLOOKUP(BS_Août[[#This Row],[N° ARTICLE]],Données!C82:E138,3))</f>
        <v/>
      </c>
      <c r="G87" s="5"/>
      <c r="H87" s="4"/>
    </row>
    <row r="88" spans="1:8" s="18" customFormat="1" ht="15.95" customHeight="1" x14ac:dyDescent="0.2">
      <c r="A88" s="29"/>
      <c r="B88" s="34"/>
      <c r="C88" s="34"/>
      <c r="D88" s="34"/>
      <c r="E88" s="61" t="str">
        <f>IF(BS_Août[[#This Row],[N° ARTICLE]]=0,"",VLOOKUP(BS_Août[[#This Row],[N° ARTICLE]],Données!C83:E139,2,FALSE))</f>
        <v/>
      </c>
      <c r="F88" s="34" t="str">
        <f>IF(BS_Août[[#This Row],[N° ARTICLE]]=0,"",VLOOKUP(BS_Août[[#This Row],[N° ARTICLE]],Données!C83:E139,3))</f>
        <v/>
      </c>
      <c r="G88" s="25"/>
      <c r="H88" s="27"/>
    </row>
    <row r="89" spans="1:8" ht="15.95" customHeight="1" x14ac:dyDescent="0.2">
      <c r="A89" s="11"/>
      <c r="B89" s="35"/>
      <c r="C89" s="35"/>
      <c r="D89" s="35"/>
      <c r="E89" s="60" t="str">
        <f>IF(BS_Août[[#This Row],[N° ARTICLE]]=0,"",VLOOKUP(BS_Août[[#This Row],[N° ARTICLE]],Données!C84:E140,2,FALSE))</f>
        <v/>
      </c>
      <c r="F89" s="35" t="str">
        <f>IF(BS_Août[[#This Row],[N° ARTICLE]]=0,"",VLOOKUP(BS_Août[[#This Row],[N° ARTICLE]],Données!C84:E140,3))</f>
        <v/>
      </c>
      <c r="G89" s="5"/>
      <c r="H89" s="4"/>
    </row>
    <row r="90" spans="1:8" s="18" customFormat="1" ht="15.95" customHeight="1" x14ac:dyDescent="0.2">
      <c r="A90" s="29"/>
      <c r="B90" s="34"/>
      <c r="C90" s="34"/>
      <c r="D90" s="34"/>
      <c r="E90" s="61" t="str">
        <f>IF(BS_Août[[#This Row],[N° ARTICLE]]=0,"",VLOOKUP(BS_Août[[#This Row],[N° ARTICLE]],Données!C85:E141,2,FALSE))</f>
        <v/>
      </c>
      <c r="F90" s="34" t="str">
        <f>IF(BS_Août[[#This Row],[N° ARTICLE]]=0,"",VLOOKUP(BS_Août[[#This Row],[N° ARTICLE]],Données!C85:E141,3))</f>
        <v/>
      </c>
      <c r="G90" s="25"/>
      <c r="H90" s="27"/>
    </row>
    <row r="91" spans="1:8" ht="15.95" customHeight="1" x14ac:dyDescent="0.2">
      <c r="A91" s="11"/>
      <c r="B91" s="35"/>
      <c r="C91" s="35"/>
      <c r="D91" s="35"/>
      <c r="E91" s="60" t="str">
        <f>IF(BS_Août[[#This Row],[N° ARTICLE]]=0,"",VLOOKUP(BS_Août[[#This Row],[N° ARTICLE]],Données!C86:E142,2,FALSE))</f>
        <v/>
      </c>
      <c r="F91" s="35" t="str">
        <f>IF(BS_Août[[#This Row],[N° ARTICLE]]=0,"",VLOOKUP(BS_Août[[#This Row],[N° ARTICLE]],Données!C86:E142,3))</f>
        <v/>
      </c>
      <c r="G91" s="5"/>
      <c r="H91" s="4"/>
    </row>
    <row r="92" spans="1:8" ht="15.95" customHeight="1" x14ac:dyDescent="0.2">
      <c r="A92" s="29"/>
      <c r="B92" s="34"/>
      <c r="C92" s="34"/>
      <c r="D92" s="34"/>
      <c r="E92" s="61" t="str">
        <f>IF(BS_Août[[#This Row],[N° ARTICLE]]=0,"",VLOOKUP(BS_Août[[#This Row],[N° ARTICLE]],Données!C87:E143,2,FALSE))</f>
        <v/>
      </c>
      <c r="F92" s="34" t="str">
        <f>IF(BS_Août[[#This Row],[N° ARTICLE]]=0,"",VLOOKUP(BS_Août[[#This Row],[N° ARTICLE]],Données!C87:E143,3))</f>
        <v/>
      </c>
      <c r="G92" s="25"/>
      <c r="H92" s="27"/>
    </row>
    <row r="93" spans="1:8" s="18" customFormat="1" ht="15.95" customHeight="1" x14ac:dyDescent="0.2">
      <c r="A93" s="11"/>
      <c r="B93" s="35"/>
      <c r="C93" s="35"/>
      <c r="D93" s="35"/>
      <c r="E93" s="60" t="str">
        <f>IF(BS_Août[[#This Row],[N° ARTICLE]]=0,"",VLOOKUP(BS_Août[[#This Row],[N° ARTICLE]],Données!C88:E144,2,FALSE))</f>
        <v/>
      </c>
      <c r="F93" s="35" t="str">
        <f>IF(BS_Août[[#This Row],[N° ARTICLE]]=0,"",VLOOKUP(BS_Août[[#This Row],[N° ARTICLE]],Données!C88:E144,3))</f>
        <v/>
      </c>
      <c r="G93" s="5"/>
      <c r="H93" s="4"/>
    </row>
    <row r="94" spans="1:8" ht="15.95" customHeight="1" x14ac:dyDescent="0.2">
      <c r="A94" s="29"/>
      <c r="B94" s="34"/>
      <c r="C94" s="34"/>
      <c r="D94" s="34"/>
      <c r="E94" s="61" t="str">
        <f>IF(BS_Août[[#This Row],[N° ARTICLE]]=0,"",VLOOKUP(BS_Août[[#This Row],[N° ARTICLE]],Données!C89:E145,2,FALSE))</f>
        <v/>
      </c>
      <c r="F94" s="34" t="str">
        <f>IF(BS_Août[[#This Row],[N° ARTICLE]]=0,"",VLOOKUP(BS_Août[[#This Row],[N° ARTICLE]],Données!C89:E145,3))</f>
        <v/>
      </c>
      <c r="G94" s="25"/>
      <c r="H94" s="27"/>
    </row>
    <row r="95" spans="1:8" s="18" customFormat="1" ht="15.95" customHeight="1" x14ac:dyDescent="0.2">
      <c r="A95" s="11"/>
      <c r="B95" s="35"/>
      <c r="C95" s="35"/>
      <c r="D95" s="35"/>
      <c r="E95" s="60" t="str">
        <f>IF(BS_Août[[#This Row],[N° ARTICLE]]=0,"",VLOOKUP(BS_Août[[#This Row],[N° ARTICLE]],Données!C90:E146,2,FALSE))</f>
        <v/>
      </c>
      <c r="F95" s="35" t="str">
        <f>IF(BS_Août[[#This Row],[N° ARTICLE]]=0,"",VLOOKUP(BS_Août[[#This Row],[N° ARTICLE]],Données!C90:E146,3))</f>
        <v/>
      </c>
      <c r="G95" s="5"/>
      <c r="H95" s="4"/>
    </row>
    <row r="96" spans="1:8" ht="15.95" customHeight="1" x14ac:dyDescent="0.2">
      <c r="A96" s="29"/>
      <c r="B96" s="34"/>
      <c r="C96" s="34"/>
      <c r="D96" s="34"/>
      <c r="E96" s="61" t="str">
        <f>IF(BS_Août[[#This Row],[N° ARTICLE]]=0,"",VLOOKUP(BS_Août[[#This Row],[N° ARTICLE]],Données!C91:E147,2,FALSE))</f>
        <v/>
      </c>
      <c r="F96" s="34" t="str">
        <f>IF(BS_Août[[#This Row],[N° ARTICLE]]=0,"",VLOOKUP(BS_Août[[#This Row],[N° ARTICLE]],Données!C91:E147,3))</f>
        <v/>
      </c>
      <c r="G96" s="25"/>
      <c r="H96" s="27"/>
    </row>
    <row r="97" spans="1:8" s="18" customFormat="1" ht="15.95" customHeight="1" x14ac:dyDescent="0.2">
      <c r="A97" s="11"/>
      <c r="B97" s="35"/>
      <c r="C97" s="35"/>
      <c r="D97" s="35"/>
      <c r="E97" s="60" t="str">
        <f>IF(BS_Août[[#This Row],[N° ARTICLE]]=0,"",VLOOKUP(BS_Août[[#This Row],[N° ARTICLE]],Données!C92:E148,2,FALSE))</f>
        <v/>
      </c>
      <c r="F97" s="35" t="str">
        <f>IF(BS_Août[[#This Row],[N° ARTICLE]]=0,"",VLOOKUP(BS_Août[[#This Row],[N° ARTICLE]],Données!C92:E148,3))</f>
        <v/>
      </c>
      <c r="G97" s="5"/>
      <c r="H97" s="4"/>
    </row>
    <row r="98" spans="1:8" ht="15.95" customHeight="1" x14ac:dyDescent="0.2">
      <c r="A98" s="29"/>
      <c r="B98" s="34"/>
      <c r="C98" s="34"/>
      <c r="D98" s="34"/>
      <c r="E98" s="61" t="str">
        <f>IF(BS_Août[[#This Row],[N° ARTICLE]]=0,"",VLOOKUP(BS_Août[[#This Row],[N° ARTICLE]],Données!C93:E149,2,FALSE))</f>
        <v/>
      </c>
      <c r="F98" s="34" t="str">
        <f>IF(BS_Août[[#This Row],[N° ARTICLE]]=0,"",VLOOKUP(BS_Août[[#This Row],[N° ARTICLE]],Données!C93:E149,3))</f>
        <v/>
      </c>
      <c r="G98" s="25"/>
      <c r="H98" s="27"/>
    </row>
    <row r="99" spans="1:8" s="18" customFormat="1" ht="15.95" customHeight="1" x14ac:dyDescent="0.2">
      <c r="A99" s="48"/>
      <c r="B99" s="49"/>
      <c r="C99" s="49"/>
      <c r="D99" s="49"/>
      <c r="E99" s="62" t="str">
        <f>IF(BS_Août[[#This Row],[N° ARTICLE]]=0,"",VLOOKUP(BS_Août[[#This Row],[N° ARTICLE]],Données!C94:E150,2,FALSE))</f>
        <v/>
      </c>
      <c r="F99" s="49" t="str">
        <f>IF(BS_Août[[#This Row],[N° ARTICLE]]=0,"",VLOOKUP(BS_Août[[#This Row],[N° ARTICLE]],Données!C94:E150,3))</f>
        <v/>
      </c>
      <c r="G99" s="50"/>
      <c r="H99" s="57"/>
    </row>
    <row r="100" spans="1:8" s="18" customFormat="1" ht="15.95" customHeight="1" x14ac:dyDescent="0.2">
      <c r="A100" s="51"/>
      <c r="B100" s="51"/>
      <c r="C100" s="51"/>
      <c r="D100" s="51"/>
      <c r="E100" s="64"/>
      <c r="F100" s="67"/>
      <c r="G100" s="52"/>
      <c r="H100" s="58"/>
    </row>
    <row r="101" spans="1:8" s="18" customFormat="1" ht="15.95" customHeight="1" x14ac:dyDescent="0.2">
      <c r="A101" s="51"/>
      <c r="B101" s="51"/>
      <c r="C101" s="51"/>
      <c r="D101" s="51"/>
      <c r="E101" s="64"/>
      <c r="F101" s="67"/>
      <c r="G101" s="52"/>
      <c r="H101" s="58"/>
    </row>
    <row r="102" spans="1:8" s="18" customFormat="1" ht="15.95" customHeight="1" x14ac:dyDescent="0.2">
      <c r="A102" s="51"/>
      <c r="B102" s="51"/>
      <c r="C102" s="51"/>
      <c r="D102" s="51"/>
      <c r="E102" s="64"/>
      <c r="F102" s="67"/>
      <c r="G102" s="52"/>
      <c r="H102" s="58"/>
    </row>
    <row r="103" spans="1:8" s="18" customFormat="1" ht="15.95" customHeight="1" x14ac:dyDescent="0.2">
      <c r="A103" s="51"/>
      <c r="B103" s="51"/>
      <c r="C103" s="51"/>
      <c r="D103" s="51"/>
      <c r="E103" s="64"/>
      <c r="F103" s="67"/>
      <c r="G103" s="52"/>
      <c r="H103" s="58"/>
    </row>
    <row r="104" spans="1:8" s="18" customFormat="1" ht="15.95" customHeight="1" x14ac:dyDescent="0.2">
      <c r="A104" s="51"/>
      <c r="B104" s="51"/>
      <c r="C104" s="51"/>
      <c r="D104" s="51"/>
      <c r="E104" s="64"/>
      <c r="F104" s="67"/>
      <c r="G104" s="52"/>
      <c r="H104" s="58"/>
    </row>
    <row r="105" spans="1:8" s="18" customFormat="1" ht="15.95" customHeight="1" x14ac:dyDescent="0.2">
      <c r="A105" s="51"/>
      <c r="B105" s="51"/>
      <c r="C105" s="51"/>
      <c r="D105" s="51"/>
      <c r="E105" s="64"/>
      <c r="F105" s="67"/>
      <c r="G105" s="52"/>
      <c r="H105" s="58"/>
    </row>
    <row r="106" spans="1:8" s="18" customFormat="1" ht="15.95" customHeight="1" x14ac:dyDescent="0.2">
      <c r="A106" s="51"/>
      <c r="B106" s="51"/>
      <c r="C106" s="51"/>
      <c r="D106" s="51"/>
      <c r="E106" s="64"/>
      <c r="F106" s="67"/>
      <c r="G106" s="52"/>
      <c r="H106" s="58"/>
    </row>
    <row r="107" spans="1:8" s="18" customFormat="1" ht="15.95" customHeight="1" x14ac:dyDescent="0.2">
      <c r="A107" s="51"/>
      <c r="B107" s="51"/>
      <c r="C107" s="51"/>
      <c r="D107" s="51"/>
      <c r="E107" s="64"/>
      <c r="F107" s="67"/>
      <c r="G107" s="52"/>
      <c r="H107" s="58"/>
    </row>
    <row r="108" spans="1:8" s="18" customFormat="1" ht="15.95" customHeight="1" x14ac:dyDescent="0.2">
      <c r="A108" s="51"/>
      <c r="B108" s="51"/>
      <c r="C108" s="51"/>
      <c r="D108" s="51"/>
      <c r="E108" s="64"/>
      <c r="F108" s="67"/>
      <c r="G108" s="52"/>
      <c r="H108" s="58"/>
    </row>
    <row r="109" spans="1:8" s="18" customFormat="1" ht="15.95" customHeight="1" x14ac:dyDescent="0.2">
      <c r="A109" s="51"/>
      <c r="B109" s="51"/>
      <c r="C109" s="51"/>
      <c r="D109" s="51"/>
      <c r="E109" s="64"/>
      <c r="F109" s="67"/>
      <c r="G109" s="52"/>
      <c r="H109" s="58"/>
    </row>
    <row r="110" spans="1:8" s="18" customFormat="1" ht="15.95" customHeight="1" x14ac:dyDescent="0.2">
      <c r="A110" s="51"/>
      <c r="B110" s="51"/>
      <c r="C110" s="51"/>
      <c r="D110" s="51"/>
      <c r="E110" s="64"/>
      <c r="F110" s="67"/>
      <c r="G110" s="52"/>
      <c r="H110" s="58"/>
    </row>
    <row r="111" spans="1:8" s="18" customFormat="1" ht="15.95" customHeight="1" x14ac:dyDescent="0.2">
      <c r="A111" s="51"/>
      <c r="B111" s="51"/>
      <c r="C111" s="51"/>
      <c r="D111" s="51"/>
      <c r="E111" s="64"/>
      <c r="F111" s="67"/>
      <c r="G111" s="52"/>
      <c r="H111" s="58"/>
    </row>
    <row r="112" spans="1:8" s="18" customFormat="1" ht="15.95" customHeight="1" x14ac:dyDescent="0.2">
      <c r="A112" s="51"/>
      <c r="B112" s="51"/>
      <c r="C112" s="51"/>
      <c r="D112" s="51"/>
      <c r="E112" s="64"/>
      <c r="F112" s="67"/>
      <c r="G112" s="52"/>
      <c r="H112" s="58"/>
    </row>
    <row r="113" spans="1:8" s="18" customFormat="1" ht="15.95" customHeight="1" x14ac:dyDescent="0.2">
      <c r="A113" s="51"/>
      <c r="B113" s="51"/>
      <c r="C113" s="51"/>
      <c r="D113" s="51"/>
      <c r="E113" s="64"/>
      <c r="F113" s="67"/>
      <c r="G113" s="52"/>
      <c r="H113" s="58"/>
    </row>
    <row r="114" spans="1:8" s="18" customFormat="1" ht="15.95" customHeight="1" x14ac:dyDescent="0.2">
      <c r="A114" s="51"/>
      <c r="B114" s="51"/>
      <c r="C114" s="51"/>
      <c r="D114" s="51"/>
      <c r="E114" s="64"/>
      <c r="F114" s="67"/>
      <c r="G114" s="52"/>
      <c r="H114" s="58"/>
    </row>
    <row r="115" spans="1:8" s="18" customFormat="1" ht="15.95" customHeight="1" x14ac:dyDescent="0.2">
      <c r="A115" s="51"/>
      <c r="B115" s="51"/>
      <c r="C115" s="51"/>
      <c r="D115" s="51"/>
      <c r="E115" s="64"/>
      <c r="F115" s="67"/>
      <c r="G115" s="52"/>
      <c r="H115" s="58"/>
    </row>
    <row r="116" spans="1:8" s="18" customFormat="1" ht="15.95" customHeight="1" x14ac:dyDescent="0.2">
      <c r="A116" s="51"/>
      <c r="B116" s="51"/>
      <c r="C116" s="51"/>
      <c r="D116" s="51"/>
      <c r="E116" s="64"/>
      <c r="F116" s="67"/>
      <c r="G116" s="52"/>
      <c r="H116" s="58"/>
    </row>
    <row r="117" spans="1:8" s="18" customFormat="1" ht="15.95" customHeight="1" x14ac:dyDescent="0.2">
      <c r="A117" s="51"/>
      <c r="B117" s="51"/>
      <c r="C117" s="51"/>
      <c r="D117" s="51"/>
      <c r="E117" s="64"/>
      <c r="F117" s="67"/>
      <c r="G117" s="52"/>
      <c r="H117" s="58"/>
    </row>
    <row r="118" spans="1:8" s="18" customFormat="1" ht="15.95" customHeight="1" x14ac:dyDescent="0.2">
      <c r="A118" s="51"/>
      <c r="B118" s="51"/>
      <c r="C118" s="51"/>
      <c r="D118" s="51"/>
      <c r="E118" s="64"/>
      <c r="F118" s="67"/>
      <c r="G118" s="52"/>
      <c r="H118" s="58"/>
    </row>
    <row r="119" spans="1:8" s="18" customFormat="1" ht="15.95" customHeight="1" x14ac:dyDescent="0.2">
      <c r="A119" s="51"/>
      <c r="B119" s="51"/>
      <c r="C119" s="51"/>
      <c r="D119" s="51"/>
      <c r="E119" s="64"/>
      <c r="F119" s="67"/>
      <c r="G119" s="52"/>
      <c r="H119" s="58"/>
    </row>
    <row r="120" spans="1:8" s="18" customFormat="1" ht="15.95" customHeight="1" x14ac:dyDescent="0.2">
      <c r="A120" s="51"/>
      <c r="B120" s="51"/>
      <c r="C120" s="51"/>
      <c r="D120" s="51"/>
      <c r="E120" s="64"/>
      <c r="F120" s="67"/>
      <c r="G120" s="52"/>
      <c r="H120" s="58"/>
    </row>
    <row r="121" spans="1:8" s="18" customFormat="1" ht="15.95" customHeight="1" x14ac:dyDescent="0.2">
      <c r="A121" s="51"/>
      <c r="B121" s="51"/>
      <c r="C121" s="51"/>
      <c r="D121" s="51"/>
      <c r="E121" s="64"/>
      <c r="F121" s="67"/>
      <c r="G121" s="52"/>
      <c r="H121" s="58"/>
    </row>
    <row r="122" spans="1:8" s="18" customFormat="1" ht="15.95" customHeight="1" x14ac:dyDescent="0.2">
      <c r="A122" s="51"/>
      <c r="B122" s="51"/>
      <c r="C122" s="51"/>
      <c r="D122" s="51"/>
      <c r="E122" s="64"/>
      <c r="F122" s="67"/>
      <c r="G122" s="52"/>
      <c r="H122" s="58"/>
    </row>
    <row r="123" spans="1:8" s="18" customFormat="1" ht="15.95" customHeight="1" x14ac:dyDescent="0.2">
      <c r="A123" s="51"/>
      <c r="B123" s="51"/>
      <c r="C123" s="51"/>
      <c r="D123" s="51"/>
      <c r="E123" s="64"/>
      <c r="F123" s="67"/>
      <c r="G123" s="52"/>
      <c r="H123" s="58"/>
    </row>
    <row r="124" spans="1:8" s="18" customFormat="1" ht="15.95" customHeight="1" x14ac:dyDescent="0.2">
      <c r="A124" s="51"/>
      <c r="B124" s="51"/>
      <c r="C124" s="51"/>
      <c r="D124" s="51"/>
      <c r="E124" s="64"/>
      <c r="F124" s="67"/>
      <c r="G124" s="52"/>
      <c r="H124" s="58"/>
    </row>
    <row r="125" spans="1:8" s="18" customFormat="1" ht="15.95" customHeight="1" x14ac:dyDescent="0.2">
      <c r="A125" s="51"/>
      <c r="B125" s="51"/>
      <c r="C125" s="51"/>
      <c r="D125" s="51"/>
      <c r="E125" s="64"/>
      <c r="F125" s="67"/>
      <c r="G125" s="52"/>
      <c r="H125" s="58"/>
    </row>
    <row r="126" spans="1:8" s="18" customFormat="1" ht="15.95" customHeight="1" x14ac:dyDescent="0.2">
      <c r="A126" s="51"/>
      <c r="B126" s="51"/>
      <c r="C126" s="51"/>
      <c r="D126" s="51"/>
      <c r="E126" s="64"/>
      <c r="F126" s="67"/>
      <c r="G126" s="52"/>
      <c r="H126" s="58"/>
    </row>
    <row r="127" spans="1:8" s="18" customFormat="1" ht="15.95" customHeight="1" x14ac:dyDescent="0.2">
      <c r="A127" s="51"/>
      <c r="B127" s="51"/>
      <c r="C127" s="51"/>
      <c r="D127" s="51"/>
      <c r="E127" s="64"/>
      <c r="F127" s="67"/>
      <c r="G127" s="52"/>
      <c r="H127" s="58"/>
    </row>
    <row r="128" spans="1:8" s="18" customFormat="1" ht="15.95" customHeight="1" x14ac:dyDescent="0.2">
      <c r="A128" s="51"/>
      <c r="B128" s="51"/>
      <c r="C128" s="51"/>
      <c r="D128" s="51"/>
      <c r="E128" s="64"/>
      <c r="F128" s="67"/>
      <c r="G128" s="52"/>
      <c r="H128" s="58"/>
    </row>
    <row r="129" spans="1:8" s="18" customFormat="1" ht="15.95" customHeight="1" x14ac:dyDescent="0.2">
      <c r="A129" s="51"/>
      <c r="B129" s="51"/>
      <c r="C129" s="51"/>
      <c r="D129" s="51"/>
      <c r="E129" s="64"/>
      <c r="F129" s="67"/>
      <c r="G129" s="52"/>
      <c r="H129" s="58"/>
    </row>
    <row r="130" spans="1:8" s="18" customFormat="1" ht="15.95" customHeight="1" x14ac:dyDescent="0.2">
      <c r="A130" s="51"/>
      <c r="B130" s="51"/>
      <c r="C130" s="51"/>
      <c r="D130" s="51"/>
      <c r="E130" s="64"/>
      <c r="F130" s="67"/>
      <c r="G130" s="52"/>
      <c r="H130" s="58"/>
    </row>
    <row r="131" spans="1:8" s="18" customFormat="1" ht="15.95" customHeight="1" x14ac:dyDescent="0.2">
      <c r="A131" s="51"/>
      <c r="B131" s="51"/>
      <c r="C131" s="51"/>
      <c r="D131" s="51"/>
      <c r="E131" s="64"/>
      <c r="F131" s="67"/>
      <c r="G131" s="52"/>
      <c r="H131" s="58"/>
    </row>
    <row r="132" spans="1:8" s="18" customFormat="1" ht="15.95" customHeight="1" x14ac:dyDescent="0.2">
      <c r="A132" s="51"/>
      <c r="B132" s="51"/>
      <c r="C132" s="51"/>
      <c r="D132" s="51"/>
      <c r="E132" s="64"/>
      <c r="F132" s="67"/>
      <c r="G132" s="52"/>
      <c r="H132" s="58"/>
    </row>
    <row r="133" spans="1:8" s="18" customFormat="1" ht="15.95" customHeight="1" x14ac:dyDescent="0.2">
      <c r="A133" s="51"/>
      <c r="B133" s="51"/>
      <c r="C133" s="51"/>
      <c r="D133" s="51"/>
      <c r="E133" s="64"/>
      <c r="F133" s="67"/>
      <c r="G133" s="52"/>
      <c r="H133" s="58"/>
    </row>
    <row r="134" spans="1:8" s="18" customFormat="1" x14ac:dyDescent="0.2">
      <c r="A134" s="51"/>
      <c r="B134" s="51"/>
      <c r="C134" s="51"/>
      <c r="D134" s="51"/>
      <c r="E134" s="64"/>
      <c r="F134" s="67"/>
      <c r="G134" s="52"/>
      <c r="H134" s="58"/>
    </row>
    <row r="135" spans="1:8" s="18" customFormat="1" x14ac:dyDescent="0.2">
      <c r="A135" s="51"/>
      <c r="B135" s="51"/>
      <c r="C135" s="51"/>
      <c r="D135" s="51"/>
      <c r="E135" s="64"/>
      <c r="F135" s="67"/>
      <c r="G135" s="52"/>
      <c r="H135" s="58"/>
    </row>
    <row r="136" spans="1:8" s="18" customFormat="1" x14ac:dyDescent="0.2">
      <c r="A136" s="51"/>
      <c r="B136" s="51"/>
      <c r="C136" s="51"/>
      <c r="D136" s="51"/>
      <c r="E136" s="64"/>
      <c r="F136" s="67"/>
      <c r="G136" s="52"/>
      <c r="H136" s="58"/>
    </row>
    <row r="137" spans="1:8" s="18" customFormat="1" x14ac:dyDescent="0.2">
      <c r="A137" s="51"/>
      <c r="B137" s="51"/>
      <c r="C137" s="51"/>
      <c r="D137" s="51"/>
      <c r="E137" s="64"/>
      <c r="F137" s="67"/>
      <c r="G137" s="52"/>
      <c r="H137" s="58"/>
    </row>
    <row r="138" spans="1:8" s="18" customFormat="1" x14ac:dyDescent="0.2">
      <c r="A138" s="51"/>
      <c r="B138" s="51"/>
      <c r="C138" s="51"/>
      <c r="D138" s="51"/>
      <c r="E138" s="64"/>
      <c r="F138" s="67"/>
      <c r="G138" s="52"/>
      <c r="H138" s="58"/>
    </row>
    <row r="139" spans="1:8" s="18" customFormat="1" x14ac:dyDescent="0.2">
      <c r="A139" s="51"/>
      <c r="B139" s="51"/>
      <c r="C139" s="51"/>
      <c r="D139" s="51"/>
      <c r="E139" s="64"/>
      <c r="F139" s="67"/>
      <c r="G139" s="52"/>
      <c r="H139" s="58"/>
    </row>
    <row r="140" spans="1:8" s="18" customFormat="1" x14ac:dyDescent="0.2">
      <c r="A140" s="51"/>
      <c r="B140" s="51"/>
      <c r="C140" s="51"/>
      <c r="D140" s="51"/>
      <c r="E140" s="64"/>
      <c r="F140" s="67"/>
      <c r="G140" s="52"/>
      <c r="H140" s="58"/>
    </row>
    <row r="141" spans="1:8" s="18" customFormat="1" x14ac:dyDescent="0.2">
      <c r="A141" s="51"/>
      <c r="B141" s="51"/>
      <c r="C141" s="51"/>
      <c r="D141" s="51"/>
      <c r="E141" s="64"/>
      <c r="F141" s="67"/>
      <c r="G141" s="52"/>
      <c r="H141" s="58"/>
    </row>
    <row r="142" spans="1:8" s="18" customFormat="1" x14ac:dyDescent="0.2">
      <c r="A142" s="51"/>
      <c r="B142" s="51"/>
      <c r="C142" s="51"/>
      <c r="D142" s="51"/>
      <c r="E142" s="64"/>
      <c r="F142" s="67"/>
      <c r="G142" s="52"/>
      <c r="H142" s="58"/>
    </row>
    <row r="143" spans="1:8" s="18" customFormat="1" x14ac:dyDescent="0.2">
      <c r="A143" s="51"/>
      <c r="B143" s="51"/>
      <c r="C143" s="51"/>
      <c r="D143" s="51"/>
      <c r="E143" s="64"/>
      <c r="F143" s="67"/>
      <c r="G143" s="52"/>
      <c r="H143" s="58"/>
    </row>
    <row r="144" spans="1:8" s="18" customFormat="1" x14ac:dyDescent="0.2">
      <c r="A144" s="51"/>
      <c r="B144" s="51"/>
      <c r="C144" s="51"/>
      <c r="D144" s="51"/>
      <c r="E144" s="64"/>
      <c r="F144" s="67"/>
      <c r="G144" s="52"/>
      <c r="H144" s="58"/>
    </row>
    <row r="145" spans="1:8" s="18" customFormat="1" x14ac:dyDescent="0.2">
      <c r="A145" s="51"/>
      <c r="B145" s="51"/>
      <c r="C145" s="51"/>
      <c r="D145" s="51"/>
      <c r="E145" s="64"/>
      <c r="F145" s="67"/>
      <c r="G145" s="52"/>
      <c r="H145" s="58"/>
    </row>
    <row r="146" spans="1:8" s="18" customFormat="1" x14ac:dyDescent="0.2">
      <c r="A146" s="51"/>
      <c r="B146" s="51"/>
      <c r="C146" s="51"/>
      <c r="D146" s="51"/>
      <c r="E146" s="64"/>
      <c r="F146" s="67"/>
      <c r="G146" s="52"/>
      <c r="H146" s="58"/>
    </row>
    <row r="147" spans="1:8" s="18" customFormat="1" x14ac:dyDescent="0.2">
      <c r="A147" s="51"/>
      <c r="B147" s="51"/>
      <c r="C147" s="51"/>
      <c r="D147" s="51"/>
      <c r="E147" s="64"/>
      <c r="F147" s="67"/>
      <c r="G147" s="52"/>
      <c r="H147" s="58"/>
    </row>
    <row r="148" spans="1:8" s="18" customFormat="1" x14ac:dyDescent="0.2">
      <c r="A148" s="51"/>
      <c r="B148" s="51"/>
      <c r="C148" s="51"/>
      <c r="D148" s="51"/>
      <c r="E148" s="64"/>
      <c r="F148" s="67"/>
      <c r="G148" s="52"/>
      <c r="H148" s="58"/>
    </row>
    <row r="149" spans="1:8" s="18" customFormat="1" x14ac:dyDescent="0.2">
      <c r="A149" s="51"/>
      <c r="B149" s="51"/>
      <c r="C149" s="51"/>
      <c r="D149" s="51"/>
      <c r="E149" s="64"/>
      <c r="F149" s="67"/>
      <c r="G149" s="52"/>
      <c r="H149" s="58"/>
    </row>
    <row r="150" spans="1:8" s="18" customFormat="1" x14ac:dyDescent="0.2">
      <c r="A150" s="51"/>
      <c r="B150" s="51"/>
      <c r="C150" s="51"/>
      <c r="D150" s="51"/>
      <c r="E150" s="64"/>
      <c r="F150" s="67"/>
      <c r="G150" s="52"/>
      <c r="H150" s="58"/>
    </row>
    <row r="151" spans="1:8" s="18" customFormat="1" x14ac:dyDescent="0.2">
      <c r="A151" s="51"/>
      <c r="B151" s="51"/>
      <c r="C151" s="51"/>
      <c r="D151" s="51"/>
      <c r="E151" s="64"/>
      <c r="F151" s="67"/>
      <c r="G151" s="52"/>
      <c r="H151" s="58"/>
    </row>
    <row r="152" spans="1:8" s="18" customFormat="1" x14ac:dyDescent="0.2">
      <c r="A152" s="51"/>
      <c r="B152" s="51"/>
      <c r="C152" s="51"/>
      <c r="D152" s="51"/>
      <c r="E152" s="64"/>
      <c r="F152" s="67"/>
      <c r="G152" s="52"/>
      <c r="H152" s="58"/>
    </row>
    <row r="153" spans="1:8" s="18" customFormat="1" x14ac:dyDescent="0.2">
      <c r="A153" s="51"/>
      <c r="B153" s="51"/>
      <c r="C153" s="51"/>
      <c r="D153" s="51"/>
      <c r="E153" s="64"/>
      <c r="F153" s="67"/>
      <c r="G153" s="52"/>
      <c r="H153" s="58"/>
    </row>
    <row r="154" spans="1:8" s="18" customFormat="1" x14ac:dyDescent="0.2">
      <c r="A154" s="51"/>
      <c r="B154" s="51"/>
      <c r="C154" s="51"/>
      <c r="D154" s="51"/>
      <c r="E154" s="64"/>
      <c r="F154" s="67"/>
      <c r="G154" s="52"/>
      <c r="H154" s="58"/>
    </row>
    <row r="155" spans="1:8" s="18" customFormat="1" x14ac:dyDescent="0.2">
      <c r="A155" s="51"/>
      <c r="B155" s="51"/>
      <c r="C155" s="51"/>
      <c r="D155" s="51"/>
      <c r="E155" s="64"/>
      <c r="F155" s="67"/>
      <c r="G155" s="52"/>
      <c r="H155" s="58"/>
    </row>
    <row r="156" spans="1:8" s="18" customFormat="1" x14ac:dyDescent="0.2">
      <c r="A156" s="51"/>
      <c r="B156" s="51"/>
      <c r="C156" s="51"/>
      <c r="D156" s="51"/>
      <c r="E156" s="64"/>
      <c r="F156" s="67"/>
      <c r="G156" s="52"/>
      <c r="H156" s="58"/>
    </row>
    <row r="157" spans="1:8" s="18" customFormat="1" x14ac:dyDescent="0.2">
      <c r="A157" s="51"/>
      <c r="B157" s="51"/>
      <c r="C157" s="51"/>
      <c r="D157" s="51"/>
      <c r="E157" s="64"/>
      <c r="F157" s="67"/>
      <c r="G157" s="52"/>
      <c r="H157" s="58"/>
    </row>
    <row r="158" spans="1:8" s="18" customFormat="1" x14ac:dyDescent="0.2">
      <c r="A158" s="51"/>
      <c r="B158" s="51"/>
      <c r="C158" s="51"/>
      <c r="D158" s="51"/>
      <c r="E158" s="64"/>
      <c r="F158" s="67"/>
      <c r="G158" s="52"/>
      <c r="H158" s="58"/>
    </row>
    <row r="159" spans="1:8" s="18" customFormat="1" x14ac:dyDescent="0.2">
      <c r="A159" s="51"/>
      <c r="B159" s="51"/>
      <c r="C159" s="51"/>
      <c r="D159" s="51"/>
      <c r="E159" s="64"/>
      <c r="F159" s="67"/>
      <c r="G159" s="52"/>
      <c r="H159" s="58"/>
    </row>
    <row r="160" spans="1:8" s="18" customFormat="1" x14ac:dyDescent="0.2">
      <c r="A160" s="51"/>
      <c r="B160" s="51"/>
      <c r="C160" s="51"/>
      <c r="D160" s="51"/>
      <c r="E160" s="64"/>
      <c r="F160" s="67"/>
      <c r="G160" s="52"/>
      <c r="H160" s="58"/>
    </row>
    <row r="161" spans="1:8" s="18" customFormat="1" x14ac:dyDescent="0.2">
      <c r="A161" s="51"/>
      <c r="B161" s="51"/>
      <c r="C161" s="51"/>
      <c r="D161" s="51"/>
      <c r="E161" s="64"/>
      <c r="F161" s="67"/>
      <c r="G161" s="52"/>
      <c r="H161" s="58"/>
    </row>
    <row r="162" spans="1:8" s="18" customFormat="1" x14ac:dyDescent="0.2">
      <c r="A162" s="51"/>
      <c r="B162" s="51"/>
      <c r="C162" s="51"/>
      <c r="D162" s="51"/>
      <c r="E162" s="64"/>
      <c r="F162" s="67"/>
      <c r="G162" s="52"/>
      <c r="H162" s="58"/>
    </row>
    <row r="163" spans="1:8" s="18" customFormat="1" x14ac:dyDescent="0.2">
      <c r="A163" s="51"/>
      <c r="B163" s="51"/>
      <c r="C163" s="51"/>
      <c r="D163" s="51"/>
      <c r="E163" s="64"/>
      <c r="F163" s="67"/>
      <c r="G163" s="52"/>
      <c r="H163" s="58"/>
    </row>
    <row r="164" spans="1:8" s="18" customFormat="1" x14ac:dyDescent="0.2">
      <c r="A164" s="42"/>
      <c r="B164" s="42"/>
      <c r="C164" s="42"/>
      <c r="D164" s="47"/>
      <c r="F164" s="68"/>
      <c r="G164" s="56"/>
      <c r="H164" s="43"/>
    </row>
    <row r="165" spans="1:8" s="18" customFormat="1" x14ac:dyDescent="0.2">
      <c r="A165" s="42"/>
      <c r="B165" s="42"/>
      <c r="C165" s="42"/>
      <c r="D165" s="47"/>
      <c r="F165" s="68"/>
      <c r="G165" s="56"/>
      <c r="H165" s="43"/>
    </row>
    <row r="166" spans="1:8" s="18" customFormat="1" x14ac:dyDescent="0.2">
      <c r="A166" s="42"/>
      <c r="B166" s="42"/>
      <c r="C166" s="42"/>
      <c r="D166" s="47"/>
      <c r="F166" s="68"/>
      <c r="G166" s="56"/>
      <c r="H166" s="43"/>
    </row>
    <row r="167" spans="1:8" s="18" customFormat="1" x14ac:dyDescent="0.2">
      <c r="A167" s="42"/>
      <c r="B167" s="42"/>
      <c r="C167" s="42"/>
      <c r="D167" s="47"/>
      <c r="F167" s="68"/>
      <c r="G167" s="56"/>
      <c r="H167" s="43"/>
    </row>
    <row r="168" spans="1:8" s="18" customFormat="1" x14ac:dyDescent="0.2">
      <c r="A168" s="42"/>
      <c r="B168" s="42"/>
      <c r="C168" s="42"/>
      <c r="D168" s="47"/>
      <c r="F168" s="68"/>
      <c r="G168" s="56"/>
      <c r="H168" s="43"/>
    </row>
    <row r="169" spans="1:8" s="18" customFormat="1" x14ac:dyDescent="0.2">
      <c r="A169" s="42"/>
      <c r="B169" s="42"/>
      <c r="C169" s="42"/>
      <c r="D169" s="47"/>
      <c r="F169" s="68"/>
      <c r="G169" s="56"/>
      <c r="H169" s="43"/>
    </row>
    <row r="170" spans="1:8" s="18" customFormat="1" x14ac:dyDescent="0.2">
      <c r="A170" s="42"/>
      <c r="B170" s="42"/>
      <c r="C170" s="42"/>
      <c r="D170" s="47"/>
      <c r="F170" s="68"/>
      <c r="G170" s="56"/>
      <c r="H170" s="43"/>
    </row>
    <row r="171" spans="1:8" s="18" customFormat="1" x14ac:dyDescent="0.2">
      <c r="A171" s="42"/>
      <c r="B171" s="42"/>
      <c r="C171" s="42"/>
      <c r="D171" s="47"/>
      <c r="F171" s="68"/>
      <c r="G171" s="56"/>
      <c r="H171" s="43"/>
    </row>
    <row r="172" spans="1:8" s="18" customFormat="1" x14ac:dyDescent="0.2">
      <c r="A172" s="42"/>
      <c r="B172" s="42"/>
      <c r="C172" s="42"/>
      <c r="D172" s="47"/>
      <c r="F172" s="68"/>
      <c r="G172" s="56"/>
      <c r="H172" s="43"/>
    </row>
    <row r="173" spans="1:8" s="18" customFormat="1" x14ac:dyDescent="0.2">
      <c r="A173" s="42"/>
      <c r="B173" s="42"/>
      <c r="C173" s="42"/>
      <c r="D173" s="47"/>
      <c r="F173" s="68"/>
      <c r="G173" s="56"/>
      <c r="H173" s="43"/>
    </row>
    <row r="174" spans="1:8" s="18" customFormat="1" x14ac:dyDescent="0.2">
      <c r="A174" s="42"/>
      <c r="B174" s="42"/>
      <c r="C174" s="42"/>
      <c r="D174" s="47"/>
      <c r="F174" s="68"/>
      <c r="G174" s="56"/>
      <c r="H174" s="43"/>
    </row>
    <row r="175" spans="1:8" s="18" customFormat="1" x14ac:dyDescent="0.2">
      <c r="A175" s="42"/>
      <c r="B175" s="42"/>
      <c r="C175" s="42"/>
      <c r="D175" s="47"/>
      <c r="F175" s="68"/>
      <c r="G175" s="56"/>
      <c r="H175" s="43"/>
    </row>
    <row r="176" spans="1:8" s="18" customFormat="1" x14ac:dyDescent="0.2">
      <c r="A176" s="42"/>
      <c r="B176" s="42"/>
      <c r="C176" s="42"/>
      <c r="D176" s="47"/>
      <c r="F176" s="68"/>
      <c r="G176" s="56"/>
      <c r="H176" s="43"/>
    </row>
    <row r="177" spans="1:8" s="18" customFormat="1" x14ac:dyDescent="0.2">
      <c r="A177" s="42"/>
      <c r="B177" s="42"/>
      <c r="C177" s="42"/>
      <c r="D177" s="47"/>
      <c r="F177" s="68"/>
      <c r="G177" s="56"/>
      <c r="H177" s="43"/>
    </row>
    <row r="178" spans="1:8" s="18" customFormat="1" x14ac:dyDescent="0.2">
      <c r="A178" s="42"/>
      <c r="B178" s="42"/>
      <c r="C178" s="42"/>
      <c r="D178" s="47"/>
      <c r="F178" s="68"/>
      <c r="G178" s="56"/>
      <c r="H178" s="43"/>
    </row>
    <row r="179" spans="1:8" s="18" customFormat="1" x14ac:dyDescent="0.2">
      <c r="A179" s="42"/>
      <c r="B179" s="42"/>
      <c r="C179" s="42"/>
      <c r="D179" s="47"/>
      <c r="F179" s="68"/>
      <c r="G179" s="56"/>
      <c r="H179" s="43"/>
    </row>
    <row r="180" spans="1:8" s="18" customFormat="1" x14ac:dyDescent="0.2">
      <c r="A180" s="42"/>
      <c r="B180" s="42"/>
      <c r="C180" s="42"/>
      <c r="D180" s="47"/>
      <c r="F180" s="68"/>
      <c r="G180" s="56"/>
      <c r="H180" s="43"/>
    </row>
    <row r="181" spans="1:8" s="18" customFormat="1" x14ac:dyDescent="0.2">
      <c r="A181" s="42"/>
      <c r="B181" s="42"/>
      <c r="C181" s="42"/>
      <c r="D181" s="47"/>
      <c r="F181" s="68"/>
      <c r="G181" s="56"/>
      <c r="H181" s="43"/>
    </row>
    <row r="182" spans="1:8" s="18" customFormat="1" x14ac:dyDescent="0.2">
      <c r="A182" s="42"/>
      <c r="B182" s="42"/>
      <c r="C182" s="42"/>
      <c r="D182" s="47"/>
      <c r="F182" s="68"/>
      <c r="G182" s="56"/>
      <c r="H182" s="43"/>
    </row>
    <row r="183" spans="1:8" s="18" customFormat="1" x14ac:dyDescent="0.2">
      <c r="A183" s="42"/>
      <c r="B183" s="42"/>
      <c r="C183" s="42"/>
      <c r="D183" s="47"/>
      <c r="F183" s="68"/>
      <c r="G183" s="56"/>
      <c r="H183" s="43"/>
    </row>
    <row r="184" spans="1:8" s="18" customFormat="1" x14ac:dyDescent="0.2">
      <c r="A184" s="42"/>
      <c r="B184" s="42"/>
      <c r="C184" s="42"/>
      <c r="D184" s="47"/>
      <c r="F184" s="68"/>
      <c r="G184" s="56"/>
      <c r="H184" s="43"/>
    </row>
    <row r="185" spans="1:8" s="18" customFormat="1" x14ac:dyDescent="0.2">
      <c r="A185" s="42"/>
      <c r="B185" s="42"/>
      <c r="C185" s="42"/>
      <c r="D185" s="47"/>
      <c r="F185" s="68"/>
      <c r="G185" s="56"/>
      <c r="H185" s="43"/>
    </row>
    <row r="186" spans="1:8" s="18" customFormat="1" x14ac:dyDescent="0.2">
      <c r="A186" s="42"/>
      <c r="B186" s="42"/>
      <c r="C186" s="42"/>
      <c r="D186" s="47"/>
      <c r="F186" s="68"/>
      <c r="G186" s="56"/>
      <c r="H186" s="43"/>
    </row>
    <row r="187" spans="1:8" s="18" customFormat="1" x14ac:dyDescent="0.2">
      <c r="A187" s="42"/>
      <c r="B187" s="42"/>
      <c r="C187" s="42"/>
      <c r="D187" s="47"/>
      <c r="F187" s="68"/>
      <c r="G187" s="56"/>
      <c r="H187" s="43"/>
    </row>
    <row r="188" spans="1:8" s="18" customFormat="1" x14ac:dyDescent="0.2">
      <c r="A188" s="42"/>
      <c r="B188" s="42"/>
      <c r="C188" s="42"/>
      <c r="D188" s="47"/>
      <c r="F188" s="68"/>
      <c r="G188" s="56"/>
      <c r="H188" s="43"/>
    </row>
    <row r="189" spans="1:8" s="18" customFormat="1" x14ac:dyDescent="0.2">
      <c r="A189" s="42"/>
      <c r="B189" s="42"/>
      <c r="C189" s="42"/>
      <c r="D189" s="47"/>
      <c r="F189" s="68"/>
      <c r="G189" s="56"/>
      <c r="H189" s="43"/>
    </row>
    <row r="190" spans="1:8" s="18" customFormat="1" x14ac:dyDescent="0.2">
      <c r="A190" s="42"/>
      <c r="B190" s="42"/>
      <c r="C190" s="42"/>
      <c r="D190" s="47"/>
      <c r="F190" s="68"/>
      <c r="G190" s="56"/>
      <c r="H190" s="43"/>
    </row>
    <row r="191" spans="1:8" s="18" customFormat="1" x14ac:dyDescent="0.2">
      <c r="A191" s="42"/>
      <c r="B191" s="42"/>
      <c r="C191" s="42"/>
      <c r="D191" s="47"/>
      <c r="F191" s="68"/>
      <c r="G191" s="56"/>
      <c r="H191" s="43"/>
    </row>
    <row r="192" spans="1:8" s="18" customFormat="1" x14ac:dyDescent="0.2">
      <c r="A192" s="42"/>
      <c r="B192" s="42"/>
      <c r="C192" s="42"/>
      <c r="D192" s="47"/>
      <c r="F192" s="68"/>
      <c r="G192" s="56"/>
      <c r="H192" s="43"/>
    </row>
    <row r="193" spans="1:8" s="18" customFormat="1" x14ac:dyDescent="0.2">
      <c r="A193" s="42"/>
      <c r="B193" s="42"/>
      <c r="C193" s="42"/>
      <c r="D193" s="47"/>
      <c r="F193" s="68"/>
      <c r="G193" s="56"/>
      <c r="H193" s="43"/>
    </row>
    <row r="194" spans="1:8" s="18" customFormat="1" x14ac:dyDescent="0.2">
      <c r="A194" s="42"/>
      <c r="B194" s="42"/>
      <c r="C194" s="42"/>
      <c r="D194" s="47"/>
      <c r="F194" s="68"/>
      <c r="G194" s="56"/>
      <c r="H194" s="43"/>
    </row>
    <row r="195" spans="1:8" s="18" customFormat="1" x14ac:dyDescent="0.2">
      <c r="A195" s="42"/>
      <c r="B195" s="42"/>
      <c r="C195" s="42"/>
      <c r="D195" s="47"/>
      <c r="F195" s="68"/>
      <c r="G195" s="56"/>
      <c r="H195" s="43"/>
    </row>
    <row r="196" spans="1:8" s="18" customFormat="1" x14ac:dyDescent="0.2">
      <c r="A196" s="42"/>
      <c r="B196" s="42"/>
      <c r="C196" s="42"/>
      <c r="D196" s="47"/>
      <c r="F196" s="68"/>
      <c r="G196" s="56"/>
      <c r="H196" s="43"/>
    </row>
    <row r="197" spans="1:8" s="18" customFormat="1" x14ac:dyDescent="0.2">
      <c r="A197" s="42"/>
      <c r="B197" s="42"/>
      <c r="C197" s="42"/>
      <c r="D197" s="47"/>
      <c r="F197" s="68"/>
      <c r="G197" s="56"/>
      <c r="H197" s="43"/>
    </row>
    <row r="198" spans="1:8" s="18" customFormat="1" x14ac:dyDescent="0.2">
      <c r="A198" s="42"/>
      <c r="B198" s="42"/>
      <c r="C198" s="42"/>
      <c r="D198" s="47"/>
      <c r="F198" s="68"/>
      <c r="G198" s="56"/>
      <c r="H198" s="43"/>
    </row>
    <row r="199" spans="1:8" s="18" customFormat="1" x14ac:dyDescent="0.2">
      <c r="A199" s="42"/>
      <c r="B199" s="42"/>
      <c r="C199" s="42"/>
      <c r="D199" s="47"/>
      <c r="F199" s="68"/>
      <c r="G199" s="56"/>
      <c r="H199" s="43"/>
    </row>
    <row r="200" spans="1:8" s="18" customFormat="1" x14ac:dyDescent="0.2">
      <c r="A200" s="42"/>
      <c r="B200" s="42"/>
      <c r="C200" s="42"/>
      <c r="D200" s="47"/>
      <c r="F200" s="68"/>
      <c r="G200" s="56"/>
      <c r="H200" s="43"/>
    </row>
    <row r="201" spans="1:8" s="18" customFormat="1" x14ac:dyDescent="0.2">
      <c r="A201" s="42"/>
      <c r="B201" s="42"/>
      <c r="C201" s="42"/>
      <c r="D201" s="47"/>
      <c r="F201" s="68"/>
      <c r="G201" s="56"/>
      <c r="H201" s="43"/>
    </row>
    <row r="202" spans="1:8" s="18" customFormat="1" x14ac:dyDescent="0.2">
      <c r="A202" s="42"/>
      <c r="B202" s="42"/>
      <c r="C202" s="42"/>
      <c r="D202" s="47"/>
      <c r="F202" s="68"/>
      <c r="G202" s="56"/>
      <c r="H202" s="43"/>
    </row>
    <row r="203" spans="1:8" s="18" customFormat="1" x14ac:dyDescent="0.2">
      <c r="A203" s="42"/>
      <c r="B203" s="42"/>
      <c r="C203" s="42"/>
      <c r="D203" s="47"/>
      <c r="F203" s="68"/>
      <c r="G203" s="56"/>
      <c r="H203" s="43"/>
    </row>
    <row r="204" spans="1:8" s="18" customFormat="1" x14ac:dyDescent="0.2">
      <c r="A204" s="42"/>
      <c r="B204" s="42"/>
      <c r="C204" s="42"/>
      <c r="D204" s="47"/>
      <c r="F204" s="68"/>
      <c r="G204" s="56"/>
      <c r="H204" s="43"/>
    </row>
    <row r="205" spans="1:8" s="18" customFormat="1" x14ac:dyDescent="0.2">
      <c r="A205" s="42"/>
      <c r="B205" s="42"/>
      <c r="C205" s="42"/>
      <c r="D205" s="47"/>
      <c r="F205" s="68"/>
      <c r="G205" s="56"/>
      <c r="H205" s="43"/>
    </row>
    <row r="206" spans="1:8" s="18" customFormat="1" x14ac:dyDescent="0.2">
      <c r="A206" s="42"/>
      <c r="B206" s="42"/>
      <c r="C206" s="42"/>
      <c r="D206" s="47"/>
      <c r="F206" s="68"/>
      <c r="G206" s="56"/>
      <c r="H206" s="43"/>
    </row>
    <row r="207" spans="1:8" s="18" customFormat="1" x14ac:dyDescent="0.2">
      <c r="A207" s="42"/>
      <c r="B207" s="42"/>
      <c r="C207" s="42"/>
      <c r="D207" s="47"/>
      <c r="F207" s="68"/>
      <c r="G207" s="56"/>
      <c r="H207" s="43"/>
    </row>
    <row r="208" spans="1:8" s="18" customFormat="1" x14ac:dyDescent="0.2">
      <c r="A208" s="42"/>
      <c r="B208" s="42"/>
      <c r="C208" s="42"/>
      <c r="D208" s="47"/>
      <c r="F208" s="68"/>
      <c r="G208" s="56"/>
      <c r="H208" s="43"/>
    </row>
    <row r="209" spans="1:8" s="18" customFormat="1" x14ac:dyDescent="0.2">
      <c r="A209" s="42"/>
      <c r="B209" s="42"/>
      <c r="C209" s="42"/>
      <c r="D209" s="47"/>
      <c r="F209" s="68"/>
      <c r="G209" s="56"/>
      <c r="H209" s="43"/>
    </row>
    <row r="210" spans="1:8" s="18" customFormat="1" x14ac:dyDescent="0.2">
      <c r="A210" s="42"/>
      <c r="B210" s="42"/>
      <c r="C210" s="42"/>
      <c r="D210" s="47"/>
      <c r="F210" s="68"/>
      <c r="G210" s="56"/>
      <c r="H210" s="43"/>
    </row>
    <row r="211" spans="1:8" s="18" customFormat="1" x14ac:dyDescent="0.2">
      <c r="A211" s="42"/>
      <c r="B211" s="42"/>
      <c r="C211" s="42"/>
      <c r="D211" s="47"/>
      <c r="F211" s="68"/>
      <c r="G211" s="56"/>
      <c r="H211" s="43"/>
    </row>
    <row r="212" spans="1:8" s="18" customFormat="1" x14ac:dyDescent="0.2">
      <c r="A212" s="42"/>
      <c r="B212" s="42"/>
      <c r="C212" s="42"/>
      <c r="D212" s="47"/>
      <c r="F212" s="68"/>
      <c r="G212" s="56"/>
      <c r="H212" s="43"/>
    </row>
    <row r="213" spans="1:8" s="18" customFormat="1" x14ac:dyDescent="0.2">
      <c r="A213" s="42"/>
      <c r="B213" s="42"/>
      <c r="C213" s="42"/>
      <c r="D213" s="47"/>
      <c r="F213" s="68"/>
      <c r="G213" s="56"/>
      <c r="H213" s="43"/>
    </row>
    <row r="214" spans="1:8" s="18" customFormat="1" x14ac:dyDescent="0.2">
      <c r="A214" s="42"/>
      <c r="B214" s="42"/>
      <c r="C214" s="42"/>
      <c r="D214" s="47"/>
      <c r="F214" s="68"/>
      <c r="G214" s="56"/>
      <c r="H214" s="43"/>
    </row>
    <row r="215" spans="1:8" s="18" customFormat="1" x14ac:dyDescent="0.2">
      <c r="A215" s="42"/>
      <c r="B215" s="42"/>
      <c r="C215" s="42"/>
      <c r="D215" s="47"/>
      <c r="F215" s="68"/>
      <c r="G215" s="56"/>
      <c r="H215" s="43"/>
    </row>
    <row r="216" spans="1:8" s="18" customFormat="1" x14ac:dyDescent="0.2">
      <c r="A216" s="42"/>
      <c r="B216" s="42"/>
      <c r="C216" s="42"/>
      <c r="D216" s="47"/>
      <c r="F216" s="68"/>
      <c r="G216" s="56"/>
      <c r="H216" s="43"/>
    </row>
    <row r="217" spans="1:8" s="18" customFormat="1" x14ac:dyDescent="0.2">
      <c r="A217" s="42"/>
      <c r="B217" s="42"/>
      <c r="C217" s="42"/>
      <c r="D217" s="47"/>
      <c r="F217" s="68"/>
      <c r="G217" s="56"/>
      <c r="H217" s="43"/>
    </row>
    <row r="218" spans="1:8" s="18" customFormat="1" x14ac:dyDescent="0.2">
      <c r="A218" s="42"/>
      <c r="B218" s="42"/>
      <c r="C218" s="42"/>
      <c r="D218" s="47"/>
      <c r="F218" s="68"/>
      <c r="G218" s="56"/>
      <c r="H218" s="43"/>
    </row>
    <row r="219" spans="1:8" s="18" customFormat="1" x14ac:dyDescent="0.2">
      <c r="A219" s="42"/>
      <c r="B219" s="42"/>
      <c r="C219" s="42"/>
      <c r="D219" s="47"/>
      <c r="F219" s="68"/>
      <c r="G219" s="56"/>
      <c r="H219" s="43"/>
    </row>
    <row r="220" spans="1:8" s="18" customFormat="1" x14ac:dyDescent="0.2">
      <c r="A220" s="42"/>
      <c r="B220" s="42"/>
      <c r="C220" s="42"/>
      <c r="D220" s="47"/>
      <c r="F220" s="68"/>
      <c r="G220" s="56"/>
      <c r="H220" s="43"/>
    </row>
    <row r="221" spans="1:8" s="18" customFormat="1" x14ac:dyDescent="0.2">
      <c r="A221" s="42"/>
      <c r="B221" s="42"/>
      <c r="C221" s="42"/>
      <c r="D221" s="47"/>
      <c r="F221" s="68"/>
      <c r="G221" s="56"/>
      <c r="H221" s="43"/>
    </row>
    <row r="222" spans="1:8" s="18" customFormat="1" x14ac:dyDescent="0.2">
      <c r="A222" s="42"/>
      <c r="B222" s="42"/>
      <c r="C222" s="42"/>
      <c r="D222" s="47"/>
      <c r="F222" s="68"/>
      <c r="G222" s="56"/>
      <c r="H222" s="43"/>
    </row>
    <row r="223" spans="1:8" s="18" customFormat="1" x14ac:dyDescent="0.2">
      <c r="A223" s="42"/>
      <c r="B223" s="42"/>
      <c r="C223" s="42"/>
      <c r="D223" s="47"/>
      <c r="F223" s="68"/>
      <c r="G223" s="56"/>
      <c r="H223" s="43"/>
    </row>
    <row r="224" spans="1:8" s="18" customFormat="1" x14ac:dyDescent="0.2">
      <c r="A224" s="42"/>
      <c r="B224" s="42"/>
      <c r="C224" s="42"/>
      <c r="D224" s="47"/>
      <c r="F224" s="68"/>
      <c r="G224" s="56"/>
      <c r="H224" s="43"/>
    </row>
    <row r="225" spans="1:8" s="18" customFormat="1" x14ac:dyDescent="0.2">
      <c r="A225" s="42"/>
      <c r="B225" s="42"/>
      <c r="C225" s="42"/>
      <c r="D225" s="47"/>
      <c r="F225" s="68"/>
      <c r="G225" s="56"/>
      <c r="H225" s="43"/>
    </row>
    <row r="226" spans="1:8" s="18" customFormat="1" x14ac:dyDescent="0.2">
      <c r="A226" s="42"/>
      <c r="B226" s="42"/>
      <c r="C226" s="42"/>
      <c r="D226" s="47"/>
      <c r="F226" s="68"/>
      <c r="G226" s="56"/>
      <c r="H226" s="43"/>
    </row>
    <row r="227" spans="1:8" s="18" customFormat="1" x14ac:dyDescent="0.2">
      <c r="A227" s="42"/>
      <c r="B227" s="42"/>
      <c r="C227" s="42"/>
      <c r="D227" s="47"/>
      <c r="F227" s="68"/>
      <c r="G227" s="56"/>
      <c r="H227" s="43"/>
    </row>
    <row r="228" spans="1:8" s="18" customFormat="1" x14ac:dyDescent="0.2">
      <c r="A228" s="42"/>
      <c r="B228" s="42"/>
      <c r="C228" s="42"/>
      <c r="D228" s="47"/>
      <c r="F228" s="68"/>
      <c r="G228" s="56"/>
      <c r="H228" s="43"/>
    </row>
    <row r="229" spans="1:8" s="18" customFormat="1" x14ac:dyDescent="0.2">
      <c r="A229" s="42"/>
      <c r="B229" s="42"/>
      <c r="C229" s="42"/>
      <c r="D229" s="47"/>
      <c r="F229" s="68"/>
      <c r="G229" s="56"/>
      <c r="H229" s="43"/>
    </row>
    <row r="230" spans="1:8" s="18" customFormat="1" x14ac:dyDescent="0.2">
      <c r="A230" s="42"/>
      <c r="B230" s="42"/>
      <c r="C230" s="42"/>
      <c r="D230" s="47"/>
      <c r="F230" s="68"/>
      <c r="G230" s="56"/>
      <c r="H230" s="43"/>
    </row>
    <row r="231" spans="1:8" s="18" customFormat="1" x14ac:dyDescent="0.2">
      <c r="A231" s="42"/>
      <c r="B231" s="42"/>
      <c r="C231" s="42"/>
      <c r="D231" s="47"/>
      <c r="F231" s="68"/>
      <c r="G231" s="56"/>
      <c r="H231" s="43"/>
    </row>
    <row r="232" spans="1:8" s="18" customFormat="1" x14ac:dyDescent="0.2">
      <c r="A232" s="42"/>
      <c r="B232" s="42"/>
      <c r="C232" s="42"/>
      <c r="D232" s="47"/>
      <c r="F232" s="68"/>
      <c r="G232" s="56"/>
      <c r="H232" s="43"/>
    </row>
    <row r="233" spans="1:8" s="18" customFormat="1" x14ac:dyDescent="0.2">
      <c r="A233" s="42"/>
      <c r="B233" s="42"/>
      <c r="C233" s="42"/>
      <c r="D233" s="47"/>
      <c r="F233" s="68"/>
      <c r="G233" s="56"/>
      <c r="H233" s="43"/>
    </row>
    <row r="234" spans="1:8" s="18" customFormat="1" x14ac:dyDescent="0.2">
      <c r="A234" s="42"/>
      <c r="B234" s="42"/>
      <c r="C234" s="42"/>
      <c r="D234" s="47"/>
      <c r="F234" s="68"/>
      <c r="G234" s="56"/>
      <c r="H234" s="43"/>
    </row>
    <row r="235" spans="1:8" s="18" customFormat="1" x14ac:dyDescent="0.2">
      <c r="A235" s="42"/>
      <c r="B235" s="42"/>
      <c r="C235" s="42"/>
      <c r="D235" s="47"/>
      <c r="F235" s="68"/>
      <c r="G235" s="56"/>
      <c r="H235" s="43"/>
    </row>
    <row r="236" spans="1:8" s="18" customFormat="1" x14ac:dyDescent="0.2">
      <c r="A236" s="42"/>
      <c r="B236" s="42"/>
      <c r="C236" s="42"/>
      <c r="D236" s="47"/>
      <c r="F236" s="68"/>
      <c r="G236" s="56"/>
      <c r="H236" s="43"/>
    </row>
    <row r="237" spans="1:8" s="18" customFormat="1" x14ac:dyDescent="0.2">
      <c r="A237" s="42"/>
      <c r="B237" s="42"/>
      <c r="C237" s="42"/>
      <c r="D237" s="47"/>
      <c r="F237" s="68"/>
      <c r="G237" s="56"/>
      <c r="H237" s="43"/>
    </row>
    <row r="238" spans="1:8" s="18" customFormat="1" x14ac:dyDescent="0.2">
      <c r="A238" s="42"/>
      <c r="B238" s="42"/>
      <c r="C238" s="42"/>
      <c r="D238" s="47"/>
      <c r="F238" s="68"/>
      <c r="G238" s="56"/>
      <c r="H238" s="43"/>
    </row>
    <row r="239" spans="1:8" s="18" customFormat="1" x14ac:dyDescent="0.2">
      <c r="A239" s="42"/>
      <c r="B239" s="42"/>
      <c r="C239" s="42"/>
      <c r="D239" s="47"/>
      <c r="F239" s="68"/>
      <c r="G239" s="56"/>
      <c r="H239" s="43"/>
    </row>
    <row r="240" spans="1:8" s="18" customFormat="1" x14ac:dyDescent="0.2">
      <c r="A240" s="42"/>
      <c r="B240" s="42"/>
      <c r="C240" s="42"/>
      <c r="D240" s="47"/>
      <c r="F240" s="68"/>
      <c r="G240" s="56"/>
      <c r="H240" s="43"/>
    </row>
    <row r="241" spans="1:8" s="18" customFormat="1" x14ac:dyDescent="0.2">
      <c r="A241" s="42"/>
      <c r="B241" s="42"/>
      <c r="C241" s="42"/>
      <c r="D241" s="47"/>
      <c r="F241" s="68"/>
      <c r="G241" s="56"/>
      <c r="H241" s="43"/>
    </row>
    <row r="242" spans="1:8" s="18" customFormat="1" x14ac:dyDescent="0.2">
      <c r="A242" s="42"/>
      <c r="B242" s="42"/>
      <c r="C242" s="42"/>
      <c r="D242" s="47"/>
      <c r="F242" s="68"/>
      <c r="G242" s="56"/>
      <c r="H242" s="43"/>
    </row>
    <row r="243" spans="1:8" s="18" customFormat="1" x14ac:dyDescent="0.2">
      <c r="A243" s="42"/>
      <c r="B243" s="42"/>
      <c r="C243" s="42"/>
      <c r="D243" s="47"/>
      <c r="F243" s="68"/>
      <c r="G243" s="56"/>
      <c r="H243" s="43"/>
    </row>
    <row r="244" spans="1:8" s="18" customFormat="1" x14ac:dyDescent="0.2">
      <c r="A244" s="42"/>
      <c r="B244" s="42"/>
      <c r="C244" s="42"/>
      <c r="D244" s="47"/>
      <c r="F244" s="68"/>
      <c r="G244" s="56"/>
      <c r="H244" s="43"/>
    </row>
    <row r="245" spans="1:8" s="18" customFormat="1" x14ac:dyDescent="0.2">
      <c r="A245" s="42"/>
      <c r="B245" s="42"/>
      <c r="C245" s="42"/>
      <c r="D245" s="47"/>
      <c r="F245" s="68"/>
      <c r="G245" s="56"/>
      <c r="H245" s="43"/>
    </row>
    <row r="246" spans="1:8" s="18" customFormat="1" x14ac:dyDescent="0.2">
      <c r="A246" s="42"/>
      <c r="B246" s="42"/>
      <c r="C246" s="42"/>
      <c r="D246" s="47"/>
      <c r="F246" s="68"/>
      <c r="G246" s="56"/>
      <c r="H246" s="43"/>
    </row>
    <row r="247" spans="1:8" s="18" customFormat="1" x14ac:dyDescent="0.2">
      <c r="A247" s="42"/>
      <c r="B247" s="42"/>
      <c r="C247" s="42"/>
      <c r="D247" s="47"/>
      <c r="F247" s="68"/>
      <c r="G247" s="56"/>
      <c r="H247" s="43"/>
    </row>
    <row r="248" spans="1:8" s="18" customFormat="1" x14ac:dyDescent="0.2">
      <c r="A248" s="42"/>
      <c r="B248" s="42"/>
      <c r="C248" s="42"/>
      <c r="D248" s="47"/>
      <c r="F248" s="68"/>
      <c r="G248" s="56"/>
      <c r="H248" s="43"/>
    </row>
    <row r="249" spans="1:8" s="18" customFormat="1" x14ac:dyDescent="0.2">
      <c r="A249" s="42"/>
      <c r="B249" s="42"/>
      <c r="C249" s="42"/>
      <c r="D249" s="47"/>
      <c r="F249" s="68"/>
      <c r="G249" s="56"/>
      <c r="H249" s="43"/>
    </row>
    <row r="250" spans="1:8" s="18" customFormat="1" x14ac:dyDescent="0.2">
      <c r="A250" s="42"/>
      <c r="B250" s="42"/>
      <c r="C250" s="42"/>
      <c r="D250" s="47"/>
      <c r="F250" s="68"/>
      <c r="G250" s="56"/>
      <c r="H250" s="43"/>
    </row>
    <row r="251" spans="1:8" s="18" customFormat="1" x14ac:dyDescent="0.2">
      <c r="A251" s="42"/>
      <c r="B251" s="42"/>
      <c r="C251" s="42"/>
      <c r="D251" s="47"/>
      <c r="F251" s="68"/>
      <c r="G251" s="56"/>
      <c r="H251" s="43"/>
    </row>
    <row r="252" spans="1:8" s="18" customFormat="1" x14ac:dyDescent="0.2">
      <c r="A252" s="42"/>
      <c r="B252" s="42"/>
      <c r="C252" s="42"/>
      <c r="D252" s="47"/>
      <c r="F252" s="68"/>
      <c r="G252" s="56"/>
      <c r="H252" s="43"/>
    </row>
    <row r="253" spans="1:8" s="18" customFormat="1" x14ac:dyDescent="0.2">
      <c r="A253" s="42"/>
      <c r="B253" s="42"/>
      <c r="C253" s="42"/>
      <c r="D253" s="47"/>
      <c r="F253" s="68"/>
      <c r="G253" s="56"/>
      <c r="H253" s="43"/>
    </row>
    <row r="254" spans="1:8" s="18" customFormat="1" x14ac:dyDescent="0.2">
      <c r="A254" s="42"/>
      <c r="B254" s="42"/>
      <c r="C254" s="42"/>
      <c r="D254" s="47"/>
      <c r="F254" s="68"/>
      <c r="G254" s="56"/>
      <c r="H254" s="43"/>
    </row>
    <row r="255" spans="1:8" s="18" customFormat="1" x14ac:dyDescent="0.2">
      <c r="A255" s="42"/>
      <c r="B255" s="42"/>
      <c r="C255" s="42"/>
      <c r="D255" s="47"/>
      <c r="F255" s="68"/>
      <c r="G255" s="56"/>
      <c r="H255" s="43"/>
    </row>
    <row r="256" spans="1:8" s="18" customFormat="1" x14ac:dyDescent="0.2">
      <c r="A256" s="42"/>
      <c r="B256" s="42"/>
      <c r="C256" s="42"/>
      <c r="D256" s="47"/>
      <c r="F256" s="68"/>
      <c r="G256" s="56"/>
      <c r="H256" s="43"/>
    </row>
    <row r="257" spans="1:8" s="18" customFormat="1" x14ac:dyDescent="0.2">
      <c r="A257" s="42"/>
      <c r="B257" s="42"/>
      <c r="C257" s="42"/>
      <c r="D257" s="47"/>
      <c r="F257" s="68"/>
      <c r="G257" s="56"/>
      <c r="H257" s="43"/>
    </row>
    <row r="258" spans="1:8" s="18" customFormat="1" x14ac:dyDescent="0.2">
      <c r="A258" s="42"/>
      <c r="B258" s="42"/>
      <c r="C258" s="42"/>
      <c r="D258" s="47"/>
      <c r="F258" s="68"/>
      <c r="G258" s="56"/>
      <c r="H258" s="43"/>
    </row>
    <row r="259" spans="1:8" s="18" customFormat="1" x14ac:dyDescent="0.2">
      <c r="A259" s="42"/>
      <c r="B259" s="42"/>
      <c r="C259" s="42"/>
      <c r="D259" s="47"/>
      <c r="F259" s="68"/>
      <c r="G259" s="56"/>
      <c r="H259" s="43"/>
    </row>
    <row r="260" spans="1:8" s="18" customFormat="1" x14ac:dyDescent="0.2">
      <c r="A260" s="42"/>
      <c r="B260" s="42"/>
      <c r="C260" s="42"/>
      <c r="D260" s="47"/>
      <c r="F260" s="68"/>
      <c r="G260" s="56"/>
      <c r="H260" s="43"/>
    </row>
    <row r="261" spans="1:8" s="18" customFormat="1" x14ac:dyDescent="0.2">
      <c r="A261" s="42"/>
      <c r="B261" s="42"/>
      <c r="C261" s="42"/>
      <c r="D261" s="47"/>
      <c r="F261" s="68"/>
      <c r="G261" s="56"/>
      <c r="H261" s="43"/>
    </row>
    <row r="262" spans="1:8" s="18" customFormat="1" x14ac:dyDescent="0.2">
      <c r="A262" s="42"/>
      <c r="B262" s="42"/>
      <c r="C262" s="42"/>
      <c r="D262" s="47"/>
      <c r="F262" s="68"/>
      <c r="G262" s="56"/>
      <c r="H262" s="43"/>
    </row>
    <row r="263" spans="1:8" s="18" customFormat="1" x14ac:dyDescent="0.2">
      <c r="A263" s="42"/>
      <c r="B263" s="42"/>
      <c r="C263" s="42"/>
      <c r="D263" s="47"/>
      <c r="F263" s="68"/>
      <c r="G263" s="56"/>
      <c r="H263" s="43"/>
    </row>
    <row r="264" spans="1:8" s="18" customFormat="1" x14ac:dyDescent="0.2">
      <c r="A264" s="42"/>
      <c r="B264" s="42"/>
      <c r="C264" s="42"/>
      <c r="D264" s="47"/>
      <c r="F264" s="68"/>
      <c r="G264" s="56"/>
      <c r="H264" s="43"/>
    </row>
    <row r="265" spans="1:8" s="18" customFormat="1" x14ac:dyDescent="0.2">
      <c r="A265" s="42"/>
      <c r="B265" s="42"/>
      <c r="C265" s="42"/>
      <c r="D265" s="47"/>
      <c r="F265" s="68"/>
      <c r="G265" s="56"/>
      <c r="H265" s="43"/>
    </row>
    <row r="266" spans="1:8" s="18" customFormat="1" x14ac:dyDescent="0.2">
      <c r="A266" s="42"/>
      <c r="B266" s="42"/>
      <c r="C266" s="42"/>
      <c r="D266" s="47"/>
      <c r="F266" s="68"/>
      <c r="G266" s="56"/>
      <c r="H266" s="43"/>
    </row>
    <row r="267" spans="1:8" s="18" customFormat="1" x14ac:dyDescent="0.2">
      <c r="A267" s="42"/>
      <c r="B267" s="42"/>
      <c r="C267" s="42"/>
      <c r="D267" s="47"/>
      <c r="F267" s="68"/>
      <c r="G267" s="56"/>
      <c r="H267" s="43"/>
    </row>
    <row r="268" spans="1:8" s="18" customFormat="1" x14ac:dyDescent="0.2">
      <c r="A268" s="42"/>
      <c r="B268" s="42"/>
      <c r="C268" s="42"/>
      <c r="D268" s="47"/>
      <c r="F268" s="68"/>
      <c r="G268" s="56"/>
      <c r="H268" s="43"/>
    </row>
    <row r="269" spans="1:8" s="18" customFormat="1" x14ac:dyDescent="0.2">
      <c r="A269" s="42"/>
      <c r="B269" s="42"/>
      <c r="C269" s="42"/>
      <c r="D269" s="47"/>
      <c r="F269" s="68"/>
      <c r="G269" s="56"/>
      <c r="H269" s="43"/>
    </row>
    <row r="270" spans="1:8" s="18" customFormat="1" x14ac:dyDescent="0.2">
      <c r="A270" s="42"/>
      <c r="B270" s="42"/>
      <c r="C270" s="42"/>
      <c r="D270" s="47"/>
      <c r="F270" s="68"/>
      <c r="G270" s="56"/>
      <c r="H270" s="43"/>
    </row>
    <row r="271" spans="1:8" s="18" customFormat="1" x14ac:dyDescent="0.2">
      <c r="A271" s="42"/>
      <c r="B271" s="42"/>
      <c r="C271" s="42"/>
      <c r="D271" s="47"/>
      <c r="F271" s="68"/>
      <c r="G271" s="56"/>
      <c r="H271" s="43"/>
    </row>
    <row r="272" spans="1:8" s="18" customFormat="1" x14ac:dyDescent="0.2">
      <c r="A272" s="42"/>
      <c r="B272" s="42"/>
      <c r="C272" s="42"/>
      <c r="D272" s="47"/>
      <c r="F272" s="68"/>
      <c r="G272" s="56"/>
      <c r="H272" s="43"/>
    </row>
    <row r="273" spans="1:8" s="18" customFormat="1" x14ac:dyDescent="0.2">
      <c r="A273" s="42"/>
      <c r="B273" s="42"/>
      <c r="C273" s="42"/>
      <c r="D273" s="47"/>
      <c r="F273" s="68"/>
      <c r="G273" s="56"/>
      <c r="H273" s="43"/>
    </row>
    <row r="274" spans="1:8" s="18" customFormat="1" x14ac:dyDescent="0.2">
      <c r="A274" s="42"/>
      <c r="B274" s="42"/>
      <c r="C274" s="42"/>
      <c r="D274" s="47"/>
      <c r="F274" s="68"/>
      <c r="G274" s="56"/>
      <c r="H274" s="43"/>
    </row>
    <row r="275" spans="1:8" s="18" customFormat="1" x14ac:dyDescent="0.2">
      <c r="A275" s="42"/>
      <c r="B275" s="42"/>
      <c r="C275" s="42"/>
      <c r="D275" s="47"/>
      <c r="F275" s="68"/>
      <c r="G275" s="56"/>
      <c r="H275" s="43"/>
    </row>
    <row r="276" spans="1:8" s="18" customFormat="1" x14ac:dyDescent="0.2">
      <c r="A276" s="42"/>
      <c r="B276" s="42"/>
      <c r="C276" s="42"/>
      <c r="D276" s="47"/>
      <c r="F276" s="68"/>
      <c r="G276" s="56"/>
      <c r="H276" s="43"/>
    </row>
    <row r="277" spans="1:8" s="18" customFormat="1" x14ac:dyDescent="0.2">
      <c r="A277" s="42"/>
      <c r="B277" s="42"/>
      <c r="C277" s="42"/>
      <c r="D277" s="47"/>
      <c r="F277" s="68"/>
      <c r="G277" s="56"/>
      <c r="H277" s="43"/>
    </row>
    <row r="278" spans="1:8" s="18" customFormat="1" x14ac:dyDescent="0.2">
      <c r="A278" s="42"/>
      <c r="B278" s="42"/>
      <c r="C278" s="42"/>
      <c r="D278" s="47"/>
      <c r="F278" s="68"/>
      <c r="G278" s="56"/>
      <c r="H278" s="43"/>
    </row>
    <row r="279" spans="1:8" s="18" customFormat="1" x14ac:dyDescent="0.2">
      <c r="A279" s="42"/>
      <c r="B279" s="42"/>
      <c r="C279" s="42"/>
      <c r="D279" s="47"/>
      <c r="F279" s="68"/>
      <c r="G279" s="56"/>
      <c r="H279" s="43"/>
    </row>
    <row r="280" spans="1:8" s="18" customFormat="1" x14ac:dyDescent="0.2">
      <c r="A280" s="42"/>
      <c r="B280" s="42"/>
      <c r="C280" s="42"/>
      <c r="D280" s="47"/>
      <c r="F280" s="68"/>
      <c r="G280" s="56"/>
      <c r="H280" s="43"/>
    </row>
    <row r="281" spans="1:8" s="18" customFormat="1" x14ac:dyDescent="0.2">
      <c r="A281" s="42"/>
      <c r="B281" s="42"/>
      <c r="C281" s="42"/>
      <c r="D281" s="47"/>
      <c r="F281" s="68"/>
      <c r="G281" s="56"/>
      <c r="H281" s="43"/>
    </row>
    <row r="282" spans="1:8" s="18" customFormat="1" x14ac:dyDescent="0.2">
      <c r="A282" s="42"/>
      <c r="B282" s="42"/>
      <c r="C282" s="42"/>
      <c r="D282" s="47"/>
      <c r="F282" s="68"/>
      <c r="G282" s="56"/>
      <c r="H282" s="43"/>
    </row>
    <row r="283" spans="1:8" s="18" customFormat="1" x14ac:dyDescent="0.2">
      <c r="A283" s="42"/>
      <c r="B283" s="42"/>
      <c r="C283" s="42"/>
      <c r="D283" s="47"/>
      <c r="F283" s="68"/>
      <c r="G283" s="56"/>
      <c r="H283" s="43"/>
    </row>
    <row r="284" spans="1:8" s="18" customFormat="1" x14ac:dyDescent="0.2">
      <c r="A284" s="42"/>
      <c r="B284" s="42"/>
      <c r="C284" s="42"/>
      <c r="D284" s="47"/>
      <c r="F284" s="68"/>
      <c r="G284" s="56"/>
      <c r="H284" s="43"/>
    </row>
    <row r="285" spans="1:8" s="18" customFormat="1" x14ac:dyDescent="0.2">
      <c r="A285" s="42"/>
      <c r="B285" s="42"/>
      <c r="C285" s="42"/>
      <c r="D285" s="47"/>
      <c r="F285" s="68"/>
      <c r="G285" s="56"/>
      <c r="H285" s="43"/>
    </row>
    <row r="286" spans="1:8" s="18" customFormat="1" x14ac:dyDescent="0.2">
      <c r="A286" s="42"/>
      <c r="B286" s="42"/>
      <c r="C286" s="42"/>
      <c r="D286" s="47"/>
      <c r="F286" s="68"/>
      <c r="G286" s="56"/>
      <c r="H286" s="43"/>
    </row>
    <row r="287" spans="1:8" s="18" customFormat="1" x14ac:dyDescent="0.2">
      <c r="A287" s="42"/>
      <c r="B287" s="42"/>
      <c r="C287" s="42"/>
      <c r="D287" s="47"/>
      <c r="F287" s="68"/>
      <c r="G287" s="56"/>
      <c r="H287" s="43"/>
    </row>
    <row r="288" spans="1:8" s="18" customFormat="1" x14ac:dyDescent="0.2">
      <c r="A288" s="42"/>
      <c r="B288" s="42"/>
      <c r="C288" s="42"/>
      <c r="D288" s="47"/>
      <c r="F288" s="68"/>
      <c r="G288" s="56"/>
      <c r="H288" s="43"/>
    </row>
    <row r="289" spans="1:8" s="18" customFormat="1" x14ac:dyDescent="0.2">
      <c r="A289" s="42"/>
      <c r="B289" s="42"/>
      <c r="C289" s="42"/>
      <c r="D289" s="47"/>
      <c r="F289" s="68"/>
      <c r="G289" s="56"/>
      <c r="H289" s="43"/>
    </row>
    <row r="290" spans="1:8" s="18" customFormat="1" x14ac:dyDescent="0.2">
      <c r="A290" s="42"/>
      <c r="B290" s="42"/>
      <c r="C290" s="42"/>
      <c r="D290" s="47"/>
      <c r="F290" s="68"/>
      <c r="G290" s="56"/>
      <c r="H290" s="43"/>
    </row>
    <row r="291" spans="1:8" s="18" customFormat="1" x14ac:dyDescent="0.2">
      <c r="A291" s="42"/>
      <c r="B291" s="42"/>
      <c r="C291" s="42"/>
      <c r="D291" s="47"/>
      <c r="F291" s="68"/>
      <c r="G291" s="56"/>
      <c r="H291" s="43"/>
    </row>
    <row r="292" spans="1:8" s="18" customFormat="1" x14ac:dyDescent="0.2">
      <c r="A292" s="42"/>
      <c r="B292" s="42"/>
      <c r="C292" s="42"/>
      <c r="D292" s="47"/>
      <c r="F292" s="68"/>
      <c r="G292" s="56"/>
      <c r="H292" s="43"/>
    </row>
    <row r="293" spans="1:8" s="18" customFormat="1" x14ac:dyDescent="0.2">
      <c r="A293" s="42"/>
      <c r="B293" s="42"/>
      <c r="C293" s="42"/>
      <c r="D293" s="47"/>
      <c r="F293" s="68"/>
      <c r="G293" s="56"/>
      <c r="H293" s="43"/>
    </row>
    <row r="294" spans="1:8" s="18" customFormat="1" x14ac:dyDescent="0.2">
      <c r="A294" s="42"/>
      <c r="B294" s="42"/>
      <c r="C294" s="42"/>
      <c r="D294" s="47"/>
      <c r="F294" s="68"/>
      <c r="G294" s="56"/>
      <c r="H294" s="43"/>
    </row>
    <row r="295" spans="1:8" s="18" customFormat="1" x14ac:dyDescent="0.2">
      <c r="A295" s="42"/>
      <c r="B295" s="42"/>
      <c r="C295" s="42"/>
      <c r="D295" s="47"/>
      <c r="F295" s="68"/>
      <c r="G295" s="56"/>
      <c r="H295" s="43"/>
    </row>
    <row r="296" spans="1:8" s="18" customFormat="1" x14ac:dyDescent="0.2">
      <c r="A296" s="42"/>
      <c r="B296" s="42"/>
      <c r="C296" s="42"/>
      <c r="D296" s="47"/>
      <c r="F296" s="68"/>
      <c r="G296" s="56"/>
      <c r="H296" s="43"/>
    </row>
    <row r="297" spans="1:8" s="18" customFormat="1" x14ac:dyDescent="0.2">
      <c r="A297" s="42"/>
      <c r="B297" s="42"/>
      <c r="C297" s="42"/>
      <c r="D297" s="47"/>
      <c r="F297" s="68"/>
      <c r="G297" s="56"/>
      <c r="H297" s="43"/>
    </row>
    <row r="298" spans="1:8" s="18" customFormat="1" x14ac:dyDescent="0.2">
      <c r="A298" s="42"/>
      <c r="B298" s="42"/>
      <c r="C298" s="42"/>
      <c r="D298" s="47"/>
      <c r="F298" s="68"/>
      <c r="G298" s="56"/>
      <c r="H298" s="43"/>
    </row>
    <row r="299" spans="1:8" s="18" customFormat="1" x14ac:dyDescent="0.2">
      <c r="A299" s="42"/>
      <c r="B299" s="42"/>
      <c r="C299" s="42"/>
      <c r="D299" s="47"/>
      <c r="F299" s="68"/>
      <c r="G299" s="56"/>
      <c r="H299" s="43"/>
    </row>
    <row r="300" spans="1:8" s="18" customFormat="1" x14ac:dyDescent="0.2">
      <c r="A300" s="42"/>
      <c r="B300" s="42"/>
      <c r="C300" s="42"/>
      <c r="D300" s="47"/>
      <c r="F300" s="68"/>
      <c r="G300" s="56"/>
      <c r="H300" s="43"/>
    </row>
    <row r="301" spans="1:8" s="18" customFormat="1" x14ac:dyDescent="0.2">
      <c r="A301" s="42"/>
      <c r="B301" s="42"/>
      <c r="C301" s="42"/>
      <c r="D301" s="47"/>
      <c r="F301" s="68"/>
      <c r="G301" s="56"/>
      <c r="H301" s="43"/>
    </row>
    <row r="302" spans="1:8" s="18" customFormat="1" x14ac:dyDescent="0.2">
      <c r="A302" s="42"/>
      <c r="B302" s="42"/>
      <c r="C302" s="42"/>
      <c r="D302" s="47"/>
      <c r="F302" s="68"/>
      <c r="G302" s="56"/>
      <c r="H302" s="43"/>
    </row>
    <row r="303" spans="1:8" s="18" customFormat="1" x14ac:dyDescent="0.2">
      <c r="A303" s="42"/>
      <c r="B303" s="42"/>
      <c r="C303" s="42"/>
      <c r="D303" s="47"/>
      <c r="F303" s="68"/>
      <c r="G303" s="56"/>
      <c r="H303" s="43"/>
    </row>
    <row r="304" spans="1:8" s="18" customFormat="1" x14ac:dyDescent="0.2">
      <c r="A304" s="42"/>
      <c r="B304" s="42"/>
      <c r="C304" s="42"/>
      <c r="D304" s="47"/>
      <c r="F304" s="68"/>
      <c r="G304" s="56"/>
      <c r="H304" s="43"/>
    </row>
    <row r="305" spans="1:8" s="18" customFormat="1" x14ac:dyDescent="0.2">
      <c r="A305" s="42"/>
      <c r="B305" s="42"/>
      <c r="C305" s="42"/>
      <c r="D305" s="47"/>
      <c r="F305" s="68"/>
      <c r="G305" s="56"/>
      <c r="H305" s="43"/>
    </row>
    <row r="306" spans="1:8" s="18" customFormat="1" x14ac:dyDescent="0.2">
      <c r="A306" s="42"/>
      <c r="B306" s="42"/>
      <c r="C306" s="42"/>
      <c r="D306" s="47"/>
      <c r="F306" s="68"/>
      <c r="G306" s="56"/>
      <c r="H306" s="43"/>
    </row>
    <row r="307" spans="1:8" s="18" customFormat="1" x14ac:dyDescent="0.2">
      <c r="A307" s="42"/>
      <c r="B307" s="42"/>
      <c r="C307" s="42"/>
      <c r="D307" s="47"/>
      <c r="F307" s="68"/>
      <c r="G307" s="56"/>
      <c r="H307" s="43"/>
    </row>
    <row r="308" spans="1:8" s="18" customFormat="1" x14ac:dyDescent="0.2">
      <c r="A308" s="42"/>
      <c r="B308" s="42"/>
      <c r="C308" s="42"/>
      <c r="D308" s="47"/>
      <c r="F308" s="68"/>
      <c r="G308" s="56"/>
      <c r="H308" s="43"/>
    </row>
    <row r="309" spans="1:8" s="18" customFormat="1" x14ac:dyDescent="0.2">
      <c r="A309" s="42"/>
      <c r="B309" s="42"/>
      <c r="C309" s="42"/>
      <c r="D309" s="47"/>
      <c r="F309" s="68"/>
      <c r="G309" s="56"/>
      <c r="H309" s="43"/>
    </row>
    <row r="310" spans="1:8" s="18" customFormat="1" x14ac:dyDescent="0.2">
      <c r="A310" s="42"/>
      <c r="B310" s="42"/>
      <c r="C310" s="42"/>
      <c r="D310" s="47"/>
      <c r="F310" s="68"/>
      <c r="G310" s="56"/>
      <c r="H310" s="43"/>
    </row>
    <row r="311" spans="1:8" s="18" customFormat="1" x14ac:dyDescent="0.2">
      <c r="A311" s="42"/>
      <c r="B311" s="42"/>
      <c r="C311" s="42"/>
      <c r="D311" s="47"/>
      <c r="F311" s="68"/>
      <c r="G311" s="56"/>
      <c r="H311" s="43"/>
    </row>
    <row r="312" spans="1:8" s="18" customFormat="1" x14ac:dyDescent="0.2">
      <c r="A312" s="42"/>
      <c r="B312" s="42"/>
      <c r="C312" s="42"/>
      <c r="D312" s="47"/>
      <c r="F312" s="68"/>
      <c r="G312" s="56"/>
      <c r="H312" s="43"/>
    </row>
    <row r="313" spans="1:8" s="18" customFormat="1" x14ac:dyDescent="0.2">
      <c r="A313" s="42"/>
      <c r="B313" s="42"/>
      <c r="C313" s="42"/>
      <c r="D313" s="47"/>
      <c r="F313" s="68"/>
      <c r="G313" s="56"/>
      <c r="H313" s="43"/>
    </row>
    <row r="314" spans="1:8" s="18" customFormat="1" x14ac:dyDescent="0.2">
      <c r="A314" s="42"/>
      <c r="B314" s="42"/>
      <c r="C314" s="42"/>
      <c r="D314" s="47"/>
      <c r="F314" s="68"/>
      <c r="G314" s="56"/>
      <c r="H314" s="43"/>
    </row>
    <row r="315" spans="1:8" s="18" customFormat="1" x14ac:dyDescent="0.2">
      <c r="A315" s="42"/>
      <c r="B315" s="42"/>
      <c r="C315" s="42"/>
      <c r="D315" s="47"/>
      <c r="F315" s="68"/>
      <c r="G315" s="56"/>
      <c r="H315" s="43"/>
    </row>
    <row r="316" spans="1:8" s="18" customFormat="1" x14ac:dyDescent="0.2">
      <c r="A316" s="42"/>
      <c r="B316" s="42"/>
      <c r="C316" s="42"/>
      <c r="D316" s="47"/>
      <c r="F316" s="68"/>
      <c r="G316" s="56"/>
      <c r="H316" s="43"/>
    </row>
    <row r="317" spans="1:8" s="18" customFormat="1" x14ac:dyDescent="0.2">
      <c r="A317" s="42"/>
      <c r="B317" s="42"/>
      <c r="C317" s="42"/>
      <c r="D317" s="47"/>
      <c r="F317" s="68"/>
      <c r="G317" s="56"/>
      <c r="H317" s="43"/>
    </row>
    <row r="318" spans="1:8" s="18" customFormat="1" x14ac:dyDescent="0.2">
      <c r="A318" s="42"/>
      <c r="B318" s="42"/>
      <c r="C318" s="42"/>
      <c r="D318" s="47"/>
      <c r="F318" s="68"/>
      <c r="G318" s="56"/>
      <c r="H318" s="43"/>
    </row>
    <row r="319" spans="1:8" s="18" customFormat="1" x14ac:dyDescent="0.2">
      <c r="A319" s="42"/>
      <c r="B319" s="42"/>
      <c r="C319" s="42"/>
      <c r="D319" s="47"/>
      <c r="F319" s="68"/>
      <c r="G319" s="56"/>
      <c r="H319" s="43"/>
    </row>
    <row r="320" spans="1:8" s="18" customFormat="1" x14ac:dyDescent="0.2">
      <c r="A320" s="42"/>
      <c r="B320" s="42"/>
      <c r="C320" s="42"/>
      <c r="D320" s="47"/>
      <c r="F320" s="68"/>
      <c r="G320" s="56"/>
      <c r="H320" s="43"/>
    </row>
    <row r="321" spans="1:8" s="18" customFormat="1" x14ac:dyDescent="0.2">
      <c r="A321" s="42"/>
      <c r="B321" s="42"/>
      <c r="C321" s="42"/>
      <c r="D321" s="47"/>
      <c r="F321" s="68"/>
      <c r="G321" s="56"/>
      <c r="H321" s="43"/>
    </row>
    <row r="322" spans="1:8" s="18" customFormat="1" x14ac:dyDescent="0.2">
      <c r="A322" s="42"/>
      <c r="B322" s="42"/>
      <c r="C322" s="42"/>
      <c r="D322" s="47"/>
      <c r="F322" s="68"/>
      <c r="G322" s="56"/>
      <c r="H322" s="43"/>
    </row>
    <row r="323" spans="1:8" s="18" customFormat="1" x14ac:dyDescent="0.2">
      <c r="A323" s="42"/>
      <c r="B323" s="42"/>
      <c r="C323" s="42"/>
      <c r="D323" s="47"/>
      <c r="F323" s="68"/>
      <c r="G323" s="56"/>
      <c r="H323" s="43"/>
    </row>
    <row r="324" spans="1:8" s="18" customFormat="1" x14ac:dyDescent="0.2">
      <c r="A324" s="42"/>
      <c r="B324" s="42"/>
      <c r="C324" s="42"/>
      <c r="D324" s="47"/>
      <c r="F324" s="68"/>
      <c r="G324" s="56"/>
      <c r="H324" s="43"/>
    </row>
    <row r="325" spans="1:8" s="18" customFormat="1" x14ac:dyDescent="0.2">
      <c r="A325" s="42"/>
      <c r="B325" s="42"/>
      <c r="C325" s="42"/>
      <c r="D325" s="47"/>
      <c r="F325" s="68"/>
      <c r="G325" s="56"/>
      <c r="H325" s="43"/>
    </row>
    <row r="326" spans="1:8" s="18" customFormat="1" x14ac:dyDescent="0.2">
      <c r="A326" s="42"/>
      <c r="B326" s="42"/>
      <c r="C326" s="42"/>
      <c r="D326" s="47"/>
      <c r="F326" s="68"/>
      <c r="G326" s="56"/>
      <c r="H326" s="43"/>
    </row>
    <row r="327" spans="1:8" s="18" customFormat="1" x14ac:dyDescent="0.2">
      <c r="A327" s="42"/>
      <c r="B327" s="42"/>
      <c r="C327" s="42"/>
      <c r="D327" s="47"/>
      <c r="F327" s="68"/>
      <c r="G327" s="56"/>
      <c r="H327" s="43"/>
    </row>
    <row r="328" spans="1:8" s="18" customFormat="1" x14ac:dyDescent="0.2">
      <c r="A328" s="42"/>
      <c r="B328" s="42"/>
      <c r="C328" s="42"/>
      <c r="D328" s="47"/>
      <c r="F328" s="68"/>
      <c r="G328" s="56"/>
      <c r="H328" s="43"/>
    </row>
    <row r="329" spans="1:8" s="18" customFormat="1" x14ac:dyDescent="0.2">
      <c r="A329" s="42"/>
      <c r="B329" s="42"/>
      <c r="C329" s="42"/>
      <c r="D329" s="47"/>
      <c r="F329" s="68"/>
      <c r="G329" s="56"/>
      <c r="H329" s="43"/>
    </row>
    <row r="330" spans="1:8" s="18" customFormat="1" x14ac:dyDescent="0.2">
      <c r="A330" s="42"/>
      <c r="B330" s="42"/>
      <c r="C330" s="42"/>
      <c r="D330" s="47"/>
      <c r="F330" s="68"/>
      <c r="G330" s="56"/>
      <c r="H330" s="43"/>
    </row>
    <row r="331" spans="1:8" s="18" customFormat="1" x14ac:dyDescent="0.2">
      <c r="A331" s="42"/>
      <c r="B331" s="42"/>
      <c r="C331" s="42"/>
      <c r="D331" s="47"/>
      <c r="F331" s="68"/>
      <c r="G331" s="56"/>
      <c r="H331" s="43"/>
    </row>
    <row r="332" spans="1:8" s="18" customFormat="1" x14ac:dyDescent="0.2">
      <c r="A332" s="42"/>
      <c r="B332" s="42"/>
      <c r="C332" s="42"/>
      <c r="D332" s="47"/>
      <c r="F332" s="68"/>
      <c r="G332" s="56"/>
      <c r="H332" s="43"/>
    </row>
    <row r="333" spans="1:8" s="18" customFormat="1" x14ac:dyDescent="0.2">
      <c r="A333" s="42"/>
      <c r="B333" s="42"/>
      <c r="C333" s="42"/>
      <c r="D333" s="47"/>
      <c r="F333" s="68"/>
      <c r="G333" s="56"/>
      <c r="H333" s="43"/>
    </row>
    <row r="334" spans="1:8" s="18" customFormat="1" x14ac:dyDescent="0.2">
      <c r="A334" s="42"/>
      <c r="B334" s="42"/>
      <c r="C334" s="42"/>
      <c r="D334" s="47"/>
      <c r="F334" s="68"/>
      <c r="G334" s="56"/>
      <c r="H334" s="43"/>
    </row>
    <row r="335" spans="1:8" s="18" customFormat="1" x14ac:dyDescent="0.2">
      <c r="A335" s="42"/>
      <c r="B335" s="42"/>
      <c r="C335" s="42"/>
      <c r="D335" s="47"/>
      <c r="F335" s="68"/>
      <c r="G335" s="56"/>
      <c r="H335" s="43"/>
    </row>
    <row r="336" spans="1:8" s="18" customFormat="1" x14ac:dyDescent="0.2">
      <c r="A336" s="42"/>
      <c r="B336" s="42"/>
      <c r="C336" s="42"/>
      <c r="D336" s="47"/>
      <c r="F336" s="68"/>
      <c r="G336" s="56"/>
      <c r="H336" s="43"/>
    </row>
    <row r="337" spans="1:8" s="18" customFormat="1" x14ac:dyDescent="0.2">
      <c r="A337" s="42"/>
      <c r="B337" s="42"/>
      <c r="C337" s="42"/>
      <c r="D337" s="47"/>
      <c r="F337" s="68"/>
      <c r="G337" s="56"/>
      <c r="H337" s="43"/>
    </row>
    <row r="338" spans="1:8" s="18" customFormat="1" x14ac:dyDescent="0.2">
      <c r="A338" s="42"/>
      <c r="B338" s="42"/>
      <c r="C338" s="42"/>
      <c r="D338" s="47"/>
      <c r="F338" s="68"/>
      <c r="G338" s="56"/>
      <c r="H338" s="43"/>
    </row>
    <row r="339" spans="1:8" s="18" customFormat="1" x14ac:dyDescent="0.2">
      <c r="A339" s="42"/>
      <c r="B339" s="42"/>
      <c r="C339" s="42"/>
      <c r="D339" s="47"/>
      <c r="F339" s="68"/>
      <c r="G339" s="56"/>
      <c r="H339" s="43"/>
    </row>
    <row r="340" spans="1:8" s="18" customFormat="1" x14ac:dyDescent="0.2">
      <c r="A340" s="42"/>
      <c r="B340" s="42"/>
      <c r="C340" s="42"/>
      <c r="D340" s="47"/>
      <c r="F340" s="68"/>
      <c r="G340" s="56"/>
      <c r="H340" s="43"/>
    </row>
    <row r="341" spans="1:8" s="18" customFormat="1" x14ac:dyDescent="0.2">
      <c r="A341" s="42"/>
      <c r="B341" s="42"/>
      <c r="C341" s="42"/>
      <c r="D341" s="47"/>
      <c r="F341" s="68"/>
      <c r="G341" s="56"/>
      <c r="H341" s="43"/>
    </row>
    <row r="342" spans="1:8" s="18" customFormat="1" x14ac:dyDescent="0.2">
      <c r="A342" s="42"/>
      <c r="B342" s="42"/>
      <c r="C342" s="42"/>
      <c r="D342" s="47"/>
      <c r="F342" s="68"/>
      <c r="G342" s="56"/>
      <c r="H342" s="43"/>
    </row>
    <row r="343" spans="1:8" s="18" customFormat="1" x14ac:dyDescent="0.2">
      <c r="A343" s="42"/>
      <c r="B343" s="42"/>
      <c r="C343" s="42"/>
      <c r="D343" s="47"/>
      <c r="F343" s="68"/>
      <c r="G343" s="56"/>
      <c r="H343" s="43"/>
    </row>
    <row r="344" spans="1:8" s="18" customFormat="1" x14ac:dyDescent="0.2">
      <c r="A344" s="42"/>
      <c r="B344" s="42"/>
      <c r="C344" s="42"/>
      <c r="D344" s="47"/>
      <c r="F344" s="68"/>
      <c r="G344" s="56"/>
      <c r="H344" s="43"/>
    </row>
    <row r="345" spans="1:8" s="18" customFormat="1" x14ac:dyDescent="0.2">
      <c r="A345" s="42"/>
      <c r="B345" s="42"/>
      <c r="C345" s="42"/>
      <c r="D345" s="47"/>
      <c r="F345" s="68"/>
      <c r="G345" s="56"/>
      <c r="H345" s="43"/>
    </row>
    <row r="346" spans="1:8" s="18" customFormat="1" x14ac:dyDescent="0.2">
      <c r="A346" s="42"/>
      <c r="B346" s="42"/>
      <c r="C346" s="42"/>
      <c r="D346" s="47"/>
      <c r="F346" s="68"/>
      <c r="G346" s="56"/>
      <c r="H346" s="43"/>
    </row>
    <row r="347" spans="1:8" s="18" customFormat="1" x14ac:dyDescent="0.2">
      <c r="A347" s="42"/>
      <c r="B347" s="42"/>
      <c r="C347" s="42"/>
      <c r="D347" s="47"/>
      <c r="F347" s="68"/>
      <c r="G347" s="56"/>
      <c r="H347" s="43"/>
    </row>
  </sheetData>
  <mergeCells count="2">
    <mergeCell ref="A1:H3"/>
    <mergeCell ref="A5:H5"/>
  </mergeCells>
  <dataValidations count="2">
    <dataValidation type="list" allowBlank="1" showInputMessage="1" showErrorMessage="1" sqref="C100" xr:uid="{FFD15EB1-D138-44CD-B5B9-45FC5EE71B00}">
      <formula1>Intervenant</formula1>
    </dataValidation>
    <dataValidation type="list" allowBlank="1" showInputMessage="1" showErrorMessage="1" sqref="F100:F119" xr:uid="{F378503A-5F21-4112-862E-133973FBAE63}">
      <formula1>Marque_Chaudiére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22F4D40E-65DD-4CE9-8FF6-5E0413EF3783}">
          <x14:formula1>
            <xm:f>Données!$J$2:$J$4</xm:f>
          </x14:formula1>
          <xm:sqref>C7:C99</xm:sqref>
        </x14:dataValidation>
        <x14:dataValidation type="list" allowBlank="1" showInputMessage="1" showErrorMessage="1" xr:uid="{E738BCC1-1827-4E61-8F79-FC9F1C94E76E}">
          <x14:formula1>
            <xm:f>Données!$C$2:$C$58</xm:f>
          </x14:formula1>
          <xm:sqref>D7:D99</xm:sqref>
        </x14:dataValidation>
        <x14:dataValidation type="list" allowBlank="1" showInputMessage="1" showErrorMessage="1" xr:uid="{A9BD0DA2-2FBE-4708-9AD8-A5B0D11F57DD}">
          <x14:formula1>
            <xm:f>Données!$H$2:$H$5</xm:f>
          </x14:formula1>
          <xm:sqref>G7:G99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A9258A-9605-47B9-BFA7-2C32ABF44297}">
  <dimension ref="A1:AZ347"/>
  <sheetViews>
    <sheetView topLeftCell="A64" workbookViewId="0">
      <selection activeCell="E76" sqref="E76"/>
    </sheetView>
  </sheetViews>
  <sheetFormatPr baseColWidth="10" defaultColWidth="10.875" defaultRowHeight="15" x14ac:dyDescent="0.2"/>
  <cols>
    <col min="1" max="1" width="37.375" style="2" customWidth="1"/>
    <col min="2" max="2" width="13.375" style="2" customWidth="1"/>
    <col min="3" max="3" width="11.875" style="2" bestFit="1" customWidth="1"/>
    <col min="4" max="4" width="18.125" style="36" customWidth="1"/>
    <col min="5" max="5" width="32" style="1" bestFit="1" customWidth="1"/>
    <col min="6" max="6" width="27.125" style="69" bestFit="1" customWidth="1"/>
    <col min="7" max="7" width="24.625" style="10" bestFit="1" customWidth="1"/>
    <col min="8" max="8" width="20.625" style="24" customWidth="1"/>
    <col min="9" max="52" width="10.875" style="18"/>
    <col min="53" max="16384" width="10.875" style="1"/>
  </cols>
  <sheetData>
    <row r="1" spans="1:52" s="18" customFormat="1" ht="21" customHeight="1" x14ac:dyDescent="0.2">
      <c r="A1" s="101" t="s">
        <v>129</v>
      </c>
      <c r="B1" s="101"/>
      <c r="C1" s="101"/>
      <c r="D1" s="101"/>
      <c r="E1" s="101"/>
      <c r="F1" s="101"/>
      <c r="G1" s="101"/>
      <c r="H1" s="101"/>
    </row>
    <row r="2" spans="1:52" s="18" customFormat="1" ht="21.95" customHeight="1" x14ac:dyDescent="0.2">
      <c r="A2" s="101"/>
      <c r="B2" s="101"/>
      <c r="C2" s="101"/>
      <c r="D2" s="101"/>
      <c r="E2" s="101"/>
      <c r="F2" s="101"/>
      <c r="G2" s="101"/>
      <c r="H2" s="101"/>
    </row>
    <row r="3" spans="1:52" s="18" customFormat="1" ht="21.95" customHeight="1" x14ac:dyDescent="0.2">
      <c r="A3" s="101"/>
      <c r="B3" s="101"/>
      <c r="C3" s="101"/>
      <c r="D3" s="101"/>
      <c r="E3" s="101"/>
      <c r="F3" s="101"/>
      <c r="G3" s="101"/>
      <c r="H3" s="101"/>
    </row>
    <row r="4" spans="1:52" s="18" customFormat="1" ht="21.95" customHeight="1" x14ac:dyDescent="0.25">
      <c r="A4" s="45"/>
      <c r="B4" s="45"/>
      <c r="C4" s="45"/>
      <c r="D4" s="44"/>
      <c r="E4" s="63"/>
      <c r="F4" s="65"/>
      <c r="G4" s="54"/>
      <c r="H4" s="41"/>
    </row>
    <row r="5" spans="1:52" ht="21.95" customHeight="1" x14ac:dyDescent="0.2">
      <c r="A5" s="97" t="s">
        <v>7</v>
      </c>
      <c r="B5" s="98"/>
      <c r="C5" s="98"/>
      <c r="D5" s="98"/>
      <c r="E5" s="98"/>
      <c r="F5" s="98"/>
      <c r="G5" s="98"/>
      <c r="H5" s="98"/>
    </row>
    <row r="6" spans="1:52" s="3" customFormat="1" ht="72" customHeight="1" x14ac:dyDescent="0.25">
      <c r="A6" s="8" t="s">
        <v>8</v>
      </c>
      <c r="B6" s="8" t="s">
        <v>119</v>
      </c>
      <c r="C6" s="8" t="s">
        <v>114</v>
      </c>
      <c r="D6" s="33" t="s">
        <v>113</v>
      </c>
      <c r="E6" s="8" t="s">
        <v>0</v>
      </c>
      <c r="F6" s="66" t="s">
        <v>39</v>
      </c>
      <c r="G6" s="55" t="s">
        <v>105</v>
      </c>
      <c r="H6" s="21" t="s">
        <v>106</v>
      </c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Y6" s="46"/>
      <c r="AZ6" s="46"/>
    </row>
    <row r="7" spans="1:52" ht="15.95" customHeight="1" x14ac:dyDescent="0.2">
      <c r="A7" s="11"/>
      <c r="B7" s="70"/>
      <c r="C7" s="11"/>
      <c r="D7" s="11"/>
      <c r="E7" s="60"/>
      <c r="F7" s="11"/>
      <c r="G7" s="5"/>
      <c r="H7" s="4"/>
    </row>
    <row r="8" spans="1:52" ht="15.95" customHeight="1" x14ac:dyDescent="0.2">
      <c r="A8" s="29"/>
      <c r="B8" s="34"/>
      <c r="C8" s="34"/>
      <c r="D8" s="34"/>
      <c r="E8" s="61" t="str">
        <f>IF(BS_Septembre[[#This Row],[N° ARTICLE]]=0,"",VLOOKUP(BS_Septembre[[#This Row],[N° ARTICLE]],Données!C3:E59,2,FALSE))</f>
        <v/>
      </c>
      <c r="F8" s="34" t="str">
        <f>IF(BS_Septembre[[#This Row],[N° ARTICLE]]=0,"",VLOOKUP(BS_Septembre[[#This Row],[N° ARTICLE]],Données!C3:E59,3))</f>
        <v/>
      </c>
      <c r="G8" s="25"/>
      <c r="H8" s="27"/>
    </row>
    <row r="9" spans="1:52" ht="15.95" customHeight="1" x14ac:dyDescent="0.2">
      <c r="A9" s="11"/>
      <c r="B9" s="35"/>
      <c r="C9" s="35"/>
      <c r="D9" s="35"/>
      <c r="E9" s="60" t="str">
        <f>IF(BS_Septembre[[#This Row],[N° ARTICLE]]=0,"",VLOOKUP(BS_Septembre[[#This Row],[N° ARTICLE]],Données!C4:E60,2,FALSE))</f>
        <v/>
      </c>
      <c r="F9" s="35" t="str">
        <f>IF(BS_Septembre[[#This Row],[N° ARTICLE]]=0,"",VLOOKUP(BS_Septembre[[#This Row],[N° ARTICLE]],Données!C4:E60,3))</f>
        <v/>
      </c>
      <c r="G9" s="5"/>
      <c r="H9" s="4"/>
    </row>
    <row r="10" spans="1:52" s="18" customFormat="1" ht="15.95" customHeight="1" x14ac:dyDescent="0.2">
      <c r="A10" s="29"/>
      <c r="B10" s="34"/>
      <c r="C10" s="34"/>
      <c r="D10" s="34"/>
      <c r="E10" s="61" t="str">
        <f>IF(BS_Septembre[[#This Row],[N° ARTICLE]]=0,"",VLOOKUP(BS_Septembre[[#This Row],[N° ARTICLE]],Données!C5:E61,2,FALSE))</f>
        <v/>
      </c>
      <c r="F10" s="34" t="str">
        <f>IF(BS_Septembre[[#This Row],[N° ARTICLE]]=0,"",VLOOKUP(BS_Septembre[[#This Row],[N° ARTICLE]],Données!C5:E61,3))</f>
        <v/>
      </c>
      <c r="G10" s="25"/>
      <c r="H10" s="27"/>
    </row>
    <row r="11" spans="1:52" ht="15.95" customHeight="1" x14ac:dyDescent="0.2">
      <c r="A11" s="11"/>
      <c r="B11" s="35"/>
      <c r="C11" s="35"/>
      <c r="D11" s="35"/>
      <c r="E11" s="60" t="str">
        <f>IF(BS_Septembre[[#This Row],[N° ARTICLE]]=0,"",VLOOKUP(BS_Septembre[[#This Row],[N° ARTICLE]],Données!C6:E62,2,FALSE))</f>
        <v/>
      </c>
      <c r="F11" s="35" t="str">
        <f>IF(BS_Septembre[[#This Row],[N° ARTICLE]]=0,"",VLOOKUP(BS_Septembre[[#This Row],[N° ARTICLE]],Données!C6:E62,3))</f>
        <v/>
      </c>
      <c r="G11" s="5"/>
      <c r="H11" s="4"/>
    </row>
    <row r="12" spans="1:52" s="18" customFormat="1" ht="15.95" customHeight="1" x14ac:dyDescent="0.2">
      <c r="A12" s="29"/>
      <c r="B12" s="71"/>
      <c r="C12" s="29"/>
      <c r="D12" s="29"/>
      <c r="E12" s="61"/>
      <c r="F12" s="29"/>
      <c r="G12" s="25"/>
      <c r="H12" s="27"/>
    </row>
    <row r="13" spans="1:52" ht="15.95" customHeight="1" x14ac:dyDescent="0.2">
      <c r="A13" s="11"/>
      <c r="B13" s="35"/>
      <c r="C13" s="35"/>
      <c r="D13" s="35"/>
      <c r="E13" s="60" t="str">
        <f>IF(BS_Septembre[[#This Row],[N° ARTICLE]]=0,"",VLOOKUP(BS_Septembre[[#This Row],[N° ARTICLE]],Données!C8:E64,2,FALSE))</f>
        <v/>
      </c>
      <c r="F13" s="35" t="str">
        <f>IF(BS_Septembre[[#This Row],[N° ARTICLE]]=0,"",VLOOKUP(BS_Septembre[[#This Row],[N° ARTICLE]],Données!C8:E64,3))</f>
        <v/>
      </c>
      <c r="G13" s="5"/>
      <c r="H13" s="4"/>
    </row>
    <row r="14" spans="1:52" s="18" customFormat="1" ht="15.95" customHeight="1" x14ac:dyDescent="0.2">
      <c r="A14" s="29"/>
      <c r="B14" s="34"/>
      <c r="C14" s="34"/>
      <c r="D14" s="34"/>
      <c r="E14" s="61" t="str">
        <f>IF(BS_Septembre[[#This Row],[N° ARTICLE]]=0,"",VLOOKUP(BS_Septembre[[#This Row],[N° ARTICLE]],Données!C9:E65,2,FALSE))</f>
        <v/>
      </c>
      <c r="F14" s="34" t="str">
        <f>IF(BS_Septembre[[#This Row],[N° ARTICLE]]=0,"",VLOOKUP(BS_Septembre[[#This Row],[N° ARTICLE]],Données!C9:E65,3))</f>
        <v/>
      </c>
      <c r="G14" s="25"/>
      <c r="H14" s="27"/>
    </row>
    <row r="15" spans="1:52" ht="15.95" customHeight="1" x14ac:dyDescent="0.2">
      <c r="A15" s="11"/>
      <c r="B15" s="35"/>
      <c r="C15" s="35"/>
      <c r="D15" s="35"/>
      <c r="E15" s="60" t="str">
        <f>IF(BS_Septembre[[#This Row],[N° ARTICLE]]=0,"",VLOOKUP(BS_Septembre[[#This Row],[N° ARTICLE]],Données!C10:E66,2,FALSE))</f>
        <v/>
      </c>
      <c r="F15" s="35" t="str">
        <f>IF(BS_Septembre[[#This Row],[N° ARTICLE]]=0,"",VLOOKUP(BS_Septembre[[#This Row],[N° ARTICLE]],Données!C10:E66,3))</f>
        <v/>
      </c>
      <c r="G15" s="5"/>
      <c r="H15" s="4"/>
    </row>
    <row r="16" spans="1:52" s="18" customFormat="1" ht="15.95" customHeight="1" x14ac:dyDescent="0.2">
      <c r="A16" s="29"/>
      <c r="B16" s="34"/>
      <c r="C16" s="34"/>
      <c r="D16" s="34"/>
      <c r="E16" s="61" t="str">
        <f>IF(BS_Septembre[[#This Row],[N° ARTICLE]]=0,"",VLOOKUP(BS_Septembre[[#This Row],[N° ARTICLE]],Données!C11:E67,2,FALSE))</f>
        <v/>
      </c>
      <c r="F16" s="34" t="str">
        <f>IF(BS_Septembre[[#This Row],[N° ARTICLE]]=0,"",VLOOKUP(BS_Septembre[[#This Row],[N° ARTICLE]],Données!C11:E67,3))</f>
        <v/>
      </c>
      <c r="G16" s="25"/>
      <c r="H16" s="27"/>
    </row>
    <row r="17" spans="1:8" ht="15.95" customHeight="1" x14ac:dyDescent="0.2">
      <c r="A17" s="11"/>
      <c r="B17" s="35"/>
      <c r="C17" s="35"/>
      <c r="D17" s="35"/>
      <c r="E17" s="60" t="str">
        <f>IF(BS_Septembre[[#This Row],[N° ARTICLE]]=0,"",VLOOKUP(BS_Septembre[[#This Row],[N° ARTICLE]],Données!C12:E68,2,FALSE))</f>
        <v/>
      </c>
      <c r="F17" s="35" t="str">
        <f>IF(BS_Septembre[[#This Row],[N° ARTICLE]]=0,"",VLOOKUP(BS_Septembre[[#This Row],[N° ARTICLE]],Données!C12:E68,3))</f>
        <v/>
      </c>
      <c r="G17" s="5"/>
      <c r="H17" s="4"/>
    </row>
    <row r="18" spans="1:8" s="18" customFormat="1" ht="15.95" customHeight="1" x14ac:dyDescent="0.2">
      <c r="A18" s="29"/>
      <c r="B18" s="34"/>
      <c r="C18" s="34"/>
      <c r="D18" s="34"/>
      <c r="E18" s="61" t="str">
        <f>IF(BS_Septembre[[#This Row],[N° ARTICLE]]=0,"",VLOOKUP(BS_Septembre[[#This Row],[N° ARTICLE]],Données!C13:E69,2,FALSE))</f>
        <v/>
      </c>
      <c r="F18" s="34" t="str">
        <f>IF(BS_Septembre[[#This Row],[N° ARTICLE]]=0,"",VLOOKUP(BS_Septembre[[#This Row],[N° ARTICLE]],Données!C13:E69,3))</f>
        <v/>
      </c>
      <c r="G18" s="25"/>
      <c r="H18" s="27"/>
    </row>
    <row r="19" spans="1:8" ht="15.95" customHeight="1" x14ac:dyDescent="0.2">
      <c r="A19" s="11"/>
      <c r="B19" s="35"/>
      <c r="C19" s="35"/>
      <c r="D19" s="35"/>
      <c r="E19" s="60" t="str">
        <f>IF(BS_Septembre[[#This Row],[N° ARTICLE]]=0,"",VLOOKUP(BS_Septembre[[#This Row],[N° ARTICLE]],Données!C14:E70,2,FALSE))</f>
        <v/>
      </c>
      <c r="F19" s="35" t="str">
        <f>IF(BS_Septembre[[#This Row],[N° ARTICLE]]=0,"",VLOOKUP(BS_Septembre[[#This Row],[N° ARTICLE]],Données!C14:E70,3))</f>
        <v/>
      </c>
      <c r="G19" s="5"/>
      <c r="H19" s="4"/>
    </row>
    <row r="20" spans="1:8" s="18" customFormat="1" ht="15.95" customHeight="1" x14ac:dyDescent="0.2">
      <c r="A20" s="29"/>
      <c r="B20" s="34"/>
      <c r="C20" s="34"/>
      <c r="D20" s="34"/>
      <c r="E20" s="61" t="str">
        <f>IF(BS_Septembre[[#This Row],[N° ARTICLE]]=0,"",VLOOKUP(BS_Septembre[[#This Row],[N° ARTICLE]],Données!C15:E71,2,FALSE))</f>
        <v/>
      </c>
      <c r="F20" s="34" t="str">
        <f>IF(BS_Septembre[[#This Row],[N° ARTICLE]]=0,"",VLOOKUP(BS_Septembre[[#This Row],[N° ARTICLE]],Données!C15:E71,3))</f>
        <v/>
      </c>
      <c r="G20" s="25"/>
      <c r="H20" s="27"/>
    </row>
    <row r="21" spans="1:8" ht="15.95" customHeight="1" x14ac:dyDescent="0.2">
      <c r="A21" s="11"/>
      <c r="B21" s="35"/>
      <c r="C21" s="35"/>
      <c r="D21" s="35"/>
      <c r="E21" s="60" t="str">
        <f>IF(BS_Septembre[[#This Row],[N° ARTICLE]]=0,"",VLOOKUP(BS_Septembre[[#This Row],[N° ARTICLE]],Données!C16:E72,2,FALSE))</f>
        <v/>
      </c>
      <c r="F21" s="35" t="str">
        <f>IF(BS_Septembre[[#This Row],[N° ARTICLE]]=0,"",VLOOKUP(BS_Septembre[[#This Row],[N° ARTICLE]],Données!C16:E72,3))</f>
        <v/>
      </c>
      <c r="G21" s="5"/>
      <c r="H21" s="4"/>
    </row>
    <row r="22" spans="1:8" s="18" customFormat="1" ht="15.95" customHeight="1" x14ac:dyDescent="0.2">
      <c r="A22" s="29"/>
      <c r="B22" s="34"/>
      <c r="C22" s="34"/>
      <c r="D22" s="34"/>
      <c r="E22" s="61" t="str">
        <f>IF(BS_Septembre[[#This Row],[N° ARTICLE]]=0,"",VLOOKUP(BS_Septembre[[#This Row],[N° ARTICLE]],Données!C17:E73,2,FALSE))</f>
        <v/>
      </c>
      <c r="F22" s="34" t="str">
        <f>IF(BS_Septembre[[#This Row],[N° ARTICLE]]=0,"",VLOOKUP(BS_Septembre[[#This Row],[N° ARTICLE]],Données!C17:E73,3))</f>
        <v/>
      </c>
      <c r="G22" s="25"/>
      <c r="H22" s="27"/>
    </row>
    <row r="23" spans="1:8" ht="15.95" customHeight="1" x14ac:dyDescent="0.2">
      <c r="A23" s="11"/>
      <c r="B23" s="35"/>
      <c r="C23" s="35"/>
      <c r="D23" s="35"/>
      <c r="E23" s="60" t="str">
        <f>IF(BS_Septembre[[#This Row],[N° ARTICLE]]=0,"",VLOOKUP(BS_Septembre[[#This Row],[N° ARTICLE]],Données!C18:E74,2,FALSE))</f>
        <v/>
      </c>
      <c r="F23" s="35" t="str">
        <f>IF(BS_Septembre[[#This Row],[N° ARTICLE]]=0,"",VLOOKUP(BS_Septembre[[#This Row],[N° ARTICLE]],Données!C18:E74,3))</f>
        <v/>
      </c>
      <c r="G23" s="5"/>
      <c r="H23" s="4"/>
    </row>
    <row r="24" spans="1:8" ht="15.95" customHeight="1" x14ac:dyDescent="0.2">
      <c r="A24" s="29"/>
      <c r="B24" s="34"/>
      <c r="C24" s="34"/>
      <c r="D24" s="34"/>
      <c r="E24" s="61" t="str">
        <f>IF(BS_Septembre[[#This Row],[N° ARTICLE]]=0,"",VLOOKUP(BS_Septembre[[#This Row],[N° ARTICLE]],Données!C19:E75,2,FALSE))</f>
        <v/>
      </c>
      <c r="F24" s="34" t="str">
        <f>IF(BS_Septembre[[#This Row],[N° ARTICLE]]=0,"",VLOOKUP(BS_Septembre[[#This Row],[N° ARTICLE]],Données!C19:E75,3))</f>
        <v/>
      </c>
      <c r="G24" s="25"/>
      <c r="H24" s="27"/>
    </row>
    <row r="25" spans="1:8" s="18" customFormat="1" ht="15.95" customHeight="1" x14ac:dyDescent="0.2">
      <c r="A25" s="11"/>
      <c r="B25" s="35"/>
      <c r="C25" s="35"/>
      <c r="D25" s="35"/>
      <c r="E25" s="60" t="str">
        <f>IF(BS_Septembre[[#This Row],[N° ARTICLE]]=0,"",VLOOKUP(BS_Septembre[[#This Row],[N° ARTICLE]],Données!C20:E76,2,FALSE))</f>
        <v/>
      </c>
      <c r="F25" s="35" t="str">
        <f>IF(BS_Septembre[[#This Row],[N° ARTICLE]]=0,"",VLOOKUP(BS_Septembre[[#This Row],[N° ARTICLE]],Données!C20:E76,3))</f>
        <v/>
      </c>
      <c r="G25" s="5"/>
      <c r="H25" s="4"/>
    </row>
    <row r="26" spans="1:8" ht="15.95" customHeight="1" x14ac:dyDescent="0.2">
      <c r="A26" s="29"/>
      <c r="B26" s="34"/>
      <c r="C26" s="34"/>
      <c r="D26" s="34"/>
      <c r="E26" s="61" t="str">
        <f>IF(BS_Septembre[[#This Row],[N° ARTICLE]]=0,"",VLOOKUP(BS_Septembre[[#This Row],[N° ARTICLE]],Données!C21:E77,2,FALSE))</f>
        <v/>
      </c>
      <c r="F26" s="34" t="str">
        <f>IF(BS_Septembre[[#This Row],[N° ARTICLE]]=0,"",VLOOKUP(BS_Septembre[[#This Row],[N° ARTICLE]],Données!C21:E77,3))</f>
        <v/>
      </c>
      <c r="G26" s="25"/>
      <c r="H26" s="27"/>
    </row>
    <row r="27" spans="1:8" s="18" customFormat="1" ht="15.95" customHeight="1" x14ac:dyDescent="0.2">
      <c r="A27" s="11"/>
      <c r="B27" s="35"/>
      <c r="C27" s="35"/>
      <c r="D27" s="35"/>
      <c r="E27" s="60" t="str">
        <f>IF(BS_Septembre[[#This Row],[N° ARTICLE]]=0,"",VLOOKUP(BS_Septembre[[#This Row],[N° ARTICLE]],Données!C22:E78,2,FALSE))</f>
        <v/>
      </c>
      <c r="F27" s="35" t="str">
        <f>IF(BS_Septembre[[#This Row],[N° ARTICLE]]=0,"",VLOOKUP(BS_Septembre[[#This Row],[N° ARTICLE]],Données!C22:E78,3))</f>
        <v/>
      </c>
      <c r="G27" s="5"/>
      <c r="H27" s="4"/>
    </row>
    <row r="28" spans="1:8" ht="15.95" customHeight="1" x14ac:dyDescent="0.2">
      <c r="A28" s="29"/>
      <c r="B28" s="34"/>
      <c r="C28" s="34"/>
      <c r="D28" s="34"/>
      <c r="E28" s="61" t="str">
        <f>IF(BS_Septembre[[#This Row],[N° ARTICLE]]=0,"",VLOOKUP(BS_Septembre[[#This Row],[N° ARTICLE]],Données!C23:E79,2,FALSE))</f>
        <v/>
      </c>
      <c r="F28" s="34" t="str">
        <f>IF(BS_Septembre[[#This Row],[N° ARTICLE]]=0,"",VLOOKUP(BS_Septembre[[#This Row],[N° ARTICLE]],Données!C23:E79,3))</f>
        <v/>
      </c>
      <c r="G28" s="25"/>
      <c r="H28" s="27"/>
    </row>
    <row r="29" spans="1:8" s="18" customFormat="1" ht="15.95" customHeight="1" x14ac:dyDescent="0.2">
      <c r="A29" s="11"/>
      <c r="B29" s="35"/>
      <c r="C29" s="35"/>
      <c r="D29" s="35"/>
      <c r="E29" s="60" t="str">
        <f>IF(BS_Septembre[[#This Row],[N° ARTICLE]]=0,"",VLOOKUP(BS_Septembre[[#This Row],[N° ARTICLE]],Données!C24:E80,2,FALSE))</f>
        <v/>
      </c>
      <c r="F29" s="35" t="str">
        <f>IF(BS_Septembre[[#This Row],[N° ARTICLE]]=0,"",VLOOKUP(BS_Septembre[[#This Row],[N° ARTICLE]],Données!C24:E80,3))</f>
        <v/>
      </c>
      <c r="G29" s="5"/>
      <c r="H29" s="4"/>
    </row>
    <row r="30" spans="1:8" ht="15.95" customHeight="1" x14ac:dyDescent="0.2">
      <c r="A30" s="29"/>
      <c r="B30" s="34"/>
      <c r="C30" s="34"/>
      <c r="D30" s="34"/>
      <c r="E30" s="61" t="str">
        <f>IF(BS_Septembre[[#This Row],[N° ARTICLE]]=0,"",VLOOKUP(BS_Septembre[[#This Row],[N° ARTICLE]],Données!C25:E81,2,FALSE))</f>
        <v/>
      </c>
      <c r="F30" s="34" t="str">
        <f>IF(BS_Septembre[[#This Row],[N° ARTICLE]]=0,"",VLOOKUP(BS_Septembre[[#This Row],[N° ARTICLE]],Données!C25:E81,3))</f>
        <v/>
      </c>
      <c r="G30" s="25"/>
      <c r="H30" s="27"/>
    </row>
    <row r="31" spans="1:8" s="18" customFormat="1" ht="15.95" customHeight="1" x14ac:dyDescent="0.2">
      <c r="A31" s="11"/>
      <c r="B31" s="35"/>
      <c r="C31" s="35"/>
      <c r="D31" s="35"/>
      <c r="E31" s="60" t="str">
        <f>IF(BS_Septembre[[#This Row],[N° ARTICLE]]=0,"",VLOOKUP(BS_Septembre[[#This Row],[N° ARTICLE]],Données!C26:E82,2,FALSE))</f>
        <v/>
      </c>
      <c r="F31" s="35" t="str">
        <f>IF(BS_Septembre[[#This Row],[N° ARTICLE]]=0,"",VLOOKUP(BS_Septembre[[#This Row],[N° ARTICLE]],Données!C26:E82,3))</f>
        <v/>
      </c>
      <c r="G31" s="5"/>
      <c r="H31" s="4"/>
    </row>
    <row r="32" spans="1:8" ht="15.95" customHeight="1" x14ac:dyDescent="0.2">
      <c r="A32" s="29"/>
      <c r="B32" s="34"/>
      <c r="C32" s="34"/>
      <c r="D32" s="34"/>
      <c r="E32" s="61" t="str">
        <f>IF(BS_Septembre[[#This Row],[N° ARTICLE]]=0,"",VLOOKUP(BS_Septembre[[#This Row],[N° ARTICLE]],Données!C27:E83,2,FALSE))</f>
        <v/>
      </c>
      <c r="F32" s="34" t="str">
        <f>IF(BS_Septembre[[#This Row],[N° ARTICLE]]=0,"",VLOOKUP(BS_Septembre[[#This Row],[N° ARTICLE]],Données!C27:E83,3))</f>
        <v/>
      </c>
      <c r="G32" s="25"/>
      <c r="H32" s="27"/>
    </row>
    <row r="33" spans="1:8" s="18" customFormat="1" ht="15.95" customHeight="1" x14ac:dyDescent="0.2">
      <c r="A33" s="11"/>
      <c r="B33" s="35"/>
      <c r="C33" s="35"/>
      <c r="D33" s="35"/>
      <c r="E33" s="60" t="str">
        <f>IF(BS_Septembre[[#This Row],[N° ARTICLE]]=0,"",VLOOKUP(BS_Septembre[[#This Row],[N° ARTICLE]],Données!C28:E84,2,FALSE))</f>
        <v/>
      </c>
      <c r="F33" s="35" t="str">
        <f>IF(BS_Septembre[[#This Row],[N° ARTICLE]]=0,"",VLOOKUP(BS_Septembre[[#This Row],[N° ARTICLE]],Données!C28:E84,3))</f>
        <v/>
      </c>
      <c r="G33" s="5"/>
      <c r="H33" s="4"/>
    </row>
    <row r="34" spans="1:8" ht="15.95" customHeight="1" x14ac:dyDescent="0.2">
      <c r="A34" s="29"/>
      <c r="B34" s="34"/>
      <c r="C34" s="34"/>
      <c r="D34" s="34"/>
      <c r="E34" s="61" t="str">
        <f>IF(BS_Septembre[[#This Row],[N° ARTICLE]]=0,"",VLOOKUP(BS_Septembre[[#This Row],[N° ARTICLE]],Données!C29:E85,2,FALSE))</f>
        <v/>
      </c>
      <c r="F34" s="34" t="str">
        <f>IF(BS_Septembre[[#This Row],[N° ARTICLE]]=0,"",VLOOKUP(BS_Septembre[[#This Row],[N° ARTICLE]],Données!C29:E85,3))</f>
        <v/>
      </c>
      <c r="G34" s="25"/>
      <c r="H34" s="27"/>
    </row>
    <row r="35" spans="1:8" s="18" customFormat="1" ht="15.95" customHeight="1" x14ac:dyDescent="0.2">
      <c r="A35" s="11"/>
      <c r="B35" s="35"/>
      <c r="C35" s="35"/>
      <c r="D35" s="35"/>
      <c r="E35" s="60" t="str">
        <f>IF(BS_Septembre[[#This Row],[N° ARTICLE]]=0,"",VLOOKUP(BS_Septembre[[#This Row],[N° ARTICLE]],Données!C30:E86,2,FALSE))</f>
        <v/>
      </c>
      <c r="F35" s="35" t="str">
        <f>IF(BS_Septembre[[#This Row],[N° ARTICLE]]=0,"",VLOOKUP(BS_Septembre[[#This Row],[N° ARTICLE]],Données!C30:E86,3))</f>
        <v/>
      </c>
      <c r="G35" s="5"/>
      <c r="H35" s="4"/>
    </row>
    <row r="36" spans="1:8" ht="15.95" customHeight="1" x14ac:dyDescent="0.2">
      <c r="A36" s="29"/>
      <c r="B36" s="34"/>
      <c r="C36" s="34"/>
      <c r="D36" s="34"/>
      <c r="E36" s="61" t="str">
        <f>IF(BS_Septembre[[#This Row],[N° ARTICLE]]=0,"",VLOOKUP(BS_Septembre[[#This Row],[N° ARTICLE]],Données!C31:E87,2,FALSE))</f>
        <v/>
      </c>
      <c r="F36" s="34" t="str">
        <f>IF(BS_Septembre[[#This Row],[N° ARTICLE]]=0,"",VLOOKUP(BS_Septembre[[#This Row],[N° ARTICLE]],Données!C31:E87,3))</f>
        <v/>
      </c>
      <c r="G36" s="25"/>
      <c r="H36" s="27"/>
    </row>
    <row r="37" spans="1:8" s="18" customFormat="1" ht="15.95" customHeight="1" x14ac:dyDescent="0.2">
      <c r="A37" s="11"/>
      <c r="B37" s="35"/>
      <c r="C37" s="35"/>
      <c r="D37" s="35"/>
      <c r="E37" s="60" t="str">
        <f>IF(BS_Septembre[[#This Row],[N° ARTICLE]]=0,"",VLOOKUP(BS_Septembre[[#This Row],[N° ARTICLE]],Données!C32:E88,2,FALSE))</f>
        <v/>
      </c>
      <c r="F37" s="35" t="str">
        <f>IF(BS_Septembre[[#This Row],[N° ARTICLE]]=0,"",VLOOKUP(BS_Septembre[[#This Row],[N° ARTICLE]],Données!C32:E88,3))</f>
        <v/>
      </c>
      <c r="G37" s="5"/>
      <c r="H37" s="4"/>
    </row>
    <row r="38" spans="1:8" ht="15.95" customHeight="1" x14ac:dyDescent="0.2">
      <c r="A38" s="29"/>
      <c r="B38" s="34"/>
      <c r="C38" s="34"/>
      <c r="D38" s="34"/>
      <c r="E38" s="61" t="str">
        <f>IF(BS_Septembre[[#This Row],[N° ARTICLE]]=0,"",VLOOKUP(BS_Septembre[[#This Row],[N° ARTICLE]],Données!C33:E89,2,FALSE))</f>
        <v/>
      </c>
      <c r="F38" s="34" t="str">
        <f>IF(BS_Septembre[[#This Row],[N° ARTICLE]]=0,"",VLOOKUP(BS_Septembre[[#This Row],[N° ARTICLE]],Données!C33:E89,3))</f>
        <v/>
      </c>
      <c r="G38" s="25"/>
      <c r="H38" s="27"/>
    </row>
    <row r="39" spans="1:8" s="18" customFormat="1" ht="15.95" customHeight="1" x14ac:dyDescent="0.2">
      <c r="A39" s="11"/>
      <c r="B39" s="35"/>
      <c r="C39" s="35"/>
      <c r="D39" s="35"/>
      <c r="E39" s="60" t="str">
        <f>IF(BS_Septembre[[#This Row],[N° ARTICLE]]=0,"",VLOOKUP(BS_Septembre[[#This Row],[N° ARTICLE]],Données!C34:E90,2,FALSE))</f>
        <v/>
      </c>
      <c r="F39" s="35" t="str">
        <f>IF(BS_Septembre[[#This Row],[N° ARTICLE]]=0,"",VLOOKUP(BS_Septembre[[#This Row],[N° ARTICLE]],Données!C34:E90,3))</f>
        <v/>
      </c>
      <c r="G39" s="5"/>
      <c r="H39" s="4"/>
    </row>
    <row r="40" spans="1:8" ht="15.95" customHeight="1" x14ac:dyDescent="0.2">
      <c r="A40" s="29"/>
      <c r="B40" s="34"/>
      <c r="C40" s="34"/>
      <c r="D40" s="34"/>
      <c r="E40" s="61" t="str">
        <f>IF(BS_Septembre[[#This Row],[N° ARTICLE]]=0,"",VLOOKUP(BS_Septembre[[#This Row],[N° ARTICLE]],Données!C35:E91,2,FALSE))</f>
        <v/>
      </c>
      <c r="F40" s="34" t="str">
        <f>IF(BS_Septembre[[#This Row],[N° ARTICLE]]=0,"",VLOOKUP(BS_Septembre[[#This Row],[N° ARTICLE]],Données!C35:E91,3))</f>
        <v/>
      </c>
      <c r="G40" s="25"/>
      <c r="H40" s="27"/>
    </row>
    <row r="41" spans="1:8" s="18" customFormat="1" ht="15.95" customHeight="1" x14ac:dyDescent="0.2">
      <c r="A41" s="11"/>
      <c r="B41" s="35"/>
      <c r="C41" s="35"/>
      <c r="D41" s="35"/>
      <c r="E41" s="60" t="str">
        <f>IF(BS_Septembre[[#This Row],[N° ARTICLE]]=0,"",VLOOKUP(BS_Septembre[[#This Row],[N° ARTICLE]],Données!C36:E92,2,FALSE))</f>
        <v/>
      </c>
      <c r="F41" s="35" t="str">
        <f>IF(BS_Septembre[[#This Row],[N° ARTICLE]]=0,"",VLOOKUP(BS_Septembre[[#This Row],[N° ARTICLE]],Données!C36:E92,3))</f>
        <v/>
      </c>
      <c r="G41" s="5"/>
      <c r="H41" s="4"/>
    </row>
    <row r="42" spans="1:8" ht="15.95" customHeight="1" x14ac:dyDescent="0.2">
      <c r="A42" s="29"/>
      <c r="B42" s="34"/>
      <c r="C42" s="34"/>
      <c r="D42" s="34"/>
      <c r="E42" s="61" t="str">
        <f>IF(BS_Septembre[[#This Row],[N° ARTICLE]]=0,"",VLOOKUP(BS_Septembre[[#This Row],[N° ARTICLE]],Données!C37:E93,2,FALSE))</f>
        <v/>
      </c>
      <c r="F42" s="34" t="str">
        <f>IF(BS_Septembre[[#This Row],[N° ARTICLE]]=0,"",VLOOKUP(BS_Septembre[[#This Row],[N° ARTICLE]],Données!C37:E93,3))</f>
        <v/>
      </c>
      <c r="G42" s="25"/>
      <c r="H42" s="27"/>
    </row>
    <row r="43" spans="1:8" s="18" customFormat="1" ht="15.95" customHeight="1" x14ac:dyDescent="0.2">
      <c r="A43" s="11"/>
      <c r="B43" s="35"/>
      <c r="C43" s="35"/>
      <c r="D43" s="35"/>
      <c r="E43" s="60" t="str">
        <f>IF(BS_Septembre[[#This Row],[N° ARTICLE]]=0,"",VLOOKUP(BS_Septembre[[#This Row],[N° ARTICLE]],Données!C38:E94,2,FALSE))</f>
        <v/>
      </c>
      <c r="F43" s="35" t="str">
        <f>IF(BS_Septembre[[#This Row],[N° ARTICLE]]=0,"",VLOOKUP(BS_Septembre[[#This Row],[N° ARTICLE]],Données!C38:E94,3))</f>
        <v/>
      </c>
      <c r="G43" s="5"/>
      <c r="H43" s="4"/>
    </row>
    <row r="44" spans="1:8" ht="15.95" customHeight="1" x14ac:dyDescent="0.2">
      <c r="A44" s="29"/>
      <c r="B44" s="34"/>
      <c r="C44" s="34"/>
      <c r="D44" s="34"/>
      <c r="E44" s="61" t="str">
        <f>IF(BS_Septembre[[#This Row],[N° ARTICLE]]=0,"",VLOOKUP(BS_Septembre[[#This Row],[N° ARTICLE]],Données!C39:E95,2,FALSE))</f>
        <v/>
      </c>
      <c r="F44" s="34" t="str">
        <f>IF(BS_Septembre[[#This Row],[N° ARTICLE]]=0,"",VLOOKUP(BS_Septembre[[#This Row],[N° ARTICLE]],Données!C39:E95,3))</f>
        <v/>
      </c>
      <c r="G44" s="25"/>
      <c r="H44" s="27"/>
    </row>
    <row r="45" spans="1:8" s="18" customFormat="1" ht="15.95" customHeight="1" x14ac:dyDescent="0.2">
      <c r="A45" s="11"/>
      <c r="B45" s="35"/>
      <c r="C45" s="35"/>
      <c r="D45" s="35"/>
      <c r="E45" s="60" t="str">
        <f>IF(BS_Septembre[[#This Row],[N° ARTICLE]]=0,"",VLOOKUP(BS_Septembre[[#This Row],[N° ARTICLE]],Données!C40:E96,2,FALSE))</f>
        <v/>
      </c>
      <c r="F45" s="35" t="str">
        <f>IF(BS_Septembre[[#This Row],[N° ARTICLE]]=0,"",VLOOKUP(BS_Septembre[[#This Row],[N° ARTICLE]],Données!C40:E96,3))</f>
        <v/>
      </c>
      <c r="G45" s="5"/>
      <c r="H45" s="4"/>
    </row>
    <row r="46" spans="1:8" ht="15.95" customHeight="1" x14ac:dyDescent="0.2">
      <c r="A46" s="29"/>
      <c r="B46" s="34"/>
      <c r="C46" s="34"/>
      <c r="D46" s="34"/>
      <c r="E46" s="61" t="str">
        <f>IF(BS_Septembre[[#This Row],[N° ARTICLE]]=0,"",VLOOKUP(BS_Septembre[[#This Row],[N° ARTICLE]],Données!C41:E97,2,FALSE))</f>
        <v/>
      </c>
      <c r="F46" s="34" t="str">
        <f>IF(BS_Septembre[[#This Row],[N° ARTICLE]]=0,"",VLOOKUP(BS_Septembre[[#This Row],[N° ARTICLE]],Données!C41:E97,3))</f>
        <v/>
      </c>
      <c r="G46" s="25"/>
      <c r="H46" s="27"/>
    </row>
    <row r="47" spans="1:8" s="18" customFormat="1" ht="15.95" customHeight="1" x14ac:dyDescent="0.2">
      <c r="A47" s="11"/>
      <c r="B47" s="35"/>
      <c r="C47" s="35"/>
      <c r="D47" s="35"/>
      <c r="E47" s="60" t="str">
        <f>IF(BS_Septembre[[#This Row],[N° ARTICLE]]=0,"",VLOOKUP(BS_Septembre[[#This Row],[N° ARTICLE]],Données!C42:E98,2,FALSE))</f>
        <v/>
      </c>
      <c r="F47" s="35" t="str">
        <f>IF(BS_Septembre[[#This Row],[N° ARTICLE]]=0,"",VLOOKUP(BS_Septembre[[#This Row],[N° ARTICLE]],Données!C42:E98,3))</f>
        <v/>
      </c>
      <c r="G47" s="5"/>
      <c r="H47" s="4"/>
    </row>
    <row r="48" spans="1:8" ht="15.95" customHeight="1" x14ac:dyDescent="0.2">
      <c r="A48" s="29"/>
      <c r="B48" s="34"/>
      <c r="C48" s="34"/>
      <c r="D48" s="34"/>
      <c r="E48" s="61" t="str">
        <f>IF(BS_Septembre[[#This Row],[N° ARTICLE]]=0,"",VLOOKUP(BS_Septembre[[#This Row],[N° ARTICLE]],Données!C43:E99,2,FALSE))</f>
        <v/>
      </c>
      <c r="F48" s="34" t="str">
        <f>IF(BS_Septembre[[#This Row],[N° ARTICLE]]=0,"",VLOOKUP(BS_Septembre[[#This Row],[N° ARTICLE]],Données!C43:E99,3))</f>
        <v/>
      </c>
      <c r="G48" s="25"/>
      <c r="H48" s="27"/>
    </row>
    <row r="49" spans="1:8" s="18" customFormat="1" ht="15.95" customHeight="1" x14ac:dyDescent="0.2">
      <c r="A49" s="11"/>
      <c r="B49" s="35"/>
      <c r="C49" s="35"/>
      <c r="D49" s="35"/>
      <c r="E49" s="60" t="str">
        <f>IF(BS_Septembre[[#This Row],[N° ARTICLE]]=0,"",VLOOKUP(BS_Septembre[[#This Row],[N° ARTICLE]],Données!C44:E100,2,FALSE))</f>
        <v/>
      </c>
      <c r="F49" s="35" t="str">
        <f>IF(BS_Septembre[[#This Row],[N° ARTICLE]]=0,"",VLOOKUP(BS_Septembre[[#This Row],[N° ARTICLE]],Données!C44:E100,3))</f>
        <v/>
      </c>
      <c r="G49" s="5"/>
      <c r="H49" s="4"/>
    </row>
    <row r="50" spans="1:8" ht="15.95" customHeight="1" x14ac:dyDescent="0.2">
      <c r="A50" s="29"/>
      <c r="B50" s="34"/>
      <c r="C50" s="34"/>
      <c r="D50" s="34"/>
      <c r="E50" s="61" t="str">
        <f>IF(BS_Septembre[[#This Row],[N° ARTICLE]]=0,"",VLOOKUP(BS_Septembre[[#This Row],[N° ARTICLE]],Données!C45:E101,2,FALSE))</f>
        <v/>
      </c>
      <c r="F50" s="34" t="str">
        <f>IF(BS_Septembre[[#This Row],[N° ARTICLE]]=0,"",VLOOKUP(BS_Septembre[[#This Row],[N° ARTICLE]],Données!C45:E101,3))</f>
        <v/>
      </c>
      <c r="G50" s="25"/>
      <c r="H50" s="27"/>
    </row>
    <row r="51" spans="1:8" s="18" customFormat="1" ht="15.95" customHeight="1" x14ac:dyDescent="0.2">
      <c r="A51" s="11"/>
      <c r="B51" s="35"/>
      <c r="C51" s="35"/>
      <c r="D51" s="35"/>
      <c r="E51" s="60" t="str">
        <f>IF(BS_Septembre[[#This Row],[N° ARTICLE]]=0,"",VLOOKUP(BS_Septembre[[#This Row],[N° ARTICLE]],Données!C46:E102,2,FALSE))</f>
        <v/>
      </c>
      <c r="F51" s="35" t="str">
        <f>IF(BS_Septembre[[#This Row],[N° ARTICLE]]=0,"",VLOOKUP(BS_Septembre[[#This Row],[N° ARTICLE]],Données!C46:E102,3))</f>
        <v/>
      </c>
      <c r="G51" s="5"/>
      <c r="H51" s="4"/>
    </row>
    <row r="52" spans="1:8" ht="15.95" customHeight="1" x14ac:dyDescent="0.2">
      <c r="A52" s="29"/>
      <c r="B52" s="34"/>
      <c r="C52" s="34"/>
      <c r="D52" s="34"/>
      <c r="E52" s="61" t="str">
        <f>IF(BS_Septembre[[#This Row],[N° ARTICLE]]=0,"",VLOOKUP(BS_Septembre[[#This Row],[N° ARTICLE]],Données!C47:E103,2,FALSE))</f>
        <v/>
      </c>
      <c r="F52" s="34" t="str">
        <f>IF(BS_Septembre[[#This Row],[N° ARTICLE]]=0,"",VLOOKUP(BS_Septembre[[#This Row],[N° ARTICLE]],Données!C47:E103,3))</f>
        <v/>
      </c>
      <c r="G52" s="25"/>
      <c r="H52" s="27"/>
    </row>
    <row r="53" spans="1:8" s="18" customFormat="1" ht="15.95" customHeight="1" x14ac:dyDescent="0.2">
      <c r="A53" s="11"/>
      <c r="B53" s="35"/>
      <c r="C53" s="35"/>
      <c r="D53" s="35"/>
      <c r="E53" s="60" t="str">
        <f>IF(BS_Septembre[[#This Row],[N° ARTICLE]]=0,"",VLOOKUP(BS_Septembre[[#This Row],[N° ARTICLE]],Données!C48:E104,2,FALSE))</f>
        <v/>
      </c>
      <c r="F53" s="35" t="str">
        <f>IF(BS_Septembre[[#This Row],[N° ARTICLE]]=0,"",VLOOKUP(BS_Septembre[[#This Row],[N° ARTICLE]],Données!C48:E104,3))</f>
        <v/>
      </c>
      <c r="G53" s="5"/>
      <c r="H53" s="4"/>
    </row>
    <row r="54" spans="1:8" ht="15.95" customHeight="1" x14ac:dyDescent="0.2">
      <c r="A54" s="29"/>
      <c r="B54" s="34"/>
      <c r="C54" s="34"/>
      <c r="D54" s="34"/>
      <c r="E54" s="61" t="str">
        <f>IF(BS_Septembre[[#This Row],[N° ARTICLE]]=0,"",VLOOKUP(BS_Septembre[[#This Row],[N° ARTICLE]],Données!C49:E105,2,FALSE))</f>
        <v/>
      </c>
      <c r="F54" s="34" t="str">
        <f>IF(BS_Septembre[[#This Row],[N° ARTICLE]]=0,"",VLOOKUP(BS_Septembre[[#This Row],[N° ARTICLE]],Données!C49:E105,3))</f>
        <v/>
      </c>
      <c r="G54" s="25"/>
      <c r="H54" s="27"/>
    </row>
    <row r="55" spans="1:8" s="18" customFormat="1" ht="15.95" customHeight="1" x14ac:dyDescent="0.2">
      <c r="A55" s="11"/>
      <c r="B55" s="35"/>
      <c r="C55" s="35"/>
      <c r="D55" s="35"/>
      <c r="E55" s="60" t="str">
        <f>IF(BS_Septembre[[#This Row],[N° ARTICLE]]=0,"",VLOOKUP(BS_Septembre[[#This Row],[N° ARTICLE]],Données!C50:E106,2,FALSE))</f>
        <v/>
      </c>
      <c r="F55" s="35" t="str">
        <f>IF(BS_Septembre[[#This Row],[N° ARTICLE]]=0,"",VLOOKUP(BS_Septembre[[#This Row],[N° ARTICLE]],Données!C50:E106,3))</f>
        <v/>
      </c>
      <c r="G55" s="5"/>
      <c r="H55" s="4"/>
    </row>
    <row r="56" spans="1:8" ht="15.95" customHeight="1" x14ac:dyDescent="0.2">
      <c r="A56" s="29"/>
      <c r="B56" s="34"/>
      <c r="C56" s="34"/>
      <c r="D56" s="34"/>
      <c r="E56" s="61" t="str">
        <f>IF(BS_Septembre[[#This Row],[N° ARTICLE]]=0,"",VLOOKUP(BS_Septembre[[#This Row],[N° ARTICLE]],Données!C51:E107,2,FALSE))</f>
        <v/>
      </c>
      <c r="F56" s="34" t="str">
        <f>IF(BS_Septembre[[#This Row],[N° ARTICLE]]=0,"",VLOOKUP(BS_Septembre[[#This Row],[N° ARTICLE]],Données!C51:E107,3))</f>
        <v/>
      </c>
      <c r="G56" s="25"/>
      <c r="H56" s="27"/>
    </row>
    <row r="57" spans="1:8" s="18" customFormat="1" ht="15.95" customHeight="1" x14ac:dyDescent="0.2">
      <c r="A57" s="11"/>
      <c r="B57" s="35"/>
      <c r="C57" s="35"/>
      <c r="D57" s="35"/>
      <c r="E57" s="60" t="str">
        <f>IF(BS_Septembre[[#This Row],[N° ARTICLE]]=0,"",VLOOKUP(BS_Septembre[[#This Row],[N° ARTICLE]],Données!C52:E108,2,FALSE))</f>
        <v/>
      </c>
      <c r="F57" s="35" t="str">
        <f>IF(BS_Septembre[[#This Row],[N° ARTICLE]]=0,"",VLOOKUP(BS_Septembre[[#This Row],[N° ARTICLE]],Données!C52:E108,3))</f>
        <v/>
      </c>
      <c r="G57" s="5"/>
      <c r="H57" s="4"/>
    </row>
    <row r="58" spans="1:8" ht="15.95" customHeight="1" x14ac:dyDescent="0.2">
      <c r="A58" s="29"/>
      <c r="B58" s="34"/>
      <c r="C58" s="34"/>
      <c r="D58" s="34"/>
      <c r="E58" s="61" t="str">
        <f>IF(BS_Septembre[[#This Row],[N° ARTICLE]]=0,"",VLOOKUP(BS_Septembre[[#This Row],[N° ARTICLE]],Données!C53:E109,2,FALSE))</f>
        <v/>
      </c>
      <c r="F58" s="34" t="str">
        <f>IF(BS_Septembre[[#This Row],[N° ARTICLE]]=0,"",VLOOKUP(BS_Septembre[[#This Row],[N° ARTICLE]],Données!C53:E109,3))</f>
        <v/>
      </c>
      <c r="G58" s="25"/>
      <c r="H58" s="27"/>
    </row>
    <row r="59" spans="1:8" s="18" customFormat="1" ht="15.95" customHeight="1" x14ac:dyDescent="0.2">
      <c r="A59" s="11"/>
      <c r="B59" s="35"/>
      <c r="C59" s="35"/>
      <c r="D59" s="35"/>
      <c r="E59" s="60" t="str">
        <f>IF(BS_Septembre[[#This Row],[N° ARTICLE]]=0,"",VLOOKUP(BS_Septembre[[#This Row],[N° ARTICLE]],Données!C54:E110,2,FALSE))</f>
        <v/>
      </c>
      <c r="F59" s="35" t="str">
        <f>IF(BS_Septembre[[#This Row],[N° ARTICLE]]=0,"",VLOOKUP(BS_Septembre[[#This Row],[N° ARTICLE]],Données!C54:E110,3))</f>
        <v/>
      </c>
      <c r="G59" s="5"/>
      <c r="H59" s="4"/>
    </row>
    <row r="60" spans="1:8" ht="15.95" customHeight="1" x14ac:dyDescent="0.2">
      <c r="A60" s="29"/>
      <c r="B60" s="34"/>
      <c r="C60" s="34"/>
      <c r="D60" s="34"/>
      <c r="E60" s="61" t="str">
        <f>IF(BS_Septembre[[#This Row],[N° ARTICLE]]=0,"",VLOOKUP(BS_Septembre[[#This Row],[N° ARTICLE]],Données!C55:E111,2,FALSE))</f>
        <v/>
      </c>
      <c r="F60" s="34" t="str">
        <f>IF(BS_Septembre[[#This Row],[N° ARTICLE]]=0,"",VLOOKUP(BS_Septembre[[#This Row],[N° ARTICLE]],Données!C55:E111,3))</f>
        <v/>
      </c>
      <c r="G60" s="25"/>
      <c r="H60" s="27"/>
    </row>
    <row r="61" spans="1:8" s="18" customFormat="1" ht="15.95" customHeight="1" x14ac:dyDescent="0.2">
      <c r="A61" s="11"/>
      <c r="B61" s="35"/>
      <c r="C61" s="35"/>
      <c r="D61" s="35"/>
      <c r="E61" s="60" t="str">
        <f>IF(BS_Septembre[[#This Row],[N° ARTICLE]]=0,"",VLOOKUP(BS_Septembre[[#This Row],[N° ARTICLE]],Données!C56:E112,2,FALSE))</f>
        <v/>
      </c>
      <c r="F61" s="35" t="str">
        <f>IF(BS_Septembre[[#This Row],[N° ARTICLE]]=0,"",VLOOKUP(BS_Septembre[[#This Row],[N° ARTICLE]],Données!C56:E112,3))</f>
        <v/>
      </c>
      <c r="G61" s="5"/>
      <c r="H61" s="4"/>
    </row>
    <row r="62" spans="1:8" ht="15.95" customHeight="1" x14ac:dyDescent="0.2">
      <c r="A62" s="29"/>
      <c r="B62" s="34"/>
      <c r="C62" s="34"/>
      <c r="D62" s="34"/>
      <c r="E62" s="61" t="str">
        <f>IF(BS_Septembre[[#This Row],[N° ARTICLE]]=0,"",VLOOKUP(BS_Septembre[[#This Row],[N° ARTICLE]],Données!C57:E113,2,FALSE))</f>
        <v/>
      </c>
      <c r="F62" s="34" t="str">
        <f>IF(BS_Septembre[[#This Row],[N° ARTICLE]]=0,"",VLOOKUP(BS_Septembre[[#This Row],[N° ARTICLE]],Données!C57:E113,3))</f>
        <v/>
      </c>
      <c r="G62" s="25"/>
      <c r="H62" s="27"/>
    </row>
    <row r="63" spans="1:8" ht="15.95" customHeight="1" x14ac:dyDescent="0.2">
      <c r="A63" s="11"/>
      <c r="B63" s="35"/>
      <c r="C63" s="35"/>
      <c r="D63" s="35"/>
      <c r="E63" s="60" t="str">
        <f>IF(BS_Septembre[[#This Row],[N° ARTICLE]]=0,"",VLOOKUP(BS_Septembre[[#This Row],[N° ARTICLE]],Données!C58:E114,2,FALSE))</f>
        <v/>
      </c>
      <c r="F63" s="35" t="str">
        <f>IF(BS_Septembre[[#This Row],[N° ARTICLE]]=0,"",VLOOKUP(BS_Septembre[[#This Row],[N° ARTICLE]],Données!C58:E114,3))</f>
        <v/>
      </c>
      <c r="G63" s="5"/>
      <c r="H63" s="4"/>
    </row>
    <row r="64" spans="1:8" s="18" customFormat="1" ht="15.95" customHeight="1" x14ac:dyDescent="0.2">
      <c r="A64" s="29"/>
      <c r="B64" s="34"/>
      <c r="C64" s="34"/>
      <c r="D64" s="34"/>
      <c r="E64" s="61" t="str">
        <f>IF(BS_Septembre[[#This Row],[N° ARTICLE]]=0,"",VLOOKUP(BS_Septembre[[#This Row],[N° ARTICLE]],Données!C59:E115,2,FALSE))</f>
        <v/>
      </c>
      <c r="F64" s="34" t="str">
        <f>IF(BS_Septembre[[#This Row],[N° ARTICLE]]=0,"",VLOOKUP(BS_Septembre[[#This Row],[N° ARTICLE]],Données!C59:E115,3))</f>
        <v/>
      </c>
      <c r="G64" s="25"/>
      <c r="H64" s="27"/>
    </row>
    <row r="65" spans="1:8" ht="15.95" customHeight="1" x14ac:dyDescent="0.2">
      <c r="A65" s="11"/>
      <c r="B65" s="35"/>
      <c r="C65" s="35"/>
      <c r="D65" s="35"/>
      <c r="E65" s="60" t="str">
        <f>IF(BS_Septembre[[#This Row],[N° ARTICLE]]=0,"",VLOOKUP(BS_Septembre[[#This Row],[N° ARTICLE]],Données!C60:E116,2,FALSE))</f>
        <v/>
      </c>
      <c r="F65" s="35" t="str">
        <f>IF(BS_Septembre[[#This Row],[N° ARTICLE]]=0,"",VLOOKUP(BS_Septembre[[#This Row],[N° ARTICLE]],Données!C60:E116,3))</f>
        <v/>
      </c>
      <c r="G65" s="5"/>
      <c r="H65" s="4"/>
    </row>
    <row r="66" spans="1:8" ht="15.95" customHeight="1" x14ac:dyDescent="0.2">
      <c r="A66" s="29"/>
      <c r="B66" s="34"/>
      <c r="C66" s="34"/>
      <c r="D66" s="34"/>
      <c r="E66" s="61" t="str">
        <f>IF(BS_Septembre[[#This Row],[N° ARTICLE]]=0,"",VLOOKUP(BS_Septembre[[#This Row],[N° ARTICLE]],Données!C61:E117,2,FALSE))</f>
        <v/>
      </c>
      <c r="F66" s="34" t="str">
        <f>IF(BS_Septembre[[#This Row],[N° ARTICLE]]=0,"",VLOOKUP(BS_Septembre[[#This Row],[N° ARTICLE]],Données!C61:E117,3))</f>
        <v/>
      </c>
      <c r="G66" s="25"/>
      <c r="H66" s="27"/>
    </row>
    <row r="67" spans="1:8" s="18" customFormat="1" ht="15.95" customHeight="1" x14ac:dyDescent="0.2">
      <c r="A67" s="11"/>
      <c r="B67" s="35"/>
      <c r="C67" s="35"/>
      <c r="D67" s="35"/>
      <c r="E67" s="60" t="str">
        <f>IF(BS_Septembre[[#This Row],[N° ARTICLE]]=0,"",VLOOKUP(BS_Septembre[[#This Row],[N° ARTICLE]],Données!C62:E118,2,FALSE))</f>
        <v/>
      </c>
      <c r="F67" s="35" t="str">
        <f>IF(BS_Septembre[[#This Row],[N° ARTICLE]]=0,"",VLOOKUP(BS_Septembre[[#This Row],[N° ARTICLE]],Données!C62:E118,3))</f>
        <v/>
      </c>
      <c r="G67" s="5"/>
      <c r="H67" s="4"/>
    </row>
    <row r="68" spans="1:8" ht="15.95" customHeight="1" x14ac:dyDescent="0.2">
      <c r="A68" s="29"/>
      <c r="B68" s="34"/>
      <c r="C68" s="34"/>
      <c r="D68" s="34"/>
      <c r="E68" s="61" t="str">
        <f>IF(BS_Septembre[[#This Row],[N° ARTICLE]]=0,"",VLOOKUP(BS_Septembre[[#This Row],[N° ARTICLE]],Données!C63:E119,2,FALSE))</f>
        <v/>
      </c>
      <c r="F68" s="34" t="str">
        <f>IF(BS_Septembre[[#This Row],[N° ARTICLE]]=0,"",VLOOKUP(BS_Septembre[[#This Row],[N° ARTICLE]],Données!C63:E119,3))</f>
        <v/>
      </c>
      <c r="G68" s="25"/>
      <c r="H68" s="27"/>
    </row>
    <row r="69" spans="1:8" s="18" customFormat="1" ht="15.95" customHeight="1" x14ac:dyDescent="0.2">
      <c r="A69" s="11"/>
      <c r="B69" s="35"/>
      <c r="C69" s="35"/>
      <c r="D69" s="35"/>
      <c r="E69" s="60" t="str">
        <f>IF(BS_Septembre[[#This Row],[N° ARTICLE]]=0,"",VLOOKUP(BS_Septembre[[#This Row],[N° ARTICLE]],Données!C64:E120,2,FALSE))</f>
        <v/>
      </c>
      <c r="F69" s="35" t="str">
        <f>IF(BS_Septembre[[#This Row],[N° ARTICLE]]=0,"",VLOOKUP(BS_Septembre[[#This Row],[N° ARTICLE]],Données!C64:E120,3))</f>
        <v/>
      </c>
      <c r="G69" s="5"/>
      <c r="H69" s="4"/>
    </row>
    <row r="70" spans="1:8" ht="15.95" customHeight="1" x14ac:dyDescent="0.2">
      <c r="A70" s="29"/>
      <c r="B70" s="34"/>
      <c r="C70" s="34"/>
      <c r="D70" s="34"/>
      <c r="E70" s="61" t="str">
        <f>IF(BS_Septembre[[#This Row],[N° ARTICLE]]=0,"",VLOOKUP(BS_Septembre[[#This Row],[N° ARTICLE]],Données!C65:E121,2,FALSE))</f>
        <v/>
      </c>
      <c r="F70" s="34" t="str">
        <f>IF(BS_Septembre[[#This Row],[N° ARTICLE]]=0,"",VLOOKUP(BS_Septembre[[#This Row],[N° ARTICLE]],Données!C65:E121,3))</f>
        <v/>
      </c>
      <c r="G70" s="25"/>
      <c r="H70" s="27"/>
    </row>
    <row r="71" spans="1:8" s="18" customFormat="1" ht="15.95" customHeight="1" x14ac:dyDescent="0.2">
      <c r="A71" s="11"/>
      <c r="B71" s="35"/>
      <c r="C71" s="35"/>
      <c r="D71" s="35"/>
      <c r="E71" s="60" t="str">
        <f>IF(BS_Septembre[[#This Row],[N° ARTICLE]]=0,"",VLOOKUP(BS_Septembre[[#This Row],[N° ARTICLE]],Données!C66:E122,2,FALSE))</f>
        <v/>
      </c>
      <c r="F71" s="35" t="str">
        <f>IF(BS_Septembre[[#This Row],[N° ARTICLE]]=0,"",VLOOKUP(BS_Septembre[[#This Row],[N° ARTICLE]],Données!C66:E122,3))</f>
        <v/>
      </c>
      <c r="G71" s="5"/>
      <c r="H71" s="4"/>
    </row>
    <row r="72" spans="1:8" ht="15.95" customHeight="1" x14ac:dyDescent="0.2">
      <c r="A72" s="29"/>
      <c r="B72" s="34"/>
      <c r="C72" s="34"/>
      <c r="D72" s="34"/>
      <c r="E72" s="61" t="str">
        <f>IF(BS_Septembre[[#This Row],[N° ARTICLE]]=0,"",VLOOKUP(BS_Septembre[[#This Row],[N° ARTICLE]],Données!C67:E123,2,FALSE))</f>
        <v/>
      </c>
      <c r="F72" s="34" t="str">
        <f>IF(BS_Septembre[[#This Row],[N° ARTICLE]]=0,"",VLOOKUP(BS_Septembre[[#This Row],[N° ARTICLE]],Données!C67:E123,3))</f>
        <v/>
      </c>
      <c r="G72" s="25"/>
      <c r="H72" s="27"/>
    </row>
    <row r="73" spans="1:8" s="18" customFormat="1" ht="15.95" customHeight="1" x14ac:dyDescent="0.2">
      <c r="A73" s="11"/>
      <c r="B73" s="35"/>
      <c r="C73" s="35"/>
      <c r="D73" s="35"/>
      <c r="E73" s="60" t="str">
        <f>IF(BS_Septembre[[#This Row],[N° ARTICLE]]=0,"",VLOOKUP(BS_Septembre[[#This Row],[N° ARTICLE]],Données!C68:E124,2,FALSE))</f>
        <v/>
      </c>
      <c r="F73" s="35" t="str">
        <f>IF(BS_Septembre[[#This Row],[N° ARTICLE]]=0,"",VLOOKUP(BS_Septembre[[#This Row],[N° ARTICLE]],Données!C68:E124,3))</f>
        <v/>
      </c>
      <c r="G73" s="5"/>
      <c r="H73" s="4"/>
    </row>
    <row r="74" spans="1:8" ht="15.95" customHeight="1" x14ac:dyDescent="0.2">
      <c r="A74" s="29"/>
      <c r="B74" s="34"/>
      <c r="C74" s="34"/>
      <c r="D74" s="34"/>
      <c r="E74" s="61" t="str">
        <f>IF(BS_Septembre[[#This Row],[N° ARTICLE]]=0,"",VLOOKUP(BS_Septembre[[#This Row],[N° ARTICLE]],Données!C69:E125,2,FALSE))</f>
        <v/>
      </c>
      <c r="F74" s="34" t="str">
        <f>IF(BS_Septembre[[#This Row],[N° ARTICLE]]=0,"",VLOOKUP(BS_Septembre[[#This Row],[N° ARTICLE]],Données!C69:E125,3))</f>
        <v/>
      </c>
      <c r="G74" s="25"/>
      <c r="H74" s="27"/>
    </row>
    <row r="75" spans="1:8" s="18" customFormat="1" ht="15.95" customHeight="1" x14ac:dyDescent="0.2">
      <c r="A75" s="11"/>
      <c r="B75" s="35"/>
      <c r="C75" s="35"/>
      <c r="D75" s="35"/>
      <c r="E75" s="60" t="str">
        <f>IF(BS_Septembre[[#This Row],[N° ARTICLE]]=0,"",VLOOKUP(BS_Septembre[[#This Row],[N° ARTICLE]],Données!C70:E126,2,FALSE))</f>
        <v/>
      </c>
      <c r="F75" s="35" t="str">
        <f>IF(BS_Septembre[[#This Row],[N° ARTICLE]]=0,"",VLOOKUP(BS_Septembre[[#This Row],[N° ARTICLE]],Données!C70:E126,3))</f>
        <v/>
      </c>
      <c r="G75" s="5"/>
      <c r="H75" s="4"/>
    </row>
    <row r="76" spans="1:8" ht="15.95" customHeight="1" x14ac:dyDescent="0.2">
      <c r="A76" s="29"/>
      <c r="B76" s="34"/>
      <c r="C76" s="34"/>
      <c r="D76" s="34"/>
      <c r="E76" s="61" t="str">
        <f>IF(BS_Septembre[[#This Row],[N° ARTICLE]]=0,"",VLOOKUP(BS_Septembre[[#This Row],[N° ARTICLE]],Données!C71:E127,2,FALSE))</f>
        <v/>
      </c>
      <c r="F76" s="34" t="str">
        <f>IF(BS_Septembre[[#This Row],[N° ARTICLE]]=0,"",VLOOKUP(BS_Septembre[[#This Row],[N° ARTICLE]],Données!C71:E127,3))</f>
        <v/>
      </c>
      <c r="G76" s="25"/>
      <c r="H76" s="27"/>
    </row>
    <row r="77" spans="1:8" s="18" customFormat="1" ht="15.95" customHeight="1" x14ac:dyDescent="0.2">
      <c r="A77" s="11"/>
      <c r="B77" s="35"/>
      <c r="C77" s="35"/>
      <c r="D77" s="35"/>
      <c r="E77" s="60" t="str">
        <f>IF(BS_Septembre[[#This Row],[N° ARTICLE]]=0,"",VLOOKUP(BS_Septembre[[#This Row],[N° ARTICLE]],Données!C72:E128,2,FALSE))</f>
        <v/>
      </c>
      <c r="F77" s="35" t="str">
        <f>IF(BS_Septembre[[#This Row],[N° ARTICLE]]=0,"",VLOOKUP(BS_Septembre[[#This Row],[N° ARTICLE]],Données!C72:E128,3))</f>
        <v/>
      </c>
      <c r="G77" s="5"/>
      <c r="H77" s="4"/>
    </row>
    <row r="78" spans="1:8" ht="15.95" customHeight="1" x14ac:dyDescent="0.2">
      <c r="A78" s="29"/>
      <c r="B78" s="34"/>
      <c r="C78" s="34"/>
      <c r="D78" s="34"/>
      <c r="E78" s="61" t="str">
        <f>IF(BS_Septembre[[#This Row],[N° ARTICLE]]=0,"",VLOOKUP(BS_Septembre[[#This Row],[N° ARTICLE]],Données!C73:E129,2,FALSE))</f>
        <v/>
      </c>
      <c r="F78" s="34" t="str">
        <f>IF(BS_Septembre[[#This Row],[N° ARTICLE]]=0,"",VLOOKUP(BS_Septembre[[#This Row],[N° ARTICLE]],Données!C73:E129,3))</f>
        <v/>
      </c>
      <c r="G78" s="25"/>
      <c r="H78" s="27"/>
    </row>
    <row r="79" spans="1:8" s="18" customFormat="1" ht="15.95" customHeight="1" x14ac:dyDescent="0.2">
      <c r="A79" s="11"/>
      <c r="B79" s="35"/>
      <c r="C79" s="35"/>
      <c r="D79" s="35"/>
      <c r="E79" s="60" t="str">
        <f>IF(BS_Septembre[[#This Row],[N° ARTICLE]]=0,"",VLOOKUP(BS_Septembre[[#This Row],[N° ARTICLE]],Données!C74:E130,2,FALSE))</f>
        <v/>
      </c>
      <c r="F79" s="35" t="str">
        <f>IF(BS_Septembre[[#This Row],[N° ARTICLE]]=0,"",VLOOKUP(BS_Septembre[[#This Row],[N° ARTICLE]],Données!C74:E130,3))</f>
        <v/>
      </c>
      <c r="G79" s="5"/>
      <c r="H79" s="4"/>
    </row>
    <row r="80" spans="1:8" ht="15.95" customHeight="1" x14ac:dyDescent="0.2">
      <c r="A80" s="29"/>
      <c r="B80" s="34"/>
      <c r="C80" s="34"/>
      <c r="D80" s="34"/>
      <c r="E80" s="61" t="str">
        <f>IF(BS_Septembre[[#This Row],[N° ARTICLE]]=0,"",VLOOKUP(BS_Septembre[[#This Row],[N° ARTICLE]],Données!C75:E131,2,FALSE))</f>
        <v/>
      </c>
      <c r="F80" s="34" t="str">
        <f>IF(BS_Septembre[[#This Row],[N° ARTICLE]]=0,"",VLOOKUP(BS_Septembre[[#This Row],[N° ARTICLE]],Données!C75:E131,3))</f>
        <v/>
      </c>
      <c r="G80" s="25"/>
      <c r="H80" s="27"/>
    </row>
    <row r="81" spans="1:8" ht="15.95" customHeight="1" x14ac:dyDescent="0.2">
      <c r="A81" s="11"/>
      <c r="B81" s="35"/>
      <c r="C81" s="35"/>
      <c r="D81" s="35"/>
      <c r="E81" s="60" t="str">
        <f>IF(BS_Septembre[[#This Row],[N° ARTICLE]]=0,"",VLOOKUP(BS_Septembre[[#This Row],[N° ARTICLE]],Données!C76:E132,2,FALSE))</f>
        <v/>
      </c>
      <c r="F81" s="35" t="str">
        <f>IF(BS_Septembre[[#This Row],[N° ARTICLE]]=0,"",VLOOKUP(BS_Septembre[[#This Row],[N° ARTICLE]],Données!C76:E132,3))</f>
        <v/>
      </c>
      <c r="G81" s="5"/>
      <c r="H81" s="4"/>
    </row>
    <row r="82" spans="1:8" s="18" customFormat="1" ht="15.95" customHeight="1" x14ac:dyDescent="0.2">
      <c r="A82" s="29"/>
      <c r="B82" s="34"/>
      <c r="C82" s="34"/>
      <c r="D82" s="34"/>
      <c r="E82" s="61" t="str">
        <f>IF(BS_Septembre[[#This Row],[N° ARTICLE]]=0,"",VLOOKUP(BS_Septembre[[#This Row],[N° ARTICLE]],Données!C77:E133,2,FALSE))</f>
        <v/>
      </c>
      <c r="F82" s="34" t="str">
        <f>IF(BS_Septembre[[#This Row],[N° ARTICLE]]=0,"",VLOOKUP(BS_Septembre[[#This Row],[N° ARTICLE]],Données!C77:E133,3))</f>
        <v/>
      </c>
      <c r="G82" s="25"/>
      <c r="H82" s="27"/>
    </row>
    <row r="83" spans="1:8" ht="15.95" customHeight="1" x14ac:dyDescent="0.2">
      <c r="A83" s="11"/>
      <c r="B83" s="35"/>
      <c r="C83" s="35"/>
      <c r="D83" s="35"/>
      <c r="E83" s="60" t="str">
        <f>IF(BS_Septembre[[#This Row],[N° ARTICLE]]=0,"",VLOOKUP(BS_Septembre[[#This Row],[N° ARTICLE]],Données!C78:E134,2,FALSE))</f>
        <v/>
      </c>
      <c r="F83" s="35" t="str">
        <f>IF(BS_Septembre[[#This Row],[N° ARTICLE]]=0,"",VLOOKUP(BS_Septembre[[#This Row],[N° ARTICLE]],Données!C78:E134,3))</f>
        <v/>
      </c>
      <c r="G83" s="5"/>
      <c r="H83" s="4"/>
    </row>
    <row r="84" spans="1:8" s="18" customFormat="1" ht="15.95" customHeight="1" x14ac:dyDescent="0.2">
      <c r="A84" s="29"/>
      <c r="B84" s="34"/>
      <c r="C84" s="34"/>
      <c r="D84" s="34"/>
      <c r="E84" s="61" t="str">
        <f>IF(BS_Septembre[[#This Row],[N° ARTICLE]]=0,"",VLOOKUP(BS_Septembre[[#This Row],[N° ARTICLE]],Données!C79:E135,2,FALSE))</f>
        <v/>
      </c>
      <c r="F84" s="34" t="str">
        <f>IF(BS_Septembre[[#This Row],[N° ARTICLE]]=0,"",VLOOKUP(BS_Septembre[[#This Row],[N° ARTICLE]],Données!C79:E135,3))</f>
        <v/>
      </c>
      <c r="G84" s="25"/>
      <c r="H84" s="27"/>
    </row>
    <row r="85" spans="1:8" ht="15.95" customHeight="1" x14ac:dyDescent="0.2">
      <c r="A85" s="11"/>
      <c r="B85" s="35"/>
      <c r="C85" s="35"/>
      <c r="D85" s="35"/>
      <c r="E85" s="60" t="str">
        <f>IF(BS_Septembre[[#This Row],[N° ARTICLE]]=0,"",VLOOKUP(BS_Septembre[[#This Row],[N° ARTICLE]],Données!C80:E136,2,FALSE))</f>
        <v/>
      </c>
      <c r="F85" s="35" t="str">
        <f>IF(BS_Septembre[[#This Row],[N° ARTICLE]]=0,"",VLOOKUP(BS_Septembre[[#This Row],[N° ARTICLE]],Données!C80:E136,3))</f>
        <v/>
      </c>
      <c r="G85" s="5"/>
      <c r="H85" s="4"/>
    </row>
    <row r="86" spans="1:8" s="18" customFormat="1" ht="15.95" customHeight="1" x14ac:dyDescent="0.2">
      <c r="A86" s="29"/>
      <c r="B86" s="34"/>
      <c r="C86" s="34"/>
      <c r="D86" s="34"/>
      <c r="E86" s="61" t="str">
        <f>IF(BS_Septembre[[#This Row],[N° ARTICLE]]=0,"",VLOOKUP(BS_Septembre[[#This Row],[N° ARTICLE]],Données!C81:E137,2,FALSE))</f>
        <v/>
      </c>
      <c r="F86" s="34" t="str">
        <f>IF(BS_Septembre[[#This Row],[N° ARTICLE]]=0,"",VLOOKUP(BS_Septembre[[#This Row],[N° ARTICLE]],Données!C81:E137,3))</f>
        <v/>
      </c>
      <c r="G86" s="25"/>
      <c r="H86" s="27"/>
    </row>
    <row r="87" spans="1:8" ht="15.95" customHeight="1" x14ac:dyDescent="0.2">
      <c r="A87" s="11"/>
      <c r="B87" s="35"/>
      <c r="C87" s="35"/>
      <c r="D87" s="35"/>
      <c r="E87" s="60" t="str">
        <f>IF(BS_Septembre[[#This Row],[N° ARTICLE]]=0,"",VLOOKUP(BS_Septembre[[#This Row],[N° ARTICLE]],Données!C82:E138,2,FALSE))</f>
        <v/>
      </c>
      <c r="F87" s="35" t="str">
        <f>IF(BS_Septembre[[#This Row],[N° ARTICLE]]=0,"",VLOOKUP(BS_Septembre[[#This Row],[N° ARTICLE]],Données!C82:E138,3))</f>
        <v/>
      </c>
      <c r="G87" s="5"/>
      <c r="H87" s="4"/>
    </row>
    <row r="88" spans="1:8" s="18" customFormat="1" ht="15.95" customHeight="1" x14ac:dyDescent="0.2">
      <c r="A88" s="29"/>
      <c r="B88" s="34"/>
      <c r="C88" s="34"/>
      <c r="D88" s="34"/>
      <c r="E88" s="61" t="str">
        <f>IF(BS_Septembre[[#This Row],[N° ARTICLE]]=0,"",VLOOKUP(BS_Septembre[[#This Row],[N° ARTICLE]],Données!C83:E139,2,FALSE))</f>
        <v/>
      </c>
      <c r="F88" s="34" t="str">
        <f>IF(BS_Septembre[[#This Row],[N° ARTICLE]]=0,"",VLOOKUP(BS_Septembre[[#This Row],[N° ARTICLE]],Données!C83:E139,3))</f>
        <v/>
      </c>
      <c r="G88" s="25"/>
      <c r="H88" s="27"/>
    </row>
    <row r="89" spans="1:8" ht="15.95" customHeight="1" x14ac:dyDescent="0.2">
      <c r="A89" s="11"/>
      <c r="B89" s="35"/>
      <c r="C89" s="35"/>
      <c r="D89" s="35"/>
      <c r="E89" s="60" t="str">
        <f>IF(BS_Septembre[[#This Row],[N° ARTICLE]]=0,"",VLOOKUP(BS_Septembre[[#This Row],[N° ARTICLE]],Données!C84:E140,2,FALSE))</f>
        <v/>
      </c>
      <c r="F89" s="35" t="str">
        <f>IF(BS_Septembre[[#This Row],[N° ARTICLE]]=0,"",VLOOKUP(BS_Septembre[[#This Row],[N° ARTICLE]],Données!C84:E140,3))</f>
        <v/>
      </c>
      <c r="G89" s="5"/>
      <c r="H89" s="4"/>
    </row>
    <row r="90" spans="1:8" s="18" customFormat="1" ht="15.95" customHeight="1" x14ac:dyDescent="0.2">
      <c r="A90" s="29"/>
      <c r="B90" s="34"/>
      <c r="C90" s="34"/>
      <c r="D90" s="34"/>
      <c r="E90" s="61" t="str">
        <f>IF(BS_Septembre[[#This Row],[N° ARTICLE]]=0,"",VLOOKUP(BS_Septembre[[#This Row],[N° ARTICLE]],Données!C85:E141,2,FALSE))</f>
        <v/>
      </c>
      <c r="F90" s="34" t="str">
        <f>IF(BS_Septembre[[#This Row],[N° ARTICLE]]=0,"",VLOOKUP(BS_Septembre[[#This Row],[N° ARTICLE]],Données!C85:E141,3))</f>
        <v/>
      </c>
      <c r="G90" s="25"/>
      <c r="H90" s="27"/>
    </row>
    <row r="91" spans="1:8" ht="15.95" customHeight="1" x14ac:dyDescent="0.2">
      <c r="A91" s="11"/>
      <c r="B91" s="35"/>
      <c r="C91" s="35"/>
      <c r="D91" s="35"/>
      <c r="E91" s="60" t="str">
        <f>IF(BS_Septembre[[#This Row],[N° ARTICLE]]=0,"",VLOOKUP(BS_Septembre[[#This Row],[N° ARTICLE]],Données!C86:E142,2,FALSE))</f>
        <v/>
      </c>
      <c r="F91" s="35" t="str">
        <f>IF(BS_Septembre[[#This Row],[N° ARTICLE]]=0,"",VLOOKUP(BS_Septembre[[#This Row],[N° ARTICLE]],Données!C86:E142,3))</f>
        <v/>
      </c>
      <c r="G91" s="5"/>
      <c r="H91" s="4"/>
    </row>
    <row r="92" spans="1:8" ht="15.95" customHeight="1" x14ac:dyDescent="0.2">
      <c r="A92" s="29"/>
      <c r="B92" s="34"/>
      <c r="C92" s="34"/>
      <c r="D92" s="34"/>
      <c r="E92" s="61" t="str">
        <f>IF(BS_Septembre[[#This Row],[N° ARTICLE]]=0,"",VLOOKUP(BS_Septembre[[#This Row],[N° ARTICLE]],Données!C87:E143,2,FALSE))</f>
        <v/>
      </c>
      <c r="F92" s="34" t="str">
        <f>IF(BS_Septembre[[#This Row],[N° ARTICLE]]=0,"",VLOOKUP(BS_Septembre[[#This Row],[N° ARTICLE]],Données!C87:E143,3))</f>
        <v/>
      </c>
      <c r="G92" s="25"/>
      <c r="H92" s="27"/>
    </row>
    <row r="93" spans="1:8" s="18" customFormat="1" ht="15.95" customHeight="1" x14ac:dyDescent="0.2">
      <c r="A93" s="11"/>
      <c r="B93" s="35"/>
      <c r="C93" s="35"/>
      <c r="D93" s="35"/>
      <c r="E93" s="60" t="str">
        <f>IF(BS_Septembre[[#This Row],[N° ARTICLE]]=0,"",VLOOKUP(BS_Septembre[[#This Row],[N° ARTICLE]],Données!C88:E144,2,FALSE))</f>
        <v/>
      </c>
      <c r="F93" s="35" t="str">
        <f>IF(BS_Septembre[[#This Row],[N° ARTICLE]]=0,"",VLOOKUP(BS_Septembre[[#This Row],[N° ARTICLE]],Données!C88:E144,3))</f>
        <v/>
      </c>
      <c r="G93" s="5"/>
      <c r="H93" s="4"/>
    </row>
    <row r="94" spans="1:8" ht="15.95" customHeight="1" x14ac:dyDescent="0.2">
      <c r="A94" s="29"/>
      <c r="B94" s="34"/>
      <c r="C94" s="34"/>
      <c r="D94" s="34"/>
      <c r="E94" s="61" t="str">
        <f>IF(BS_Septembre[[#This Row],[N° ARTICLE]]=0,"",VLOOKUP(BS_Septembre[[#This Row],[N° ARTICLE]],Données!C89:E145,2,FALSE))</f>
        <v/>
      </c>
      <c r="F94" s="34" t="str">
        <f>IF(BS_Septembre[[#This Row],[N° ARTICLE]]=0,"",VLOOKUP(BS_Septembre[[#This Row],[N° ARTICLE]],Données!C89:E145,3))</f>
        <v/>
      </c>
      <c r="G94" s="25"/>
      <c r="H94" s="27"/>
    </row>
    <row r="95" spans="1:8" s="18" customFormat="1" ht="15.95" customHeight="1" x14ac:dyDescent="0.2">
      <c r="A95" s="11"/>
      <c r="B95" s="35"/>
      <c r="C95" s="35"/>
      <c r="D95" s="35"/>
      <c r="E95" s="60" t="str">
        <f>IF(BS_Septembre[[#This Row],[N° ARTICLE]]=0,"",VLOOKUP(BS_Septembre[[#This Row],[N° ARTICLE]],Données!C90:E146,2,FALSE))</f>
        <v/>
      </c>
      <c r="F95" s="35" t="str">
        <f>IF(BS_Septembre[[#This Row],[N° ARTICLE]]=0,"",VLOOKUP(BS_Septembre[[#This Row],[N° ARTICLE]],Données!C90:E146,3))</f>
        <v/>
      </c>
      <c r="G95" s="5"/>
      <c r="H95" s="4"/>
    </row>
    <row r="96" spans="1:8" ht="15.95" customHeight="1" x14ac:dyDescent="0.2">
      <c r="A96" s="29"/>
      <c r="B96" s="34"/>
      <c r="C96" s="34"/>
      <c r="D96" s="34"/>
      <c r="E96" s="61" t="str">
        <f>IF(BS_Septembre[[#This Row],[N° ARTICLE]]=0,"",VLOOKUP(BS_Septembre[[#This Row],[N° ARTICLE]],Données!C91:E147,2,FALSE))</f>
        <v/>
      </c>
      <c r="F96" s="34" t="str">
        <f>IF(BS_Septembre[[#This Row],[N° ARTICLE]]=0,"",VLOOKUP(BS_Septembre[[#This Row],[N° ARTICLE]],Données!C91:E147,3))</f>
        <v/>
      </c>
      <c r="G96" s="25"/>
      <c r="H96" s="27"/>
    </row>
    <row r="97" spans="1:8" s="18" customFormat="1" ht="15.95" customHeight="1" x14ac:dyDescent="0.2">
      <c r="A97" s="11"/>
      <c r="B97" s="35"/>
      <c r="C97" s="35"/>
      <c r="D97" s="35"/>
      <c r="E97" s="60" t="str">
        <f>IF(BS_Septembre[[#This Row],[N° ARTICLE]]=0,"",VLOOKUP(BS_Septembre[[#This Row],[N° ARTICLE]],Données!C92:E148,2,FALSE))</f>
        <v/>
      </c>
      <c r="F97" s="35" t="str">
        <f>IF(BS_Septembre[[#This Row],[N° ARTICLE]]=0,"",VLOOKUP(BS_Septembre[[#This Row],[N° ARTICLE]],Données!C92:E148,3))</f>
        <v/>
      </c>
      <c r="G97" s="5"/>
      <c r="H97" s="4"/>
    </row>
    <row r="98" spans="1:8" ht="15.95" customHeight="1" x14ac:dyDescent="0.2">
      <c r="A98" s="29"/>
      <c r="B98" s="34"/>
      <c r="C98" s="34"/>
      <c r="D98" s="34"/>
      <c r="E98" s="61" t="str">
        <f>IF(BS_Septembre[[#This Row],[N° ARTICLE]]=0,"",VLOOKUP(BS_Septembre[[#This Row],[N° ARTICLE]],Données!C93:E149,2,FALSE))</f>
        <v/>
      </c>
      <c r="F98" s="34" t="str">
        <f>IF(BS_Septembre[[#This Row],[N° ARTICLE]]=0,"",VLOOKUP(BS_Septembre[[#This Row],[N° ARTICLE]],Données!C93:E149,3))</f>
        <v/>
      </c>
      <c r="G98" s="25"/>
      <c r="H98" s="27"/>
    </row>
    <row r="99" spans="1:8" s="18" customFormat="1" ht="15.95" customHeight="1" x14ac:dyDescent="0.2">
      <c r="A99" s="48"/>
      <c r="B99" s="49"/>
      <c r="C99" s="49"/>
      <c r="D99" s="49"/>
      <c r="E99" s="62" t="str">
        <f>IF(BS_Septembre[[#This Row],[N° ARTICLE]]=0,"",VLOOKUP(BS_Septembre[[#This Row],[N° ARTICLE]],Données!C94:E150,2,FALSE))</f>
        <v/>
      </c>
      <c r="F99" s="49" t="str">
        <f>IF(BS_Septembre[[#This Row],[N° ARTICLE]]=0,"",VLOOKUP(BS_Septembre[[#This Row],[N° ARTICLE]],Données!C94:E150,3))</f>
        <v/>
      </c>
      <c r="G99" s="50"/>
      <c r="H99" s="57"/>
    </row>
    <row r="100" spans="1:8" s="18" customFormat="1" ht="15.95" customHeight="1" x14ac:dyDescent="0.2">
      <c r="A100" s="51"/>
      <c r="B100" s="51"/>
      <c r="C100" s="51"/>
      <c r="D100" s="51"/>
      <c r="E100" s="64"/>
      <c r="F100" s="67"/>
      <c r="G100" s="52"/>
      <c r="H100" s="58"/>
    </row>
    <row r="101" spans="1:8" s="18" customFormat="1" ht="15.95" customHeight="1" x14ac:dyDescent="0.2">
      <c r="A101" s="51"/>
      <c r="B101" s="51"/>
      <c r="C101" s="51"/>
      <c r="D101" s="51"/>
      <c r="E101" s="64"/>
      <c r="F101" s="67"/>
      <c r="G101" s="52"/>
      <c r="H101" s="58"/>
    </row>
    <row r="102" spans="1:8" s="18" customFormat="1" ht="15.95" customHeight="1" x14ac:dyDescent="0.2">
      <c r="A102" s="51"/>
      <c r="B102" s="51"/>
      <c r="C102" s="51"/>
      <c r="D102" s="51"/>
      <c r="E102" s="64"/>
      <c r="F102" s="67"/>
      <c r="G102" s="52"/>
      <c r="H102" s="58"/>
    </row>
    <row r="103" spans="1:8" s="18" customFormat="1" ht="15.95" customHeight="1" x14ac:dyDescent="0.2">
      <c r="A103" s="51"/>
      <c r="B103" s="51"/>
      <c r="C103" s="51"/>
      <c r="D103" s="51"/>
      <c r="E103" s="64"/>
      <c r="F103" s="67"/>
      <c r="G103" s="52"/>
      <c r="H103" s="58"/>
    </row>
    <row r="104" spans="1:8" s="18" customFormat="1" ht="15.95" customHeight="1" x14ac:dyDescent="0.2">
      <c r="A104" s="51"/>
      <c r="B104" s="51"/>
      <c r="C104" s="51"/>
      <c r="D104" s="51"/>
      <c r="E104" s="64"/>
      <c r="F104" s="67"/>
      <c r="G104" s="52"/>
      <c r="H104" s="58"/>
    </row>
    <row r="105" spans="1:8" s="18" customFormat="1" ht="15.95" customHeight="1" x14ac:dyDescent="0.2">
      <c r="A105" s="51"/>
      <c r="B105" s="51"/>
      <c r="C105" s="51"/>
      <c r="D105" s="51"/>
      <c r="E105" s="64"/>
      <c r="F105" s="67"/>
      <c r="G105" s="52"/>
      <c r="H105" s="58"/>
    </row>
    <row r="106" spans="1:8" s="18" customFormat="1" ht="15.95" customHeight="1" x14ac:dyDescent="0.2">
      <c r="A106" s="51"/>
      <c r="B106" s="51"/>
      <c r="C106" s="51"/>
      <c r="D106" s="51"/>
      <c r="E106" s="64"/>
      <c r="F106" s="67"/>
      <c r="G106" s="52"/>
      <c r="H106" s="58"/>
    </row>
    <row r="107" spans="1:8" s="18" customFormat="1" ht="15.95" customHeight="1" x14ac:dyDescent="0.2">
      <c r="A107" s="51"/>
      <c r="B107" s="51"/>
      <c r="C107" s="51"/>
      <c r="D107" s="51"/>
      <c r="E107" s="64"/>
      <c r="F107" s="67"/>
      <c r="G107" s="52"/>
      <c r="H107" s="58"/>
    </row>
    <row r="108" spans="1:8" s="18" customFormat="1" ht="15.95" customHeight="1" x14ac:dyDescent="0.2">
      <c r="A108" s="51"/>
      <c r="B108" s="51"/>
      <c r="C108" s="51"/>
      <c r="D108" s="51"/>
      <c r="E108" s="64"/>
      <c r="F108" s="67"/>
      <c r="G108" s="52"/>
      <c r="H108" s="58"/>
    </row>
    <row r="109" spans="1:8" s="18" customFormat="1" ht="15.95" customHeight="1" x14ac:dyDescent="0.2">
      <c r="A109" s="51"/>
      <c r="B109" s="51"/>
      <c r="C109" s="51"/>
      <c r="D109" s="51"/>
      <c r="E109" s="64"/>
      <c r="F109" s="67"/>
      <c r="G109" s="52"/>
      <c r="H109" s="58"/>
    </row>
    <row r="110" spans="1:8" s="18" customFormat="1" ht="15.95" customHeight="1" x14ac:dyDescent="0.2">
      <c r="A110" s="51"/>
      <c r="B110" s="51"/>
      <c r="C110" s="51"/>
      <c r="D110" s="51"/>
      <c r="E110" s="64"/>
      <c r="F110" s="67"/>
      <c r="G110" s="52"/>
      <c r="H110" s="58"/>
    </row>
    <row r="111" spans="1:8" s="18" customFormat="1" ht="15.95" customHeight="1" x14ac:dyDescent="0.2">
      <c r="A111" s="51"/>
      <c r="B111" s="51"/>
      <c r="C111" s="51"/>
      <c r="D111" s="51"/>
      <c r="E111" s="64"/>
      <c r="F111" s="67"/>
      <c r="G111" s="52"/>
      <c r="H111" s="58"/>
    </row>
    <row r="112" spans="1:8" s="18" customFormat="1" ht="15.95" customHeight="1" x14ac:dyDescent="0.2">
      <c r="A112" s="51"/>
      <c r="B112" s="51"/>
      <c r="C112" s="51"/>
      <c r="D112" s="51"/>
      <c r="E112" s="64"/>
      <c r="F112" s="67"/>
      <c r="G112" s="52"/>
      <c r="H112" s="58"/>
    </row>
    <row r="113" spans="1:8" s="18" customFormat="1" ht="15.95" customHeight="1" x14ac:dyDescent="0.2">
      <c r="A113" s="51"/>
      <c r="B113" s="51"/>
      <c r="C113" s="51"/>
      <c r="D113" s="51"/>
      <c r="E113" s="64"/>
      <c r="F113" s="67"/>
      <c r="G113" s="52"/>
      <c r="H113" s="58"/>
    </row>
    <row r="114" spans="1:8" s="18" customFormat="1" ht="15.95" customHeight="1" x14ac:dyDescent="0.2">
      <c r="A114" s="51"/>
      <c r="B114" s="51"/>
      <c r="C114" s="51"/>
      <c r="D114" s="51"/>
      <c r="E114" s="64"/>
      <c r="F114" s="67"/>
      <c r="G114" s="52"/>
      <c r="H114" s="58"/>
    </row>
    <row r="115" spans="1:8" s="18" customFormat="1" ht="15.95" customHeight="1" x14ac:dyDescent="0.2">
      <c r="A115" s="51"/>
      <c r="B115" s="51"/>
      <c r="C115" s="51"/>
      <c r="D115" s="51"/>
      <c r="E115" s="64"/>
      <c r="F115" s="67"/>
      <c r="G115" s="52"/>
      <c r="H115" s="58"/>
    </row>
    <row r="116" spans="1:8" s="18" customFormat="1" ht="15.95" customHeight="1" x14ac:dyDescent="0.2">
      <c r="A116" s="51"/>
      <c r="B116" s="51"/>
      <c r="C116" s="51"/>
      <c r="D116" s="51"/>
      <c r="E116" s="64"/>
      <c r="F116" s="67"/>
      <c r="G116" s="52"/>
      <c r="H116" s="58"/>
    </row>
    <row r="117" spans="1:8" s="18" customFormat="1" ht="15.95" customHeight="1" x14ac:dyDescent="0.2">
      <c r="A117" s="51"/>
      <c r="B117" s="51"/>
      <c r="C117" s="51"/>
      <c r="D117" s="51"/>
      <c r="E117" s="64"/>
      <c r="F117" s="67"/>
      <c r="G117" s="52"/>
      <c r="H117" s="58"/>
    </row>
    <row r="118" spans="1:8" s="18" customFormat="1" ht="15.95" customHeight="1" x14ac:dyDescent="0.2">
      <c r="A118" s="51"/>
      <c r="B118" s="51"/>
      <c r="C118" s="51"/>
      <c r="D118" s="51"/>
      <c r="E118" s="64"/>
      <c r="F118" s="67"/>
      <c r="G118" s="52"/>
      <c r="H118" s="58"/>
    </row>
    <row r="119" spans="1:8" s="18" customFormat="1" ht="15.95" customHeight="1" x14ac:dyDescent="0.2">
      <c r="A119" s="51"/>
      <c r="B119" s="51"/>
      <c r="C119" s="51"/>
      <c r="D119" s="51"/>
      <c r="E119" s="64"/>
      <c r="F119" s="67"/>
      <c r="G119" s="52"/>
      <c r="H119" s="58"/>
    </row>
    <row r="120" spans="1:8" s="18" customFormat="1" ht="15.95" customHeight="1" x14ac:dyDescent="0.2">
      <c r="A120" s="51"/>
      <c r="B120" s="51"/>
      <c r="C120" s="51"/>
      <c r="D120" s="51"/>
      <c r="E120" s="64"/>
      <c r="F120" s="67"/>
      <c r="G120" s="52"/>
      <c r="H120" s="58"/>
    </row>
    <row r="121" spans="1:8" s="18" customFormat="1" ht="15.95" customHeight="1" x14ac:dyDescent="0.2">
      <c r="A121" s="51"/>
      <c r="B121" s="51"/>
      <c r="C121" s="51"/>
      <c r="D121" s="51"/>
      <c r="E121" s="64"/>
      <c r="F121" s="67"/>
      <c r="G121" s="52"/>
      <c r="H121" s="58"/>
    </row>
    <row r="122" spans="1:8" s="18" customFormat="1" ht="15.95" customHeight="1" x14ac:dyDescent="0.2">
      <c r="A122" s="51"/>
      <c r="B122" s="51"/>
      <c r="C122" s="51"/>
      <c r="D122" s="51"/>
      <c r="E122" s="64"/>
      <c r="F122" s="67"/>
      <c r="G122" s="52"/>
      <c r="H122" s="58"/>
    </row>
    <row r="123" spans="1:8" s="18" customFormat="1" ht="15.95" customHeight="1" x14ac:dyDescent="0.2">
      <c r="A123" s="51"/>
      <c r="B123" s="51"/>
      <c r="C123" s="51"/>
      <c r="D123" s="51"/>
      <c r="E123" s="64"/>
      <c r="F123" s="67"/>
      <c r="G123" s="52"/>
      <c r="H123" s="58"/>
    </row>
    <row r="124" spans="1:8" s="18" customFormat="1" ht="15.95" customHeight="1" x14ac:dyDescent="0.2">
      <c r="A124" s="51"/>
      <c r="B124" s="51"/>
      <c r="C124" s="51"/>
      <c r="D124" s="51"/>
      <c r="E124" s="64"/>
      <c r="F124" s="67"/>
      <c r="G124" s="52"/>
      <c r="H124" s="58"/>
    </row>
    <row r="125" spans="1:8" s="18" customFormat="1" ht="15.95" customHeight="1" x14ac:dyDescent="0.2">
      <c r="A125" s="51"/>
      <c r="B125" s="51"/>
      <c r="C125" s="51"/>
      <c r="D125" s="51"/>
      <c r="E125" s="64"/>
      <c r="F125" s="67"/>
      <c r="G125" s="52"/>
      <c r="H125" s="58"/>
    </row>
    <row r="126" spans="1:8" s="18" customFormat="1" ht="15.95" customHeight="1" x14ac:dyDescent="0.2">
      <c r="A126" s="51"/>
      <c r="B126" s="51"/>
      <c r="C126" s="51"/>
      <c r="D126" s="51"/>
      <c r="E126" s="64"/>
      <c r="F126" s="67"/>
      <c r="G126" s="52"/>
      <c r="H126" s="58"/>
    </row>
    <row r="127" spans="1:8" s="18" customFormat="1" ht="15.95" customHeight="1" x14ac:dyDescent="0.2">
      <c r="A127" s="51"/>
      <c r="B127" s="51"/>
      <c r="C127" s="51"/>
      <c r="D127" s="51"/>
      <c r="E127" s="64"/>
      <c r="F127" s="67"/>
      <c r="G127" s="52"/>
      <c r="H127" s="58"/>
    </row>
    <row r="128" spans="1:8" s="18" customFormat="1" ht="15.95" customHeight="1" x14ac:dyDescent="0.2">
      <c r="A128" s="51"/>
      <c r="B128" s="51"/>
      <c r="C128" s="51"/>
      <c r="D128" s="51"/>
      <c r="E128" s="64"/>
      <c r="F128" s="67"/>
      <c r="G128" s="52"/>
      <c r="H128" s="58"/>
    </row>
    <row r="129" spans="1:8" s="18" customFormat="1" ht="15.95" customHeight="1" x14ac:dyDescent="0.2">
      <c r="A129" s="51"/>
      <c r="B129" s="51"/>
      <c r="C129" s="51"/>
      <c r="D129" s="51"/>
      <c r="E129" s="64"/>
      <c r="F129" s="67"/>
      <c r="G129" s="52"/>
      <c r="H129" s="58"/>
    </row>
    <row r="130" spans="1:8" s="18" customFormat="1" ht="15.95" customHeight="1" x14ac:dyDescent="0.2">
      <c r="A130" s="51"/>
      <c r="B130" s="51"/>
      <c r="C130" s="51"/>
      <c r="D130" s="51"/>
      <c r="E130" s="64"/>
      <c r="F130" s="67"/>
      <c r="G130" s="52"/>
      <c r="H130" s="58"/>
    </row>
    <row r="131" spans="1:8" s="18" customFormat="1" ht="15.95" customHeight="1" x14ac:dyDescent="0.2">
      <c r="A131" s="51"/>
      <c r="B131" s="51"/>
      <c r="C131" s="51"/>
      <c r="D131" s="51"/>
      <c r="E131" s="64"/>
      <c r="F131" s="67"/>
      <c r="G131" s="52"/>
      <c r="H131" s="58"/>
    </row>
    <row r="132" spans="1:8" s="18" customFormat="1" ht="15.95" customHeight="1" x14ac:dyDescent="0.2">
      <c r="A132" s="51"/>
      <c r="B132" s="51"/>
      <c r="C132" s="51"/>
      <c r="D132" s="51"/>
      <c r="E132" s="64"/>
      <c r="F132" s="67"/>
      <c r="G132" s="52"/>
      <c r="H132" s="58"/>
    </row>
    <row r="133" spans="1:8" s="18" customFormat="1" ht="15.95" customHeight="1" x14ac:dyDescent="0.2">
      <c r="A133" s="51"/>
      <c r="B133" s="51"/>
      <c r="C133" s="51"/>
      <c r="D133" s="51"/>
      <c r="E133" s="64"/>
      <c r="F133" s="67"/>
      <c r="G133" s="52"/>
      <c r="H133" s="58"/>
    </row>
    <row r="134" spans="1:8" s="18" customFormat="1" x14ac:dyDescent="0.2">
      <c r="A134" s="51"/>
      <c r="B134" s="51"/>
      <c r="C134" s="51"/>
      <c r="D134" s="51"/>
      <c r="E134" s="64"/>
      <c r="F134" s="67"/>
      <c r="G134" s="52"/>
      <c r="H134" s="58"/>
    </row>
    <row r="135" spans="1:8" s="18" customFormat="1" x14ac:dyDescent="0.2">
      <c r="A135" s="51"/>
      <c r="B135" s="51"/>
      <c r="C135" s="51"/>
      <c r="D135" s="51"/>
      <c r="E135" s="64"/>
      <c r="F135" s="67"/>
      <c r="G135" s="52"/>
      <c r="H135" s="58"/>
    </row>
    <row r="136" spans="1:8" s="18" customFormat="1" x14ac:dyDescent="0.2">
      <c r="A136" s="51"/>
      <c r="B136" s="51"/>
      <c r="C136" s="51"/>
      <c r="D136" s="51"/>
      <c r="E136" s="64"/>
      <c r="F136" s="67"/>
      <c r="G136" s="52"/>
      <c r="H136" s="58"/>
    </row>
    <row r="137" spans="1:8" s="18" customFormat="1" x14ac:dyDescent="0.2">
      <c r="A137" s="51"/>
      <c r="B137" s="51"/>
      <c r="C137" s="51"/>
      <c r="D137" s="51"/>
      <c r="E137" s="64"/>
      <c r="F137" s="67"/>
      <c r="G137" s="52"/>
      <c r="H137" s="58"/>
    </row>
    <row r="138" spans="1:8" s="18" customFormat="1" x14ac:dyDescent="0.2">
      <c r="A138" s="51"/>
      <c r="B138" s="51"/>
      <c r="C138" s="51"/>
      <c r="D138" s="51"/>
      <c r="E138" s="64"/>
      <c r="F138" s="67"/>
      <c r="G138" s="52"/>
      <c r="H138" s="58"/>
    </row>
    <row r="139" spans="1:8" s="18" customFormat="1" x14ac:dyDescent="0.2">
      <c r="A139" s="51"/>
      <c r="B139" s="51"/>
      <c r="C139" s="51"/>
      <c r="D139" s="51"/>
      <c r="E139" s="64"/>
      <c r="F139" s="67"/>
      <c r="G139" s="52"/>
      <c r="H139" s="58"/>
    </row>
    <row r="140" spans="1:8" s="18" customFormat="1" x14ac:dyDescent="0.2">
      <c r="A140" s="51"/>
      <c r="B140" s="51"/>
      <c r="C140" s="51"/>
      <c r="D140" s="51"/>
      <c r="E140" s="64"/>
      <c r="F140" s="67"/>
      <c r="G140" s="52"/>
      <c r="H140" s="58"/>
    </row>
    <row r="141" spans="1:8" s="18" customFormat="1" x14ac:dyDescent="0.2">
      <c r="A141" s="51"/>
      <c r="B141" s="51"/>
      <c r="C141" s="51"/>
      <c r="D141" s="51"/>
      <c r="E141" s="64"/>
      <c r="F141" s="67"/>
      <c r="G141" s="52"/>
      <c r="H141" s="58"/>
    </row>
    <row r="142" spans="1:8" s="18" customFormat="1" x14ac:dyDescent="0.2">
      <c r="A142" s="51"/>
      <c r="B142" s="51"/>
      <c r="C142" s="51"/>
      <c r="D142" s="51"/>
      <c r="E142" s="64"/>
      <c r="F142" s="67"/>
      <c r="G142" s="52"/>
      <c r="H142" s="58"/>
    </row>
    <row r="143" spans="1:8" s="18" customFormat="1" x14ac:dyDescent="0.2">
      <c r="A143" s="51"/>
      <c r="B143" s="51"/>
      <c r="C143" s="51"/>
      <c r="D143" s="51"/>
      <c r="E143" s="64"/>
      <c r="F143" s="67"/>
      <c r="G143" s="52"/>
      <c r="H143" s="58"/>
    </row>
    <row r="144" spans="1:8" s="18" customFormat="1" x14ac:dyDescent="0.2">
      <c r="A144" s="51"/>
      <c r="B144" s="51"/>
      <c r="C144" s="51"/>
      <c r="D144" s="51"/>
      <c r="E144" s="64"/>
      <c r="F144" s="67"/>
      <c r="G144" s="52"/>
      <c r="H144" s="58"/>
    </row>
    <row r="145" spans="1:8" s="18" customFormat="1" x14ac:dyDescent="0.2">
      <c r="A145" s="51"/>
      <c r="B145" s="51"/>
      <c r="C145" s="51"/>
      <c r="D145" s="51"/>
      <c r="E145" s="64"/>
      <c r="F145" s="67"/>
      <c r="G145" s="52"/>
      <c r="H145" s="58"/>
    </row>
    <row r="146" spans="1:8" s="18" customFormat="1" x14ac:dyDescent="0.2">
      <c r="A146" s="51"/>
      <c r="B146" s="51"/>
      <c r="C146" s="51"/>
      <c r="D146" s="51"/>
      <c r="E146" s="64"/>
      <c r="F146" s="67"/>
      <c r="G146" s="52"/>
      <c r="H146" s="58"/>
    </row>
    <row r="147" spans="1:8" s="18" customFormat="1" x14ac:dyDescent="0.2">
      <c r="A147" s="51"/>
      <c r="B147" s="51"/>
      <c r="C147" s="51"/>
      <c r="D147" s="51"/>
      <c r="E147" s="64"/>
      <c r="F147" s="67"/>
      <c r="G147" s="52"/>
      <c r="H147" s="58"/>
    </row>
    <row r="148" spans="1:8" s="18" customFormat="1" x14ac:dyDescent="0.2">
      <c r="A148" s="51"/>
      <c r="B148" s="51"/>
      <c r="C148" s="51"/>
      <c r="D148" s="51"/>
      <c r="E148" s="64"/>
      <c r="F148" s="67"/>
      <c r="G148" s="52"/>
      <c r="H148" s="58"/>
    </row>
    <row r="149" spans="1:8" s="18" customFormat="1" x14ac:dyDescent="0.2">
      <c r="A149" s="51"/>
      <c r="B149" s="51"/>
      <c r="C149" s="51"/>
      <c r="D149" s="51"/>
      <c r="E149" s="64"/>
      <c r="F149" s="67"/>
      <c r="G149" s="52"/>
      <c r="H149" s="58"/>
    </row>
    <row r="150" spans="1:8" s="18" customFormat="1" x14ac:dyDescent="0.2">
      <c r="A150" s="51"/>
      <c r="B150" s="51"/>
      <c r="C150" s="51"/>
      <c r="D150" s="51"/>
      <c r="E150" s="64"/>
      <c r="F150" s="67"/>
      <c r="G150" s="52"/>
      <c r="H150" s="58"/>
    </row>
    <row r="151" spans="1:8" s="18" customFormat="1" x14ac:dyDescent="0.2">
      <c r="A151" s="51"/>
      <c r="B151" s="51"/>
      <c r="C151" s="51"/>
      <c r="D151" s="51"/>
      <c r="E151" s="64"/>
      <c r="F151" s="67"/>
      <c r="G151" s="52"/>
      <c r="H151" s="58"/>
    </row>
    <row r="152" spans="1:8" s="18" customFormat="1" x14ac:dyDescent="0.2">
      <c r="A152" s="51"/>
      <c r="B152" s="51"/>
      <c r="C152" s="51"/>
      <c r="D152" s="51"/>
      <c r="E152" s="64"/>
      <c r="F152" s="67"/>
      <c r="G152" s="52"/>
      <c r="H152" s="58"/>
    </row>
    <row r="153" spans="1:8" s="18" customFormat="1" x14ac:dyDescent="0.2">
      <c r="A153" s="51"/>
      <c r="B153" s="51"/>
      <c r="C153" s="51"/>
      <c r="D153" s="51"/>
      <c r="E153" s="64"/>
      <c r="F153" s="67"/>
      <c r="G153" s="52"/>
      <c r="H153" s="58"/>
    </row>
    <row r="154" spans="1:8" s="18" customFormat="1" x14ac:dyDescent="0.2">
      <c r="A154" s="51"/>
      <c r="B154" s="51"/>
      <c r="C154" s="51"/>
      <c r="D154" s="51"/>
      <c r="E154" s="64"/>
      <c r="F154" s="67"/>
      <c r="G154" s="52"/>
      <c r="H154" s="58"/>
    </row>
    <row r="155" spans="1:8" s="18" customFormat="1" x14ac:dyDescent="0.2">
      <c r="A155" s="51"/>
      <c r="B155" s="51"/>
      <c r="C155" s="51"/>
      <c r="D155" s="51"/>
      <c r="E155" s="64"/>
      <c r="F155" s="67"/>
      <c r="G155" s="52"/>
      <c r="H155" s="58"/>
    </row>
    <row r="156" spans="1:8" s="18" customFormat="1" x14ac:dyDescent="0.2">
      <c r="A156" s="51"/>
      <c r="B156" s="51"/>
      <c r="C156" s="51"/>
      <c r="D156" s="51"/>
      <c r="E156" s="64"/>
      <c r="F156" s="67"/>
      <c r="G156" s="52"/>
      <c r="H156" s="58"/>
    </row>
    <row r="157" spans="1:8" s="18" customFormat="1" x14ac:dyDescent="0.2">
      <c r="A157" s="51"/>
      <c r="B157" s="51"/>
      <c r="C157" s="51"/>
      <c r="D157" s="51"/>
      <c r="E157" s="64"/>
      <c r="F157" s="67"/>
      <c r="G157" s="52"/>
      <c r="H157" s="58"/>
    </row>
    <row r="158" spans="1:8" s="18" customFormat="1" x14ac:dyDescent="0.2">
      <c r="A158" s="51"/>
      <c r="B158" s="51"/>
      <c r="C158" s="51"/>
      <c r="D158" s="51"/>
      <c r="E158" s="64"/>
      <c r="F158" s="67"/>
      <c r="G158" s="52"/>
      <c r="H158" s="58"/>
    </row>
    <row r="159" spans="1:8" s="18" customFormat="1" x14ac:dyDescent="0.2">
      <c r="A159" s="51"/>
      <c r="B159" s="51"/>
      <c r="C159" s="51"/>
      <c r="D159" s="51"/>
      <c r="E159" s="64"/>
      <c r="F159" s="67"/>
      <c r="G159" s="52"/>
      <c r="H159" s="58"/>
    </row>
    <row r="160" spans="1:8" s="18" customFormat="1" x14ac:dyDescent="0.2">
      <c r="A160" s="51"/>
      <c r="B160" s="51"/>
      <c r="C160" s="51"/>
      <c r="D160" s="51"/>
      <c r="E160" s="64"/>
      <c r="F160" s="67"/>
      <c r="G160" s="52"/>
      <c r="H160" s="58"/>
    </row>
    <row r="161" spans="1:8" s="18" customFormat="1" x14ac:dyDescent="0.2">
      <c r="A161" s="51"/>
      <c r="B161" s="51"/>
      <c r="C161" s="51"/>
      <c r="D161" s="51"/>
      <c r="E161" s="64"/>
      <c r="F161" s="67"/>
      <c r="G161" s="52"/>
      <c r="H161" s="58"/>
    </row>
    <row r="162" spans="1:8" s="18" customFormat="1" x14ac:dyDescent="0.2">
      <c r="A162" s="51"/>
      <c r="B162" s="51"/>
      <c r="C162" s="51"/>
      <c r="D162" s="51"/>
      <c r="E162" s="64"/>
      <c r="F162" s="67"/>
      <c r="G162" s="52"/>
      <c r="H162" s="58"/>
    </row>
    <row r="163" spans="1:8" s="18" customFormat="1" x14ac:dyDescent="0.2">
      <c r="A163" s="51"/>
      <c r="B163" s="51"/>
      <c r="C163" s="51"/>
      <c r="D163" s="51"/>
      <c r="E163" s="64"/>
      <c r="F163" s="67"/>
      <c r="G163" s="52"/>
      <c r="H163" s="58"/>
    </row>
    <row r="164" spans="1:8" s="18" customFormat="1" x14ac:dyDescent="0.2">
      <c r="A164" s="42"/>
      <c r="B164" s="42"/>
      <c r="C164" s="42"/>
      <c r="D164" s="47"/>
      <c r="F164" s="68"/>
      <c r="G164" s="56"/>
      <c r="H164" s="43"/>
    </row>
    <row r="165" spans="1:8" s="18" customFormat="1" x14ac:dyDescent="0.2">
      <c r="A165" s="42"/>
      <c r="B165" s="42"/>
      <c r="C165" s="42"/>
      <c r="D165" s="47"/>
      <c r="F165" s="68"/>
      <c r="G165" s="56"/>
      <c r="H165" s="43"/>
    </row>
    <row r="166" spans="1:8" s="18" customFormat="1" x14ac:dyDescent="0.2">
      <c r="A166" s="42"/>
      <c r="B166" s="42"/>
      <c r="C166" s="42"/>
      <c r="D166" s="47"/>
      <c r="F166" s="68"/>
      <c r="G166" s="56"/>
      <c r="H166" s="43"/>
    </row>
    <row r="167" spans="1:8" s="18" customFormat="1" x14ac:dyDescent="0.2">
      <c r="A167" s="42"/>
      <c r="B167" s="42"/>
      <c r="C167" s="42"/>
      <c r="D167" s="47"/>
      <c r="F167" s="68"/>
      <c r="G167" s="56"/>
      <c r="H167" s="43"/>
    </row>
    <row r="168" spans="1:8" s="18" customFormat="1" x14ac:dyDescent="0.2">
      <c r="A168" s="42"/>
      <c r="B168" s="42"/>
      <c r="C168" s="42"/>
      <c r="D168" s="47"/>
      <c r="F168" s="68"/>
      <c r="G168" s="56"/>
      <c r="H168" s="43"/>
    </row>
    <row r="169" spans="1:8" s="18" customFormat="1" x14ac:dyDescent="0.2">
      <c r="A169" s="42"/>
      <c r="B169" s="42"/>
      <c r="C169" s="42"/>
      <c r="D169" s="47"/>
      <c r="F169" s="68"/>
      <c r="G169" s="56"/>
      <c r="H169" s="43"/>
    </row>
    <row r="170" spans="1:8" s="18" customFormat="1" x14ac:dyDescent="0.2">
      <c r="A170" s="42"/>
      <c r="B170" s="42"/>
      <c r="C170" s="42"/>
      <c r="D170" s="47"/>
      <c r="F170" s="68"/>
      <c r="G170" s="56"/>
      <c r="H170" s="43"/>
    </row>
    <row r="171" spans="1:8" s="18" customFormat="1" x14ac:dyDescent="0.2">
      <c r="A171" s="42"/>
      <c r="B171" s="42"/>
      <c r="C171" s="42"/>
      <c r="D171" s="47"/>
      <c r="F171" s="68"/>
      <c r="G171" s="56"/>
      <c r="H171" s="43"/>
    </row>
    <row r="172" spans="1:8" s="18" customFormat="1" x14ac:dyDescent="0.2">
      <c r="A172" s="42"/>
      <c r="B172" s="42"/>
      <c r="C172" s="42"/>
      <c r="D172" s="47"/>
      <c r="F172" s="68"/>
      <c r="G172" s="56"/>
      <c r="H172" s="43"/>
    </row>
    <row r="173" spans="1:8" s="18" customFormat="1" x14ac:dyDescent="0.2">
      <c r="A173" s="42"/>
      <c r="B173" s="42"/>
      <c r="C173" s="42"/>
      <c r="D173" s="47"/>
      <c r="F173" s="68"/>
      <c r="G173" s="56"/>
      <c r="H173" s="43"/>
    </row>
    <row r="174" spans="1:8" s="18" customFormat="1" x14ac:dyDescent="0.2">
      <c r="A174" s="42"/>
      <c r="B174" s="42"/>
      <c r="C174" s="42"/>
      <c r="D174" s="47"/>
      <c r="F174" s="68"/>
      <c r="G174" s="56"/>
      <c r="H174" s="43"/>
    </row>
    <row r="175" spans="1:8" s="18" customFormat="1" x14ac:dyDescent="0.2">
      <c r="A175" s="42"/>
      <c r="B175" s="42"/>
      <c r="C175" s="42"/>
      <c r="D175" s="47"/>
      <c r="F175" s="68"/>
      <c r="G175" s="56"/>
      <c r="H175" s="43"/>
    </row>
    <row r="176" spans="1:8" s="18" customFormat="1" x14ac:dyDescent="0.2">
      <c r="A176" s="42"/>
      <c r="B176" s="42"/>
      <c r="C176" s="42"/>
      <c r="D176" s="47"/>
      <c r="F176" s="68"/>
      <c r="G176" s="56"/>
      <c r="H176" s="43"/>
    </row>
    <row r="177" spans="1:8" s="18" customFormat="1" x14ac:dyDescent="0.2">
      <c r="A177" s="42"/>
      <c r="B177" s="42"/>
      <c r="C177" s="42"/>
      <c r="D177" s="47"/>
      <c r="F177" s="68"/>
      <c r="G177" s="56"/>
      <c r="H177" s="43"/>
    </row>
    <row r="178" spans="1:8" s="18" customFormat="1" x14ac:dyDescent="0.2">
      <c r="A178" s="42"/>
      <c r="B178" s="42"/>
      <c r="C178" s="42"/>
      <c r="D178" s="47"/>
      <c r="F178" s="68"/>
      <c r="G178" s="56"/>
      <c r="H178" s="43"/>
    </row>
    <row r="179" spans="1:8" s="18" customFormat="1" x14ac:dyDescent="0.2">
      <c r="A179" s="42"/>
      <c r="B179" s="42"/>
      <c r="C179" s="42"/>
      <c r="D179" s="47"/>
      <c r="F179" s="68"/>
      <c r="G179" s="56"/>
      <c r="H179" s="43"/>
    </row>
    <row r="180" spans="1:8" s="18" customFormat="1" x14ac:dyDescent="0.2">
      <c r="A180" s="42"/>
      <c r="B180" s="42"/>
      <c r="C180" s="42"/>
      <c r="D180" s="47"/>
      <c r="F180" s="68"/>
      <c r="G180" s="56"/>
      <c r="H180" s="43"/>
    </row>
    <row r="181" spans="1:8" s="18" customFormat="1" x14ac:dyDescent="0.2">
      <c r="A181" s="42"/>
      <c r="B181" s="42"/>
      <c r="C181" s="42"/>
      <c r="D181" s="47"/>
      <c r="F181" s="68"/>
      <c r="G181" s="56"/>
      <c r="H181" s="43"/>
    </row>
    <row r="182" spans="1:8" s="18" customFormat="1" x14ac:dyDescent="0.2">
      <c r="A182" s="42"/>
      <c r="B182" s="42"/>
      <c r="C182" s="42"/>
      <c r="D182" s="47"/>
      <c r="F182" s="68"/>
      <c r="G182" s="56"/>
      <c r="H182" s="43"/>
    </row>
    <row r="183" spans="1:8" s="18" customFormat="1" x14ac:dyDescent="0.2">
      <c r="A183" s="42"/>
      <c r="B183" s="42"/>
      <c r="C183" s="42"/>
      <c r="D183" s="47"/>
      <c r="F183" s="68"/>
      <c r="G183" s="56"/>
      <c r="H183" s="43"/>
    </row>
    <row r="184" spans="1:8" s="18" customFormat="1" x14ac:dyDescent="0.2">
      <c r="A184" s="42"/>
      <c r="B184" s="42"/>
      <c r="C184" s="42"/>
      <c r="D184" s="47"/>
      <c r="F184" s="68"/>
      <c r="G184" s="56"/>
      <c r="H184" s="43"/>
    </row>
    <row r="185" spans="1:8" s="18" customFormat="1" x14ac:dyDescent="0.2">
      <c r="A185" s="42"/>
      <c r="B185" s="42"/>
      <c r="C185" s="42"/>
      <c r="D185" s="47"/>
      <c r="F185" s="68"/>
      <c r="G185" s="56"/>
      <c r="H185" s="43"/>
    </row>
    <row r="186" spans="1:8" s="18" customFormat="1" x14ac:dyDescent="0.2">
      <c r="A186" s="42"/>
      <c r="B186" s="42"/>
      <c r="C186" s="42"/>
      <c r="D186" s="47"/>
      <c r="F186" s="68"/>
      <c r="G186" s="56"/>
      <c r="H186" s="43"/>
    </row>
    <row r="187" spans="1:8" s="18" customFormat="1" x14ac:dyDescent="0.2">
      <c r="A187" s="42"/>
      <c r="B187" s="42"/>
      <c r="C187" s="42"/>
      <c r="D187" s="47"/>
      <c r="F187" s="68"/>
      <c r="G187" s="56"/>
      <c r="H187" s="43"/>
    </row>
    <row r="188" spans="1:8" s="18" customFormat="1" x14ac:dyDescent="0.2">
      <c r="A188" s="42"/>
      <c r="B188" s="42"/>
      <c r="C188" s="42"/>
      <c r="D188" s="47"/>
      <c r="F188" s="68"/>
      <c r="G188" s="56"/>
      <c r="H188" s="43"/>
    </row>
    <row r="189" spans="1:8" s="18" customFormat="1" x14ac:dyDescent="0.2">
      <c r="A189" s="42"/>
      <c r="B189" s="42"/>
      <c r="C189" s="42"/>
      <c r="D189" s="47"/>
      <c r="F189" s="68"/>
      <c r="G189" s="56"/>
      <c r="H189" s="43"/>
    </row>
    <row r="190" spans="1:8" s="18" customFormat="1" x14ac:dyDescent="0.2">
      <c r="A190" s="42"/>
      <c r="B190" s="42"/>
      <c r="C190" s="42"/>
      <c r="D190" s="47"/>
      <c r="F190" s="68"/>
      <c r="G190" s="56"/>
      <c r="H190" s="43"/>
    </row>
    <row r="191" spans="1:8" s="18" customFormat="1" x14ac:dyDescent="0.2">
      <c r="A191" s="42"/>
      <c r="B191" s="42"/>
      <c r="C191" s="42"/>
      <c r="D191" s="47"/>
      <c r="F191" s="68"/>
      <c r="G191" s="56"/>
      <c r="H191" s="43"/>
    </row>
    <row r="192" spans="1:8" s="18" customFormat="1" x14ac:dyDescent="0.2">
      <c r="A192" s="42"/>
      <c r="B192" s="42"/>
      <c r="C192" s="42"/>
      <c r="D192" s="47"/>
      <c r="F192" s="68"/>
      <c r="G192" s="56"/>
      <c r="H192" s="43"/>
    </row>
    <row r="193" spans="1:8" s="18" customFormat="1" x14ac:dyDescent="0.2">
      <c r="A193" s="42"/>
      <c r="B193" s="42"/>
      <c r="C193" s="42"/>
      <c r="D193" s="47"/>
      <c r="F193" s="68"/>
      <c r="G193" s="56"/>
      <c r="H193" s="43"/>
    </row>
    <row r="194" spans="1:8" s="18" customFormat="1" x14ac:dyDescent="0.2">
      <c r="A194" s="42"/>
      <c r="B194" s="42"/>
      <c r="C194" s="42"/>
      <c r="D194" s="47"/>
      <c r="F194" s="68"/>
      <c r="G194" s="56"/>
      <c r="H194" s="43"/>
    </row>
    <row r="195" spans="1:8" s="18" customFormat="1" x14ac:dyDescent="0.2">
      <c r="A195" s="42"/>
      <c r="B195" s="42"/>
      <c r="C195" s="42"/>
      <c r="D195" s="47"/>
      <c r="F195" s="68"/>
      <c r="G195" s="56"/>
      <c r="H195" s="43"/>
    </row>
    <row r="196" spans="1:8" s="18" customFormat="1" x14ac:dyDescent="0.2">
      <c r="A196" s="42"/>
      <c r="B196" s="42"/>
      <c r="C196" s="42"/>
      <c r="D196" s="47"/>
      <c r="F196" s="68"/>
      <c r="G196" s="56"/>
      <c r="H196" s="43"/>
    </row>
    <row r="197" spans="1:8" s="18" customFormat="1" x14ac:dyDescent="0.2">
      <c r="A197" s="42"/>
      <c r="B197" s="42"/>
      <c r="C197" s="42"/>
      <c r="D197" s="47"/>
      <c r="F197" s="68"/>
      <c r="G197" s="56"/>
      <c r="H197" s="43"/>
    </row>
    <row r="198" spans="1:8" s="18" customFormat="1" x14ac:dyDescent="0.2">
      <c r="A198" s="42"/>
      <c r="B198" s="42"/>
      <c r="C198" s="42"/>
      <c r="D198" s="47"/>
      <c r="F198" s="68"/>
      <c r="G198" s="56"/>
      <c r="H198" s="43"/>
    </row>
    <row r="199" spans="1:8" s="18" customFormat="1" x14ac:dyDescent="0.2">
      <c r="A199" s="42"/>
      <c r="B199" s="42"/>
      <c r="C199" s="42"/>
      <c r="D199" s="47"/>
      <c r="F199" s="68"/>
      <c r="G199" s="56"/>
      <c r="H199" s="43"/>
    </row>
    <row r="200" spans="1:8" s="18" customFormat="1" x14ac:dyDescent="0.2">
      <c r="A200" s="42"/>
      <c r="B200" s="42"/>
      <c r="C200" s="42"/>
      <c r="D200" s="47"/>
      <c r="F200" s="68"/>
      <c r="G200" s="56"/>
      <c r="H200" s="43"/>
    </row>
    <row r="201" spans="1:8" s="18" customFormat="1" x14ac:dyDescent="0.2">
      <c r="A201" s="42"/>
      <c r="B201" s="42"/>
      <c r="C201" s="42"/>
      <c r="D201" s="47"/>
      <c r="F201" s="68"/>
      <c r="G201" s="56"/>
      <c r="H201" s="43"/>
    </row>
    <row r="202" spans="1:8" s="18" customFormat="1" x14ac:dyDescent="0.2">
      <c r="A202" s="42"/>
      <c r="B202" s="42"/>
      <c r="C202" s="42"/>
      <c r="D202" s="47"/>
      <c r="F202" s="68"/>
      <c r="G202" s="56"/>
      <c r="H202" s="43"/>
    </row>
    <row r="203" spans="1:8" s="18" customFormat="1" x14ac:dyDescent="0.2">
      <c r="A203" s="42"/>
      <c r="B203" s="42"/>
      <c r="C203" s="42"/>
      <c r="D203" s="47"/>
      <c r="F203" s="68"/>
      <c r="G203" s="56"/>
      <c r="H203" s="43"/>
    </row>
    <row r="204" spans="1:8" s="18" customFormat="1" x14ac:dyDescent="0.2">
      <c r="A204" s="42"/>
      <c r="B204" s="42"/>
      <c r="C204" s="42"/>
      <c r="D204" s="47"/>
      <c r="F204" s="68"/>
      <c r="G204" s="56"/>
      <c r="H204" s="43"/>
    </row>
    <row r="205" spans="1:8" s="18" customFormat="1" x14ac:dyDescent="0.2">
      <c r="A205" s="42"/>
      <c r="B205" s="42"/>
      <c r="C205" s="42"/>
      <c r="D205" s="47"/>
      <c r="F205" s="68"/>
      <c r="G205" s="56"/>
      <c r="H205" s="43"/>
    </row>
    <row r="206" spans="1:8" s="18" customFormat="1" x14ac:dyDescent="0.2">
      <c r="A206" s="42"/>
      <c r="B206" s="42"/>
      <c r="C206" s="42"/>
      <c r="D206" s="47"/>
      <c r="F206" s="68"/>
      <c r="G206" s="56"/>
      <c r="H206" s="43"/>
    </row>
    <row r="207" spans="1:8" s="18" customFormat="1" x14ac:dyDescent="0.2">
      <c r="A207" s="42"/>
      <c r="B207" s="42"/>
      <c r="C207" s="42"/>
      <c r="D207" s="47"/>
      <c r="F207" s="68"/>
      <c r="G207" s="56"/>
      <c r="H207" s="43"/>
    </row>
    <row r="208" spans="1:8" s="18" customFormat="1" x14ac:dyDescent="0.2">
      <c r="A208" s="42"/>
      <c r="B208" s="42"/>
      <c r="C208" s="42"/>
      <c r="D208" s="47"/>
      <c r="F208" s="68"/>
      <c r="G208" s="56"/>
      <c r="H208" s="43"/>
    </row>
    <row r="209" spans="1:8" s="18" customFormat="1" x14ac:dyDescent="0.2">
      <c r="A209" s="42"/>
      <c r="B209" s="42"/>
      <c r="C209" s="42"/>
      <c r="D209" s="47"/>
      <c r="F209" s="68"/>
      <c r="G209" s="56"/>
      <c r="H209" s="43"/>
    </row>
    <row r="210" spans="1:8" s="18" customFormat="1" x14ac:dyDescent="0.2">
      <c r="A210" s="42"/>
      <c r="B210" s="42"/>
      <c r="C210" s="42"/>
      <c r="D210" s="47"/>
      <c r="F210" s="68"/>
      <c r="G210" s="56"/>
      <c r="H210" s="43"/>
    </row>
    <row r="211" spans="1:8" s="18" customFormat="1" x14ac:dyDescent="0.2">
      <c r="A211" s="42"/>
      <c r="B211" s="42"/>
      <c r="C211" s="42"/>
      <c r="D211" s="47"/>
      <c r="F211" s="68"/>
      <c r="G211" s="56"/>
      <c r="H211" s="43"/>
    </row>
    <row r="212" spans="1:8" s="18" customFormat="1" x14ac:dyDescent="0.2">
      <c r="A212" s="42"/>
      <c r="B212" s="42"/>
      <c r="C212" s="42"/>
      <c r="D212" s="47"/>
      <c r="F212" s="68"/>
      <c r="G212" s="56"/>
      <c r="H212" s="43"/>
    </row>
    <row r="213" spans="1:8" s="18" customFormat="1" x14ac:dyDescent="0.2">
      <c r="A213" s="42"/>
      <c r="B213" s="42"/>
      <c r="C213" s="42"/>
      <c r="D213" s="47"/>
      <c r="F213" s="68"/>
      <c r="G213" s="56"/>
      <c r="H213" s="43"/>
    </row>
    <row r="214" spans="1:8" s="18" customFormat="1" x14ac:dyDescent="0.2">
      <c r="A214" s="42"/>
      <c r="B214" s="42"/>
      <c r="C214" s="42"/>
      <c r="D214" s="47"/>
      <c r="F214" s="68"/>
      <c r="G214" s="56"/>
      <c r="H214" s="43"/>
    </row>
    <row r="215" spans="1:8" s="18" customFormat="1" x14ac:dyDescent="0.2">
      <c r="A215" s="42"/>
      <c r="B215" s="42"/>
      <c r="C215" s="42"/>
      <c r="D215" s="47"/>
      <c r="F215" s="68"/>
      <c r="G215" s="56"/>
      <c r="H215" s="43"/>
    </row>
    <row r="216" spans="1:8" s="18" customFormat="1" x14ac:dyDescent="0.2">
      <c r="A216" s="42"/>
      <c r="B216" s="42"/>
      <c r="C216" s="42"/>
      <c r="D216" s="47"/>
      <c r="F216" s="68"/>
      <c r="G216" s="56"/>
      <c r="H216" s="43"/>
    </row>
    <row r="217" spans="1:8" s="18" customFormat="1" x14ac:dyDescent="0.2">
      <c r="A217" s="42"/>
      <c r="B217" s="42"/>
      <c r="C217" s="42"/>
      <c r="D217" s="47"/>
      <c r="F217" s="68"/>
      <c r="G217" s="56"/>
      <c r="H217" s="43"/>
    </row>
    <row r="218" spans="1:8" s="18" customFormat="1" x14ac:dyDescent="0.2">
      <c r="A218" s="42"/>
      <c r="B218" s="42"/>
      <c r="C218" s="42"/>
      <c r="D218" s="47"/>
      <c r="F218" s="68"/>
      <c r="G218" s="56"/>
      <c r="H218" s="43"/>
    </row>
    <row r="219" spans="1:8" s="18" customFormat="1" x14ac:dyDescent="0.2">
      <c r="A219" s="42"/>
      <c r="B219" s="42"/>
      <c r="C219" s="42"/>
      <c r="D219" s="47"/>
      <c r="F219" s="68"/>
      <c r="G219" s="56"/>
      <c r="H219" s="43"/>
    </row>
    <row r="220" spans="1:8" s="18" customFormat="1" x14ac:dyDescent="0.2">
      <c r="A220" s="42"/>
      <c r="B220" s="42"/>
      <c r="C220" s="42"/>
      <c r="D220" s="47"/>
      <c r="F220" s="68"/>
      <c r="G220" s="56"/>
      <c r="H220" s="43"/>
    </row>
    <row r="221" spans="1:8" s="18" customFormat="1" x14ac:dyDescent="0.2">
      <c r="A221" s="42"/>
      <c r="B221" s="42"/>
      <c r="C221" s="42"/>
      <c r="D221" s="47"/>
      <c r="F221" s="68"/>
      <c r="G221" s="56"/>
      <c r="H221" s="43"/>
    </row>
    <row r="222" spans="1:8" s="18" customFormat="1" x14ac:dyDescent="0.2">
      <c r="A222" s="42"/>
      <c r="B222" s="42"/>
      <c r="C222" s="42"/>
      <c r="D222" s="47"/>
      <c r="F222" s="68"/>
      <c r="G222" s="56"/>
      <c r="H222" s="43"/>
    </row>
    <row r="223" spans="1:8" s="18" customFormat="1" x14ac:dyDescent="0.2">
      <c r="A223" s="42"/>
      <c r="B223" s="42"/>
      <c r="C223" s="42"/>
      <c r="D223" s="47"/>
      <c r="F223" s="68"/>
      <c r="G223" s="56"/>
      <c r="H223" s="43"/>
    </row>
    <row r="224" spans="1:8" s="18" customFormat="1" x14ac:dyDescent="0.2">
      <c r="A224" s="42"/>
      <c r="B224" s="42"/>
      <c r="C224" s="42"/>
      <c r="D224" s="47"/>
      <c r="F224" s="68"/>
      <c r="G224" s="56"/>
      <c r="H224" s="43"/>
    </row>
    <row r="225" spans="1:8" s="18" customFormat="1" x14ac:dyDescent="0.2">
      <c r="A225" s="42"/>
      <c r="B225" s="42"/>
      <c r="C225" s="42"/>
      <c r="D225" s="47"/>
      <c r="F225" s="68"/>
      <c r="G225" s="56"/>
      <c r="H225" s="43"/>
    </row>
    <row r="226" spans="1:8" s="18" customFormat="1" x14ac:dyDescent="0.2">
      <c r="A226" s="42"/>
      <c r="B226" s="42"/>
      <c r="C226" s="42"/>
      <c r="D226" s="47"/>
      <c r="F226" s="68"/>
      <c r="G226" s="56"/>
      <c r="H226" s="43"/>
    </row>
    <row r="227" spans="1:8" s="18" customFormat="1" x14ac:dyDescent="0.2">
      <c r="A227" s="42"/>
      <c r="B227" s="42"/>
      <c r="C227" s="42"/>
      <c r="D227" s="47"/>
      <c r="F227" s="68"/>
      <c r="G227" s="56"/>
      <c r="H227" s="43"/>
    </row>
    <row r="228" spans="1:8" s="18" customFormat="1" x14ac:dyDescent="0.2">
      <c r="A228" s="42"/>
      <c r="B228" s="42"/>
      <c r="C228" s="42"/>
      <c r="D228" s="47"/>
      <c r="F228" s="68"/>
      <c r="G228" s="56"/>
      <c r="H228" s="43"/>
    </row>
    <row r="229" spans="1:8" s="18" customFormat="1" x14ac:dyDescent="0.2">
      <c r="A229" s="42"/>
      <c r="B229" s="42"/>
      <c r="C229" s="42"/>
      <c r="D229" s="47"/>
      <c r="F229" s="68"/>
      <c r="G229" s="56"/>
      <c r="H229" s="43"/>
    </row>
    <row r="230" spans="1:8" s="18" customFormat="1" x14ac:dyDescent="0.2">
      <c r="A230" s="42"/>
      <c r="B230" s="42"/>
      <c r="C230" s="42"/>
      <c r="D230" s="47"/>
      <c r="F230" s="68"/>
      <c r="G230" s="56"/>
      <c r="H230" s="43"/>
    </row>
    <row r="231" spans="1:8" s="18" customFormat="1" x14ac:dyDescent="0.2">
      <c r="A231" s="42"/>
      <c r="B231" s="42"/>
      <c r="C231" s="42"/>
      <c r="D231" s="47"/>
      <c r="F231" s="68"/>
      <c r="G231" s="56"/>
      <c r="H231" s="43"/>
    </row>
    <row r="232" spans="1:8" s="18" customFormat="1" x14ac:dyDescent="0.2">
      <c r="A232" s="42"/>
      <c r="B232" s="42"/>
      <c r="C232" s="42"/>
      <c r="D232" s="47"/>
      <c r="F232" s="68"/>
      <c r="G232" s="56"/>
      <c r="H232" s="43"/>
    </row>
    <row r="233" spans="1:8" s="18" customFormat="1" x14ac:dyDescent="0.2">
      <c r="A233" s="42"/>
      <c r="B233" s="42"/>
      <c r="C233" s="42"/>
      <c r="D233" s="47"/>
      <c r="F233" s="68"/>
      <c r="G233" s="56"/>
      <c r="H233" s="43"/>
    </row>
    <row r="234" spans="1:8" s="18" customFormat="1" x14ac:dyDescent="0.2">
      <c r="A234" s="42"/>
      <c r="B234" s="42"/>
      <c r="C234" s="42"/>
      <c r="D234" s="47"/>
      <c r="F234" s="68"/>
      <c r="G234" s="56"/>
      <c r="H234" s="43"/>
    </row>
    <row r="235" spans="1:8" s="18" customFormat="1" x14ac:dyDescent="0.2">
      <c r="A235" s="42"/>
      <c r="B235" s="42"/>
      <c r="C235" s="42"/>
      <c r="D235" s="47"/>
      <c r="F235" s="68"/>
      <c r="G235" s="56"/>
      <c r="H235" s="43"/>
    </row>
    <row r="236" spans="1:8" s="18" customFormat="1" x14ac:dyDescent="0.2">
      <c r="A236" s="42"/>
      <c r="B236" s="42"/>
      <c r="C236" s="42"/>
      <c r="D236" s="47"/>
      <c r="F236" s="68"/>
      <c r="G236" s="56"/>
      <c r="H236" s="43"/>
    </row>
    <row r="237" spans="1:8" s="18" customFormat="1" x14ac:dyDescent="0.2">
      <c r="A237" s="42"/>
      <c r="B237" s="42"/>
      <c r="C237" s="42"/>
      <c r="D237" s="47"/>
      <c r="F237" s="68"/>
      <c r="G237" s="56"/>
      <c r="H237" s="43"/>
    </row>
    <row r="238" spans="1:8" s="18" customFormat="1" x14ac:dyDescent="0.2">
      <c r="A238" s="42"/>
      <c r="B238" s="42"/>
      <c r="C238" s="42"/>
      <c r="D238" s="47"/>
      <c r="F238" s="68"/>
      <c r="G238" s="56"/>
      <c r="H238" s="43"/>
    </row>
    <row r="239" spans="1:8" s="18" customFormat="1" x14ac:dyDescent="0.2">
      <c r="A239" s="42"/>
      <c r="B239" s="42"/>
      <c r="C239" s="42"/>
      <c r="D239" s="47"/>
      <c r="F239" s="68"/>
      <c r="G239" s="56"/>
      <c r="H239" s="43"/>
    </row>
    <row r="240" spans="1:8" s="18" customFormat="1" x14ac:dyDescent="0.2">
      <c r="A240" s="42"/>
      <c r="B240" s="42"/>
      <c r="C240" s="42"/>
      <c r="D240" s="47"/>
      <c r="F240" s="68"/>
      <c r="G240" s="56"/>
      <c r="H240" s="43"/>
    </row>
    <row r="241" spans="1:8" s="18" customFormat="1" x14ac:dyDescent="0.2">
      <c r="A241" s="42"/>
      <c r="B241" s="42"/>
      <c r="C241" s="42"/>
      <c r="D241" s="47"/>
      <c r="F241" s="68"/>
      <c r="G241" s="56"/>
      <c r="H241" s="43"/>
    </row>
    <row r="242" spans="1:8" s="18" customFormat="1" x14ac:dyDescent="0.2">
      <c r="A242" s="42"/>
      <c r="B242" s="42"/>
      <c r="C242" s="42"/>
      <c r="D242" s="47"/>
      <c r="F242" s="68"/>
      <c r="G242" s="56"/>
      <c r="H242" s="43"/>
    </row>
    <row r="243" spans="1:8" s="18" customFormat="1" x14ac:dyDescent="0.2">
      <c r="A243" s="42"/>
      <c r="B243" s="42"/>
      <c r="C243" s="42"/>
      <c r="D243" s="47"/>
      <c r="F243" s="68"/>
      <c r="G243" s="56"/>
      <c r="H243" s="43"/>
    </row>
    <row r="244" spans="1:8" s="18" customFormat="1" x14ac:dyDescent="0.2">
      <c r="A244" s="42"/>
      <c r="B244" s="42"/>
      <c r="C244" s="42"/>
      <c r="D244" s="47"/>
      <c r="F244" s="68"/>
      <c r="G244" s="56"/>
      <c r="H244" s="43"/>
    </row>
    <row r="245" spans="1:8" s="18" customFormat="1" x14ac:dyDescent="0.2">
      <c r="A245" s="42"/>
      <c r="B245" s="42"/>
      <c r="C245" s="42"/>
      <c r="D245" s="47"/>
      <c r="F245" s="68"/>
      <c r="G245" s="56"/>
      <c r="H245" s="43"/>
    </row>
    <row r="246" spans="1:8" s="18" customFormat="1" x14ac:dyDescent="0.2">
      <c r="A246" s="42"/>
      <c r="B246" s="42"/>
      <c r="C246" s="42"/>
      <c r="D246" s="47"/>
      <c r="F246" s="68"/>
      <c r="G246" s="56"/>
      <c r="H246" s="43"/>
    </row>
    <row r="247" spans="1:8" s="18" customFormat="1" x14ac:dyDescent="0.2">
      <c r="A247" s="42"/>
      <c r="B247" s="42"/>
      <c r="C247" s="42"/>
      <c r="D247" s="47"/>
      <c r="F247" s="68"/>
      <c r="G247" s="56"/>
      <c r="H247" s="43"/>
    </row>
    <row r="248" spans="1:8" s="18" customFormat="1" x14ac:dyDescent="0.2">
      <c r="A248" s="42"/>
      <c r="B248" s="42"/>
      <c r="C248" s="42"/>
      <c r="D248" s="47"/>
      <c r="F248" s="68"/>
      <c r="G248" s="56"/>
      <c r="H248" s="43"/>
    </row>
    <row r="249" spans="1:8" s="18" customFormat="1" x14ac:dyDescent="0.2">
      <c r="A249" s="42"/>
      <c r="B249" s="42"/>
      <c r="C249" s="42"/>
      <c r="D249" s="47"/>
      <c r="F249" s="68"/>
      <c r="G249" s="56"/>
      <c r="H249" s="43"/>
    </row>
    <row r="250" spans="1:8" s="18" customFormat="1" x14ac:dyDescent="0.2">
      <c r="A250" s="42"/>
      <c r="B250" s="42"/>
      <c r="C250" s="42"/>
      <c r="D250" s="47"/>
      <c r="F250" s="68"/>
      <c r="G250" s="56"/>
      <c r="H250" s="43"/>
    </row>
    <row r="251" spans="1:8" s="18" customFormat="1" x14ac:dyDescent="0.2">
      <c r="A251" s="42"/>
      <c r="B251" s="42"/>
      <c r="C251" s="42"/>
      <c r="D251" s="47"/>
      <c r="F251" s="68"/>
      <c r="G251" s="56"/>
      <c r="H251" s="43"/>
    </row>
    <row r="252" spans="1:8" s="18" customFormat="1" x14ac:dyDescent="0.2">
      <c r="A252" s="42"/>
      <c r="B252" s="42"/>
      <c r="C252" s="42"/>
      <c r="D252" s="47"/>
      <c r="F252" s="68"/>
      <c r="G252" s="56"/>
      <c r="H252" s="43"/>
    </row>
    <row r="253" spans="1:8" s="18" customFormat="1" x14ac:dyDescent="0.2">
      <c r="A253" s="42"/>
      <c r="B253" s="42"/>
      <c r="C253" s="42"/>
      <c r="D253" s="47"/>
      <c r="F253" s="68"/>
      <c r="G253" s="56"/>
      <c r="H253" s="43"/>
    </row>
    <row r="254" spans="1:8" s="18" customFormat="1" x14ac:dyDescent="0.2">
      <c r="A254" s="42"/>
      <c r="B254" s="42"/>
      <c r="C254" s="42"/>
      <c r="D254" s="47"/>
      <c r="F254" s="68"/>
      <c r="G254" s="56"/>
      <c r="H254" s="43"/>
    </row>
    <row r="255" spans="1:8" s="18" customFormat="1" x14ac:dyDescent="0.2">
      <c r="A255" s="42"/>
      <c r="B255" s="42"/>
      <c r="C255" s="42"/>
      <c r="D255" s="47"/>
      <c r="F255" s="68"/>
      <c r="G255" s="56"/>
      <c r="H255" s="43"/>
    </row>
    <row r="256" spans="1:8" s="18" customFormat="1" x14ac:dyDescent="0.2">
      <c r="A256" s="42"/>
      <c r="B256" s="42"/>
      <c r="C256" s="42"/>
      <c r="D256" s="47"/>
      <c r="F256" s="68"/>
      <c r="G256" s="56"/>
      <c r="H256" s="43"/>
    </row>
    <row r="257" spans="1:8" s="18" customFormat="1" x14ac:dyDescent="0.2">
      <c r="A257" s="42"/>
      <c r="B257" s="42"/>
      <c r="C257" s="42"/>
      <c r="D257" s="47"/>
      <c r="F257" s="68"/>
      <c r="G257" s="56"/>
      <c r="H257" s="43"/>
    </row>
    <row r="258" spans="1:8" s="18" customFormat="1" x14ac:dyDescent="0.2">
      <c r="A258" s="42"/>
      <c r="B258" s="42"/>
      <c r="C258" s="42"/>
      <c r="D258" s="47"/>
      <c r="F258" s="68"/>
      <c r="G258" s="56"/>
      <c r="H258" s="43"/>
    </row>
    <row r="259" spans="1:8" s="18" customFormat="1" x14ac:dyDescent="0.2">
      <c r="A259" s="42"/>
      <c r="B259" s="42"/>
      <c r="C259" s="42"/>
      <c r="D259" s="47"/>
      <c r="F259" s="68"/>
      <c r="G259" s="56"/>
      <c r="H259" s="43"/>
    </row>
    <row r="260" spans="1:8" s="18" customFormat="1" x14ac:dyDescent="0.2">
      <c r="A260" s="42"/>
      <c r="B260" s="42"/>
      <c r="C260" s="42"/>
      <c r="D260" s="47"/>
      <c r="F260" s="68"/>
      <c r="G260" s="56"/>
      <c r="H260" s="43"/>
    </row>
    <row r="261" spans="1:8" s="18" customFormat="1" x14ac:dyDescent="0.2">
      <c r="A261" s="42"/>
      <c r="B261" s="42"/>
      <c r="C261" s="42"/>
      <c r="D261" s="47"/>
      <c r="F261" s="68"/>
      <c r="G261" s="56"/>
      <c r="H261" s="43"/>
    </row>
    <row r="262" spans="1:8" s="18" customFormat="1" x14ac:dyDescent="0.2">
      <c r="A262" s="42"/>
      <c r="B262" s="42"/>
      <c r="C262" s="42"/>
      <c r="D262" s="47"/>
      <c r="F262" s="68"/>
      <c r="G262" s="56"/>
      <c r="H262" s="43"/>
    </row>
    <row r="263" spans="1:8" s="18" customFormat="1" x14ac:dyDescent="0.2">
      <c r="A263" s="42"/>
      <c r="B263" s="42"/>
      <c r="C263" s="42"/>
      <c r="D263" s="47"/>
      <c r="F263" s="68"/>
      <c r="G263" s="56"/>
      <c r="H263" s="43"/>
    </row>
    <row r="264" spans="1:8" s="18" customFormat="1" x14ac:dyDescent="0.2">
      <c r="A264" s="42"/>
      <c r="B264" s="42"/>
      <c r="C264" s="42"/>
      <c r="D264" s="47"/>
      <c r="F264" s="68"/>
      <c r="G264" s="56"/>
      <c r="H264" s="43"/>
    </row>
    <row r="265" spans="1:8" s="18" customFormat="1" x14ac:dyDescent="0.2">
      <c r="A265" s="42"/>
      <c r="B265" s="42"/>
      <c r="C265" s="42"/>
      <c r="D265" s="47"/>
      <c r="F265" s="68"/>
      <c r="G265" s="56"/>
      <c r="H265" s="43"/>
    </row>
    <row r="266" spans="1:8" s="18" customFormat="1" x14ac:dyDescent="0.2">
      <c r="A266" s="42"/>
      <c r="B266" s="42"/>
      <c r="C266" s="42"/>
      <c r="D266" s="47"/>
      <c r="F266" s="68"/>
      <c r="G266" s="56"/>
      <c r="H266" s="43"/>
    </row>
    <row r="267" spans="1:8" s="18" customFormat="1" x14ac:dyDescent="0.2">
      <c r="A267" s="42"/>
      <c r="B267" s="42"/>
      <c r="C267" s="42"/>
      <c r="D267" s="47"/>
      <c r="F267" s="68"/>
      <c r="G267" s="56"/>
      <c r="H267" s="43"/>
    </row>
    <row r="268" spans="1:8" s="18" customFormat="1" x14ac:dyDescent="0.2">
      <c r="A268" s="42"/>
      <c r="B268" s="42"/>
      <c r="C268" s="42"/>
      <c r="D268" s="47"/>
      <c r="F268" s="68"/>
      <c r="G268" s="56"/>
      <c r="H268" s="43"/>
    </row>
    <row r="269" spans="1:8" s="18" customFormat="1" x14ac:dyDescent="0.2">
      <c r="A269" s="42"/>
      <c r="B269" s="42"/>
      <c r="C269" s="42"/>
      <c r="D269" s="47"/>
      <c r="F269" s="68"/>
      <c r="G269" s="56"/>
      <c r="H269" s="43"/>
    </row>
    <row r="270" spans="1:8" s="18" customFormat="1" x14ac:dyDescent="0.2">
      <c r="A270" s="42"/>
      <c r="B270" s="42"/>
      <c r="C270" s="42"/>
      <c r="D270" s="47"/>
      <c r="F270" s="68"/>
      <c r="G270" s="56"/>
      <c r="H270" s="43"/>
    </row>
    <row r="271" spans="1:8" s="18" customFormat="1" x14ac:dyDescent="0.2">
      <c r="A271" s="42"/>
      <c r="B271" s="42"/>
      <c r="C271" s="42"/>
      <c r="D271" s="47"/>
      <c r="F271" s="68"/>
      <c r="G271" s="56"/>
      <c r="H271" s="43"/>
    </row>
    <row r="272" spans="1:8" s="18" customFormat="1" x14ac:dyDescent="0.2">
      <c r="A272" s="42"/>
      <c r="B272" s="42"/>
      <c r="C272" s="42"/>
      <c r="D272" s="47"/>
      <c r="F272" s="68"/>
      <c r="G272" s="56"/>
      <c r="H272" s="43"/>
    </row>
    <row r="273" spans="1:8" s="18" customFormat="1" x14ac:dyDescent="0.2">
      <c r="A273" s="42"/>
      <c r="B273" s="42"/>
      <c r="C273" s="42"/>
      <c r="D273" s="47"/>
      <c r="F273" s="68"/>
      <c r="G273" s="56"/>
      <c r="H273" s="43"/>
    </row>
    <row r="274" spans="1:8" s="18" customFormat="1" x14ac:dyDescent="0.2">
      <c r="A274" s="42"/>
      <c r="B274" s="42"/>
      <c r="C274" s="42"/>
      <c r="D274" s="47"/>
      <c r="F274" s="68"/>
      <c r="G274" s="56"/>
      <c r="H274" s="43"/>
    </row>
    <row r="275" spans="1:8" s="18" customFormat="1" x14ac:dyDescent="0.2">
      <c r="A275" s="42"/>
      <c r="B275" s="42"/>
      <c r="C275" s="42"/>
      <c r="D275" s="47"/>
      <c r="F275" s="68"/>
      <c r="G275" s="56"/>
      <c r="H275" s="43"/>
    </row>
    <row r="276" spans="1:8" s="18" customFormat="1" x14ac:dyDescent="0.2">
      <c r="A276" s="42"/>
      <c r="B276" s="42"/>
      <c r="C276" s="42"/>
      <c r="D276" s="47"/>
      <c r="F276" s="68"/>
      <c r="G276" s="56"/>
      <c r="H276" s="43"/>
    </row>
    <row r="277" spans="1:8" s="18" customFormat="1" x14ac:dyDescent="0.2">
      <c r="A277" s="42"/>
      <c r="B277" s="42"/>
      <c r="C277" s="42"/>
      <c r="D277" s="47"/>
      <c r="F277" s="68"/>
      <c r="G277" s="56"/>
      <c r="H277" s="43"/>
    </row>
    <row r="278" spans="1:8" s="18" customFormat="1" x14ac:dyDescent="0.2">
      <c r="A278" s="42"/>
      <c r="B278" s="42"/>
      <c r="C278" s="42"/>
      <c r="D278" s="47"/>
      <c r="F278" s="68"/>
      <c r="G278" s="56"/>
      <c r="H278" s="43"/>
    </row>
    <row r="279" spans="1:8" s="18" customFormat="1" x14ac:dyDescent="0.2">
      <c r="A279" s="42"/>
      <c r="B279" s="42"/>
      <c r="C279" s="42"/>
      <c r="D279" s="47"/>
      <c r="F279" s="68"/>
      <c r="G279" s="56"/>
      <c r="H279" s="43"/>
    </row>
    <row r="280" spans="1:8" s="18" customFormat="1" x14ac:dyDescent="0.2">
      <c r="A280" s="42"/>
      <c r="B280" s="42"/>
      <c r="C280" s="42"/>
      <c r="D280" s="47"/>
      <c r="F280" s="68"/>
      <c r="G280" s="56"/>
      <c r="H280" s="43"/>
    </row>
    <row r="281" spans="1:8" s="18" customFormat="1" x14ac:dyDescent="0.2">
      <c r="A281" s="42"/>
      <c r="B281" s="42"/>
      <c r="C281" s="42"/>
      <c r="D281" s="47"/>
      <c r="F281" s="68"/>
      <c r="G281" s="56"/>
      <c r="H281" s="43"/>
    </row>
    <row r="282" spans="1:8" s="18" customFormat="1" x14ac:dyDescent="0.2">
      <c r="A282" s="42"/>
      <c r="B282" s="42"/>
      <c r="C282" s="42"/>
      <c r="D282" s="47"/>
      <c r="F282" s="68"/>
      <c r="G282" s="56"/>
      <c r="H282" s="43"/>
    </row>
    <row r="283" spans="1:8" s="18" customFormat="1" x14ac:dyDescent="0.2">
      <c r="A283" s="42"/>
      <c r="B283" s="42"/>
      <c r="C283" s="42"/>
      <c r="D283" s="47"/>
      <c r="F283" s="68"/>
      <c r="G283" s="56"/>
      <c r="H283" s="43"/>
    </row>
    <row r="284" spans="1:8" s="18" customFormat="1" x14ac:dyDescent="0.2">
      <c r="A284" s="42"/>
      <c r="B284" s="42"/>
      <c r="C284" s="42"/>
      <c r="D284" s="47"/>
      <c r="F284" s="68"/>
      <c r="G284" s="56"/>
      <c r="H284" s="43"/>
    </row>
    <row r="285" spans="1:8" s="18" customFormat="1" x14ac:dyDescent="0.2">
      <c r="A285" s="42"/>
      <c r="B285" s="42"/>
      <c r="C285" s="42"/>
      <c r="D285" s="47"/>
      <c r="F285" s="68"/>
      <c r="G285" s="56"/>
      <c r="H285" s="43"/>
    </row>
    <row r="286" spans="1:8" s="18" customFormat="1" x14ac:dyDescent="0.2">
      <c r="A286" s="42"/>
      <c r="B286" s="42"/>
      <c r="C286" s="42"/>
      <c r="D286" s="47"/>
      <c r="F286" s="68"/>
      <c r="G286" s="56"/>
      <c r="H286" s="43"/>
    </row>
    <row r="287" spans="1:8" s="18" customFormat="1" x14ac:dyDescent="0.2">
      <c r="A287" s="42"/>
      <c r="B287" s="42"/>
      <c r="C287" s="42"/>
      <c r="D287" s="47"/>
      <c r="F287" s="68"/>
      <c r="G287" s="56"/>
      <c r="H287" s="43"/>
    </row>
    <row r="288" spans="1:8" s="18" customFormat="1" x14ac:dyDescent="0.2">
      <c r="A288" s="42"/>
      <c r="B288" s="42"/>
      <c r="C288" s="42"/>
      <c r="D288" s="47"/>
      <c r="F288" s="68"/>
      <c r="G288" s="56"/>
      <c r="H288" s="43"/>
    </row>
    <row r="289" spans="1:8" s="18" customFormat="1" x14ac:dyDescent="0.2">
      <c r="A289" s="42"/>
      <c r="B289" s="42"/>
      <c r="C289" s="42"/>
      <c r="D289" s="47"/>
      <c r="F289" s="68"/>
      <c r="G289" s="56"/>
      <c r="H289" s="43"/>
    </row>
    <row r="290" spans="1:8" s="18" customFormat="1" x14ac:dyDescent="0.2">
      <c r="A290" s="42"/>
      <c r="B290" s="42"/>
      <c r="C290" s="42"/>
      <c r="D290" s="47"/>
      <c r="F290" s="68"/>
      <c r="G290" s="56"/>
      <c r="H290" s="43"/>
    </row>
    <row r="291" spans="1:8" s="18" customFormat="1" x14ac:dyDescent="0.2">
      <c r="A291" s="42"/>
      <c r="B291" s="42"/>
      <c r="C291" s="42"/>
      <c r="D291" s="47"/>
      <c r="F291" s="68"/>
      <c r="G291" s="56"/>
      <c r="H291" s="43"/>
    </row>
    <row r="292" spans="1:8" s="18" customFormat="1" x14ac:dyDescent="0.2">
      <c r="A292" s="42"/>
      <c r="B292" s="42"/>
      <c r="C292" s="42"/>
      <c r="D292" s="47"/>
      <c r="F292" s="68"/>
      <c r="G292" s="56"/>
      <c r="H292" s="43"/>
    </row>
    <row r="293" spans="1:8" s="18" customFormat="1" x14ac:dyDescent="0.2">
      <c r="A293" s="42"/>
      <c r="B293" s="42"/>
      <c r="C293" s="42"/>
      <c r="D293" s="47"/>
      <c r="F293" s="68"/>
      <c r="G293" s="56"/>
      <c r="H293" s="43"/>
    </row>
    <row r="294" spans="1:8" s="18" customFormat="1" x14ac:dyDescent="0.2">
      <c r="A294" s="42"/>
      <c r="B294" s="42"/>
      <c r="C294" s="42"/>
      <c r="D294" s="47"/>
      <c r="F294" s="68"/>
      <c r="G294" s="56"/>
      <c r="H294" s="43"/>
    </row>
    <row r="295" spans="1:8" s="18" customFormat="1" x14ac:dyDescent="0.2">
      <c r="A295" s="42"/>
      <c r="B295" s="42"/>
      <c r="C295" s="42"/>
      <c r="D295" s="47"/>
      <c r="F295" s="68"/>
      <c r="G295" s="56"/>
      <c r="H295" s="43"/>
    </row>
    <row r="296" spans="1:8" s="18" customFormat="1" x14ac:dyDescent="0.2">
      <c r="A296" s="42"/>
      <c r="B296" s="42"/>
      <c r="C296" s="42"/>
      <c r="D296" s="47"/>
      <c r="F296" s="68"/>
      <c r="G296" s="56"/>
      <c r="H296" s="43"/>
    </row>
    <row r="297" spans="1:8" s="18" customFormat="1" x14ac:dyDescent="0.2">
      <c r="A297" s="42"/>
      <c r="B297" s="42"/>
      <c r="C297" s="42"/>
      <c r="D297" s="47"/>
      <c r="F297" s="68"/>
      <c r="G297" s="56"/>
      <c r="H297" s="43"/>
    </row>
    <row r="298" spans="1:8" s="18" customFormat="1" x14ac:dyDescent="0.2">
      <c r="A298" s="42"/>
      <c r="B298" s="42"/>
      <c r="C298" s="42"/>
      <c r="D298" s="47"/>
      <c r="F298" s="68"/>
      <c r="G298" s="56"/>
      <c r="H298" s="43"/>
    </row>
    <row r="299" spans="1:8" s="18" customFormat="1" x14ac:dyDescent="0.2">
      <c r="A299" s="42"/>
      <c r="B299" s="42"/>
      <c r="C299" s="42"/>
      <c r="D299" s="47"/>
      <c r="F299" s="68"/>
      <c r="G299" s="56"/>
      <c r="H299" s="43"/>
    </row>
    <row r="300" spans="1:8" s="18" customFormat="1" x14ac:dyDescent="0.2">
      <c r="A300" s="42"/>
      <c r="B300" s="42"/>
      <c r="C300" s="42"/>
      <c r="D300" s="47"/>
      <c r="F300" s="68"/>
      <c r="G300" s="56"/>
      <c r="H300" s="43"/>
    </row>
    <row r="301" spans="1:8" s="18" customFormat="1" x14ac:dyDescent="0.2">
      <c r="A301" s="42"/>
      <c r="B301" s="42"/>
      <c r="C301" s="42"/>
      <c r="D301" s="47"/>
      <c r="F301" s="68"/>
      <c r="G301" s="56"/>
      <c r="H301" s="43"/>
    </row>
    <row r="302" spans="1:8" s="18" customFormat="1" x14ac:dyDescent="0.2">
      <c r="A302" s="42"/>
      <c r="B302" s="42"/>
      <c r="C302" s="42"/>
      <c r="D302" s="47"/>
      <c r="F302" s="68"/>
      <c r="G302" s="56"/>
      <c r="H302" s="43"/>
    </row>
    <row r="303" spans="1:8" s="18" customFormat="1" x14ac:dyDescent="0.2">
      <c r="A303" s="42"/>
      <c r="B303" s="42"/>
      <c r="C303" s="42"/>
      <c r="D303" s="47"/>
      <c r="F303" s="68"/>
      <c r="G303" s="56"/>
      <c r="H303" s="43"/>
    </row>
    <row r="304" spans="1:8" s="18" customFormat="1" x14ac:dyDescent="0.2">
      <c r="A304" s="42"/>
      <c r="B304" s="42"/>
      <c r="C304" s="42"/>
      <c r="D304" s="47"/>
      <c r="F304" s="68"/>
      <c r="G304" s="56"/>
      <c r="H304" s="43"/>
    </row>
    <row r="305" spans="1:8" s="18" customFormat="1" x14ac:dyDescent="0.2">
      <c r="A305" s="42"/>
      <c r="B305" s="42"/>
      <c r="C305" s="42"/>
      <c r="D305" s="47"/>
      <c r="F305" s="68"/>
      <c r="G305" s="56"/>
      <c r="H305" s="43"/>
    </row>
    <row r="306" spans="1:8" s="18" customFormat="1" x14ac:dyDescent="0.2">
      <c r="A306" s="42"/>
      <c r="B306" s="42"/>
      <c r="C306" s="42"/>
      <c r="D306" s="47"/>
      <c r="F306" s="68"/>
      <c r="G306" s="56"/>
      <c r="H306" s="43"/>
    </row>
    <row r="307" spans="1:8" s="18" customFormat="1" x14ac:dyDescent="0.2">
      <c r="A307" s="42"/>
      <c r="B307" s="42"/>
      <c r="C307" s="42"/>
      <c r="D307" s="47"/>
      <c r="F307" s="68"/>
      <c r="G307" s="56"/>
      <c r="H307" s="43"/>
    </row>
    <row r="308" spans="1:8" s="18" customFormat="1" x14ac:dyDescent="0.2">
      <c r="A308" s="42"/>
      <c r="B308" s="42"/>
      <c r="C308" s="42"/>
      <c r="D308" s="47"/>
      <c r="F308" s="68"/>
      <c r="G308" s="56"/>
      <c r="H308" s="43"/>
    </row>
    <row r="309" spans="1:8" s="18" customFormat="1" x14ac:dyDescent="0.2">
      <c r="A309" s="42"/>
      <c r="B309" s="42"/>
      <c r="C309" s="42"/>
      <c r="D309" s="47"/>
      <c r="F309" s="68"/>
      <c r="G309" s="56"/>
      <c r="H309" s="43"/>
    </row>
    <row r="310" spans="1:8" s="18" customFormat="1" x14ac:dyDescent="0.2">
      <c r="A310" s="42"/>
      <c r="B310" s="42"/>
      <c r="C310" s="42"/>
      <c r="D310" s="47"/>
      <c r="F310" s="68"/>
      <c r="G310" s="56"/>
      <c r="H310" s="43"/>
    </row>
    <row r="311" spans="1:8" s="18" customFormat="1" x14ac:dyDescent="0.2">
      <c r="A311" s="42"/>
      <c r="B311" s="42"/>
      <c r="C311" s="42"/>
      <c r="D311" s="47"/>
      <c r="F311" s="68"/>
      <c r="G311" s="56"/>
      <c r="H311" s="43"/>
    </row>
    <row r="312" spans="1:8" s="18" customFormat="1" x14ac:dyDescent="0.2">
      <c r="A312" s="42"/>
      <c r="B312" s="42"/>
      <c r="C312" s="42"/>
      <c r="D312" s="47"/>
      <c r="F312" s="68"/>
      <c r="G312" s="56"/>
      <c r="H312" s="43"/>
    </row>
    <row r="313" spans="1:8" s="18" customFormat="1" x14ac:dyDescent="0.2">
      <c r="A313" s="42"/>
      <c r="B313" s="42"/>
      <c r="C313" s="42"/>
      <c r="D313" s="47"/>
      <c r="F313" s="68"/>
      <c r="G313" s="56"/>
      <c r="H313" s="43"/>
    </row>
    <row r="314" spans="1:8" s="18" customFormat="1" x14ac:dyDescent="0.2">
      <c r="A314" s="42"/>
      <c r="B314" s="42"/>
      <c r="C314" s="42"/>
      <c r="D314" s="47"/>
      <c r="F314" s="68"/>
      <c r="G314" s="56"/>
      <c r="H314" s="43"/>
    </row>
    <row r="315" spans="1:8" s="18" customFormat="1" x14ac:dyDescent="0.2">
      <c r="A315" s="42"/>
      <c r="B315" s="42"/>
      <c r="C315" s="42"/>
      <c r="D315" s="47"/>
      <c r="F315" s="68"/>
      <c r="G315" s="56"/>
      <c r="H315" s="43"/>
    </row>
    <row r="316" spans="1:8" s="18" customFormat="1" x14ac:dyDescent="0.2">
      <c r="A316" s="42"/>
      <c r="B316" s="42"/>
      <c r="C316" s="42"/>
      <c r="D316" s="47"/>
      <c r="F316" s="68"/>
      <c r="G316" s="56"/>
      <c r="H316" s="43"/>
    </row>
    <row r="317" spans="1:8" s="18" customFormat="1" x14ac:dyDescent="0.2">
      <c r="A317" s="42"/>
      <c r="B317" s="42"/>
      <c r="C317" s="42"/>
      <c r="D317" s="47"/>
      <c r="F317" s="68"/>
      <c r="G317" s="56"/>
      <c r="H317" s="43"/>
    </row>
    <row r="318" spans="1:8" s="18" customFormat="1" x14ac:dyDescent="0.2">
      <c r="A318" s="42"/>
      <c r="B318" s="42"/>
      <c r="C318" s="42"/>
      <c r="D318" s="47"/>
      <c r="F318" s="68"/>
      <c r="G318" s="56"/>
      <c r="H318" s="43"/>
    </row>
    <row r="319" spans="1:8" s="18" customFormat="1" x14ac:dyDescent="0.2">
      <c r="A319" s="42"/>
      <c r="B319" s="42"/>
      <c r="C319" s="42"/>
      <c r="D319" s="47"/>
      <c r="F319" s="68"/>
      <c r="G319" s="56"/>
      <c r="H319" s="43"/>
    </row>
    <row r="320" spans="1:8" s="18" customFormat="1" x14ac:dyDescent="0.2">
      <c r="A320" s="42"/>
      <c r="B320" s="42"/>
      <c r="C320" s="42"/>
      <c r="D320" s="47"/>
      <c r="F320" s="68"/>
      <c r="G320" s="56"/>
      <c r="H320" s="43"/>
    </row>
    <row r="321" spans="1:8" s="18" customFormat="1" x14ac:dyDescent="0.2">
      <c r="A321" s="42"/>
      <c r="B321" s="42"/>
      <c r="C321" s="42"/>
      <c r="D321" s="47"/>
      <c r="F321" s="68"/>
      <c r="G321" s="56"/>
      <c r="H321" s="43"/>
    </row>
    <row r="322" spans="1:8" s="18" customFormat="1" x14ac:dyDescent="0.2">
      <c r="A322" s="42"/>
      <c r="B322" s="42"/>
      <c r="C322" s="42"/>
      <c r="D322" s="47"/>
      <c r="F322" s="68"/>
      <c r="G322" s="56"/>
      <c r="H322" s="43"/>
    </row>
    <row r="323" spans="1:8" s="18" customFormat="1" x14ac:dyDescent="0.2">
      <c r="A323" s="42"/>
      <c r="B323" s="42"/>
      <c r="C323" s="42"/>
      <c r="D323" s="47"/>
      <c r="F323" s="68"/>
      <c r="G323" s="56"/>
      <c r="H323" s="43"/>
    </row>
    <row r="324" spans="1:8" s="18" customFormat="1" x14ac:dyDescent="0.2">
      <c r="A324" s="42"/>
      <c r="B324" s="42"/>
      <c r="C324" s="42"/>
      <c r="D324" s="47"/>
      <c r="F324" s="68"/>
      <c r="G324" s="56"/>
      <c r="H324" s="43"/>
    </row>
    <row r="325" spans="1:8" s="18" customFormat="1" x14ac:dyDescent="0.2">
      <c r="A325" s="42"/>
      <c r="B325" s="42"/>
      <c r="C325" s="42"/>
      <c r="D325" s="47"/>
      <c r="F325" s="68"/>
      <c r="G325" s="56"/>
      <c r="H325" s="43"/>
    </row>
    <row r="326" spans="1:8" s="18" customFormat="1" x14ac:dyDescent="0.2">
      <c r="A326" s="42"/>
      <c r="B326" s="42"/>
      <c r="C326" s="42"/>
      <c r="D326" s="47"/>
      <c r="F326" s="68"/>
      <c r="G326" s="56"/>
      <c r="H326" s="43"/>
    </row>
    <row r="327" spans="1:8" s="18" customFormat="1" x14ac:dyDescent="0.2">
      <c r="A327" s="42"/>
      <c r="B327" s="42"/>
      <c r="C327" s="42"/>
      <c r="D327" s="47"/>
      <c r="F327" s="68"/>
      <c r="G327" s="56"/>
      <c r="H327" s="43"/>
    </row>
    <row r="328" spans="1:8" s="18" customFormat="1" x14ac:dyDescent="0.2">
      <c r="A328" s="42"/>
      <c r="B328" s="42"/>
      <c r="C328" s="42"/>
      <c r="D328" s="47"/>
      <c r="F328" s="68"/>
      <c r="G328" s="56"/>
      <c r="H328" s="43"/>
    </row>
    <row r="329" spans="1:8" s="18" customFormat="1" x14ac:dyDescent="0.2">
      <c r="A329" s="42"/>
      <c r="B329" s="42"/>
      <c r="C329" s="42"/>
      <c r="D329" s="47"/>
      <c r="F329" s="68"/>
      <c r="G329" s="56"/>
      <c r="H329" s="43"/>
    </row>
    <row r="330" spans="1:8" s="18" customFormat="1" x14ac:dyDescent="0.2">
      <c r="A330" s="42"/>
      <c r="B330" s="42"/>
      <c r="C330" s="42"/>
      <c r="D330" s="47"/>
      <c r="F330" s="68"/>
      <c r="G330" s="56"/>
      <c r="H330" s="43"/>
    </row>
    <row r="331" spans="1:8" s="18" customFormat="1" x14ac:dyDescent="0.2">
      <c r="A331" s="42"/>
      <c r="B331" s="42"/>
      <c r="C331" s="42"/>
      <c r="D331" s="47"/>
      <c r="F331" s="68"/>
      <c r="G331" s="56"/>
      <c r="H331" s="43"/>
    </row>
    <row r="332" spans="1:8" s="18" customFormat="1" x14ac:dyDescent="0.2">
      <c r="A332" s="42"/>
      <c r="B332" s="42"/>
      <c r="C332" s="42"/>
      <c r="D332" s="47"/>
      <c r="F332" s="68"/>
      <c r="G332" s="56"/>
      <c r="H332" s="43"/>
    </row>
    <row r="333" spans="1:8" s="18" customFormat="1" x14ac:dyDescent="0.2">
      <c r="A333" s="42"/>
      <c r="B333" s="42"/>
      <c r="C333" s="42"/>
      <c r="D333" s="47"/>
      <c r="F333" s="68"/>
      <c r="G333" s="56"/>
      <c r="H333" s="43"/>
    </row>
    <row r="334" spans="1:8" s="18" customFormat="1" x14ac:dyDescent="0.2">
      <c r="A334" s="42"/>
      <c r="B334" s="42"/>
      <c r="C334" s="42"/>
      <c r="D334" s="47"/>
      <c r="F334" s="68"/>
      <c r="G334" s="56"/>
      <c r="H334" s="43"/>
    </row>
    <row r="335" spans="1:8" s="18" customFormat="1" x14ac:dyDescent="0.2">
      <c r="A335" s="42"/>
      <c r="B335" s="42"/>
      <c r="C335" s="42"/>
      <c r="D335" s="47"/>
      <c r="F335" s="68"/>
      <c r="G335" s="56"/>
      <c r="H335" s="43"/>
    </row>
    <row r="336" spans="1:8" s="18" customFormat="1" x14ac:dyDescent="0.2">
      <c r="A336" s="42"/>
      <c r="B336" s="42"/>
      <c r="C336" s="42"/>
      <c r="D336" s="47"/>
      <c r="F336" s="68"/>
      <c r="G336" s="56"/>
      <c r="H336" s="43"/>
    </row>
    <row r="337" spans="1:8" s="18" customFormat="1" x14ac:dyDescent="0.2">
      <c r="A337" s="42"/>
      <c r="B337" s="42"/>
      <c r="C337" s="42"/>
      <c r="D337" s="47"/>
      <c r="F337" s="68"/>
      <c r="G337" s="56"/>
      <c r="H337" s="43"/>
    </row>
    <row r="338" spans="1:8" s="18" customFormat="1" x14ac:dyDescent="0.2">
      <c r="A338" s="42"/>
      <c r="B338" s="42"/>
      <c r="C338" s="42"/>
      <c r="D338" s="47"/>
      <c r="F338" s="68"/>
      <c r="G338" s="56"/>
      <c r="H338" s="43"/>
    </row>
    <row r="339" spans="1:8" s="18" customFormat="1" x14ac:dyDescent="0.2">
      <c r="A339" s="42"/>
      <c r="B339" s="42"/>
      <c r="C339" s="42"/>
      <c r="D339" s="47"/>
      <c r="F339" s="68"/>
      <c r="G339" s="56"/>
      <c r="H339" s="43"/>
    </row>
    <row r="340" spans="1:8" s="18" customFormat="1" x14ac:dyDescent="0.2">
      <c r="A340" s="42"/>
      <c r="B340" s="42"/>
      <c r="C340" s="42"/>
      <c r="D340" s="47"/>
      <c r="F340" s="68"/>
      <c r="G340" s="56"/>
      <c r="H340" s="43"/>
    </row>
    <row r="341" spans="1:8" s="18" customFormat="1" x14ac:dyDescent="0.2">
      <c r="A341" s="42"/>
      <c r="B341" s="42"/>
      <c r="C341" s="42"/>
      <c r="D341" s="47"/>
      <c r="F341" s="68"/>
      <c r="G341" s="56"/>
      <c r="H341" s="43"/>
    </row>
    <row r="342" spans="1:8" s="18" customFormat="1" x14ac:dyDescent="0.2">
      <c r="A342" s="42"/>
      <c r="B342" s="42"/>
      <c r="C342" s="42"/>
      <c r="D342" s="47"/>
      <c r="F342" s="68"/>
      <c r="G342" s="56"/>
      <c r="H342" s="43"/>
    </row>
    <row r="343" spans="1:8" s="18" customFormat="1" x14ac:dyDescent="0.2">
      <c r="A343" s="42"/>
      <c r="B343" s="42"/>
      <c r="C343" s="42"/>
      <c r="D343" s="47"/>
      <c r="F343" s="68"/>
      <c r="G343" s="56"/>
      <c r="H343" s="43"/>
    </row>
    <row r="344" spans="1:8" s="18" customFormat="1" x14ac:dyDescent="0.2">
      <c r="A344" s="42"/>
      <c r="B344" s="42"/>
      <c r="C344" s="42"/>
      <c r="D344" s="47"/>
      <c r="F344" s="68"/>
      <c r="G344" s="56"/>
      <c r="H344" s="43"/>
    </row>
    <row r="345" spans="1:8" s="18" customFormat="1" x14ac:dyDescent="0.2">
      <c r="A345" s="42"/>
      <c r="B345" s="42"/>
      <c r="C345" s="42"/>
      <c r="D345" s="47"/>
      <c r="F345" s="68"/>
      <c r="G345" s="56"/>
      <c r="H345" s="43"/>
    </row>
    <row r="346" spans="1:8" s="18" customFormat="1" x14ac:dyDescent="0.2">
      <c r="A346" s="42"/>
      <c r="B346" s="42"/>
      <c r="C346" s="42"/>
      <c r="D346" s="47"/>
      <c r="F346" s="68"/>
      <c r="G346" s="56"/>
      <c r="H346" s="43"/>
    </row>
    <row r="347" spans="1:8" s="18" customFormat="1" x14ac:dyDescent="0.2">
      <c r="A347" s="42"/>
      <c r="B347" s="42"/>
      <c r="C347" s="42"/>
      <c r="D347" s="47"/>
      <c r="F347" s="68"/>
      <c r="G347" s="56"/>
      <c r="H347" s="43"/>
    </row>
  </sheetData>
  <mergeCells count="2">
    <mergeCell ref="A1:H3"/>
    <mergeCell ref="A5:H5"/>
  </mergeCells>
  <dataValidations count="2">
    <dataValidation type="list" allowBlank="1" showInputMessage="1" showErrorMessage="1" sqref="F100:F119" xr:uid="{C4053626-1A75-4F84-B97C-E6BDD999E468}">
      <formula1>Marque_Chaudiére</formula1>
    </dataValidation>
    <dataValidation type="list" allowBlank="1" showInputMessage="1" showErrorMessage="1" sqref="C100" xr:uid="{BED3A9AE-BDB4-4928-BE21-D0649CCBB098}">
      <formula1>Intervenant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D856B843-4959-4FA7-A758-AB65D717F484}">
          <x14:formula1>
            <xm:f>Données!$H$2:$H$5</xm:f>
          </x14:formula1>
          <xm:sqref>G7:G99</xm:sqref>
        </x14:dataValidation>
        <x14:dataValidation type="list" allowBlank="1" showInputMessage="1" showErrorMessage="1" xr:uid="{721757F3-28F2-46CB-BBE1-49F1E8BFEECE}">
          <x14:formula1>
            <xm:f>Données!$C$2:$C$58</xm:f>
          </x14:formula1>
          <xm:sqref>D7:D99</xm:sqref>
        </x14:dataValidation>
        <x14:dataValidation type="list" allowBlank="1" showInputMessage="1" showErrorMessage="1" xr:uid="{BFBD2AFB-57BD-4AB3-9A53-9B0740A1C3D5}">
          <x14:formula1>
            <xm:f>Données!$J$2:$J$4</xm:f>
          </x14:formula1>
          <xm:sqref>C7:C99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6D6E04-5C1B-4F77-B9D8-D85865351D54}">
  <dimension ref="A1:AZ347"/>
  <sheetViews>
    <sheetView topLeftCell="A64" workbookViewId="0">
      <selection activeCell="E73" sqref="E73"/>
    </sheetView>
  </sheetViews>
  <sheetFormatPr baseColWidth="10" defaultColWidth="10.875" defaultRowHeight="15" x14ac:dyDescent="0.2"/>
  <cols>
    <col min="1" max="1" width="37.375" style="2" customWidth="1"/>
    <col min="2" max="2" width="13.375" style="2" customWidth="1"/>
    <col min="3" max="3" width="11.875" style="2" bestFit="1" customWidth="1"/>
    <col min="4" max="4" width="18.125" style="36" customWidth="1"/>
    <col min="5" max="5" width="32" style="1" bestFit="1" customWidth="1"/>
    <col min="6" max="6" width="27.125" style="69" bestFit="1" customWidth="1"/>
    <col min="7" max="7" width="24.625" style="10" bestFit="1" customWidth="1"/>
    <col min="8" max="8" width="20.625" style="24" customWidth="1"/>
    <col min="9" max="52" width="10.875" style="18"/>
    <col min="53" max="16384" width="10.875" style="1"/>
  </cols>
  <sheetData>
    <row r="1" spans="1:52" s="18" customFormat="1" ht="21" customHeight="1" x14ac:dyDescent="0.2">
      <c r="A1" s="101" t="s">
        <v>130</v>
      </c>
      <c r="B1" s="101"/>
      <c r="C1" s="101"/>
      <c r="D1" s="101"/>
      <c r="E1" s="101"/>
      <c r="F1" s="101"/>
      <c r="G1" s="101"/>
      <c r="H1" s="101"/>
    </row>
    <row r="2" spans="1:52" s="18" customFormat="1" ht="21.95" customHeight="1" x14ac:dyDescent="0.2">
      <c r="A2" s="101"/>
      <c r="B2" s="101"/>
      <c r="C2" s="101"/>
      <c r="D2" s="101"/>
      <c r="E2" s="101"/>
      <c r="F2" s="101"/>
      <c r="G2" s="101"/>
      <c r="H2" s="101"/>
    </row>
    <row r="3" spans="1:52" s="18" customFormat="1" ht="21.95" customHeight="1" x14ac:dyDescent="0.2">
      <c r="A3" s="101"/>
      <c r="B3" s="101"/>
      <c r="C3" s="101"/>
      <c r="D3" s="101"/>
      <c r="E3" s="101"/>
      <c r="F3" s="101"/>
      <c r="G3" s="101"/>
      <c r="H3" s="101"/>
    </row>
    <row r="4" spans="1:52" s="18" customFormat="1" ht="21.95" customHeight="1" x14ac:dyDescent="0.25">
      <c r="A4" s="45"/>
      <c r="B4" s="45"/>
      <c r="C4" s="45"/>
      <c r="D4" s="44"/>
      <c r="E4" s="63"/>
      <c r="F4" s="65"/>
      <c r="G4" s="54"/>
      <c r="H4" s="41"/>
    </row>
    <row r="5" spans="1:52" ht="21.95" customHeight="1" x14ac:dyDescent="0.2">
      <c r="A5" s="97" t="s">
        <v>7</v>
      </c>
      <c r="B5" s="98"/>
      <c r="C5" s="98"/>
      <c r="D5" s="98"/>
      <c r="E5" s="98"/>
      <c r="F5" s="98"/>
      <c r="G5" s="98"/>
      <c r="H5" s="98"/>
    </row>
    <row r="6" spans="1:52" s="3" customFormat="1" ht="72" customHeight="1" x14ac:dyDescent="0.25">
      <c r="A6" s="8" t="s">
        <v>8</v>
      </c>
      <c r="B6" s="8" t="s">
        <v>119</v>
      </c>
      <c r="C6" s="8" t="s">
        <v>114</v>
      </c>
      <c r="D6" s="33" t="s">
        <v>113</v>
      </c>
      <c r="E6" s="8" t="s">
        <v>0</v>
      </c>
      <c r="F6" s="66" t="s">
        <v>39</v>
      </c>
      <c r="G6" s="55" t="s">
        <v>105</v>
      </c>
      <c r="H6" s="21" t="s">
        <v>106</v>
      </c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Y6" s="46"/>
      <c r="AZ6" s="46"/>
    </row>
    <row r="7" spans="1:52" ht="15.95" customHeight="1" x14ac:dyDescent="0.2">
      <c r="A7" s="11"/>
      <c r="B7" s="70"/>
      <c r="C7" s="11"/>
      <c r="D7" s="11"/>
      <c r="E7" s="60"/>
      <c r="F7" s="11"/>
      <c r="G7" s="5"/>
      <c r="H7" s="4"/>
    </row>
    <row r="8" spans="1:52" ht="15.95" customHeight="1" x14ac:dyDescent="0.2">
      <c r="A8" s="29"/>
      <c r="B8" s="34"/>
      <c r="C8" s="34"/>
      <c r="D8" s="34"/>
      <c r="E8" s="61" t="str">
        <f>IF(BS_Octobre[[#This Row],[N° ARTICLE]]=0,"",VLOOKUP(BS_Octobre[[#This Row],[N° ARTICLE]],Données!C3:E59,2,FALSE))</f>
        <v/>
      </c>
      <c r="F8" s="34" t="str">
        <f>IF(BS_Octobre[[#This Row],[N° ARTICLE]]=0,"",VLOOKUP(BS_Octobre[[#This Row],[N° ARTICLE]],Données!C3:E59,3))</f>
        <v/>
      </c>
      <c r="G8" s="25"/>
      <c r="H8" s="27"/>
    </row>
    <row r="9" spans="1:52" ht="15.95" customHeight="1" x14ac:dyDescent="0.2">
      <c r="A9" s="11"/>
      <c r="B9" s="35"/>
      <c r="C9" s="35"/>
      <c r="D9" s="35"/>
      <c r="E9" s="60" t="str">
        <f>IF(BS_Octobre[[#This Row],[N° ARTICLE]]=0,"",VLOOKUP(BS_Octobre[[#This Row],[N° ARTICLE]],Données!C4:E60,2,FALSE))</f>
        <v/>
      </c>
      <c r="F9" s="35" t="str">
        <f>IF(BS_Octobre[[#This Row],[N° ARTICLE]]=0,"",VLOOKUP(BS_Octobre[[#This Row],[N° ARTICLE]],Données!C4:E60,3))</f>
        <v/>
      </c>
      <c r="G9" s="5"/>
      <c r="H9" s="4"/>
    </row>
    <row r="10" spans="1:52" s="18" customFormat="1" ht="15.95" customHeight="1" x14ac:dyDescent="0.2">
      <c r="A10" s="29"/>
      <c r="B10" s="34"/>
      <c r="C10" s="34"/>
      <c r="D10" s="34"/>
      <c r="E10" s="61" t="str">
        <f>IF(BS_Octobre[[#This Row],[N° ARTICLE]]=0,"",VLOOKUP(BS_Octobre[[#This Row],[N° ARTICLE]],Données!C5:E61,2,FALSE))</f>
        <v/>
      </c>
      <c r="F10" s="34" t="str">
        <f>IF(BS_Octobre[[#This Row],[N° ARTICLE]]=0,"",VLOOKUP(BS_Octobre[[#This Row],[N° ARTICLE]],Données!C5:E61,3))</f>
        <v/>
      </c>
      <c r="G10" s="25"/>
      <c r="H10" s="27"/>
    </row>
    <row r="11" spans="1:52" ht="15.95" customHeight="1" x14ac:dyDescent="0.2">
      <c r="A11" s="11"/>
      <c r="B11" s="35"/>
      <c r="C11" s="35"/>
      <c r="D11" s="35"/>
      <c r="E11" s="60" t="str">
        <f>IF(BS_Octobre[[#This Row],[N° ARTICLE]]=0,"",VLOOKUP(BS_Octobre[[#This Row],[N° ARTICLE]],Données!C6:E62,2,FALSE))</f>
        <v/>
      </c>
      <c r="F11" s="35" t="str">
        <f>IF(BS_Octobre[[#This Row],[N° ARTICLE]]=0,"",VLOOKUP(BS_Octobre[[#This Row],[N° ARTICLE]],Données!C6:E62,3))</f>
        <v/>
      </c>
      <c r="G11" s="5"/>
      <c r="H11" s="4"/>
    </row>
    <row r="12" spans="1:52" s="18" customFormat="1" ht="15.95" customHeight="1" x14ac:dyDescent="0.2">
      <c r="A12" s="29"/>
      <c r="B12" s="71"/>
      <c r="C12" s="29"/>
      <c r="D12" s="29"/>
      <c r="E12" s="61"/>
      <c r="F12" s="29"/>
      <c r="G12" s="25"/>
      <c r="H12" s="27"/>
    </row>
    <row r="13" spans="1:52" ht="15.95" customHeight="1" x14ac:dyDescent="0.2">
      <c r="A13" s="11"/>
      <c r="B13" s="35"/>
      <c r="C13" s="35"/>
      <c r="D13" s="35"/>
      <c r="E13" s="60" t="str">
        <f>IF(BS_Octobre[[#This Row],[N° ARTICLE]]=0,"",VLOOKUP(BS_Octobre[[#This Row],[N° ARTICLE]],Données!C8:E64,2,FALSE))</f>
        <v/>
      </c>
      <c r="F13" s="35" t="str">
        <f>IF(BS_Octobre[[#This Row],[N° ARTICLE]]=0,"",VLOOKUP(BS_Octobre[[#This Row],[N° ARTICLE]],Données!C8:E64,3))</f>
        <v/>
      </c>
      <c r="G13" s="5"/>
      <c r="H13" s="4"/>
    </row>
    <row r="14" spans="1:52" s="18" customFormat="1" ht="15.95" customHeight="1" x14ac:dyDescent="0.2">
      <c r="A14" s="29"/>
      <c r="B14" s="34"/>
      <c r="C14" s="34"/>
      <c r="D14" s="34"/>
      <c r="E14" s="61" t="str">
        <f>IF(BS_Octobre[[#This Row],[N° ARTICLE]]=0,"",VLOOKUP(BS_Octobre[[#This Row],[N° ARTICLE]],Données!C9:E65,2,FALSE))</f>
        <v/>
      </c>
      <c r="F14" s="34" t="str">
        <f>IF(BS_Octobre[[#This Row],[N° ARTICLE]]=0,"",VLOOKUP(BS_Octobre[[#This Row],[N° ARTICLE]],Données!C9:E65,3))</f>
        <v/>
      </c>
      <c r="G14" s="25"/>
      <c r="H14" s="27"/>
    </row>
    <row r="15" spans="1:52" ht="15.95" customHeight="1" x14ac:dyDescent="0.2">
      <c r="A15" s="11"/>
      <c r="B15" s="35"/>
      <c r="C15" s="35"/>
      <c r="D15" s="35"/>
      <c r="E15" s="60" t="str">
        <f>IF(BS_Octobre[[#This Row],[N° ARTICLE]]=0,"",VLOOKUP(BS_Octobre[[#This Row],[N° ARTICLE]],Données!C10:E66,2,FALSE))</f>
        <v/>
      </c>
      <c r="F15" s="35" t="str">
        <f>IF(BS_Octobre[[#This Row],[N° ARTICLE]]=0,"",VLOOKUP(BS_Octobre[[#This Row],[N° ARTICLE]],Données!C10:E66,3))</f>
        <v/>
      </c>
      <c r="G15" s="5"/>
      <c r="H15" s="4"/>
    </row>
    <row r="16" spans="1:52" s="18" customFormat="1" ht="15.95" customHeight="1" x14ac:dyDescent="0.2">
      <c r="A16" s="29"/>
      <c r="B16" s="34"/>
      <c r="C16" s="34"/>
      <c r="D16" s="34"/>
      <c r="E16" s="61" t="str">
        <f>IF(BS_Octobre[[#This Row],[N° ARTICLE]]=0,"",VLOOKUP(BS_Octobre[[#This Row],[N° ARTICLE]],Données!C11:E67,2,FALSE))</f>
        <v/>
      </c>
      <c r="F16" s="34" t="str">
        <f>IF(BS_Octobre[[#This Row],[N° ARTICLE]]=0,"",VLOOKUP(BS_Octobre[[#This Row],[N° ARTICLE]],Données!C11:E67,3))</f>
        <v/>
      </c>
      <c r="G16" s="25"/>
      <c r="H16" s="27"/>
    </row>
    <row r="17" spans="1:8" ht="15.95" customHeight="1" x14ac:dyDescent="0.2">
      <c r="A17" s="11"/>
      <c r="B17" s="35"/>
      <c r="C17" s="35"/>
      <c r="D17" s="35"/>
      <c r="E17" s="60" t="str">
        <f>IF(BS_Octobre[[#This Row],[N° ARTICLE]]=0,"",VLOOKUP(BS_Octobre[[#This Row],[N° ARTICLE]],Données!C12:E68,2,FALSE))</f>
        <v/>
      </c>
      <c r="F17" s="35" t="str">
        <f>IF(BS_Octobre[[#This Row],[N° ARTICLE]]=0,"",VLOOKUP(BS_Octobre[[#This Row],[N° ARTICLE]],Données!C12:E68,3))</f>
        <v/>
      </c>
      <c r="G17" s="5"/>
      <c r="H17" s="4"/>
    </row>
    <row r="18" spans="1:8" s="18" customFormat="1" ht="15.95" customHeight="1" x14ac:dyDescent="0.2">
      <c r="A18" s="29"/>
      <c r="B18" s="34"/>
      <c r="C18" s="34"/>
      <c r="D18" s="34"/>
      <c r="E18" s="61" t="str">
        <f>IF(BS_Octobre[[#This Row],[N° ARTICLE]]=0,"",VLOOKUP(BS_Octobre[[#This Row],[N° ARTICLE]],Données!C13:E69,2,FALSE))</f>
        <v/>
      </c>
      <c r="F18" s="34" t="str">
        <f>IF(BS_Octobre[[#This Row],[N° ARTICLE]]=0,"",VLOOKUP(BS_Octobre[[#This Row],[N° ARTICLE]],Données!C13:E69,3))</f>
        <v/>
      </c>
      <c r="G18" s="25"/>
      <c r="H18" s="27"/>
    </row>
    <row r="19" spans="1:8" ht="15.95" customHeight="1" x14ac:dyDescent="0.2">
      <c r="A19" s="11"/>
      <c r="B19" s="35"/>
      <c r="C19" s="35"/>
      <c r="D19" s="35"/>
      <c r="E19" s="60" t="str">
        <f>IF(BS_Octobre[[#This Row],[N° ARTICLE]]=0,"",VLOOKUP(BS_Octobre[[#This Row],[N° ARTICLE]],Données!C14:E70,2,FALSE))</f>
        <v/>
      </c>
      <c r="F19" s="35" t="str">
        <f>IF(BS_Octobre[[#This Row],[N° ARTICLE]]=0,"",VLOOKUP(BS_Octobre[[#This Row],[N° ARTICLE]],Données!C14:E70,3))</f>
        <v/>
      </c>
      <c r="G19" s="5"/>
      <c r="H19" s="4"/>
    </row>
    <row r="20" spans="1:8" s="18" customFormat="1" ht="15.95" customHeight="1" x14ac:dyDescent="0.2">
      <c r="A20" s="29"/>
      <c r="B20" s="34"/>
      <c r="C20" s="34"/>
      <c r="D20" s="34"/>
      <c r="E20" s="61" t="str">
        <f>IF(BS_Octobre[[#This Row],[N° ARTICLE]]=0,"",VLOOKUP(BS_Octobre[[#This Row],[N° ARTICLE]],Données!C15:E71,2,FALSE))</f>
        <v/>
      </c>
      <c r="F20" s="34" t="str">
        <f>IF(BS_Octobre[[#This Row],[N° ARTICLE]]=0,"",VLOOKUP(BS_Octobre[[#This Row],[N° ARTICLE]],Données!C15:E71,3))</f>
        <v/>
      </c>
      <c r="G20" s="25"/>
      <c r="H20" s="27"/>
    </row>
    <row r="21" spans="1:8" ht="15.95" customHeight="1" x14ac:dyDescent="0.2">
      <c r="A21" s="11"/>
      <c r="B21" s="35"/>
      <c r="C21" s="35"/>
      <c r="D21" s="35"/>
      <c r="E21" s="60" t="str">
        <f>IF(BS_Octobre[[#This Row],[N° ARTICLE]]=0,"",VLOOKUP(BS_Octobre[[#This Row],[N° ARTICLE]],Données!C16:E72,2,FALSE))</f>
        <v/>
      </c>
      <c r="F21" s="35" t="str">
        <f>IF(BS_Octobre[[#This Row],[N° ARTICLE]]=0,"",VLOOKUP(BS_Octobre[[#This Row],[N° ARTICLE]],Données!C16:E72,3))</f>
        <v/>
      </c>
      <c r="G21" s="5"/>
      <c r="H21" s="4"/>
    </row>
    <row r="22" spans="1:8" s="18" customFormat="1" ht="15.95" customHeight="1" x14ac:dyDescent="0.2">
      <c r="A22" s="29"/>
      <c r="B22" s="34"/>
      <c r="C22" s="34"/>
      <c r="D22" s="34"/>
      <c r="E22" s="61" t="str">
        <f>IF(BS_Octobre[[#This Row],[N° ARTICLE]]=0,"",VLOOKUP(BS_Octobre[[#This Row],[N° ARTICLE]],Données!C17:E73,2,FALSE))</f>
        <v/>
      </c>
      <c r="F22" s="34" t="str">
        <f>IF(BS_Octobre[[#This Row],[N° ARTICLE]]=0,"",VLOOKUP(BS_Octobre[[#This Row],[N° ARTICLE]],Données!C17:E73,3))</f>
        <v/>
      </c>
      <c r="G22" s="25"/>
      <c r="H22" s="27"/>
    </row>
    <row r="23" spans="1:8" ht="15.95" customHeight="1" x14ac:dyDescent="0.2">
      <c r="A23" s="11"/>
      <c r="B23" s="35"/>
      <c r="C23" s="35"/>
      <c r="D23" s="35"/>
      <c r="E23" s="60" t="str">
        <f>IF(BS_Octobre[[#This Row],[N° ARTICLE]]=0,"",VLOOKUP(BS_Octobre[[#This Row],[N° ARTICLE]],Données!C18:E74,2,FALSE))</f>
        <v/>
      </c>
      <c r="F23" s="35" t="str">
        <f>IF(BS_Octobre[[#This Row],[N° ARTICLE]]=0,"",VLOOKUP(BS_Octobre[[#This Row],[N° ARTICLE]],Données!C18:E74,3))</f>
        <v/>
      </c>
      <c r="G23" s="5"/>
      <c r="H23" s="4"/>
    </row>
    <row r="24" spans="1:8" ht="15.95" customHeight="1" x14ac:dyDescent="0.2">
      <c r="A24" s="29"/>
      <c r="B24" s="34"/>
      <c r="C24" s="34"/>
      <c r="D24" s="34"/>
      <c r="E24" s="61" t="str">
        <f>IF(BS_Octobre[[#This Row],[N° ARTICLE]]=0,"",VLOOKUP(BS_Octobre[[#This Row],[N° ARTICLE]],Données!C19:E75,2,FALSE))</f>
        <v/>
      </c>
      <c r="F24" s="34" t="str">
        <f>IF(BS_Octobre[[#This Row],[N° ARTICLE]]=0,"",VLOOKUP(BS_Octobre[[#This Row],[N° ARTICLE]],Données!C19:E75,3))</f>
        <v/>
      </c>
      <c r="G24" s="25"/>
      <c r="H24" s="27"/>
    </row>
    <row r="25" spans="1:8" s="18" customFormat="1" ht="15.95" customHeight="1" x14ac:dyDescent="0.2">
      <c r="A25" s="11"/>
      <c r="B25" s="35"/>
      <c r="C25" s="35"/>
      <c r="D25" s="35"/>
      <c r="E25" s="60" t="str">
        <f>IF(BS_Octobre[[#This Row],[N° ARTICLE]]=0,"",VLOOKUP(BS_Octobre[[#This Row],[N° ARTICLE]],Données!C20:E76,2,FALSE))</f>
        <v/>
      </c>
      <c r="F25" s="35" t="str">
        <f>IF(BS_Octobre[[#This Row],[N° ARTICLE]]=0,"",VLOOKUP(BS_Octobre[[#This Row],[N° ARTICLE]],Données!C20:E76,3))</f>
        <v/>
      </c>
      <c r="G25" s="5"/>
      <c r="H25" s="4"/>
    </row>
    <row r="26" spans="1:8" ht="15.95" customHeight="1" x14ac:dyDescent="0.2">
      <c r="A26" s="29"/>
      <c r="B26" s="34"/>
      <c r="C26" s="34"/>
      <c r="D26" s="34"/>
      <c r="E26" s="61" t="str">
        <f>IF(BS_Octobre[[#This Row],[N° ARTICLE]]=0,"",VLOOKUP(BS_Octobre[[#This Row],[N° ARTICLE]],Données!C21:E77,2,FALSE))</f>
        <v/>
      </c>
      <c r="F26" s="34" t="str">
        <f>IF(BS_Octobre[[#This Row],[N° ARTICLE]]=0,"",VLOOKUP(BS_Octobre[[#This Row],[N° ARTICLE]],Données!C21:E77,3))</f>
        <v/>
      </c>
      <c r="G26" s="25"/>
      <c r="H26" s="27"/>
    </row>
    <row r="27" spans="1:8" s="18" customFormat="1" ht="15.95" customHeight="1" x14ac:dyDescent="0.2">
      <c r="A27" s="11"/>
      <c r="B27" s="35"/>
      <c r="C27" s="35"/>
      <c r="D27" s="35"/>
      <c r="E27" s="60" t="str">
        <f>IF(BS_Octobre[[#This Row],[N° ARTICLE]]=0,"",VLOOKUP(BS_Octobre[[#This Row],[N° ARTICLE]],Données!C22:E78,2,FALSE))</f>
        <v/>
      </c>
      <c r="F27" s="35" t="str">
        <f>IF(BS_Octobre[[#This Row],[N° ARTICLE]]=0,"",VLOOKUP(BS_Octobre[[#This Row],[N° ARTICLE]],Données!C22:E78,3))</f>
        <v/>
      </c>
      <c r="G27" s="5"/>
      <c r="H27" s="4"/>
    </row>
    <row r="28" spans="1:8" ht="15.95" customHeight="1" x14ac:dyDescent="0.2">
      <c r="A28" s="29"/>
      <c r="B28" s="34"/>
      <c r="C28" s="34"/>
      <c r="D28" s="34"/>
      <c r="E28" s="61" t="str">
        <f>IF(BS_Octobre[[#This Row],[N° ARTICLE]]=0,"",VLOOKUP(BS_Octobre[[#This Row],[N° ARTICLE]],Données!C23:E79,2,FALSE))</f>
        <v/>
      </c>
      <c r="F28" s="34" t="str">
        <f>IF(BS_Octobre[[#This Row],[N° ARTICLE]]=0,"",VLOOKUP(BS_Octobre[[#This Row],[N° ARTICLE]],Données!C23:E79,3))</f>
        <v/>
      </c>
      <c r="G28" s="25"/>
      <c r="H28" s="27"/>
    </row>
    <row r="29" spans="1:8" s="18" customFormat="1" ht="15.95" customHeight="1" x14ac:dyDescent="0.2">
      <c r="A29" s="11"/>
      <c r="B29" s="35"/>
      <c r="C29" s="35"/>
      <c r="D29" s="35"/>
      <c r="E29" s="60" t="str">
        <f>IF(BS_Octobre[[#This Row],[N° ARTICLE]]=0,"",VLOOKUP(BS_Octobre[[#This Row],[N° ARTICLE]],Données!C24:E80,2,FALSE))</f>
        <v/>
      </c>
      <c r="F29" s="35" t="str">
        <f>IF(BS_Octobre[[#This Row],[N° ARTICLE]]=0,"",VLOOKUP(BS_Octobre[[#This Row],[N° ARTICLE]],Données!C24:E80,3))</f>
        <v/>
      </c>
      <c r="G29" s="5"/>
      <c r="H29" s="4"/>
    </row>
    <row r="30" spans="1:8" ht="15.95" customHeight="1" x14ac:dyDescent="0.2">
      <c r="A30" s="29"/>
      <c r="B30" s="34"/>
      <c r="C30" s="34"/>
      <c r="D30" s="34"/>
      <c r="E30" s="61" t="str">
        <f>IF(BS_Octobre[[#This Row],[N° ARTICLE]]=0,"",VLOOKUP(BS_Octobre[[#This Row],[N° ARTICLE]],Données!C25:E81,2,FALSE))</f>
        <v/>
      </c>
      <c r="F30" s="34" t="str">
        <f>IF(BS_Octobre[[#This Row],[N° ARTICLE]]=0,"",VLOOKUP(BS_Octobre[[#This Row],[N° ARTICLE]],Données!C25:E81,3))</f>
        <v/>
      </c>
      <c r="G30" s="25"/>
      <c r="H30" s="27"/>
    </row>
    <row r="31" spans="1:8" s="18" customFormat="1" ht="15.95" customHeight="1" x14ac:dyDescent="0.2">
      <c r="A31" s="11"/>
      <c r="B31" s="35"/>
      <c r="C31" s="35"/>
      <c r="D31" s="35"/>
      <c r="E31" s="60" t="str">
        <f>IF(BS_Octobre[[#This Row],[N° ARTICLE]]=0,"",VLOOKUP(BS_Octobre[[#This Row],[N° ARTICLE]],Données!C26:E82,2,FALSE))</f>
        <v/>
      </c>
      <c r="F31" s="35" t="str">
        <f>IF(BS_Octobre[[#This Row],[N° ARTICLE]]=0,"",VLOOKUP(BS_Octobre[[#This Row],[N° ARTICLE]],Données!C26:E82,3))</f>
        <v/>
      </c>
      <c r="G31" s="5"/>
      <c r="H31" s="4"/>
    </row>
    <row r="32" spans="1:8" ht="15.95" customHeight="1" x14ac:dyDescent="0.2">
      <c r="A32" s="29"/>
      <c r="B32" s="34"/>
      <c r="C32" s="34"/>
      <c r="D32" s="34"/>
      <c r="E32" s="61" t="str">
        <f>IF(BS_Octobre[[#This Row],[N° ARTICLE]]=0,"",VLOOKUP(BS_Octobre[[#This Row],[N° ARTICLE]],Données!C27:E83,2,FALSE))</f>
        <v/>
      </c>
      <c r="F32" s="34" t="str">
        <f>IF(BS_Octobre[[#This Row],[N° ARTICLE]]=0,"",VLOOKUP(BS_Octobre[[#This Row],[N° ARTICLE]],Données!C27:E83,3))</f>
        <v/>
      </c>
      <c r="G32" s="25"/>
      <c r="H32" s="27"/>
    </row>
    <row r="33" spans="1:8" s="18" customFormat="1" ht="15.95" customHeight="1" x14ac:dyDescent="0.2">
      <c r="A33" s="11"/>
      <c r="B33" s="35"/>
      <c r="C33" s="35"/>
      <c r="D33" s="35"/>
      <c r="E33" s="60" t="str">
        <f>IF(BS_Octobre[[#This Row],[N° ARTICLE]]=0,"",VLOOKUP(BS_Octobre[[#This Row],[N° ARTICLE]],Données!C28:E84,2,FALSE))</f>
        <v/>
      </c>
      <c r="F33" s="35" t="str">
        <f>IF(BS_Octobre[[#This Row],[N° ARTICLE]]=0,"",VLOOKUP(BS_Octobre[[#This Row],[N° ARTICLE]],Données!C28:E84,3))</f>
        <v/>
      </c>
      <c r="G33" s="5"/>
      <c r="H33" s="4"/>
    </row>
    <row r="34" spans="1:8" ht="15.95" customHeight="1" x14ac:dyDescent="0.2">
      <c r="A34" s="29"/>
      <c r="B34" s="34"/>
      <c r="C34" s="34"/>
      <c r="D34" s="34"/>
      <c r="E34" s="61" t="str">
        <f>IF(BS_Octobre[[#This Row],[N° ARTICLE]]=0,"",VLOOKUP(BS_Octobre[[#This Row],[N° ARTICLE]],Données!C29:E85,2,FALSE))</f>
        <v/>
      </c>
      <c r="F34" s="34" t="str">
        <f>IF(BS_Octobre[[#This Row],[N° ARTICLE]]=0,"",VLOOKUP(BS_Octobre[[#This Row],[N° ARTICLE]],Données!C29:E85,3))</f>
        <v/>
      </c>
      <c r="G34" s="25"/>
      <c r="H34" s="27"/>
    </row>
    <row r="35" spans="1:8" s="18" customFormat="1" ht="15.95" customHeight="1" x14ac:dyDescent="0.2">
      <c r="A35" s="11"/>
      <c r="B35" s="35"/>
      <c r="C35" s="35"/>
      <c r="D35" s="35"/>
      <c r="E35" s="60" t="str">
        <f>IF(BS_Octobre[[#This Row],[N° ARTICLE]]=0,"",VLOOKUP(BS_Octobre[[#This Row],[N° ARTICLE]],Données!C30:E86,2,FALSE))</f>
        <v/>
      </c>
      <c r="F35" s="35" t="str">
        <f>IF(BS_Octobre[[#This Row],[N° ARTICLE]]=0,"",VLOOKUP(BS_Octobre[[#This Row],[N° ARTICLE]],Données!C30:E86,3))</f>
        <v/>
      </c>
      <c r="G35" s="5"/>
      <c r="H35" s="4"/>
    </row>
    <row r="36" spans="1:8" ht="15.95" customHeight="1" x14ac:dyDescent="0.2">
      <c r="A36" s="29"/>
      <c r="B36" s="34"/>
      <c r="C36" s="34"/>
      <c r="D36" s="34"/>
      <c r="E36" s="61" t="str">
        <f>IF(BS_Octobre[[#This Row],[N° ARTICLE]]=0,"",VLOOKUP(BS_Octobre[[#This Row],[N° ARTICLE]],Données!C31:E87,2,FALSE))</f>
        <v/>
      </c>
      <c r="F36" s="34" t="str">
        <f>IF(BS_Octobre[[#This Row],[N° ARTICLE]]=0,"",VLOOKUP(BS_Octobre[[#This Row],[N° ARTICLE]],Données!C31:E87,3))</f>
        <v/>
      </c>
      <c r="G36" s="25"/>
      <c r="H36" s="27"/>
    </row>
    <row r="37" spans="1:8" s="18" customFormat="1" ht="15.95" customHeight="1" x14ac:dyDescent="0.2">
      <c r="A37" s="11"/>
      <c r="B37" s="35"/>
      <c r="C37" s="35"/>
      <c r="D37" s="35"/>
      <c r="E37" s="60" t="str">
        <f>IF(BS_Octobre[[#This Row],[N° ARTICLE]]=0,"",VLOOKUP(BS_Octobre[[#This Row],[N° ARTICLE]],Données!C32:E88,2,FALSE))</f>
        <v/>
      </c>
      <c r="F37" s="35" t="str">
        <f>IF(BS_Octobre[[#This Row],[N° ARTICLE]]=0,"",VLOOKUP(BS_Octobre[[#This Row],[N° ARTICLE]],Données!C32:E88,3))</f>
        <v/>
      </c>
      <c r="G37" s="5"/>
      <c r="H37" s="4"/>
    </row>
    <row r="38" spans="1:8" ht="15.95" customHeight="1" x14ac:dyDescent="0.2">
      <c r="A38" s="29"/>
      <c r="B38" s="34"/>
      <c r="C38" s="34"/>
      <c r="D38" s="34"/>
      <c r="E38" s="61" t="str">
        <f>IF(BS_Octobre[[#This Row],[N° ARTICLE]]=0,"",VLOOKUP(BS_Octobre[[#This Row],[N° ARTICLE]],Données!C33:E89,2,FALSE))</f>
        <v/>
      </c>
      <c r="F38" s="34" t="str">
        <f>IF(BS_Octobre[[#This Row],[N° ARTICLE]]=0,"",VLOOKUP(BS_Octobre[[#This Row],[N° ARTICLE]],Données!C33:E89,3))</f>
        <v/>
      </c>
      <c r="G38" s="25"/>
      <c r="H38" s="27"/>
    </row>
    <row r="39" spans="1:8" s="18" customFormat="1" ht="15.95" customHeight="1" x14ac:dyDescent="0.2">
      <c r="A39" s="11"/>
      <c r="B39" s="35"/>
      <c r="C39" s="35"/>
      <c r="D39" s="35"/>
      <c r="E39" s="60" t="str">
        <f>IF(BS_Octobre[[#This Row],[N° ARTICLE]]=0,"",VLOOKUP(BS_Octobre[[#This Row],[N° ARTICLE]],Données!C34:E90,2,FALSE))</f>
        <v/>
      </c>
      <c r="F39" s="35" t="str">
        <f>IF(BS_Octobre[[#This Row],[N° ARTICLE]]=0,"",VLOOKUP(BS_Octobre[[#This Row],[N° ARTICLE]],Données!C34:E90,3))</f>
        <v/>
      </c>
      <c r="G39" s="5"/>
      <c r="H39" s="4"/>
    </row>
    <row r="40" spans="1:8" ht="15.95" customHeight="1" x14ac:dyDescent="0.2">
      <c r="A40" s="29"/>
      <c r="B40" s="34"/>
      <c r="C40" s="34"/>
      <c r="D40" s="34"/>
      <c r="E40" s="61" t="str">
        <f>IF(BS_Octobre[[#This Row],[N° ARTICLE]]=0,"",VLOOKUP(BS_Octobre[[#This Row],[N° ARTICLE]],Données!C35:E91,2,FALSE))</f>
        <v/>
      </c>
      <c r="F40" s="34" t="str">
        <f>IF(BS_Octobre[[#This Row],[N° ARTICLE]]=0,"",VLOOKUP(BS_Octobre[[#This Row],[N° ARTICLE]],Données!C35:E91,3))</f>
        <v/>
      </c>
      <c r="G40" s="25"/>
      <c r="H40" s="27"/>
    </row>
    <row r="41" spans="1:8" s="18" customFormat="1" ht="15.95" customHeight="1" x14ac:dyDescent="0.2">
      <c r="A41" s="11"/>
      <c r="B41" s="35"/>
      <c r="C41" s="35"/>
      <c r="D41" s="35"/>
      <c r="E41" s="60" t="str">
        <f>IF(BS_Octobre[[#This Row],[N° ARTICLE]]=0,"",VLOOKUP(BS_Octobre[[#This Row],[N° ARTICLE]],Données!C36:E92,2,FALSE))</f>
        <v/>
      </c>
      <c r="F41" s="35" t="str">
        <f>IF(BS_Octobre[[#This Row],[N° ARTICLE]]=0,"",VLOOKUP(BS_Octobre[[#This Row],[N° ARTICLE]],Données!C36:E92,3))</f>
        <v/>
      </c>
      <c r="G41" s="5"/>
      <c r="H41" s="4"/>
    </row>
    <row r="42" spans="1:8" ht="15.95" customHeight="1" x14ac:dyDescent="0.2">
      <c r="A42" s="29"/>
      <c r="B42" s="34"/>
      <c r="C42" s="34"/>
      <c r="D42" s="34"/>
      <c r="E42" s="61" t="str">
        <f>IF(BS_Octobre[[#This Row],[N° ARTICLE]]=0,"",VLOOKUP(BS_Octobre[[#This Row],[N° ARTICLE]],Données!C37:E93,2,FALSE))</f>
        <v/>
      </c>
      <c r="F42" s="34" t="str">
        <f>IF(BS_Octobre[[#This Row],[N° ARTICLE]]=0,"",VLOOKUP(BS_Octobre[[#This Row],[N° ARTICLE]],Données!C37:E93,3))</f>
        <v/>
      </c>
      <c r="G42" s="25"/>
      <c r="H42" s="27"/>
    </row>
    <row r="43" spans="1:8" s="18" customFormat="1" ht="15.95" customHeight="1" x14ac:dyDescent="0.2">
      <c r="A43" s="11"/>
      <c r="B43" s="35"/>
      <c r="C43" s="35"/>
      <c r="D43" s="35"/>
      <c r="E43" s="60" t="str">
        <f>IF(BS_Octobre[[#This Row],[N° ARTICLE]]=0,"",VLOOKUP(BS_Octobre[[#This Row],[N° ARTICLE]],Données!C38:E94,2,FALSE))</f>
        <v/>
      </c>
      <c r="F43" s="35" t="str">
        <f>IF(BS_Octobre[[#This Row],[N° ARTICLE]]=0,"",VLOOKUP(BS_Octobre[[#This Row],[N° ARTICLE]],Données!C38:E94,3))</f>
        <v/>
      </c>
      <c r="G43" s="5"/>
      <c r="H43" s="4"/>
    </row>
    <row r="44" spans="1:8" ht="15.95" customHeight="1" x14ac:dyDescent="0.2">
      <c r="A44" s="29"/>
      <c r="B44" s="34"/>
      <c r="C44" s="34"/>
      <c r="D44" s="34"/>
      <c r="E44" s="61" t="str">
        <f>IF(BS_Octobre[[#This Row],[N° ARTICLE]]=0,"",VLOOKUP(BS_Octobre[[#This Row],[N° ARTICLE]],Données!C39:E95,2,FALSE))</f>
        <v/>
      </c>
      <c r="F44" s="34" t="str">
        <f>IF(BS_Octobre[[#This Row],[N° ARTICLE]]=0,"",VLOOKUP(BS_Octobre[[#This Row],[N° ARTICLE]],Données!C39:E95,3))</f>
        <v/>
      </c>
      <c r="G44" s="25"/>
      <c r="H44" s="27"/>
    </row>
    <row r="45" spans="1:8" s="18" customFormat="1" ht="15.95" customHeight="1" x14ac:dyDescent="0.2">
      <c r="A45" s="11"/>
      <c r="B45" s="35"/>
      <c r="C45" s="35"/>
      <c r="D45" s="35"/>
      <c r="E45" s="60" t="str">
        <f>IF(BS_Octobre[[#This Row],[N° ARTICLE]]=0,"",VLOOKUP(BS_Octobre[[#This Row],[N° ARTICLE]],Données!C40:E96,2,FALSE))</f>
        <v/>
      </c>
      <c r="F45" s="35" t="str">
        <f>IF(BS_Octobre[[#This Row],[N° ARTICLE]]=0,"",VLOOKUP(BS_Octobre[[#This Row],[N° ARTICLE]],Données!C40:E96,3))</f>
        <v/>
      </c>
      <c r="G45" s="5"/>
      <c r="H45" s="4"/>
    </row>
    <row r="46" spans="1:8" ht="15.95" customHeight="1" x14ac:dyDescent="0.2">
      <c r="A46" s="29"/>
      <c r="B46" s="34"/>
      <c r="C46" s="34"/>
      <c r="D46" s="34"/>
      <c r="E46" s="61" t="str">
        <f>IF(BS_Octobre[[#This Row],[N° ARTICLE]]=0,"",VLOOKUP(BS_Octobre[[#This Row],[N° ARTICLE]],Données!C41:E97,2,FALSE))</f>
        <v/>
      </c>
      <c r="F46" s="34" t="str">
        <f>IF(BS_Octobre[[#This Row],[N° ARTICLE]]=0,"",VLOOKUP(BS_Octobre[[#This Row],[N° ARTICLE]],Données!C41:E97,3))</f>
        <v/>
      </c>
      <c r="G46" s="25"/>
      <c r="H46" s="27"/>
    </row>
    <row r="47" spans="1:8" s="18" customFormat="1" ht="15.95" customHeight="1" x14ac:dyDescent="0.2">
      <c r="A47" s="11"/>
      <c r="B47" s="35"/>
      <c r="C47" s="35"/>
      <c r="D47" s="35"/>
      <c r="E47" s="60" t="str">
        <f>IF(BS_Octobre[[#This Row],[N° ARTICLE]]=0,"",VLOOKUP(BS_Octobre[[#This Row],[N° ARTICLE]],Données!C42:E98,2,FALSE))</f>
        <v/>
      </c>
      <c r="F47" s="35" t="str">
        <f>IF(BS_Octobre[[#This Row],[N° ARTICLE]]=0,"",VLOOKUP(BS_Octobre[[#This Row],[N° ARTICLE]],Données!C42:E98,3))</f>
        <v/>
      </c>
      <c r="G47" s="5"/>
      <c r="H47" s="4"/>
    </row>
    <row r="48" spans="1:8" ht="15.95" customHeight="1" x14ac:dyDescent="0.2">
      <c r="A48" s="29"/>
      <c r="B48" s="34"/>
      <c r="C48" s="34"/>
      <c r="D48" s="34"/>
      <c r="E48" s="61" t="str">
        <f>IF(BS_Octobre[[#This Row],[N° ARTICLE]]=0,"",VLOOKUP(BS_Octobre[[#This Row],[N° ARTICLE]],Données!C43:E99,2,FALSE))</f>
        <v/>
      </c>
      <c r="F48" s="34" t="str">
        <f>IF(BS_Octobre[[#This Row],[N° ARTICLE]]=0,"",VLOOKUP(BS_Octobre[[#This Row],[N° ARTICLE]],Données!C43:E99,3))</f>
        <v/>
      </c>
      <c r="G48" s="25"/>
      <c r="H48" s="27"/>
    </row>
    <row r="49" spans="1:8" s="18" customFormat="1" ht="15.95" customHeight="1" x14ac:dyDescent="0.2">
      <c r="A49" s="11"/>
      <c r="B49" s="35"/>
      <c r="C49" s="35"/>
      <c r="D49" s="35"/>
      <c r="E49" s="60" t="str">
        <f>IF(BS_Octobre[[#This Row],[N° ARTICLE]]=0,"",VLOOKUP(BS_Octobre[[#This Row],[N° ARTICLE]],Données!C44:E100,2,FALSE))</f>
        <v/>
      </c>
      <c r="F49" s="35" t="str">
        <f>IF(BS_Octobre[[#This Row],[N° ARTICLE]]=0,"",VLOOKUP(BS_Octobre[[#This Row],[N° ARTICLE]],Données!C44:E100,3))</f>
        <v/>
      </c>
      <c r="G49" s="5"/>
      <c r="H49" s="4"/>
    </row>
    <row r="50" spans="1:8" ht="15.95" customHeight="1" x14ac:dyDescent="0.2">
      <c r="A50" s="29"/>
      <c r="B50" s="34"/>
      <c r="C50" s="34"/>
      <c r="D50" s="34"/>
      <c r="E50" s="61" t="str">
        <f>IF(BS_Octobre[[#This Row],[N° ARTICLE]]=0,"",VLOOKUP(BS_Octobre[[#This Row],[N° ARTICLE]],Données!C45:E101,2,FALSE))</f>
        <v/>
      </c>
      <c r="F50" s="34" t="str">
        <f>IF(BS_Octobre[[#This Row],[N° ARTICLE]]=0,"",VLOOKUP(BS_Octobre[[#This Row],[N° ARTICLE]],Données!C45:E101,3))</f>
        <v/>
      </c>
      <c r="G50" s="25"/>
      <c r="H50" s="27"/>
    </row>
    <row r="51" spans="1:8" s="18" customFormat="1" ht="15.95" customHeight="1" x14ac:dyDescent="0.2">
      <c r="A51" s="11"/>
      <c r="B51" s="35"/>
      <c r="C51" s="35"/>
      <c r="D51" s="35"/>
      <c r="E51" s="60" t="str">
        <f>IF(BS_Octobre[[#This Row],[N° ARTICLE]]=0,"",VLOOKUP(BS_Octobre[[#This Row],[N° ARTICLE]],Données!C46:E102,2,FALSE))</f>
        <v/>
      </c>
      <c r="F51" s="35" t="str">
        <f>IF(BS_Octobre[[#This Row],[N° ARTICLE]]=0,"",VLOOKUP(BS_Octobre[[#This Row],[N° ARTICLE]],Données!C46:E102,3))</f>
        <v/>
      </c>
      <c r="G51" s="5"/>
      <c r="H51" s="4"/>
    </row>
    <row r="52" spans="1:8" ht="15.95" customHeight="1" x14ac:dyDescent="0.2">
      <c r="A52" s="29"/>
      <c r="B52" s="34"/>
      <c r="C52" s="34"/>
      <c r="D52" s="34"/>
      <c r="E52" s="61" t="str">
        <f>IF(BS_Octobre[[#This Row],[N° ARTICLE]]=0,"",VLOOKUP(BS_Octobre[[#This Row],[N° ARTICLE]],Données!C47:E103,2,FALSE))</f>
        <v/>
      </c>
      <c r="F52" s="34" t="str">
        <f>IF(BS_Octobre[[#This Row],[N° ARTICLE]]=0,"",VLOOKUP(BS_Octobre[[#This Row],[N° ARTICLE]],Données!C47:E103,3))</f>
        <v/>
      </c>
      <c r="G52" s="25"/>
      <c r="H52" s="27"/>
    </row>
    <row r="53" spans="1:8" s="18" customFormat="1" ht="15.95" customHeight="1" x14ac:dyDescent="0.2">
      <c r="A53" s="11"/>
      <c r="B53" s="35"/>
      <c r="C53" s="35"/>
      <c r="D53" s="35"/>
      <c r="E53" s="60" t="str">
        <f>IF(BS_Octobre[[#This Row],[N° ARTICLE]]=0,"",VLOOKUP(BS_Octobre[[#This Row],[N° ARTICLE]],Données!C48:E104,2,FALSE))</f>
        <v/>
      </c>
      <c r="F53" s="35" t="str">
        <f>IF(BS_Octobre[[#This Row],[N° ARTICLE]]=0,"",VLOOKUP(BS_Octobre[[#This Row],[N° ARTICLE]],Données!C48:E104,3))</f>
        <v/>
      </c>
      <c r="G53" s="5"/>
      <c r="H53" s="4"/>
    </row>
    <row r="54" spans="1:8" ht="15.95" customHeight="1" x14ac:dyDescent="0.2">
      <c r="A54" s="29"/>
      <c r="B54" s="34"/>
      <c r="C54" s="34"/>
      <c r="D54" s="34"/>
      <c r="E54" s="61" t="str">
        <f>IF(BS_Octobre[[#This Row],[N° ARTICLE]]=0,"",VLOOKUP(BS_Octobre[[#This Row],[N° ARTICLE]],Données!C49:E105,2,FALSE))</f>
        <v/>
      </c>
      <c r="F54" s="34" t="str">
        <f>IF(BS_Octobre[[#This Row],[N° ARTICLE]]=0,"",VLOOKUP(BS_Octobre[[#This Row],[N° ARTICLE]],Données!C49:E105,3))</f>
        <v/>
      </c>
      <c r="G54" s="25"/>
      <c r="H54" s="27"/>
    </row>
    <row r="55" spans="1:8" s="18" customFormat="1" ht="15.95" customHeight="1" x14ac:dyDescent="0.2">
      <c r="A55" s="11"/>
      <c r="B55" s="35"/>
      <c r="C55" s="35"/>
      <c r="D55" s="35"/>
      <c r="E55" s="60" t="str">
        <f>IF(BS_Octobre[[#This Row],[N° ARTICLE]]=0,"",VLOOKUP(BS_Octobre[[#This Row],[N° ARTICLE]],Données!C50:E106,2,FALSE))</f>
        <v/>
      </c>
      <c r="F55" s="35" t="str">
        <f>IF(BS_Octobre[[#This Row],[N° ARTICLE]]=0,"",VLOOKUP(BS_Octobre[[#This Row],[N° ARTICLE]],Données!C50:E106,3))</f>
        <v/>
      </c>
      <c r="G55" s="5"/>
      <c r="H55" s="4"/>
    </row>
    <row r="56" spans="1:8" ht="15.95" customHeight="1" x14ac:dyDescent="0.2">
      <c r="A56" s="29"/>
      <c r="B56" s="34"/>
      <c r="C56" s="34"/>
      <c r="D56" s="34"/>
      <c r="E56" s="61" t="str">
        <f>IF(BS_Octobre[[#This Row],[N° ARTICLE]]=0,"",VLOOKUP(BS_Octobre[[#This Row],[N° ARTICLE]],Données!C51:E107,2,FALSE))</f>
        <v/>
      </c>
      <c r="F56" s="34" t="str">
        <f>IF(BS_Octobre[[#This Row],[N° ARTICLE]]=0,"",VLOOKUP(BS_Octobre[[#This Row],[N° ARTICLE]],Données!C51:E107,3))</f>
        <v/>
      </c>
      <c r="G56" s="25"/>
      <c r="H56" s="27"/>
    </row>
    <row r="57" spans="1:8" s="18" customFormat="1" ht="15.95" customHeight="1" x14ac:dyDescent="0.2">
      <c r="A57" s="11"/>
      <c r="B57" s="35"/>
      <c r="C57" s="35"/>
      <c r="D57" s="35"/>
      <c r="E57" s="60" t="str">
        <f>IF(BS_Octobre[[#This Row],[N° ARTICLE]]=0,"",VLOOKUP(BS_Octobre[[#This Row],[N° ARTICLE]],Données!C52:E108,2,FALSE))</f>
        <v/>
      </c>
      <c r="F57" s="35" t="str">
        <f>IF(BS_Octobre[[#This Row],[N° ARTICLE]]=0,"",VLOOKUP(BS_Octobre[[#This Row],[N° ARTICLE]],Données!C52:E108,3))</f>
        <v/>
      </c>
      <c r="G57" s="5"/>
      <c r="H57" s="4"/>
    </row>
    <row r="58" spans="1:8" ht="15.95" customHeight="1" x14ac:dyDescent="0.2">
      <c r="A58" s="29"/>
      <c r="B58" s="34"/>
      <c r="C58" s="34"/>
      <c r="D58" s="34"/>
      <c r="E58" s="61" t="str">
        <f>IF(BS_Octobre[[#This Row],[N° ARTICLE]]=0,"",VLOOKUP(BS_Octobre[[#This Row],[N° ARTICLE]],Données!C53:E109,2,FALSE))</f>
        <v/>
      </c>
      <c r="F58" s="34" t="str">
        <f>IF(BS_Octobre[[#This Row],[N° ARTICLE]]=0,"",VLOOKUP(BS_Octobre[[#This Row],[N° ARTICLE]],Données!C53:E109,3))</f>
        <v/>
      </c>
      <c r="G58" s="25"/>
      <c r="H58" s="27"/>
    </row>
    <row r="59" spans="1:8" s="18" customFormat="1" ht="15.95" customHeight="1" x14ac:dyDescent="0.2">
      <c r="A59" s="11"/>
      <c r="B59" s="35"/>
      <c r="C59" s="35"/>
      <c r="D59" s="35"/>
      <c r="E59" s="60" t="str">
        <f>IF(BS_Octobre[[#This Row],[N° ARTICLE]]=0,"",VLOOKUP(BS_Octobre[[#This Row],[N° ARTICLE]],Données!C54:E110,2,FALSE))</f>
        <v/>
      </c>
      <c r="F59" s="35" t="str">
        <f>IF(BS_Octobre[[#This Row],[N° ARTICLE]]=0,"",VLOOKUP(BS_Octobre[[#This Row],[N° ARTICLE]],Données!C54:E110,3))</f>
        <v/>
      </c>
      <c r="G59" s="5"/>
      <c r="H59" s="4"/>
    </row>
    <row r="60" spans="1:8" ht="15.95" customHeight="1" x14ac:dyDescent="0.2">
      <c r="A60" s="29"/>
      <c r="B60" s="34"/>
      <c r="C60" s="34"/>
      <c r="D60" s="34"/>
      <c r="E60" s="61" t="str">
        <f>IF(BS_Octobre[[#This Row],[N° ARTICLE]]=0,"",VLOOKUP(BS_Octobre[[#This Row],[N° ARTICLE]],Données!C55:E111,2,FALSE))</f>
        <v/>
      </c>
      <c r="F60" s="34" t="str">
        <f>IF(BS_Octobre[[#This Row],[N° ARTICLE]]=0,"",VLOOKUP(BS_Octobre[[#This Row],[N° ARTICLE]],Données!C55:E111,3))</f>
        <v/>
      </c>
      <c r="G60" s="25"/>
      <c r="H60" s="27"/>
    </row>
    <row r="61" spans="1:8" s="18" customFormat="1" ht="15.95" customHeight="1" x14ac:dyDescent="0.2">
      <c r="A61" s="11"/>
      <c r="B61" s="35"/>
      <c r="C61" s="35"/>
      <c r="D61" s="35"/>
      <c r="E61" s="60" t="str">
        <f>IF(BS_Octobre[[#This Row],[N° ARTICLE]]=0,"",VLOOKUP(BS_Octobre[[#This Row],[N° ARTICLE]],Données!C56:E112,2,FALSE))</f>
        <v/>
      </c>
      <c r="F61" s="35" t="str">
        <f>IF(BS_Octobre[[#This Row],[N° ARTICLE]]=0,"",VLOOKUP(BS_Octobre[[#This Row],[N° ARTICLE]],Données!C56:E112,3))</f>
        <v/>
      </c>
      <c r="G61" s="5"/>
      <c r="H61" s="4"/>
    </row>
    <row r="62" spans="1:8" ht="15.95" customHeight="1" x14ac:dyDescent="0.2">
      <c r="A62" s="29"/>
      <c r="B62" s="34"/>
      <c r="C62" s="34"/>
      <c r="D62" s="34"/>
      <c r="E62" s="61" t="str">
        <f>IF(BS_Octobre[[#This Row],[N° ARTICLE]]=0,"",VLOOKUP(BS_Octobre[[#This Row],[N° ARTICLE]],Données!C57:E113,2,FALSE))</f>
        <v/>
      </c>
      <c r="F62" s="34" t="str">
        <f>IF(BS_Octobre[[#This Row],[N° ARTICLE]]=0,"",VLOOKUP(BS_Octobre[[#This Row],[N° ARTICLE]],Données!C57:E113,3))</f>
        <v/>
      </c>
      <c r="G62" s="25"/>
      <c r="H62" s="27"/>
    </row>
    <row r="63" spans="1:8" ht="15.95" customHeight="1" x14ac:dyDescent="0.2">
      <c r="A63" s="11"/>
      <c r="B63" s="35"/>
      <c r="C63" s="35"/>
      <c r="D63" s="35"/>
      <c r="E63" s="60" t="str">
        <f>IF(BS_Octobre[[#This Row],[N° ARTICLE]]=0,"",VLOOKUP(BS_Octobre[[#This Row],[N° ARTICLE]],Données!C58:E114,2,FALSE))</f>
        <v/>
      </c>
      <c r="F63" s="35" t="str">
        <f>IF(BS_Octobre[[#This Row],[N° ARTICLE]]=0,"",VLOOKUP(BS_Octobre[[#This Row],[N° ARTICLE]],Données!C58:E114,3))</f>
        <v/>
      </c>
      <c r="G63" s="5"/>
      <c r="H63" s="4"/>
    </row>
    <row r="64" spans="1:8" s="18" customFormat="1" ht="15.95" customHeight="1" x14ac:dyDescent="0.2">
      <c r="A64" s="29"/>
      <c r="B64" s="34"/>
      <c r="C64" s="34"/>
      <c r="D64" s="34"/>
      <c r="E64" s="61" t="str">
        <f>IF(BS_Octobre[[#This Row],[N° ARTICLE]]=0,"",VLOOKUP(BS_Octobre[[#This Row],[N° ARTICLE]],Données!C59:E115,2,FALSE))</f>
        <v/>
      </c>
      <c r="F64" s="34" t="str">
        <f>IF(BS_Octobre[[#This Row],[N° ARTICLE]]=0,"",VLOOKUP(BS_Octobre[[#This Row],[N° ARTICLE]],Données!C59:E115,3))</f>
        <v/>
      </c>
      <c r="G64" s="25"/>
      <c r="H64" s="27"/>
    </row>
    <row r="65" spans="1:8" ht="15.95" customHeight="1" x14ac:dyDescent="0.2">
      <c r="A65" s="11"/>
      <c r="B65" s="35"/>
      <c r="C65" s="35"/>
      <c r="D65" s="35"/>
      <c r="E65" s="60" t="str">
        <f>IF(BS_Octobre[[#This Row],[N° ARTICLE]]=0,"",VLOOKUP(BS_Octobre[[#This Row],[N° ARTICLE]],Données!C60:E116,2,FALSE))</f>
        <v/>
      </c>
      <c r="F65" s="35" t="str">
        <f>IF(BS_Octobre[[#This Row],[N° ARTICLE]]=0,"",VLOOKUP(BS_Octobre[[#This Row],[N° ARTICLE]],Données!C60:E116,3))</f>
        <v/>
      </c>
      <c r="G65" s="5"/>
      <c r="H65" s="4"/>
    </row>
    <row r="66" spans="1:8" ht="15.95" customHeight="1" x14ac:dyDescent="0.2">
      <c r="A66" s="29"/>
      <c r="B66" s="34"/>
      <c r="C66" s="34"/>
      <c r="D66" s="34"/>
      <c r="E66" s="61" t="str">
        <f>IF(BS_Octobre[[#This Row],[N° ARTICLE]]=0,"",VLOOKUP(BS_Octobre[[#This Row],[N° ARTICLE]],Données!C61:E117,2,FALSE))</f>
        <v/>
      </c>
      <c r="F66" s="34" t="str">
        <f>IF(BS_Octobre[[#This Row],[N° ARTICLE]]=0,"",VLOOKUP(BS_Octobre[[#This Row],[N° ARTICLE]],Données!C61:E117,3))</f>
        <v/>
      </c>
      <c r="G66" s="25"/>
      <c r="H66" s="27"/>
    </row>
    <row r="67" spans="1:8" s="18" customFormat="1" ht="15.95" customHeight="1" x14ac:dyDescent="0.2">
      <c r="A67" s="11"/>
      <c r="B67" s="35"/>
      <c r="C67" s="35"/>
      <c r="D67" s="35"/>
      <c r="E67" s="60" t="str">
        <f>IF(BS_Octobre[[#This Row],[N° ARTICLE]]=0,"",VLOOKUP(BS_Octobre[[#This Row],[N° ARTICLE]],Données!C62:E118,2,FALSE))</f>
        <v/>
      </c>
      <c r="F67" s="35" t="str">
        <f>IF(BS_Octobre[[#This Row],[N° ARTICLE]]=0,"",VLOOKUP(BS_Octobre[[#This Row],[N° ARTICLE]],Données!C62:E118,3))</f>
        <v/>
      </c>
      <c r="G67" s="5"/>
      <c r="H67" s="4"/>
    </row>
    <row r="68" spans="1:8" ht="15.95" customHeight="1" x14ac:dyDescent="0.2">
      <c r="A68" s="29"/>
      <c r="B68" s="34"/>
      <c r="C68" s="34"/>
      <c r="D68" s="34"/>
      <c r="E68" s="61" t="str">
        <f>IF(BS_Octobre[[#This Row],[N° ARTICLE]]=0,"",VLOOKUP(BS_Octobre[[#This Row],[N° ARTICLE]],Données!C63:E119,2,FALSE))</f>
        <v/>
      </c>
      <c r="F68" s="34" t="str">
        <f>IF(BS_Octobre[[#This Row],[N° ARTICLE]]=0,"",VLOOKUP(BS_Octobre[[#This Row],[N° ARTICLE]],Données!C63:E119,3))</f>
        <v/>
      </c>
      <c r="G68" s="25"/>
      <c r="H68" s="27"/>
    </row>
    <row r="69" spans="1:8" s="18" customFormat="1" ht="15.95" customHeight="1" x14ac:dyDescent="0.2">
      <c r="A69" s="11"/>
      <c r="B69" s="35"/>
      <c r="C69" s="35"/>
      <c r="D69" s="35"/>
      <c r="E69" s="60" t="str">
        <f>IF(BS_Octobre[[#This Row],[N° ARTICLE]]=0,"",VLOOKUP(BS_Octobre[[#This Row],[N° ARTICLE]],Données!C64:E120,2,FALSE))</f>
        <v/>
      </c>
      <c r="F69" s="35" t="str">
        <f>IF(BS_Octobre[[#This Row],[N° ARTICLE]]=0,"",VLOOKUP(BS_Octobre[[#This Row],[N° ARTICLE]],Données!C64:E120,3))</f>
        <v/>
      </c>
      <c r="G69" s="5"/>
      <c r="H69" s="4"/>
    </row>
    <row r="70" spans="1:8" ht="15.95" customHeight="1" x14ac:dyDescent="0.2">
      <c r="A70" s="29"/>
      <c r="B70" s="34"/>
      <c r="C70" s="34"/>
      <c r="D70" s="34"/>
      <c r="E70" s="61" t="str">
        <f>IF(BS_Octobre[[#This Row],[N° ARTICLE]]=0,"",VLOOKUP(BS_Octobre[[#This Row],[N° ARTICLE]],Données!C65:E121,2,FALSE))</f>
        <v/>
      </c>
      <c r="F70" s="34" t="str">
        <f>IF(BS_Octobre[[#This Row],[N° ARTICLE]]=0,"",VLOOKUP(BS_Octobre[[#This Row],[N° ARTICLE]],Données!C65:E121,3))</f>
        <v/>
      </c>
      <c r="G70" s="25"/>
      <c r="H70" s="27"/>
    </row>
    <row r="71" spans="1:8" s="18" customFormat="1" ht="15.95" customHeight="1" x14ac:dyDescent="0.2">
      <c r="A71" s="11"/>
      <c r="B71" s="35"/>
      <c r="C71" s="35"/>
      <c r="D71" s="35"/>
      <c r="E71" s="60" t="str">
        <f>IF(BS_Octobre[[#This Row],[N° ARTICLE]]=0,"",VLOOKUP(BS_Octobre[[#This Row],[N° ARTICLE]],Données!C66:E122,2,FALSE))</f>
        <v/>
      </c>
      <c r="F71" s="35" t="str">
        <f>IF(BS_Octobre[[#This Row],[N° ARTICLE]]=0,"",VLOOKUP(BS_Octobre[[#This Row],[N° ARTICLE]],Données!C66:E122,3))</f>
        <v/>
      </c>
      <c r="G71" s="5"/>
      <c r="H71" s="4"/>
    </row>
    <row r="72" spans="1:8" ht="15.95" customHeight="1" x14ac:dyDescent="0.2">
      <c r="A72" s="29"/>
      <c r="B72" s="34"/>
      <c r="C72" s="34"/>
      <c r="D72" s="34"/>
      <c r="E72" s="61" t="str">
        <f>IF(BS_Octobre[[#This Row],[N° ARTICLE]]=0,"",VLOOKUP(BS_Octobre[[#This Row],[N° ARTICLE]],Données!C67:E123,2,FALSE))</f>
        <v/>
      </c>
      <c r="F72" s="34" t="str">
        <f>IF(BS_Octobre[[#This Row],[N° ARTICLE]]=0,"",VLOOKUP(BS_Octobre[[#This Row],[N° ARTICLE]],Données!C67:E123,3))</f>
        <v/>
      </c>
      <c r="G72" s="25"/>
      <c r="H72" s="27"/>
    </row>
    <row r="73" spans="1:8" s="18" customFormat="1" ht="15.95" customHeight="1" x14ac:dyDescent="0.2">
      <c r="A73" s="11"/>
      <c r="B73" s="35"/>
      <c r="C73" s="35"/>
      <c r="D73" s="35"/>
      <c r="E73" s="60" t="str">
        <f>IF(BS_Octobre[[#This Row],[N° ARTICLE]]=0,"",VLOOKUP(BS_Octobre[[#This Row],[N° ARTICLE]],Données!C68:E124,2,FALSE))</f>
        <v/>
      </c>
      <c r="F73" s="35" t="str">
        <f>IF(BS_Octobre[[#This Row],[N° ARTICLE]]=0,"",VLOOKUP(BS_Octobre[[#This Row],[N° ARTICLE]],Données!C68:E124,3))</f>
        <v/>
      </c>
      <c r="G73" s="5"/>
      <c r="H73" s="4"/>
    </row>
    <row r="74" spans="1:8" ht="15.95" customHeight="1" x14ac:dyDescent="0.2">
      <c r="A74" s="29"/>
      <c r="B74" s="34"/>
      <c r="C74" s="34"/>
      <c r="D74" s="34"/>
      <c r="E74" s="61" t="str">
        <f>IF(BS_Octobre[[#This Row],[N° ARTICLE]]=0,"",VLOOKUP(BS_Octobre[[#This Row],[N° ARTICLE]],Données!C69:E125,2,FALSE))</f>
        <v/>
      </c>
      <c r="F74" s="34" t="str">
        <f>IF(BS_Octobre[[#This Row],[N° ARTICLE]]=0,"",VLOOKUP(BS_Octobre[[#This Row],[N° ARTICLE]],Données!C69:E125,3))</f>
        <v/>
      </c>
      <c r="G74" s="25"/>
      <c r="H74" s="27"/>
    </row>
    <row r="75" spans="1:8" s="18" customFormat="1" ht="15.95" customHeight="1" x14ac:dyDescent="0.2">
      <c r="A75" s="11"/>
      <c r="B75" s="35"/>
      <c r="C75" s="35"/>
      <c r="D75" s="35"/>
      <c r="E75" s="60" t="str">
        <f>IF(BS_Octobre[[#This Row],[N° ARTICLE]]=0,"",VLOOKUP(BS_Octobre[[#This Row],[N° ARTICLE]],Données!C70:E126,2,FALSE))</f>
        <v/>
      </c>
      <c r="F75" s="35" t="str">
        <f>IF(BS_Octobre[[#This Row],[N° ARTICLE]]=0,"",VLOOKUP(BS_Octobre[[#This Row],[N° ARTICLE]],Données!C70:E126,3))</f>
        <v/>
      </c>
      <c r="G75" s="5"/>
      <c r="H75" s="4"/>
    </row>
    <row r="76" spans="1:8" ht="15.95" customHeight="1" x14ac:dyDescent="0.2">
      <c r="A76" s="29"/>
      <c r="B76" s="34"/>
      <c r="C76" s="34"/>
      <c r="D76" s="34"/>
      <c r="E76" s="61" t="str">
        <f>IF(BS_Octobre[[#This Row],[N° ARTICLE]]=0,"",VLOOKUP(BS_Octobre[[#This Row],[N° ARTICLE]],Données!C71:E127,2,FALSE))</f>
        <v/>
      </c>
      <c r="F76" s="34" t="str">
        <f>IF(BS_Octobre[[#This Row],[N° ARTICLE]]=0,"",VLOOKUP(BS_Octobre[[#This Row],[N° ARTICLE]],Données!C71:E127,3))</f>
        <v/>
      </c>
      <c r="G76" s="25"/>
      <c r="H76" s="27"/>
    </row>
    <row r="77" spans="1:8" s="18" customFormat="1" ht="15.95" customHeight="1" x14ac:dyDescent="0.2">
      <c r="A77" s="11"/>
      <c r="B77" s="35"/>
      <c r="C77" s="35"/>
      <c r="D77" s="35"/>
      <c r="E77" s="60" t="str">
        <f>IF(BS_Octobre[[#This Row],[N° ARTICLE]]=0,"",VLOOKUP(BS_Octobre[[#This Row],[N° ARTICLE]],Données!C72:E128,2,FALSE))</f>
        <v/>
      </c>
      <c r="F77" s="35" t="str">
        <f>IF(BS_Octobre[[#This Row],[N° ARTICLE]]=0,"",VLOOKUP(BS_Octobre[[#This Row],[N° ARTICLE]],Données!C72:E128,3))</f>
        <v/>
      </c>
      <c r="G77" s="5"/>
      <c r="H77" s="4"/>
    </row>
    <row r="78" spans="1:8" ht="15.95" customHeight="1" x14ac:dyDescent="0.2">
      <c r="A78" s="29"/>
      <c r="B78" s="34"/>
      <c r="C78" s="34"/>
      <c r="D78" s="34"/>
      <c r="E78" s="61" t="str">
        <f>IF(BS_Octobre[[#This Row],[N° ARTICLE]]=0,"",VLOOKUP(BS_Octobre[[#This Row],[N° ARTICLE]],Données!C73:E129,2,FALSE))</f>
        <v/>
      </c>
      <c r="F78" s="34" t="str">
        <f>IF(BS_Octobre[[#This Row],[N° ARTICLE]]=0,"",VLOOKUP(BS_Octobre[[#This Row],[N° ARTICLE]],Données!C73:E129,3))</f>
        <v/>
      </c>
      <c r="G78" s="25"/>
      <c r="H78" s="27"/>
    </row>
    <row r="79" spans="1:8" s="18" customFormat="1" ht="15.95" customHeight="1" x14ac:dyDescent="0.2">
      <c r="A79" s="11"/>
      <c r="B79" s="35"/>
      <c r="C79" s="35"/>
      <c r="D79" s="35"/>
      <c r="E79" s="60" t="str">
        <f>IF(BS_Octobre[[#This Row],[N° ARTICLE]]=0,"",VLOOKUP(BS_Octobre[[#This Row],[N° ARTICLE]],Données!C74:E130,2,FALSE))</f>
        <v/>
      </c>
      <c r="F79" s="35" t="str">
        <f>IF(BS_Octobre[[#This Row],[N° ARTICLE]]=0,"",VLOOKUP(BS_Octobre[[#This Row],[N° ARTICLE]],Données!C74:E130,3))</f>
        <v/>
      </c>
      <c r="G79" s="5"/>
      <c r="H79" s="4"/>
    </row>
    <row r="80" spans="1:8" ht="15.95" customHeight="1" x14ac:dyDescent="0.2">
      <c r="A80" s="29"/>
      <c r="B80" s="34"/>
      <c r="C80" s="34"/>
      <c r="D80" s="34"/>
      <c r="E80" s="61" t="str">
        <f>IF(BS_Octobre[[#This Row],[N° ARTICLE]]=0,"",VLOOKUP(BS_Octobre[[#This Row],[N° ARTICLE]],Données!C75:E131,2,FALSE))</f>
        <v/>
      </c>
      <c r="F80" s="34" t="str">
        <f>IF(BS_Octobre[[#This Row],[N° ARTICLE]]=0,"",VLOOKUP(BS_Octobre[[#This Row],[N° ARTICLE]],Données!C75:E131,3))</f>
        <v/>
      </c>
      <c r="G80" s="25"/>
      <c r="H80" s="27"/>
    </row>
    <row r="81" spans="1:8" ht="15.95" customHeight="1" x14ac:dyDescent="0.2">
      <c r="A81" s="11"/>
      <c r="B81" s="35"/>
      <c r="C81" s="35"/>
      <c r="D81" s="35"/>
      <c r="E81" s="60" t="str">
        <f>IF(BS_Octobre[[#This Row],[N° ARTICLE]]=0,"",VLOOKUP(BS_Octobre[[#This Row],[N° ARTICLE]],Données!C76:E132,2,FALSE))</f>
        <v/>
      </c>
      <c r="F81" s="35" t="str">
        <f>IF(BS_Octobre[[#This Row],[N° ARTICLE]]=0,"",VLOOKUP(BS_Octobre[[#This Row],[N° ARTICLE]],Données!C76:E132,3))</f>
        <v/>
      </c>
      <c r="G81" s="5"/>
      <c r="H81" s="4"/>
    </row>
    <row r="82" spans="1:8" s="18" customFormat="1" ht="15.95" customHeight="1" x14ac:dyDescent="0.2">
      <c r="A82" s="29"/>
      <c r="B82" s="34"/>
      <c r="C82" s="34"/>
      <c r="D82" s="34"/>
      <c r="E82" s="61" t="str">
        <f>IF(BS_Octobre[[#This Row],[N° ARTICLE]]=0,"",VLOOKUP(BS_Octobre[[#This Row],[N° ARTICLE]],Données!C77:E133,2,FALSE))</f>
        <v/>
      </c>
      <c r="F82" s="34" t="str">
        <f>IF(BS_Octobre[[#This Row],[N° ARTICLE]]=0,"",VLOOKUP(BS_Octobre[[#This Row],[N° ARTICLE]],Données!C77:E133,3))</f>
        <v/>
      </c>
      <c r="G82" s="25"/>
      <c r="H82" s="27"/>
    </row>
    <row r="83" spans="1:8" ht="15.95" customHeight="1" x14ac:dyDescent="0.2">
      <c r="A83" s="11"/>
      <c r="B83" s="35"/>
      <c r="C83" s="35"/>
      <c r="D83" s="35"/>
      <c r="E83" s="60" t="str">
        <f>IF(BS_Octobre[[#This Row],[N° ARTICLE]]=0,"",VLOOKUP(BS_Octobre[[#This Row],[N° ARTICLE]],Données!C78:E134,2,FALSE))</f>
        <v/>
      </c>
      <c r="F83" s="35" t="str">
        <f>IF(BS_Octobre[[#This Row],[N° ARTICLE]]=0,"",VLOOKUP(BS_Octobre[[#This Row],[N° ARTICLE]],Données!C78:E134,3))</f>
        <v/>
      </c>
      <c r="G83" s="5"/>
      <c r="H83" s="4"/>
    </row>
    <row r="84" spans="1:8" s="18" customFormat="1" ht="15.95" customHeight="1" x14ac:dyDescent="0.2">
      <c r="A84" s="29"/>
      <c r="B84" s="34"/>
      <c r="C84" s="34"/>
      <c r="D84" s="34"/>
      <c r="E84" s="61" t="str">
        <f>IF(BS_Octobre[[#This Row],[N° ARTICLE]]=0,"",VLOOKUP(BS_Octobre[[#This Row],[N° ARTICLE]],Données!C79:E135,2,FALSE))</f>
        <v/>
      </c>
      <c r="F84" s="34" t="str">
        <f>IF(BS_Octobre[[#This Row],[N° ARTICLE]]=0,"",VLOOKUP(BS_Octobre[[#This Row],[N° ARTICLE]],Données!C79:E135,3))</f>
        <v/>
      </c>
      <c r="G84" s="25"/>
      <c r="H84" s="27"/>
    </row>
    <row r="85" spans="1:8" ht="15.95" customHeight="1" x14ac:dyDescent="0.2">
      <c r="A85" s="11"/>
      <c r="B85" s="35"/>
      <c r="C85" s="35"/>
      <c r="D85" s="35"/>
      <c r="E85" s="60" t="str">
        <f>IF(BS_Octobre[[#This Row],[N° ARTICLE]]=0,"",VLOOKUP(BS_Octobre[[#This Row],[N° ARTICLE]],Données!C80:E136,2,FALSE))</f>
        <v/>
      </c>
      <c r="F85" s="35" t="str">
        <f>IF(BS_Octobre[[#This Row],[N° ARTICLE]]=0,"",VLOOKUP(BS_Octobre[[#This Row],[N° ARTICLE]],Données!C80:E136,3))</f>
        <v/>
      </c>
      <c r="G85" s="5"/>
      <c r="H85" s="4"/>
    </row>
    <row r="86" spans="1:8" s="18" customFormat="1" ht="15.95" customHeight="1" x14ac:dyDescent="0.2">
      <c r="A86" s="29"/>
      <c r="B86" s="34"/>
      <c r="C86" s="34"/>
      <c r="D86" s="34"/>
      <c r="E86" s="61" t="str">
        <f>IF(BS_Octobre[[#This Row],[N° ARTICLE]]=0,"",VLOOKUP(BS_Octobre[[#This Row],[N° ARTICLE]],Données!C81:E137,2,FALSE))</f>
        <v/>
      </c>
      <c r="F86" s="34" t="str">
        <f>IF(BS_Octobre[[#This Row],[N° ARTICLE]]=0,"",VLOOKUP(BS_Octobre[[#This Row],[N° ARTICLE]],Données!C81:E137,3))</f>
        <v/>
      </c>
      <c r="G86" s="25"/>
      <c r="H86" s="27"/>
    </row>
    <row r="87" spans="1:8" ht="15.95" customHeight="1" x14ac:dyDescent="0.2">
      <c r="A87" s="11"/>
      <c r="B87" s="35"/>
      <c r="C87" s="35"/>
      <c r="D87" s="35"/>
      <c r="E87" s="60" t="str">
        <f>IF(BS_Octobre[[#This Row],[N° ARTICLE]]=0,"",VLOOKUP(BS_Octobre[[#This Row],[N° ARTICLE]],Données!C82:E138,2,FALSE))</f>
        <v/>
      </c>
      <c r="F87" s="35" t="str">
        <f>IF(BS_Octobre[[#This Row],[N° ARTICLE]]=0,"",VLOOKUP(BS_Octobre[[#This Row],[N° ARTICLE]],Données!C82:E138,3))</f>
        <v/>
      </c>
      <c r="G87" s="5"/>
      <c r="H87" s="4"/>
    </row>
    <row r="88" spans="1:8" s="18" customFormat="1" ht="15.95" customHeight="1" x14ac:dyDescent="0.2">
      <c r="A88" s="29"/>
      <c r="B88" s="34"/>
      <c r="C88" s="34"/>
      <c r="D88" s="34"/>
      <c r="E88" s="61" t="str">
        <f>IF(BS_Octobre[[#This Row],[N° ARTICLE]]=0,"",VLOOKUP(BS_Octobre[[#This Row],[N° ARTICLE]],Données!C83:E139,2,FALSE))</f>
        <v/>
      </c>
      <c r="F88" s="34" t="str">
        <f>IF(BS_Octobre[[#This Row],[N° ARTICLE]]=0,"",VLOOKUP(BS_Octobre[[#This Row],[N° ARTICLE]],Données!C83:E139,3))</f>
        <v/>
      </c>
      <c r="G88" s="25"/>
      <c r="H88" s="27"/>
    </row>
    <row r="89" spans="1:8" ht="15.95" customHeight="1" x14ac:dyDescent="0.2">
      <c r="A89" s="11"/>
      <c r="B89" s="35"/>
      <c r="C89" s="35"/>
      <c r="D89" s="35"/>
      <c r="E89" s="60" t="str">
        <f>IF(BS_Octobre[[#This Row],[N° ARTICLE]]=0,"",VLOOKUP(BS_Octobre[[#This Row],[N° ARTICLE]],Données!C84:E140,2,FALSE))</f>
        <v/>
      </c>
      <c r="F89" s="35" t="str">
        <f>IF(BS_Octobre[[#This Row],[N° ARTICLE]]=0,"",VLOOKUP(BS_Octobre[[#This Row],[N° ARTICLE]],Données!C84:E140,3))</f>
        <v/>
      </c>
      <c r="G89" s="5"/>
      <c r="H89" s="4"/>
    </row>
    <row r="90" spans="1:8" s="18" customFormat="1" ht="15.95" customHeight="1" x14ac:dyDescent="0.2">
      <c r="A90" s="29"/>
      <c r="B90" s="34"/>
      <c r="C90" s="34"/>
      <c r="D90" s="34"/>
      <c r="E90" s="61" t="str">
        <f>IF(BS_Octobre[[#This Row],[N° ARTICLE]]=0,"",VLOOKUP(BS_Octobre[[#This Row],[N° ARTICLE]],Données!C85:E141,2,FALSE))</f>
        <v/>
      </c>
      <c r="F90" s="34" t="str">
        <f>IF(BS_Octobre[[#This Row],[N° ARTICLE]]=0,"",VLOOKUP(BS_Octobre[[#This Row],[N° ARTICLE]],Données!C85:E141,3))</f>
        <v/>
      </c>
      <c r="G90" s="25"/>
      <c r="H90" s="27"/>
    </row>
    <row r="91" spans="1:8" ht="15.95" customHeight="1" x14ac:dyDescent="0.2">
      <c r="A91" s="11"/>
      <c r="B91" s="35"/>
      <c r="C91" s="35"/>
      <c r="D91" s="35"/>
      <c r="E91" s="60" t="str">
        <f>IF(BS_Octobre[[#This Row],[N° ARTICLE]]=0,"",VLOOKUP(BS_Octobre[[#This Row],[N° ARTICLE]],Données!C86:E142,2,FALSE))</f>
        <v/>
      </c>
      <c r="F91" s="35" t="str">
        <f>IF(BS_Octobre[[#This Row],[N° ARTICLE]]=0,"",VLOOKUP(BS_Octobre[[#This Row],[N° ARTICLE]],Données!C86:E142,3))</f>
        <v/>
      </c>
      <c r="G91" s="5"/>
      <c r="H91" s="4"/>
    </row>
    <row r="92" spans="1:8" ht="15.95" customHeight="1" x14ac:dyDescent="0.2">
      <c r="A92" s="29"/>
      <c r="B92" s="34"/>
      <c r="C92" s="34"/>
      <c r="D92" s="34"/>
      <c r="E92" s="61" t="str">
        <f>IF(BS_Octobre[[#This Row],[N° ARTICLE]]=0,"",VLOOKUP(BS_Octobre[[#This Row],[N° ARTICLE]],Données!C87:E143,2,FALSE))</f>
        <v/>
      </c>
      <c r="F92" s="34" t="str">
        <f>IF(BS_Octobre[[#This Row],[N° ARTICLE]]=0,"",VLOOKUP(BS_Octobre[[#This Row],[N° ARTICLE]],Données!C87:E143,3))</f>
        <v/>
      </c>
      <c r="G92" s="25"/>
      <c r="H92" s="27"/>
    </row>
    <row r="93" spans="1:8" s="18" customFormat="1" ht="15.95" customHeight="1" x14ac:dyDescent="0.2">
      <c r="A93" s="11"/>
      <c r="B93" s="35"/>
      <c r="C93" s="35"/>
      <c r="D93" s="35"/>
      <c r="E93" s="60" t="str">
        <f>IF(BS_Octobre[[#This Row],[N° ARTICLE]]=0,"",VLOOKUP(BS_Octobre[[#This Row],[N° ARTICLE]],Données!C88:E144,2,FALSE))</f>
        <v/>
      </c>
      <c r="F93" s="35" t="str">
        <f>IF(BS_Octobre[[#This Row],[N° ARTICLE]]=0,"",VLOOKUP(BS_Octobre[[#This Row],[N° ARTICLE]],Données!C88:E144,3))</f>
        <v/>
      </c>
      <c r="G93" s="5"/>
      <c r="H93" s="4"/>
    </row>
    <row r="94" spans="1:8" ht="15.95" customHeight="1" x14ac:dyDescent="0.2">
      <c r="A94" s="29"/>
      <c r="B94" s="34"/>
      <c r="C94" s="34"/>
      <c r="D94" s="34"/>
      <c r="E94" s="61" t="str">
        <f>IF(BS_Octobre[[#This Row],[N° ARTICLE]]=0,"",VLOOKUP(BS_Octobre[[#This Row],[N° ARTICLE]],Données!C89:E145,2,FALSE))</f>
        <v/>
      </c>
      <c r="F94" s="34" t="str">
        <f>IF(BS_Octobre[[#This Row],[N° ARTICLE]]=0,"",VLOOKUP(BS_Octobre[[#This Row],[N° ARTICLE]],Données!C89:E145,3))</f>
        <v/>
      </c>
      <c r="G94" s="25"/>
      <c r="H94" s="27"/>
    </row>
    <row r="95" spans="1:8" s="18" customFormat="1" ht="15.95" customHeight="1" x14ac:dyDescent="0.2">
      <c r="A95" s="11"/>
      <c r="B95" s="35"/>
      <c r="C95" s="35"/>
      <c r="D95" s="35"/>
      <c r="E95" s="60" t="str">
        <f>IF(BS_Octobre[[#This Row],[N° ARTICLE]]=0,"",VLOOKUP(BS_Octobre[[#This Row],[N° ARTICLE]],Données!C90:E146,2,FALSE))</f>
        <v/>
      </c>
      <c r="F95" s="35" t="str">
        <f>IF(BS_Octobre[[#This Row],[N° ARTICLE]]=0,"",VLOOKUP(BS_Octobre[[#This Row],[N° ARTICLE]],Données!C90:E146,3))</f>
        <v/>
      </c>
      <c r="G95" s="5"/>
      <c r="H95" s="4"/>
    </row>
    <row r="96" spans="1:8" ht="15.95" customHeight="1" x14ac:dyDescent="0.2">
      <c r="A96" s="29"/>
      <c r="B96" s="34"/>
      <c r="C96" s="34"/>
      <c r="D96" s="34"/>
      <c r="E96" s="61" t="str">
        <f>IF(BS_Octobre[[#This Row],[N° ARTICLE]]=0,"",VLOOKUP(BS_Octobre[[#This Row],[N° ARTICLE]],Données!C91:E147,2,FALSE))</f>
        <v/>
      </c>
      <c r="F96" s="34" t="str">
        <f>IF(BS_Octobre[[#This Row],[N° ARTICLE]]=0,"",VLOOKUP(BS_Octobre[[#This Row],[N° ARTICLE]],Données!C91:E147,3))</f>
        <v/>
      </c>
      <c r="G96" s="25"/>
      <c r="H96" s="27"/>
    </row>
    <row r="97" spans="1:8" s="18" customFormat="1" ht="15.95" customHeight="1" x14ac:dyDescent="0.2">
      <c r="A97" s="11"/>
      <c r="B97" s="35"/>
      <c r="C97" s="35"/>
      <c r="D97" s="35"/>
      <c r="E97" s="60" t="str">
        <f>IF(BS_Octobre[[#This Row],[N° ARTICLE]]=0,"",VLOOKUP(BS_Octobre[[#This Row],[N° ARTICLE]],Données!C92:E148,2,FALSE))</f>
        <v/>
      </c>
      <c r="F97" s="35" t="str">
        <f>IF(BS_Octobre[[#This Row],[N° ARTICLE]]=0,"",VLOOKUP(BS_Octobre[[#This Row],[N° ARTICLE]],Données!C92:E148,3))</f>
        <v/>
      </c>
      <c r="G97" s="5"/>
      <c r="H97" s="4"/>
    </row>
    <row r="98" spans="1:8" ht="15.95" customHeight="1" x14ac:dyDescent="0.2">
      <c r="A98" s="29"/>
      <c r="B98" s="34"/>
      <c r="C98" s="34"/>
      <c r="D98" s="34"/>
      <c r="E98" s="61" t="str">
        <f>IF(BS_Octobre[[#This Row],[N° ARTICLE]]=0,"",VLOOKUP(BS_Octobre[[#This Row],[N° ARTICLE]],Données!C93:E149,2,FALSE))</f>
        <v/>
      </c>
      <c r="F98" s="34" t="str">
        <f>IF(BS_Octobre[[#This Row],[N° ARTICLE]]=0,"",VLOOKUP(BS_Octobre[[#This Row],[N° ARTICLE]],Données!C93:E149,3))</f>
        <v/>
      </c>
      <c r="G98" s="25"/>
      <c r="H98" s="27"/>
    </row>
    <row r="99" spans="1:8" s="18" customFormat="1" ht="15.95" customHeight="1" x14ac:dyDescent="0.2">
      <c r="A99" s="48"/>
      <c r="B99" s="49"/>
      <c r="C99" s="49"/>
      <c r="D99" s="49"/>
      <c r="E99" s="62" t="str">
        <f>IF(BS_Octobre[[#This Row],[N° ARTICLE]]=0,"",VLOOKUP(BS_Octobre[[#This Row],[N° ARTICLE]],Données!C94:E150,2,FALSE))</f>
        <v/>
      </c>
      <c r="F99" s="49" t="str">
        <f>IF(BS_Octobre[[#This Row],[N° ARTICLE]]=0,"",VLOOKUP(BS_Octobre[[#This Row],[N° ARTICLE]],Données!C94:E150,3))</f>
        <v/>
      </c>
      <c r="G99" s="50"/>
      <c r="H99" s="57"/>
    </row>
    <row r="100" spans="1:8" s="18" customFormat="1" ht="15.95" customHeight="1" x14ac:dyDescent="0.2">
      <c r="A100" s="51"/>
      <c r="B100" s="51"/>
      <c r="C100" s="51"/>
      <c r="D100" s="51"/>
      <c r="E100" s="64"/>
      <c r="F100" s="67"/>
      <c r="G100" s="52"/>
      <c r="H100" s="58"/>
    </row>
    <row r="101" spans="1:8" s="18" customFormat="1" ht="15.95" customHeight="1" x14ac:dyDescent="0.2">
      <c r="A101" s="51"/>
      <c r="B101" s="51"/>
      <c r="C101" s="51"/>
      <c r="D101" s="51"/>
      <c r="E101" s="64"/>
      <c r="F101" s="67"/>
      <c r="G101" s="52"/>
      <c r="H101" s="58"/>
    </row>
    <row r="102" spans="1:8" s="18" customFormat="1" ht="15.95" customHeight="1" x14ac:dyDescent="0.2">
      <c r="A102" s="51"/>
      <c r="B102" s="51"/>
      <c r="C102" s="51"/>
      <c r="D102" s="51"/>
      <c r="E102" s="64"/>
      <c r="F102" s="67"/>
      <c r="G102" s="52"/>
      <c r="H102" s="58"/>
    </row>
    <row r="103" spans="1:8" s="18" customFormat="1" ht="15.95" customHeight="1" x14ac:dyDescent="0.2">
      <c r="A103" s="51"/>
      <c r="B103" s="51"/>
      <c r="C103" s="51"/>
      <c r="D103" s="51"/>
      <c r="E103" s="64"/>
      <c r="F103" s="67"/>
      <c r="G103" s="52"/>
      <c r="H103" s="58"/>
    </row>
    <row r="104" spans="1:8" s="18" customFormat="1" ht="15.95" customHeight="1" x14ac:dyDescent="0.2">
      <c r="A104" s="51"/>
      <c r="B104" s="51"/>
      <c r="C104" s="51"/>
      <c r="D104" s="51"/>
      <c r="E104" s="64"/>
      <c r="F104" s="67"/>
      <c r="G104" s="52"/>
      <c r="H104" s="58"/>
    </row>
    <row r="105" spans="1:8" s="18" customFormat="1" ht="15.95" customHeight="1" x14ac:dyDescent="0.2">
      <c r="A105" s="51"/>
      <c r="B105" s="51"/>
      <c r="C105" s="51"/>
      <c r="D105" s="51"/>
      <c r="E105" s="64"/>
      <c r="F105" s="67"/>
      <c r="G105" s="52"/>
      <c r="H105" s="58"/>
    </row>
    <row r="106" spans="1:8" s="18" customFormat="1" ht="15.95" customHeight="1" x14ac:dyDescent="0.2">
      <c r="A106" s="51"/>
      <c r="B106" s="51"/>
      <c r="C106" s="51"/>
      <c r="D106" s="51"/>
      <c r="E106" s="64"/>
      <c r="F106" s="67"/>
      <c r="G106" s="52"/>
      <c r="H106" s="58"/>
    </row>
    <row r="107" spans="1:8" s="18" customFormat="1" ht="15.95" customHeight="1" x14ac:dyDescent="0.2">
      <c r="A107" s="51"/>
      <c r="B107" s="51"/>
      <c r="C107" s="51"/>
      <c r="D107" s="51"/>
      <c r="E107" s="64"/>
      <c r="F107" s="67"/>
      <c r="G107" s="52"/>
      <c r="H107" s="58"/>
    </row>
    <row r="108" spans="1:8" s="18" customFormat="1" ht="15.95" customHeight="1" x14ac:dyDescent="0.2">
      <c r="A108" s="51"/>
      <c r="B108" s="51"/>
      <c r="C108" s="51"/>
      <c r="D108" s="51"/>
      <c r="E108" s="64"/>
      <c r="F108" s="67"/>
      <c r="G108" s="52"/>
      <c r="H108" s="58"/>
    </row>
    <row r="109" spans="1:8" s="18" customFormat="1" ht="15.95" customHeight="1" x14ac:dyDescent="0.2">
      <c r="A109" s="51"/>
      <c r="B109" s="51"/>
      <c r="C109" s="51"/>
      <c r="D109" s="51"/>
      <c r="E109" s="64"/>
      <c r="F109" s="67"/>
      <c r="G109" s="52"/>
      <c r="H109" s="58"/>
    </row>
    <row r="110" spans="1:8" s="18" customFormat="1" ht="15.95" customHeight="1" x14ac:dyDescent="0.2">
      <c r="A110" s="51"/>
      <c r="B110" s="51"/>
      <c r="C110" s="51"/>
      <c r="D110" s="51"/>
      <c r="E110" s="64"/>
      <c r="F110" s="67"/>
      <c r="G110" s="52"/>
      <c r="H110" s="58"/>
    </row>
    <row r="111" spans="1:8" s="18" customFormat="1" ht="15.95" customHeight="1" x14ac:dyDescent="0.2">
      <c r="A111" s="51"/>
      <c r="B111" s="51"/>
      <c r="C111" s="51"/>
      <c r="D111" s="51"/>
      <c r="E111" s="64"/>
      <c r="F111" s="67"/>
      <c r="G111" s="52"/>
      <c r="H111" s="58"/>
    </row>
    <row r="112" spans="1:8" s="18" customFormat="1" ht="15.95" customHeight="1" x14ac:dyDescent="0.2">
      <c r="A112" s="51"/>
      <c r="B112" s="51"/>
      <c r="C112" s="51"/>
      <c r="D112" s="51"/>
      <c r="E112" s="64"/>
      <c r="F112" s="67"/>
      <c r="G112" s="52"/>
      <c r="H112" s="58"/>
    </row>
    <row r="113" spans="1:8" s="18" customFormat="1" ht="15.95" customHeight="1" x14ac:dyDescent="0.2">
      <c r="A113" s="51"/>
      <c r="B113" s="51"/>
      <c r="C113" s="51"/>
      <c r="D113" s="51"/>
      <c r="E113" s="64"/>
      <c r="F113" s="67"/>
      <c r="G113" s="52"/>
      <c r="H113" s="58"/>
    </row>
    <row r="114" spans="1:8" s="18" customFormat="1" ht="15.95" customHeight="1" x14ac:dyDescent="0.2">
      <c r="A114" s="51"/>
      <c r="B114" s="51"/>
      <c r="C114" s="51"/>
      <c r="D114" s="51"/>
      <c r="E114" s="64"/>
      <c r="F114" s="67"/>
      <c r="G114" s="52"/>
      <c r="H114" s="58"/>
    </row>
    <row r="115" spans="1:8" s="18" customFormat="1" ht="15.95" customHeight="1" x14ac:dyDescent="0.2">
      <c r="A115" s="51"/>
      <c r="B115" s="51"/>
      <c r="C115" s="51"/>
      <c r="D115" s="51"/>
      <c r="E115" s="64"/>
      <c r="F115" s="67"/>
      <c r="G115" s="52"/>
      <c r="H115" s="58"/>
    </row>
    <row r="116" spans="1:8" s="18" customFormat="1" ht="15.95" customHeight="1" x14ac:dyDescent="0.2">
      <c r="A116" s="51"/>
      <c r="B116" s="51"/>
      <c r="C116" s="51"/>
      <c r="D116" s="51"/>
      <c r="E116" s="64"/>
      <c r="F116" s="67"/>
      <c r="G116" s="52"/>
      <c r="H116" s="58"/>
    </row>
    <row r="117" spans="1:8" s="18" customFormat="1" ht="15.95" customHeight="1" x14ac:dyDescent="0.2">
      <c r="A117" s="51"/>
      <c r="B117" s="51"/>
      <c r="C117" s="51"/>
      <c r="D117" s="51"/>
      <c r="E117" s="64"/>
      <c r="F117" s="67"/>
      <c r="G117" s="52"/>
      <c r="H117" s="58"/>
    </row>
    <row r="118" spans="1:8" s="18" customFormat="1" ht="15.95" customHeight="1" x14ac:dyDescent="0.2">
      <c r="A118" s="51"/>
      <c r="B118" s="51"/>
      <c r="C118" s="51"/>
      <c r="D118" s="51"/>
      <c r="E118" s="64"/>
      <c r="F118" s="67"/>
      <c r="G118" s="52"/>
      <c r="H118" s="58"/>
    </row>
    <row r="119" spans="1:8" s="18" customFormat="1" ht="15.95" customHeight="1" x14ac:dyDescent="0.2">
      <c r="A119" s="51"/>
      <c r="B119" s="51"/>
      <c r="C119" s="51"/>
      <c r="D119" s="51"/>
      <c r="E119" s="64"/>
      <c r="F119" s="67"/>
      <c r="G119" s="52"/>
      <c r="H119" s="58"/>
    </row>
    <row r="120" spans="1:8" s="18" customFormat="1" ht="15.95" customHeight="1" x14ac:dyDescent="0.2">
      <c r="A120" s="51"/>
      <c r="B120" s="51"/>
      <c r="C120" s="51"/>
      <c r="D120" s="51"/>
      <c r="E120" s="64"/>
      <c r="F120" s="67"/>
      <c r="G120" s="52"/>
      <c r="H120" s="58"/>
    </row>
    <row r="121" spans="1:8" s="18" customFormat="1" ht="15.95" customHeight="1" x14ac:dyDescent="0.2">
      <c r="A121" s="51"/>
      <c r="B121" s="51"/>
      <c r="C121" s="51"/>
      <c r="D121" s="51"/>
      <c r="E121" s="64"/>
      <c r="F121" s="67"/>
      <c r="G121" s="52"/>
      <c r="H121" s="58"/>
    </row>
    <row r="122" spans="1:8" s="18" customFormat="1" ht="15.95" customHeight="1" x14ac:dyDescent="0.2">
      <c r="A122" s="51"/>
      <c r="B122" s="51"/>
      <c r="C122" s="51"/>
      <c r="D122" s="51"/>
      <c r="E122" s="64"/>
      <c r="F122" s="67"/>
      <c r="G122" s="52"/>
      <c r="H122" s="58"/>
    </row>
    <row r="123" spans="1:8" s="18" customFormat="1" ht="15.95" customHeight="1" x14ac:dyDescent="0.2">
      <c r="A123" s="51"/>
      <c r="B123" s="51"/>
      <c r="C123" s="51"/>
      <c r="D123" s="51"/>
      <c r="E123" s="64"/>
      <c r="F123" s="67"/>
      <c r="G123" s="52"/>
      <c r="H123" s="58"/>
    </row>
    <row r="124" spans="1:8" s="18" customFormat="1" ht="15.95" customHeight="1" x14ac:dyDescent="0.2">
      <c r="A124" s="51"/>
      <c r="B124" s="51"/>
      <c r="C124" s="51"/>
      <c r="D124" s="51"/>
      <c r="E124" s="64"/>
      <c r="F124" s="67"/>
      <c r="G124" s="52"/>
      <c r="H124" s="58"/>
    </row>
    <row r="125" spans="1:8" s="18" customFormat="1" ht="15.95" customHeight="1" x14ac:dyDescent="0.2">
      <c r="A125" s="51"/>
      <c r="B125" s="51"/>
      <c r="C125" s="51"/>
      <c r="D125" s="51"/>
      <c r="E125" s="64"/>
      <c r="F125" s="67"/>
      <c r="G125" s="52"/>
      <c r="H125" s="58"/>
    </row>
    <row r="126" spans="1:8" s="18" customFormat="1" ht="15.95" customHeight="1" x14ac:dyDescent="0.2">
      <c r="A126" s="51"/>
      <c r="B126" s="51"/>
      <c r="C126" s="51"/>
      <c r="D126" s="51"/>
      <c r="E126" s="64"/>
      <c r="F126" s="67"/>
      <c r="G126" s="52"/>
      <c r="H126" s="58"/>
    </row>
    <row r="127" spans="1:8" s="18" customFormat="1" ht="15.95" customHeight="1" x14ac:dyDescent="0.2">
      <c r="A127" s="51"/>
      <c r="B127" s="51"/>
      <c r="C127" s="51"/>
      <c r="D127" s="51"/>
      <c r="E127" s="64"/>
      <c r="F127" s="67"/>
      <c r="G127" s="52"/>
      <c r="H127" s="58"/>
    </row>
    <row r="128" spans="1:8" s="18" customFormat="1" ht="15.95" customHeight="1" x14ac:dyDescent="0.2">
      <c r="A128" s="51"/>
      <c r="B128" s="51"/>
      <c r="C128" s="51"/>
      <c r="D128" s="51"/>
      <c r="E128" s="64"/>
      <c r="F128" s="67"/>
      <c r="G128" s="52"/>
      <c r="H128" s="58"/>
    </row>
    <row r="129" spans="1:8" s="18" customFormat="1" ht="15.95" customHeight="1" x14ac:dyDescent="0.2">
      <c r="A129" s="51"/>
      <c r="B129" s="51"/>
      <c r="C129" s="51"/>
      <c r="D129" s="51"/>
      <c r="E129" s="64"/>
      <c r="F129" s="67"/>
      <c r="G129" s="52"/>
      <c r="H129" s="58"/>
    </row>
    <row r="130" spans="1:8" s="18" customFormat="1" ht="15.95" customHeight="1" x14ac:dyDescent="0.2">
      <c r="A130" s="51"/>
      <c r="B130" s="51"/>
      <c r="C130" s="51"/>
      <c r="D130" s="51"/>
      <c r="E130" s="64"/>
      <c r="F130" s="67"/>
      <c r="G130" s="52"/>
      <c r="H130" s="58"/>
    </row>
    <row r="131" spans="1:8" s="18" customFormat="1" ht="15.95" customHeight="1" x14ac:dyDescent="0.2">
      <c r="A131" s="51"/>
      <c r="B131" s="51"/>
      <c r="C131" s="51"/>
      <c r="D131" s="51"/>
      <c r="E131" s="64"/>
      <c r="F131" s="67"/>
      <c r="G131" s="52"/>
      <c r="H131" s="58"/>
    </row>
    <row r="132" spans="1:8" s="18" customFormat="1" ht="15.95" customHeight="1" x14ac:dyDescent="0.2">
      <c r="A132" s="51"/>
      <c r="B132" s="51"/>
      <c r="C132" s="51"/>
      <c r="D132" s="51"/>
      <c r="E132" s="64"/>
      <c r="F132" s="67"/>
      <c r="G132" s="52"/>
      <c r="H132" s="58"/>
    </row>
    <row r="133" spans="1:8" s="18" customFormat="1" ht="15.95" customHeight="1" x14ac:dyDescent="0.2">
      <c r="A133" s="51"/>
      <c r="B133" s="51"/>
      <c r="C133" s="51"/>
      <c r="D133" s="51"/>
      <c r="E133" s="64"/>
      <c r="F133" s="67"/>
      <c r="G133" s="52"/>
      <c r="H133" s="58"/>
    </row>
    <row r="134" spans="1:8" s="18" customFormat="1" x14ac:dyDescent="0.2">
      <c r="A134" s="51"/>
      <c r="B134" s="51"/>
      <c r="C134" s="51"/>
      <c r="D134" s="51"/>
      <c r="E134" s="64"/>
      <c r="F134" s="67"/>
      <c r="G134" s="52"/>
      <c r="H134" s="58"/>
    </row>
    <row r="135" spans="1:8" s="18" customFormat="1" x14ac:dyDescent="0.2">
      <c r="A135" s="51"/>
      <c r="B135" s="51"/>
      <c r="C135" s="51"/>
      <c r="D135" s="51"/>
      <c r="E135" s="64"/>
      <c r="F135" s="67"/>
      <c r="G135" s="52"/>
      <c r="H135" s="58"/>
    </row>
    <row r="136" spans="1:8" s="18" customFormat="1" x14ac:dyDescent="0.2">
      <c r="A136" s="51"/>
      <c r="B136" s="51"/>
      <c r="C136" s="51"/>
      <c r="D136" s="51"/>
      <c r="E136" s="64"/>
      <c r="F136" s="67"/>
      <c r="G136" s="52"/>
      <c r="H136" s="58"/>
    </row>
    <row r="137" spans="1:8" s="18" customFormat="1" x14ac:dyDescent="0.2">
      <c r="A137" s="51"/>
      <c r="B137" s="51"/>
      <c r="C137" s="51"/>
      <c r="D137" s="51"/>
      <c r="E137" s="64"/>
      <c r="F137" s="67"/>
      <c r="G137" s="52"/>
      <c r="H137" s="58"/>
    </row>
    <row r="138" spans="1:8" s="18" customFormat="1" x14ac:dyDescent="0.2">
      <c r="A138" s="51"/>
      <c r="B138" s="51"/>
      <c r="C138" s="51"/>
      <c r="D138" s="51"/>
      <c r="E138" s="64"/>
      <c r="F138" s="67"/>
      <c r="G138" s="52"/>
      <c r="H138" s="58"/>
    </row>
    <row r="139" spans="1:8" s="18" customFormat="1" x14ac:dyDescent="0.2">
      <c r="A139" s="51"/>
      <c r="B139" s="51"/>
      <c r="C139" s="51"/>
      <c r="D139" s="51"/>
      <c r="E139" s="64"/>
      <c r="F139" s="67"/>
      <c r="G139" s="52"/>
      <c r="H139" s="58"/>
    </row>
    <row r="140" spans="1:8" s="18" customFormat="1" x14ac:dyDescent="0.2">
      <c r="A140" s="51"/>
      <c r="B140" s="51"/>
      <c r="C140" s="51"/>
      <c r="D140" s="51"/>
      <c r="E140" s="64"/>
      <c r="F140" s="67"/>
      <c r="G140" s="52"/>
      <c r="H140" s="58"/>
    </row>
    <row r="141" spans="1:8" s="18" customFormat="1" x14ac:dyDescent="0.2">
      <c r="A141" s="51"/>
      <c r="B141" s="51"/>
      <c r="C141" s="51"/>
      <c r="D141" s="51"/>
      <c r="E141" s="64"/>
      <c r="F141" s="67"/>
      <c r="G141" s="52"/>
      <c r="H141" s="58"/>
    </row>
    <row r="142" spans="1:8" s="18" customFormat="1" x14ac:dyDescent="0.2">
      <c r="A142" s="51"/>
      <c r="B142" s="51"/>
      <c r="C142" s="51"/>
      <c r="D142" s="51"/>
      <c r="E142" s="64"/>
      <c r="F142" s="67"/>
      <c r="G142" s="52"/>
      <c r="H142" s="58"/>
    </row>
    <row r="143" spans="1:8" s="18" customFormat="1" x14ac:dyDescent="0.2">
      <c r="A143" s="51"/>
      <c r="B143" s="51"/>
      <c r="C143" s="51"/>
      <c r="D143" s="51"/>
      <c r="E143" s="64"/>
      <c r="F143" s="67"/>
      <c r="G143" s="52"/>
      <c r="H143" s="58"/>
    </row>
    <row r="144" spans="1:8" s="18" customFormat="1" x14ac:dyDescent="0.2">
      <c r="A144" s="51"/>
      <c r="B144" s="51"/>
      <c r="C144" s="51"/>
      <c r="D144" s="51"/>
      <c r="E144" s="64"/>
      <c r="F144" s="67"/>
      <c r="G144" s="52"/>
      <c r="H144" s="58"/>
    </row>
    <row r="145" spans="1:8" s="18" customFormat="1" x14ac:dyDescent="0.2">
      <c r="A145" s="51"/>
      <c r="B145" s="51"/>
      <c r="C145" s="51"/>
      <c r="D145" s="51"/>
      <c r="E145" s="64"/>
      <c r="F145" s="67"/>
      <c r="G145" s="52"/>
      <c r="H145" s="58"/>
    </row>
    <row r="146" spans="1:8" s="18" customFormat="1" x14ac:dyDescent="0.2">
      <c r="A146" s="51"/>
      <c r="B146" s="51"/>
      <c r="C146" s="51"/>
      <c r="D146" s="51"/>
      <c r="E146" s="64"/>
      <c r="F146" s="67"/>
      <c r="G146" s="52"/>
      <c r="H146" s="58"/>
    </row>
    <row r="147" spans="1:8" s="18" customFormat="1" x14ac:dyDescent="0.2">
      <c r="A147" s="51"/>
      <c r="B147" s="51"/>
      <c r="C147" s="51"/>
      <c r="D147" s="51"/>
      <c r="E147" s="64"/>
      <c r="F147" s="67"/>
      <c r="G147" s="52"/>
      <c r="H147" s="58"/>
    </row>
    <row r="148" spans="1:8" s="18" customFormat="1" x14ac:dyDescent="0.2">
      <c r="A148" s="51"/>
      <c r="B148" s="51"/>
      <c r="C148" s="51"/>
      <c r="D148" s="51"/>
      <c r="E148" s="64"/>
      <c r="F148" s="67"/>
      <c r="G148" s="52"/>
      <c r="H148" s="58"/>
    </row>
    <row r="149" spans="1:8" s="18" customFormat="1" x14ac:dyDescent="0.2">
      <c r="A149" s="51"/>
      <c r="B149" s="51"/>
      <c r="C149" s="51"/>
      <c r="D149" s="51"/>
      <c r="E149" s="64"/>
      <c r="F149" s="67"/>
      <c r="G149" s="52"/>
      <c r="H149" s="58"/>
    </row>
    <row r="150" spans="1:8" s="18" customFormat="1" x14ac:dyDescent="0.2">
      <c r="A150" s="51"/>
      <c r="B150" s="51"/>
      <c r="C150" s="51"/>
      <c r="D150" s="51"/>
      <c r="E150" s="64"/>
      <c r="F150" s="67"/>
      <c r="G150" s="52"/>
      <c r="H150" s="58"/>
    </row>
    <row r="151" spans="1:8" s="18" customFormat="1" x14ac:dyDescent="0.2">
      <c r="A151" s="51"/>
      <c r="B151" s="51"/>
      <c r="C151" s="51"/>
      <c r="D151" s="51"/>
      <c r="E151" s="64"/>
      <c r="F151" s="67"/>
      <c r="G151" s="52"/>
      <c r="H151" s="58"/>
    </row>
    <row r="152" spans="1:8" s="18" customFormat="1" x14ac:dyDescent="0.2">
      <c r="A152" s="51"/>
      <c r="B152" s="51"/>
      <c r="C152" s="51"/>
      <c r="D152" s="51"/>
      <c r="E152" s="64"/>
      <c r="F152" s="67"/>
      <c r="G152" s="52"/>
      <c r="H152" s="58"/>
    </row>
    <row r="153" spans="1:8" s="18" customFormat="1" x14ac:dyDescent="0.2">
      <c r="A153" s="51"/>
      <c r="B153" s="51"/>
      <c r="C153" s="51"/>
      <c r="D153" s="51"/>
      <c r="E153" s="64"/>
      <c r="F153" s="67"/>
      <c r="G153" s="52"/>
      <c r="H153" s="58"/>
    </row>
    <row r="154" spans="1:8" s="18" customFormat="1" x14ac:dyDescent="0.2">
      <c r="A154" s="51"/>
      <c r="B154" s="51"/>
      <c r="C154" s="51"/>
      <c r="D154" s="51"/>
      <c r="E154" s="64"/>
      <c r="F154" s="67"/>
      <c r="G154" s="52"/>
      <c r="H154" s="58"/>
    </row>
    <row r="155" spans="1:8" s="18" customFormat="1" x14ac:dyDescent="0.2">
      <c r="A155" s="51"/>
      <c r="B155" s="51"/>
      <c r="C155" s="51"/>
      <c r="D155" s="51"/>
      <c r="E155" s="64"/>
      <c r="F155" s="67"/>
      <c r="G155" s="52"/>
      <c r="H155" s="58"/>
    </row>
    <row r="156" spans="1:8" s="18" customFormat="1" x14ac:dyDescent="0.2">
      <c r="A156" s="51"/>
      <c r="B156" s="51"/>
      <c r="C156" s="51"/>
      <c r="D156" s="51"/>
      <c r="E156" s="64"/>
      <c r="F156" s="67"/>
      <c r="G156" s="52"/>
      <c r="H156" s="58"/>
    </row>
    <row r="157" spans="1:8" s="18" customFormat="1" x14ac:dyDescent="0.2">
      <c r="A157" s="51"/>
      <c r="B157" s="51"/>
      <c r="C157" s="51"/>
      <c r="D157" s="51"/>
      <c r="E157" s="64"/>
      <c r="F157" s="67"/>
      <c r="G157" s="52"/>
      <c r="H157" s="58"/>
    </row>
    <row r="158" spans="1:8" s="18" customFormat="1" x14ac:dyDescent="0.2">
      <c r="A158" s="51"/>
      <c r="B158" s="51"/>
      <c r="C158" s="51"/>
      <c r="D158" s="51"/>
      <c r="E158" s="64"/>
      <c r="F158" s="67"/>
      <c r="G158" s="52"/>
      <c r="H158" s="58"/>
    </row>
    <row r="159" spans="1:8" s="18" customFormat="1" x14ac:dyDescent="0.2">
      <c r="A159" s="51"/>
      <c r="B159" s="51"/>
      <c r="C159" s="51"/>
      <c r="D159" s="51"/>
      <c r="E159" s="64"/>
      <c r="F159" s="67"/>
      <c r="G159" s="52"/>
      <c r="H159" s="58"/>
    </row>
    <row r="160" spans="1:8" s="18" customFormat="1" x14ac:dyDescent="0.2">
      <c r="A160" s="51"/>
      <c r="B160" s="51"/>
      <c r="C160" s="51"/>
      <c r="D160" s="51"/>
      <c r="E160" s="64"/>
      <c r="F160" s="67"/>
      <c r="G160" s="52"/>
      <c r="H160" s="58"/>
    </row>
    <row r="161" spans="1:8" s="18" customFormat="1" x14ac:dyDescent="0.2">
      <c r="A161" s="51"/>
      <c r="B161" s="51"/>
      <c r="C161" s="51"/>
      <c r="D161" s="51"/>
      <c r="E161" s="64"/>
      <c r="F161" s="67"/>
      <c r="G161" s="52"/>
      <c r="H161" s="58"/>
    </row>
    <row r="162" spans="1:8" s="18" customFormat="1" x14ac:dyDescent="0.2">
      <c r="A162" s="51"/>
      <c r="B162" s="51"/>
      <c r="C162" s="51"/>
      <c r="D162" s="51"/>
      <c r="E162" s="64"/>
      <c r="F162" s="67"/>
      <c r="G162" s="52"/>
      <c r="H162" s="58"/>
    </row>
    <row r="163" spans="1:8" s="18" customFormat="1" x14ac:dyDescent="0.2">
      <c r="A163" s="51"/>
      <c r="B163" s="51"/>
      <c r="C163" s="51"/>
      <c r="D163" s="51"/>
      <c r="E163" s="64"/>
      <c r="F163" s="67"/>
      <c r="G163" s="52"/>
      <c r="H163" s="58"/>
    </row>
    <row r="164" spans="1:8" s="18" customFormat="1" x14ac:dyDescent="0.2">
      <c r="A164" s="42"/>
      <c r="B164" s="42"/>
      <c r="C164" s="42"/>
      <c r="D164" s="47"/>
      <c r="F164" s="68"/>
      <c r="G164" s="56"/>
      <c r="H164" s="43"/>
    </row>
    <row r="165" spans="1:8" s="18" customFormat="1" x14ac:dyDescent="0.2">
      <c r="A165" s="42"/>
      <c r="B165" s="42"/>
      <c r="C165" s="42"/>
      <c r="D165" s="47"/>
      <c r="F165" s="68"/>
      <c r="G165" s="56"/>
      <c r="H165" s="43"/>
    </row>
    <row r="166" spans="1:8" s="18" customFormat="1" x14ac:dyDescent="0.2">
      <c r="A166" s="42"/>
      <c r="B166" s="42"/>
      <c r="C166" s="42"/>
      <c r="D166" s="47"/>
      <c r="F166" s="68"/>
      <c r="G166" s="56"/>
      <c r="H166" s="43"/>
    </row>
    <row r="167" spans="1:8" s="18" customFormat="1" x14ac:dyDescent="0.2">
      <c r="A167" s="42"/>
      <c r="B167" s="42"/>
      <c r="C167" s="42"/>
      <c r="D167" s="47"/>
      <c r="F167" s="68"/>
      <c r="G167" s="56"/>
      <c r="H167" s="43"/>
    </row>
    <row r="168" spans="1:8" s="18" customFormat="1" x14ac:dyDescent="0.2">
      <c r="A168" s="42"/>
      <c r="B168" s="42"/>
      <c r="C168" s="42"/>
      <c r="D168" s="47"/>
      <c r="F168" s="68"/>
      <c r="G168" s="56"/>
      <c r="H168" s="43"/>
    </row>
    <row r="169" spans="1:8" s="18" customFormat="1" x14ac:dyDescent="0.2">
      <c r="A169" s="42"/>
      <c r="B169" s="42"/>
      <c r="C169" s="42"/>
      <c r="D169" s="47"/>
      <c r="F169" s="68"/>
      <c r="G169" s="56"/>
      <c r="H169" s="43"/>
    </row>
    <row r="170" spans="1:8" s="18" customFormat="1" x14ac:dyDescent="0.2">
      <c r="A170" s="42"/>
      <c r="B170" s="42"/>
      <c r="C170" s="42"/>
      <c r="D170" s="47"/>
      <c r="F170" s="68"/>
      <c r="G170" s="56"/>
      <c r="H170" s="43"/>
    </row>
    <row r="171" spans="1:8" s="18" customFormat="1" x14ac:dyDescent="0.2">
      <c r="A171" s="42"/>
      <c r="B171" s="42"/>
      <c r="C171" s="42"/>
      <c r="D171" s="47"/>
      <c r="F171" s="68"/>
      <c r="G171" s="56"/>
      <c r="H171" s="43"/>
    </row>
    <row r="172" spans="1:8" s="18" customFormat="1" x14ac:dyDescent="0.2">
      <c r="A172" s="42"/>
      <c r="B172" s="42"/>
      <c r="C172" s="42"/>
      <c r="D172" s="47"/>
      <c r="F172" s="68"/>
      <c r="G172" s="56"/>
      <c r="H172" s="43"/>
    </row>
    <row r="173" spans="1:8" s="18" customFormat="1" x14ac:dyDescent="0.2">
      <c r="A173" s="42"/>
      <c r="B173" s="42"/>
      <c r="C173" s="42"/>
      <c r="D173" s="47"/>
      <c r="F173" s="68"/>
      <c r="G173" s="56"/>
      <c r="H173" s="43"/>
    </row>
    <row r="174" spans="1:8" s="18" customFormat="1" x14ac:dyDescent="0.2">
      <c r="A174" s="42"/>
      <c r="B174" s="42"/>
      <c r="C174" s="42"/>
      <c r="D174" s="47"/>
      <c r="F174" s="68"/>
      <c r="G174" s="56"/>
      <c r="H174" s="43"/>
    </row>
    <row r="175" spans="1:8" s="18" customFormat="1" x14ac:dyDescent="0.2">
      <c r="A175" s="42"/>
      <c r="B175" s="42"/>
      <c r="C175" s="42"/>
      <c r="D175" s="47"/>
      <c r="F175" s="68"/>
      <c r="G175" s="56"/>
      <c r="H175" s="43"/>
    </row>
    <row r="176" spans="1:8" s="18" customFormat="1" x14ac:dyDescent="0.2">
      <c r="A176" s="42"/>
      <c r="B176" s="42"/>
      <c r="C176" s="42"/>
      <c r="D176" s="47"/>
      <c r="F176" s="68"/>
      <c r="G176" s="56"/>
      <c r="H176" s="43"/>
    </row>
    <row r="177" spans="1:8" s="18" customFormat="1" x14ac:dyDescent="0.2">
      <c r="A177" s="42"/>
      <c r="B177" s="42"/>
      <c r="C177" s="42"/>
      <c r="D177" s="47"/>
      <c r="F177" s="68"/>
      <c r="G177" s="56"/>
      <c r="H177" s="43"/>
    </row>
    <row r="178" spans="1:8" s="18" customFormat="1" x14ac:dyDescent="0.2">
      <c r="A178" s="42"/>
      <c r="B178" s="42"/>
      <c r="C178" s="42"/>
      <c r="D178" s="47"/>
      <c r="F178" s="68"/>
      <c r="G178" s="56"/>
      <c r="H178" s="43"/>
    </row>
    <row r="179" spans="1:8" s="18" customFormat="1" x14ac:dyDescent="0.2">
      <c r="A179" s="42"/>
      <c r="B179" s="42"/>
      <c r="C179" s="42"/>
      <c r="D179" s="47"/>
      <c r="F179" s="68"/>
      <c r="G179" s="56"/>
      <c r="H179" s="43"/>
    </row>
    <row r="180" spans="1:8" s="18" customFormat="1" x14ac:dyDescent="0.2">
      <c r="A180" s="42"/>
      <c r="B180" s="42"/>
      <c r="C180" s="42"/>
      <c r="D180" s="47"/>
      <c r="F180" s="68"/>
      <c r="G180" s="56"/>
      <c r="H180" s="43"/>
    </row>
    <row r="181" spans="1:8" s="18" customFormat="1" x14ac:dyDescent="0.2">
      <c r="A181" s="42"/>
      <c r="B181" s="42"/>
      <c r="C181" s="42"/>
      <c r="D181" s="47"/>
      <c r="F181" s="68"/>
      <c r="G181" s="56"/>
      <c r="H181" s="43"/>
    </row>
    <row r="182" spans="1:8" s="18" customFormat="1" x14ac:dyDescent="0.2">
      <c r="A182" s="42"/>
      <c r="B182" s="42"/>
      <c r="C182" s="42"/>
      <c r="D182" s="47"/>
      <c r="F182" s="68"/>
      <c r="G182" s="56"/>
      <c r="H182" s="43"/>
    </row>
    <row r="183" spans="1:8" s="18" customFormat="1" x14ac:dyDescent="0.2">
      <c r="A183" s="42"/>
      <c r="B183" s="42"/>
      <c r="C183" s="42"/>
      <c r="D183" s="47"/>
      <c r="F183" s="68"/>
      <c r="G183" s="56"/>
      <c r="H183" s="43"/>
    </row>
    <row r="184" spans="1:8" s="18" customFormat="1" x14ac:dyDescent="0.2">
      <c r="A184" s="42"/>
      <c r="B184" s="42"/>
      <c r="C184" s="42"/>
      <c r="D184" s="47"/>
      <c r="F184" s="68"/>
      <c r="G184" s="56"/>
      <c r="H184" s="43"/>
    </row>
    <row r="185" spans="1:8" s="18" customFormat="1" x14ac:dyDescent="0.2">
      <c r="A185" s="42"/>
      <c r="B185" s="42"/>
      <c r="C185" s="42"/>
      <c r="D185" s="47"/>
      <c r="F185" s="68"/>
      <c r="G185" s="56"/>
      <c r="H185" s="43"/>
    </row>
    <row r="186" spans="1:8" s="18" customFormat="1" x14ac:dyDescent="0.2">
      <c r="A186" s="42"/>
      <c r="B186" s="42"/>
      <c r="C186" s="42"/>
      <c r="D186" s="47"/>
      <c r="F186" s="68"/>
      <c r="G186" s="56"/>
      <c r="H186" s="43"/>
    </row>
    <row r="187" spans="1:8" s="18" customFormat="1" x14ac:dyDescent="0.2">
      <c r="A187" s="42"/>
      <c r="B187" s="42"/>
      <c r="C187" s="42"/>
      <c r="D187" s="47"/>
      <c r="F187" s="68"/>
      <c r="G187" s="56"/>
      <c r="H187" s="43"/>
    </row>
    <row r="188" spans="1:8" s="18" customFormat="1" x14ac:dyDescent="0.2">
      <c r="A188" s="42"/>
      <c r="B188" s="42"/>
      <c r="C188" s="42"/>
      <c r="D188" s="47"/>
      <c r="F188" s="68"/>
      <c r="G188" s="56"/>
      <c r="H188" s="43"/>
    </row>
    <row r="189" spans="1:8" s="18" customFormat="1" x14ac:dyDescent="0.2">
      <c r="A189" s="42"/>
      <c r="B189" s="42"/>
      <c r="C189" s="42"/>
      <c r="D189" s="47"/>
      <c r="F189" s="68"/>
      <c r="G189" s="56"/>
      <c r="H189" s="43"/>
    </row>
    <row r="190" spans="1:8" s="18" customFormat="1" x14ac:dyDescent="0.2">
      <c r="A190" s="42"/>
      <c r="B190" s="42"/>
      <c r="C190" s="42"/>
      <c r="D190" s="47"/>
      <c r="F190" s="68"/>
      <c r="G190" s="56"/>
      <c r="H190" s="43"/>
    </row>
    <row r="191" spans="1:8" s="18" customFormat="1" x14ac:dyDescent="0.2">
      <c r="A191" s="42"/>
      <c r="B191" s="42"/>
      <c r="C191" s="42"/>
      <c r="D191" s="47"/>
      <c r="F191" s="68"/>
      <c r="G191" s="56"/>
      <c r="H191" s="43"/>
    </row>
    <row r="192" spans="1:8" s="18" customFormat="1" x14ac:dyDescent="0.2">
      <c r="A192" s="42"/>
      <c r="B192" s="42"/>
      <c r="C192" s="42"/>
      <c r="D192" s="47"/>
      <c r="F192" s="68"/>
      <c r="G192" s="56"/>
      <c r="H192" s="43"/>
    </row>
    <row r="193" spans="1:8" s="18" customFormat="1" x14ac:dyDescent="0.2">
      <c r="A193" s="42"/>
      <c r="B193" s="42"/>
      <c r="C193" s="42"/>
      <c r="D193" s="47"/>
      <c r="F193" s="68"/>
      <c r="G193" s="56"/>
      <c r="H193" s="43"/>
    </row>
    <row r="194" spans="1:8" s="18" customFormat="1" x14ac:dyDescent="0.2">
      <c r="A194" s="42"/>
      <c r="B194" s="42"/>
      <c r="C194" s="42"/>
      <c r="D194" s="47"/>
      <c r="F194" s="68"/>
      <c r="G194" s="56"/>
      <c r="H194" s="43"/>
    </row>
    <row r="195" spans="1:8" s="18" customFormat="1" x14ac:dyDescent="0.2">
      <c r="A195" s="42"/>
      <c r="B195" s="42"/>
      <c r="C195" s="42"/>
      <c r="D195" s="47"/>
      <c r="F195" s="68"/>
      <c r="G195" s="56"/>
      <c r="H195" s="43"/>
    </row>
    <row r="196" spans="1:8" s="18" customFormat="1" x14ac:dyDescent="0.2">
      <c r="A196" s="42"/>
      <c r="B196" s="42"/>
      <c r="C196" s="42"/>
      <c r="D196" s="47"/>
      <c r="F196" s="68"/>
      <c r="G196" s="56"/>
      <c r="H196" s="43"/>
    </row>
    <row r="197" spans="1:8" s="18" customFormat="1" x14ac:dyDescent="0.2">
      <c r="A197" s="42"/>
      <c r="B197" s="42"/>
      <c r="C197" s="42"/>
      <c r="D197" s="47"/>
      <c r="F197" s="68"/>
      <c r="G197" s="56"/>
      <c r="H197" s="43"/>
    </row>
    <row r="198" spans="1:8" s="18" customFormat="1" x14ac:dyDescent="0.2">
      <c r="A198" s="42"/>
      <c r="B198" s="42"/>
      <c r="C198" s="42"/>
      <c r="D198" s="47"/>
      <c r="F198" s="68"/>
      <c r="G198" s="56"/>
      <c r="H198" s="43"/>
    </row>
    <row r="199" spans="1:8" s="18" customFormat="1" x14ac:dyDescent="0.2">
      <c r="A199" s="42"/>
      <c r="B199" s="42"/>
      <c r="C199" s="42"/>
      <c r="D199" s="47"/>
      <c r="F199" s="68"/>
      <c r="G199" s="56"/>
      <c r="H199" s="43"/>
    </row>
    <row r="200" spans="1:8" s="18" customFormat="1" x14ac:dyDescent="0.2">
      <c r="A200" s="42"/>
      <c r="B200" s="42"/>
      <c r="C200" s="42"/>
      <c r="D200" s="47"/>
      <c r="F200" s="68"/>
      <c r="G200" s="56"/>
      <c r="H200" s="43"/>
    </row>
    <row r="201" spans="1:8" s="18" customFormat="1" x14ac:dyDescent="0.2">
      <c r="A201" s="42"/>
      <c r="B201" s="42"/>
      <c r="C201" s="42"/>
      <c r="D201" s="47"/>
      <c r="F201" s="68"/>
      <c r="G201" s="56"/>
      <c r="H201" s="43"/>
    </row>
    <row r="202" spans="1:8" s="18" customFormat="1" x14ac:dyDescent="0.2">
      <c r="A202" s="42"/>
      <c r="B202" s="42"/>
      <c r="C202" s="42"/>
      <c r="D202" s="47"/>
      <c r="F202" s="68"/>
      <c r="G202" s="56"/>
      <c r="H202" s="43"/>
    </row>
    <row r="203" spans="1:8" s="18" customFormat="1" x14ac:dyDescent="0.2">
      <c r="A203" s="42"/>
      <c r="B203" s="42"/>
      <c r="C203" s="42"/>
      <c r="D203" s="47"/>
      <c r="F203" s="68"/>
      <c r="G203" s="56"/>
      <c r="H203" s="43"/>
    </row>
    <row r="204" spans="1:8" s="18" customFormat="1" x14ac:dyDescent="0.2">
      <c r="A204" s="42"/>
      <c r="B204" s="42"/>
      <c r="C204" s="42"/>
      <c r="D204" s="47"/>
      <c r="F204" s="68"/>
      <c r="G204" s="56"/>
      <c r="H204" s="43"/>
    </row>
    <row r="205" spans="1:8" s="18" customFormat="1" x14ac:dyDescent="0.2">
      <c r="A205" s="42"/>
      <c r="B205" s="42"/>
      <c r="C205" s="42"/>
      <c r="D205" s="47"/>
      <c r="F205" s="68"/>
      <c r="G205" s="56"/>
      <c r="H205" s="43"/>
    </row>
    <row r="206" spans="1:8" s="18" customFormat="1" x14ac:dyDescent="0.2">
      <c r="A206" s="42"/>
      <c r="B206" s="42"/>
      <c r="C206" s="42"/>
      <c r="D206" s="47"/>
      <c r="F206" s="68"/>
      <c r="G206" s="56"/>
      <c r="H206" s="43"/>
    </row>
    <row r="207" spans="1:8" s="18" customFormat="1" x14ac:dyDescent="0.2">
      <c r="A207" s="42"/>
      <c r="B207" s="42"/>
      <c r="C207" s="42"/>
      <c r="D207" s="47"/>
      <c r="F207" s="68"/>
      <c r="G207" s="56"/>
      <c r="H207" s="43"/>
    </row>
    <row r="208" spans="1:8" s="18" customFormat="1" x14ac:dyDescent="0.2">
      <c r="A208" s="42"/>
      <c r="B208" s="42"/>
      <c r="C208" s="42"/>
      <c r="D208" s="47"/>
      <c r="F208" s="68"/>
      <c r="G208" s="56"/>
      <c r="H208" s="43"/>
    </row>
    <row r="209" spans="1:8" s="18" customFormat="1" x14ac:dyDescent="0.2">
      <c r="A209" s="42"/>
      <c r="B209" s="42"/>
      <c r="C209" s="42"/>
      <c r="D209" s="47"/>
      <c r="F209" s="68"/>
      <c r="G209" s="56"/>
      <c r="H209" s="43"/>
    </row>
    <row r="210" spans="1:8" s="18" customFormat="1" x14ac:dyDescent="0.2">
      <c r="A210" s="42"/>
      <c r="B210" s="42"/>
      <c r="C210" s="42"/>
      <c r="D210" s="47"/>
      <c r="F210" s="68"/>
      <c r="G210" s="56"/>
      <c r="H210" s="43"/>
    </row>
    <row r="211" spans="1:8" s="18" customFormat="1" x14ac:dyDescent="0.2">
      <c r="A211" s="42"/>
      <c r="B211" s="42"/>
      <c r="C211" s="42"/>
      <c r="D211" s="47"/>
      <c r="F211" s="68"/>
      <c r="G211" s="56"/>
      <c r="H211" s="43"/>
    </row>
    <row r="212" spans="1:8" s="18" customFormat="1" x14ac:dyDescent="0.2">
      <c r="A212" s="42"/>
      <c r="B212" s="42"/>
      <c r="C212" s="42"/>
      <c r="D212" s="47"/>
      <c r="F212" s="68"/>
      <c r="G212" s="56"/>
      <c r="H212" s="43"/>
    </row>
    <row r="213" spans="1:8" s="18" customFormat="1" x14ac:dyDescent="0.2">
      <c r="A213" s="42"/>
      <c r="B213" s="42"/>
      <c r="C213" s="42"/>
      <c r="D213" s="47"/>
      <c r="F213" s="68"/>
      <c r="G213" s="56"/>
      <c r="H213" s="43"/>
    </row>
    <row r="214" spans="1:8" s="18" customFormat="1" x14ac:dyDescent="0.2">
      <c r="A214" s="42"/>
      <c r="B214" s="42"/>
      <c r="C214" s="42"/>
      <c r="D214" s="47"/>
      <c r="F214" s="68"/>
      <c r="G214" s="56"/>
      <c r="H214" s="43"/>
    </row>
    <row r="215" spans="1:8" s="18" customFormat="1" x14ac:dyDescent="0.2">
      <c r="A215" s="42"/>
      <c r="B215" s="42"/>
      <c r="C215" s="42"/>
      <c r="D215" s="47"/>
      <c r="F215" s="68"/>
      <c r="G215" s="56"/>
      <c r="H215" s="43"/>
    </row>
    <row r="216" spans="1:8" s="18" customFormat="1" x14ac:dyDescent="0.2">
      <c r="A216" s="42"/>
      <c r="B216" s="42"/>
      <c r="C216" s="42"/>
      <c r="D216" s="47"/>
      <c r="F216" s="68"/>
      <c r="G216" s="56"/>
      <c r="H216" s="43"/>
    </row>
    <row r="217" spans="1:8" s="18" customFormat="1" x14ac:dyDescent="0.2">
      <c r="A217" s="42"/>
      <c r="B217" s="42"/>
      <c r="C217" s="42"/>
      <c r="D217" s="47"/>
      <c r="F217" s="68"/>
      <c r="G217" s="56"/>
      <c r="H217" s="43"/>
    </row>
    <row r="218" spans="1:8" s="18" customFormat="1" x14ac:dyDescent="0.2">
      <c r="A218" s="42"/>
      <c r="B218" s="42"/>
      <c r="C218" s="42"/>
      <c r="D218" s="47"/>
      <c r="F218" s="68"/>
      <c r="G218" s="56"/>
      <c r="H218" s="43"/>
    </row>
    <row r="219" spans="1:8" s="18" customFormat="1" x14ac:dyDescent="0.2">
      <c r="A219" s="42"/>
      <c r="B219" s="42"/>
      <c r="C219" s="42"/>
      <c r="D219" s="47"/>
      <c r="F219" s="68"/>
      <c r="G219" s="56"/>
      <c r="H219" s="43"/>
    </row>
    <row r="220" spans="1:8" s="18" customFormat="1" x14ac:dyDescent="0.2">
      <c r="A220" s="42"/>
      <c r="B220" s="42"/>
      <c r="C220" s="42"/>
      <c r="D220" s="47"/>
      <c r="F220" s="68"/>
      <c r="G220" s="56"/>
      <c r="H220" s="43"/>
    </row>
    <row r="221" spans="1:8" s="18" customFormat="1" x14ac:dyDescent="0.2">
      <c r="A221" s="42"/>
      <c r="B221" s="42"/>
      <c r="C221" s="42"/>
      <c r="D221" s="47"/>
      <c r="F221" s="68"/>
      <c r="G221" s="56"/>
      <c r="H221" s="43"/>
    </row>
    <row r="222" spans="1:8" s="18" customFormat="1" x14ac:dyDescent="0.2">
      <c r="A222" s="42"/>
      <c r="B222" s="42"/>
      <c r="C222" s="42"/>
      <c r="D222" s="47"/>
      <c r="F222" s="68"/>
      <c r="G222" s="56"/>
      <c r="H222" s="43"/>
    </row>
    <row r="223" spans="1:8" s="18" customFormat="1" x14ac:dyDescent="0.2">
      <c r="A223" s="42"/>
      <c r="B223" s="42"/>
      <c r="C223" s="42"/>
      <c r="D223" s="47"/>
      <c r="F223" s="68"/>
      <c r="G223" s="56"/>
      <c r="H223" s="43"/>
    </row>
    <row r="224" spans="1:8" s="18" customFormat="1" x14ac:dyDescent="0.2">
      <c r="A224" s="42"/>
      <c r="B224" s="42"/>
      <c r="C224" s="42"/>
      <c r="D224" s="47"/>
      <c r="F224" s="68"/>
      <c r="G224" s="56"/>
      <c r="H224" s="43"/>
    </row>
    <row r="225" spans="1:8" s="18" customFormat="1" x14ac:dyDescent="0.2">
      <c r="A225" s="42"/>
      <c r="B225" s="42"/>
      <c r="C225" s="42"/>
      <c r="D225" s="47"/>
      <c r="F225" s="68"/>
      <c r="G225" s="56"/>
      <c r="H225" s="43"/>
    </row>
    <row r="226" spans="1:8" s="18" customFormat="1" x14ac:dyDescent="0.2">
      <c r="A226" s="42"/>
      <c r="B226" s="42"/>
      <c r="C226" s="42"/>
      <c r="D226" s="47"/>
      <c r="F226" s="68"/>
      <c r="G226" s="56"/>
      <c r="H226" s="43"/>
    </row>
    <row r="227" spans="1:8" s="18" customFormat="1" x14ac:dyDescent="0.2">
      <c r="A227" s="42"/>
      <c r="B227" s="42"/>
      <c r="C227" s="42"/>
      <c r="D227" s="47"/>
      <c r="F227" s="68"/>
      <c r="G227" s="56"/>
      <c r="H227" s="43"/>
    </row>
    <row r="228" spans="1:8" s="18" customFormat="1" x14ac:dyDescent="0.2">
      <c r="A228" s="42"/>
      <c r="B228" s="42"/>
      <c r="C228" s="42"/>
      <c r="D228" s="47"/>
      <c r="F228" s="68"/>
      <c r="G228" s="56"/>
      <c r="H228" s="43"/>
    </row>
    <row r="229" spans="1:8" s="18" customFormat="1" x14ac:dyDescent="0.2">
      <c r="A229" s="42"/>
      <c r="B229" s="42"/>
      <c r="C229" s="42"/>
      <c r="D229" s="47"/>
      <c r="F229" s="68"/>
      <c r="G229" s="56"/>
      <c r="H229" s="43"/>
    </row>
    <row r="230" spans="1:8" s="18" customFormat="1" x14ac:dyDescent="0.2">
      <c r="A230" s="42"/>
      <c r="B230" s="42"/>
      <c r="C230" s="42"/>
      <c r="D230" s="47"/>
      <c r="F230" s="68"/>
      <c r="G230" s="56"/>
      <c r="H230" s="43"/>
    </row>
    <row r="231" spans="1:8" s="18" customFormat="1" x14ac:dyDescent="0.2">
      <c r="A231" s="42"/>
      <c r="B231" s="42"/>
      <c r="C231" s="42"/>
      <c r="D231" s="47"/>
      <c r="F231" s="68"/>
      <c r="G231" s="56"/>
      <c r="H231" s="43"/>
    </row>
    <row r="232" spans="1:8" s="18" customFormat="1" x14ac:dyDescent="0.2">
      <c r="A232" s="42"/>
      <c r="B232" s="42"/>
      <c r="C232" s="42"/>
      <c r="D232" s="47"/>
      <c r="F232" s="68"/>
      <c r="G232" s="56"/>
      <c r="H232" s="43"/>
    </row>
    <row r="233" spans="1:8" s="18" customFormat="1" x14ac:dyDescent="0.2">
      <c r="A233" s="42"/>
      <c r="B233" s="42"/>
      <c r="C233" s="42"/>
      <c r="D233" s="47"/>
      <c r="F233" s="68"/>
      <c r="G233" s="56"/>
      <c r="H233" s="43"/>
    </row>
    <row r="234" spans="1:8" s="18" customFormat="1" x14ac:dyDescent="0.2">
      <c r="A234" s="42"/>
      <c r="B234" s="42"/>
      <c r="C234" s="42"/>
      <c r="D234" s="47"/>
      <c r="F234" s="68"/>
      <c r="G234" s="56"/>
      <c r="H234" s="43"/>
    </row>
    <row r="235" spans="1:8" s="18" customFormat="1" x14ac:dyDescent="0.2">
      <c r="A235" s="42"/>
      <c r="B235" s="42"/>
      <c r="C235" s="42"/>
      <c r="D235" s="47"/>
      <c r="F235" s="68"/>
      <c r="G235" s="56"/>
      <c r="H235" s="43"/>
    </row>
    <row r="236" spans="1:8" s="18" customFormat="1" x14ac:dyDescent="0.2">
      <c r="A236" s="42"/>
      <c r="B236" s="42"/>
      <c r="C236" s="42"/>
      <c r="D236" s="47"/>
      <c r="F236" s="68"/>
      <c r="G236" s="56"/>
      <c r="H236" s="43"/>
    </row>
    <row r="237" spans="1:8" s="18" customFormat="1" x14ac:dyDescent="0.2">
      <c r="A237" s="42"/>
      <c r="B237" s="42"/>
      <c r="C237" s="42"/>
      <c r="D237" s="47"/>
      <c r="F237" s="68"/>
      <c r="G237" s="56"/>
      <c r="H237" s="43"/>
    </row>
    <row r="238" spans="1:8" s="18" customFormat="1" x14ac:dyDescent="0.2">
      <c r="A238" s="42"/>
      <c r="B238" s="42"/>
      <c r="C238" s="42"/>
      <c r="D238" s="47"/>
      <c r="F238" s="68"/>
      <c r="G238" s="56"/>
      <c r="H238" s="43"/>
    </row>
    <row r="239" spans="1:8" s="18" customFormat="1" x14ac:dyDescent="0.2">
      <c r="A239" s="42"/>
      <c r="B239" s="42"/>
      <c r="C239" s="42"/>
      <c r="D239" s="47"/>
      <c r="F239" s="68"/>
      <c r="G239" s="56"/>
      <c r="H239" s="43"/>
    </row>
    <row r="240" spans="1:8" s="18" customFormat="1" x14ac:dyDescent="0.2">
      <c r="A240" s="42"/>
      <c r="B240" s="42"/>
      <c r="C240" s="42"/>
      <c r="D240" s="47"/>
      <c r="F240" s="68"/>
      <c r="G240" s="56"/>
      <c r="H240" s="43"/>
    </row>
    <row r="241" spans="1:8" s="18" customFormat="1" x14ac:dyDescent="0.2">
      <c r="A241" s="42"/>
      <c r="B241" s="42"/>
      <c r="C241" s="42"/>
      <c r="D241" s="47"/>
      <c r="F241" s="68"/>
      <c r="G241" s="56"/>
      <c r="H241" s="43"/>
    </row>
    <row r="242" spans="1:8" s="18" customFormat="1" x14ac:dyDescent="0.2">
      <c r="A242" s="42"/>
      <c r="B242" s="42"/>
      <c r="C242" s="42"/>
      <c r="D242" s="47"/>
      <c r="F242" s="68"/>
      <c r="G242" s="56"/>
      <c r="H242" s="43"/>
    </row>
    <row r="243" spans="1:8" s="18" customFormat="1" x14ac:dyDescent="0.2">
      <c r="A243" s="42"/>
      <c r="B243" s="42"/>
      <c r="C243" s="42"/>
      <c r="D243" s="47"/>
      <c r="F243" s="68"/>
      <c r="G243" s="56"/>
      <c r="H243" s="43"/>
    </row>
    <row r="244" spans="1:8" s="18" customFormat="1" x14ac:dyDescent="0.2">
      <c r="A244" s="42"/>
      <c r="B244" s="42"/>
      <c r="C244" s="42"/>
      <c r="D244" s="47"/>
      <c r="F244" s="68"/>
      <c r="G244" s="56"/>
      <c r="H244" s="43"/>
    </row>
    <row r="245" spans="1:8" s="18" customFormat="1" x14ac:dyDescent="0.2">
      <c r="A245" s="42"/>
      <c r="B245" s="42"/>
      <c r="C245" s="42"/>
      <c r="D245" s="47"/>
      <c r="F245" s="68"/>
      <c r="G245" s="56"/>
      <c r="H245" s="43"/>
    </row>
    <row r="246" spans="1:8" s="18" customFormat="1" x14ac:dyDescent="0.2">
      <c r="A246" s="42"/>
      <c r="B246" s="42"/>
      <c r="C246" s="42"/>
      <c r="D246" s="47"/>
      <c r="F246" s="68"/>
      <c r="G246" s="56"/>
      <c r="H246" s="43"/>
    </row>
    <row r="247" spans="1:8" s="18" customFormat="1" x14ac:dyDescent="0.2">
      <c r="A247" s="42"/>
      <c r="B247" s="42"/>
      <c r="C247" s="42"/>
      <c r="D247" s="47"/>
      <c r="F247" s="68"/>
      <c r="G247" s="56"/>
      <c r="H247" s="43"/>
    </row>
    <row r="248" spans="1:8" s="18" customFormat="1" x14ac:dyDescent="0.2">
      <c r="A248" s="42"/>
      <c r="B248" s="42"/>
      <c r="C248" s="42"/>
      <c r="D248" s="47"/>
      <c r="F248" s="68"/>
      <c r="G248" s="56"/>
      <c r="H248" s="43"/>
    </row>
    <row r="249" spans="1:8" s="18" customFormat="1" x14ac:dyDescent="0.2">
      <c r="A249" s="42"/>
      <c r="B249" s="42"/>
      <c r="C249" s="42"/>
      <c r="D249" s="47"/>
      <c r="F249" s="68"/>
      <c r="G249" s="56"/>
      <c r="H249" s="43"/>
    </row>
    <row r="250" spans="1:8" s="18" customFormat="1" x14ac:dyDescent="0.2">
      <c r="A250" s="42"/>
      <c r="B250" s="42"/>
      <c r="C250" s="42"/>
      <c r="D250" s="47"/>
      <c r="F250" s="68"/>
      <c r="G250" s="56"/>
      <c r="H250" s="43"/>
    </row>
    <row r="251" spans="1:8" s="18" customFormat="1" x14ac:dyDescent="0.2">
      <c r="A251" s="42"/>
      <c r="B251" s="42"/>
      <c r="C251" s="42"/>
      <c r="D251" s="47"/>
      <c r="F251" s="68"/>
      <c r="G251" s="56"/>
      <c r="H251" s="43"/>
    </row>
    <row r="252" spans="1:8" s="18" customFormat="1" x14ac:dyDescent="0.2">
      <c r="A252" s="42"/>
      <c r="B252" s="42"/>
      <c r="C252" s="42"/>
      <c r="D252" s="47"/>
      <c r="F252" s="68"/>
      <c r="G252" s="56"/>
      <c r="H252" s="43"/>
    </row>
    <row r="253" spans="1:8" s="18" customFormat="1" x14ac:dyDescent="0.2">
      <c r="A253" s="42"/>
      <c r="B253" s="42"/>
      <c r="C253" s="42"/>
      <c r="D253" s="47"/>
      <c r="F253" s="68"/>
      <c r="G253" s="56"/>
      <c r="H253" s="43"/>
    </row>
    <row r="254" spans="1:8" s="18" customFormat="1" x14ac:dyDescent="0.2">
      <c r="A254" s="42"/>
      <c r="B254" s="42"/>
      <c r="C254" s="42"/>
      <c r="D254" s="47"/>
      <c r="F254" s="68"/>
      <c r="G254" s="56"/>
      <c r="H254" s="43"/>
    </row>
    <row r="255" spans="1:8" s="18" customFormat="1" x14ac:dyDescent="0.2">
      <c r="A255" s="42"/>
      <c r="B255" s="42"/>
      <c r="C255" s="42"/>
      <c r="D255" s="47"/>
      <c r="F255" s="68"/>
      <c r="G255" s="56"/>
      <c r="H255" s="43"/>
    </row>
    <row r="256" spans="1:8" s="18" customFormat="1" x14ac:dyDescent="0.2">
      <c r="A256" s="42"/>
      <c r="B256" s="42"/>
      <c r="C256" s="42"/>
      <c r="D256" s="47"/>
      <c r="F256" s="68"/>
      <c r="G256" s="56"/>
      <c r="H256" s="43"/>
    </row>
    <row r="257" spans="1:8" s="18" customFormat="1" x14ac:dyDescent="0.2">
      <c r="A257" s="42"/>
      <c r="B257" s="42"/>
      <c r="C257" s="42"/>
      <c r="D257" s="47"/>
      <c r="F257" s="68"/>
      <c r="G257" s="56"/>
      <c r="H257" s="43"/>
    </row>
    <row r="258" spans="1:8" s="18" customFormat="1" x14ac:dyDescent="0.2">
      <c r="A258" s="42"/>
      <c r="B258" s="42"/>
      <c r="C258" s="42"/>
      <c r="D258" s="47"/>
      <c r="F258" s="68"/>
      <c r="G258" s="56"/>
      <c r="H258" s="43"/>
    </row>
    <row r="259" spans="1:8" s="18" customFormat="1" x14ac:dyDescent="0.2">
      <c r="A259" s="42"/>
      <c r="B259" s="42"/>
      <c r="C259" s="42"/>
      <c r="D259" s="47"/>
      <c r="F259" s="68"/>
      <c r="G259" s="56"/>
      <c r="H259" s="43"/>
    </row>
    <row r="260" spans="1:8" s="18" customFormat="1" x14ac:dyDescent="0.2">
      <c r="A260" s="42"/>
      <c r="B260" s="42"/>
      <c r="C260" s="42"/>
      <c r="D260" s="47"/>
      <c r="F260" s="68"/>
      <c r="G260" s="56"/>
      <c r="H260" s="43"/>
    </row>
    <row r="261" spans="1:8" s="18" customFormat="1" x14ac:dyDescent="0.2">
      <c r="A261" s="42"/>
      <c r="B261" s="42"/>
      <c r="C261" s="42"/>
      <c r="D261" s="47"/>
      <c r="F261" s="68"/>
      <c r="G261" s="56"/>
      <c r="H261" s="43"/>
    </row>
    <row r="262" spans="1:8" s="18" customFormat="1" x14ac:dyDescent="0.2">
      <c r="A262" s="42"/>
      <c r="B262" s="42"/>
      <c r="C262" s="42"/>
      <c r="D262" s="47"/>
      <c r="F262" s="68"/>
      <c r="G262" s="56"/>
      <c r="H262" s="43"/>
    </row>
    <row r="263" spans="1:8" s="18" customFormat="1" x14ac:dyDescent="0.2">
      <c r="A263" s="42"/>
      <c r="B263" s="42"/>
      <c r="C263" s="42"/>
      <c r="D263" s="47"/>
      <c r="F263" s="68"/>
      <c r="G263" s="56"/>
      <c r="H263" s="43"/>
    </row>
    <row r="264" spans="1:8" s="18" customFormat="1" x14ac:dyDescent="0.2">
      <c r="A264" s="42"/>
      <c r="B264" s="42"/>
      <c r="C264" s="42"/>
      <c r="D264" s="47"/>
      <c r="F264" s="68"/>
      <c r="G264" s="56"/>
      <c r="H264" s="43"/>
    </row>
    <row r="265" spans="1:8" s="18" customFormat="1" x14ac:dyDescent="0.2">
      <c r="A265" s="42"/>
      <c r="B265" s="42"/>
      <c r="C265" s="42"/>
      <c r="D265" s="47"/>
      <c r="F265" s="68"/>
      <c r="G265" s="56"/>
      <c r="H265" s="43"/>
    </row>
    <row r="266" spans="1:8" s="18" customFormat="1" x14ac:dyDescent="0.2">
      <c r="A266" s="42"/>
      <c r="B266" s="42"/>
      <c r="C266" s="42"/>
      <c r="D266" s="47"/>
      <c r="F266" s="68"/>
      <c r="G266" s="56"/>
      <c r="H266" s="43"/>
    </row>
    <row r="267" spans="1:8" s="18" customFormat="1" x14ac:dyDescent="0.2">
      <c r="A267" s="42"/>
      <c r="B267" s="42"/>
      <c r="C267" s="42"/>
      <c r="D267" s="47"/>
      <c r="F267" s="68"/>
      <c r="G267" s="56"/>
      <c r="H267" s="43"/>
    </row>
    <row r="268" spans="1:8" s="18" customFormat="1" x14ac:dyDescent="0.2">
      <c r="A268" s="42"/>
      <c r="B268" s="42"/>
      <c r="C268" s="42"/>
      <c r="D268" s="47"/>
      <c r="F268" s="68"/>
      <c r="G268" s="56"/>
      <c r="H268" s="43"/>
    </row>
    <row r="269" spans="1:8" s="18" customFormat="1" x14ac:dyDescent="0.2">
      <c r="A269" s="42"/>
      <c r="B269" s="42"/>
      <c r="C269" s="42"/>
      <c r="D269" s="47"/>
      <c r="F269" s="68"/>
      <c r="G269" s="56"/>
      <c r="H269" s="43"/>
    </row>
    <row r="270" spans="1:8" s="18" customFormat="1" x14ac:dyDescent="0.2">
      <c r="A270" s="42"/>
      <c r="B270" s="42"/>
      <c r="C270" s="42"/>
      <c r="D270" s="47"/>
      <c r="F270" s="68"/>
      <c r="G270" s="56"/>
      <c r="H270" s="43"/>
    </row>
    <row r="271" spans="1:8" s="18" customFormat="1" x14ac:dyDescent="0.2">
      <c r="A271" s="42"/>
      <c r="B271" s="42"/>
      <c r="C271" s="42"/>
      <c r="D271" s="47"/>
      <c r="F271" s="68"/>
      <c r="G271" s="56"/>
      <c r="H271" s="43"/>
    </row>
    <row r="272" spans="1:8" s="18" customFormat="1" x14ac:dyDescent="0.2">
      <c r="A272" s="42"/>
      <c r="B272" s="42"/>
      <c r="C272" s="42"/>
      <c r="D272" s="47"/>
      <c r="F272" s="68"/>
      <c r="G272" s="56"/>
      <c r="H272" s="43"/>
    </row>
    <row r="273" spans="1:8" s="18" customFormat="1" x14ac:dyDescent="0.2">
      <c r="A273" s="42"/>
      <c r="B273" s="42"/>
      <c r="C273" s="42"/>
      <c r="D273" s="47"/>
      <c r="F273" s="68"/>
      <c r="G273" s="56"/>
      <c r="H273" s="43"/>
    </row>
    <row r="274" spans="1:8" s="18" customFormat="1" x14ac:dyDescent="0.2">
      <c r="A274" s="42"/>
      <c r="B274" s="42"/>
      <c r="C274" s="42"/>
      <c r="D274" s="47"/>
      <c r="F274" s="68"/>
      <c r="G274" s="56"/>
      <c r="H274" s="43"/>
    </row>
    <row r="275" spans="1:8" s="18" customFormat="1" x14ac:dyDescent="0.2">
      <c r="A275" s="42"/>
      <c r="B275" s="42"/>
      <c r="C275" s="42"/>
      <c r="D275" s="47"/>
      <c r="F275" s="68"/>
      <c r="G275" s="56"/>
      <c r="H275" s="43"/>
    </row>
    <row r="276" spans="1:8" s="18" customFormat="1" x14ac:dyDescent="0.2">
      <c r="A276" s="42"/>
      <c r="B276" s="42"/>
      <c r="C276" s="42"/>
      <c r="D276" s="47"/>
      <c r="F276" s="68"/>
      <c r="G276" s="56"/>
      <c r="H276" s="43"/>
    </row>
    <row r="277" spans="1:8" s="18" customFormat="1" x14ac:dyDescent="0.2">
      <c r="A277" s="42"/>
      <c r="B277" s="42"/>
      <c r="C277" s="42"/>
      <c r="D277" s="47"/>
      <c r="F277" s="68"/>
      <c r="G277" s="56"/>
      <c r="H277" s="43"/>
    </row>
    <row r="278" spans="1:8" s="18" customFormat="1" x14ac:dyDescent="0.2">
      <c r="A278" s="42"/>
      <c r="B278" s="42"/>
      <c r="C278" s="42"/>
      <c r="D278" s="47"/>
      <c r="F278" s="68"/>
      <c r="G278" s="56"/>
      <c r="H278" s="43"/>
    </row>
    <row r="279" spans="1:8" s="18" customFormat="1" x14ac:dyDescent="0.2">
      <c r="A279" s="42"/>
      <c r="B279" s="42"/>
      <c r="C279" s="42"/>
      <c r="D279" s="47"/>
      <c r="F279" s="68"/>
      <c r="G279" s="56"/>
      <c r="H279" s="43"/>
    </row>
    <row r="280" spans="1:8" s="18" customFormat="1" x14ac:dyDescent="0.2">
      <c r="A280" s="42"/>
      <c r="B280" s="42"/>
      <c r="C280" s="42"/>
      <c r="D280" s="47"/>
      <c r="F280" s="68"/>
      <c r="G280" s="56"/>
      <c r="H280" s="43"/>
    </row>
    <row r="281" spans="1:8" s="18" customFormat="1" x14ac:dyDescent="0.2">
      <c r="A281" s="42"/>
      <c r="B281" s="42"/>
      <c r="C281" s="42"/>
      <c r="D281" s="47"/>
      <c r="F281" s="68"/>
      <c r="G281" s="56"/>
      <c r="H281" s="43"/>
    </row>
    <row r="282" spans="1:8" s="18" customFormat="1" x14ac:dyDescent="0.2">
      <c r="A282" s="42"/>
      <c r="B282" s="42"/>
      <c r="C282" s="42"/>
      <c r="D282" s="47"/>
      <c r="F282" s="68"/>
      <c r="G282" s="56"/>
      <c r="H282" s="43"/>
    </row>
    <row r="283" spans="1:8" s="18" customFormat="1" x14ac:dyDescent="0.2">
      <c r="A283" s="42"/>
      <c r="B283" s="42"/>
      <c r="C283" s="42"/>
      <c r="D283" s="47"/>
      <c r="F283" s="68"/>
      <c r="G283" s="56"/>
      <c r="H283" s="43"/>
    </row>
    <row r="284" spans="1:8" s="18" customFormat="1" x14ac:dyDescent="0.2">
      <c r="A284" s="42"/>
      <c r="B284" s="42"/>
      <c r="C284" s="42"/>
      <c r="D284" s="47"/>
      <c r="F284" s="68"/>
      <c r="G284" s="56"/>
      <c r="H284" s="43"/>
    </row>
    <row r="285" spans="1:8" s="18" customFormat="1" x14ac:dyDescent="0.2">
      <c r="A285" s="42"/>
      <c r="B285" s="42"/>
      <c r="C285" s="42"/>
      <c r="D285" s="47"/>
      <c r="F285" s="68"/>
      <c r="G285" s="56"/>
      <c r="H285" s="43"/>
    </row>
    <row r="286" spans="1:8" s="18" customFormat="1" x14ac:dyDescent="0.2">
      <c r="A286" s="42"/>
      <c r="B286" s="42"/>
      <c r="C286" s="42"/>
      <c r="D286" s="47"/>
      <c r="F286" s="68"/>
      <c r="G286" s="56"/>
      <c r="H286" s="43"/>
    </row>
    <row r="287" spans="1:8" s="18" customFormat="1" x14ac:dyDescent="0.2">
      <c r="A287" s="42"/>
      <c r="B287" s="42"/>
      <c r="C287" s="42"/>
      <c r="D287" s="47"/>
      <c r="F287" s="68"/>
      <c r="G287" s="56"/>
      <c r="H287" s="43"/>
    </row>
    <row r="288" spans="1:8" s="18" customFormat="1" x14ac:dyDescent="0.2">
      <c r="A288" s="42"/>
      <c r="B288" s="42"/>
      <c r="C288" s="42"/>
      <c r="D288" s="47"/>
      <c r="F288" s="68"/>
      <c r="G288" s="56"/>
      <c r="H288" s="43"/>
    </row>
    <row r="289" spans="1:8" s="18" customFormat="1" x14ac:dyDescent="0.2">
      <c r="A289" s="42"/>
      <c r="B289" s="42"/>
      <c r="C289" s="42"/>
      <c r="D289" s="47"/>
      <c r="F289" s="68"/>
      <c r="G289" s="56"/>
      <c r="H289" s="43"/>
    </row>
    <row r="290" spans="1:8" s="18" customFormat="1" x14ac:dyDescent="0.2">
      <c r="A290" s="42"/>
      <c r="B290" s="42"/>
      <c r="C290" s="42"/>
      <c r="D290" s="47"/>
      <c r="F290" s="68"/>
      <c r="G290" s="56"/>
      <c r="H290" s="43"/>
    </row>
    <row r="291" spans="1:8" s="18" customFormat="1" x14ac:dyDescent="0.2">
      <c r="A291" s="42"/>
      <c r="B291" s="42"/>
      <c r="C291" s="42"/>
      <c r="D291" s="47"/>
      <c r="F291" s="68"/>
      <c r="G291" s="56"/>
      <c r="H291" s="43"/>
    </row>
    <row r="292" spans="1:8" s="18" customFormat="1" x14ac:dyDescent="0.2">
      <c r="A292" s="42"/>
      <c r="B292" s="42"/>
      <c r="C292" s="42"/>
      <c r="D292" s="47"/>
      <c r="F292" s="68"/>
      <c r="G292" s="56"/>
      <c r="H292" s="43"/>
    </row>
    <row r="293" spans="1:8" s="18" customFormat="1" x14ac:dyDescent="0.2">
      <c r="A293" s="42"/>
      <c r="B293" s="42"/>
      <c r="C293" s="42"/>
      <c r="D293" s="47"/>
      <c r="F293" s="68"/>
      <c r="G293" s="56"/>
      <c r="H293" s="43"/>
    </row>
    <row r="294" spans="1:8" s="18" customFormat="1" x14ac:dyDescent="0.2">
      <c r="A294" s="42"/>
      <c r="B294" s="42"/>
      <c r="C294" s="42"/>
      <c r="D294" s="47"/>
      <c r="F294" s="68"/>
      <c r="G294" s="56"/>
      <c r="H294" s="43"/>
    </row>
    <row r="295" spans="1:8" s="18" customFormat="1" x14ac:dyDescent="0.2">
      <c r="A295" s="42"/>
      <c r="B295" s="42"/>
      <c r="C295" s="42"/>
      <c r="D295" s="47"/>
      <c r="F295" s="68"/>
      <c r="G295" s="56"/>
      <c r="H295" s="43"/>
    </row>
    <row r="296" spans="1:8" s="18" customFormat="1" x14ac:dyDescent="0.2">
      <c r="A296" s="42"/>
      <c r="B296" s="42"/>
      <c r="C296" s="42"/>
      <c r="D296" s="47"/>
      <c r="F296" s="68"/>
      <c r="G296" s="56"/>
      <c r="H296" s="43"/>
    </row>
    <row r="297" spans="1:8" s="18" customFormat="1" x14ac:dyDescent="0.2">
      <c r="A297" s="42"/>
      <c r="B297" s="42"/>
      <c r="C297" s="42"/>
      <c r="D297" s="47"/>
      <c r="F297" s="68"/>
      <c r="G297" s="56"/>
      <c r="H297" s="43"/>
    </row>
    <row r="298" spans="1:8" s="18" customFormat="1" x14ac:dyDescent="0.2">
      <c r="A298" s="42"/>
      <c r="B298" s="42"/>
      <c r="C298" s="42"/>
      <c r="D298" s="47"/>
      <c r="F298" s="68"/>
      <c r="G298" s="56"/>
      <c r="H298" s="43"/>
    </row>
    <row r="299" spans="1:8" s="18" customFormat="1" x14ac:dyDescent="0.2">
      <c r="A299" s="42"/>
      <c r="B299" s="42"/>
      <c r="C299" s="42"/>
      <c r="D299" s="47"/>
      <c r="F299" s="68"/>
      <c r="G299" s="56"/>
      <c r="H299" s="43"/>
    </row>
    <row r="300" spans="1:8" s="18" customFormat="1" x14ac:dyDescent="0.2">
      <c r="A300" s="42"/>
      <c r="B300" s="42"/>
      <c r="C300" s="42"/>
      <c r="D300" s="47"/>
      <c r="F300" s="68"/>
      <c r="G300" s="56"/>
      <c r="H300" s="43"/>
    </row>
    <row r="301" spans="1:8" s="18" customFormat="1" x14ac:dyDescent="0.2">
      <c r="A301" s="42"/>
      <c r="B301" s="42"/>
      <c r="C301" s="42"/>
      <c r="D301" s="47"/>
      <c r="F301" s="68"/>
      <c r="G301" s="56"/>
      <c r="H301" s="43"/>
    </row>
    <row r="302" spans="1:8" s="18" customFormat="1" x14ac:dyDescent="0.2">
      <c r="A302" s="42"/>
      <c r="B302" s="42"/>
      <c r="C302" s="42"/>
      <c r="D302" s="47"/>
      <c r="F302" s="68"/>
      <c r="G302" s="56"/>
      <c r="H302" s="43"/>
    </row>
    <row r="303" spans="1:8" s="18" customFormat="1" x14ac:dyDescent="0.2">
      <c r="A303" s="42"/>
      <c r="B303" s="42"/>
      <c r="C303" s="42"/>
      <c r="D303" s="47"/>
      <c r="F303" s="68"/>
      <c r="G303" s="56"/>
      <c r="H303" s="43"/>
    </row>
    <row r="304" spans="1:8" s="18" customFormat="1" x14ac:dyDescent="0.2">
      <c r="A304" s="42"/>
      <c r="B304" s="42"/>
      <c r="C304" s="42"/>
      <c r="D304" s="47"/>
      <c r="F304" s="68"/>
      <c r="G304" s="56"/>
      <c r="H304" s="43"/>
    </row>
    <row r="305" spans="1:8" s="18" customFormat="1" x14ac:dyDescent="0.2">
      <c r="A305" s="42"/>
      <c r="B305" s="42"/>
      <c r="C305" s="42"/>
      <c r="D305" s="47"/>
      <c r="F305" s="68"/>
      <c r="G305" s="56"/>
      <c r="H305" s="43"/>
    </row>
    <row r="306" spans="1:8" s="18" customFormat="1" x14ac:dyDescent="0.2">
      <c r="A306" s="42"/>
      <c r="B306" s="42"/>
      <c r="C306" s="42"/>
      <c r="D306" s="47"/>
      <c r="F306" s="68"/>
      <c r="G306" s="56"/>
      <c r="H306" s="43"/>
    </row>
    <row r="307" spans="1:8" s="18" customFormat="1" x14ac:dyDescent="0.2">
      <c r="A307" s="42"/>
      <c r="B307" s="42"/>
      <c r="C307" s="42"/>
      <c r="D307" s="47"/>
      <c r="F307" s="68"/>
      <c r="G307" s="56"/>
      <c r="H307" s="43"/>
    </row>
    <row r="308" spans="1:8" s="18" customFormat="1" x14ac:dyDescent="0.2">
      <c r="A308" s="42"/>
      <c r="B308" s="42"/>
      <c r="C308" s="42"/>
      <c r="D308" s="47"/>
      <c r="F308" s="68"/>
      <c r="G308" s="56"/>
      <c r="H308" s="43"/>
    </row>
    <row r="309" spans="1:8" s="18" customFormat="1" x14ac:dyDescent="0.2">
      <c r="A309" s="42"/>
      <c r="B309" s="42"/>
      <c r="C309" s="42"/>
      <c r="D309" s="47"/>
      <c r="F309" s="68"/>
      <c r="G309" s="56"/>
      <c r="H309" s="43"/>
    </row>
    <row r="310" spans="1:8" s="18" customFormat="1" x14ac:dyDescent="0.2">
      <c r="A310" s="42"/>
      <c r="B310" s="42"/>
      <c r="C310" s="42"/>
      <c r="D310" s="47"/>
      <c r="F310" s="68"/>
      <c r="G310" s="56"/>
      <c r="H310" s="43"/>
    </row>
    <row r="311" spans="1:8" s="18" customFormat="1" x14ac:dyDescent="0.2">
      <c r="A311" s="42"/>
      <c r="B311" s="42"/>
      <c r="C311" s="42"/>
      <c r="D311" s="47"/>
      <c r="F311" s="68"/>
      <c r="G311" s="56"/>
      <c r="H311" s="43"/>
    </row>
    <row r="312" spans="1:8" s="18" customFormat="1" x14ac:dyDescent="0.2">
      <c r="A312" s="42"/>
      <c r="B312" s="42"/>
      <c r="C312" s="42"/>
      <c r="D312" s="47"/>
      <c r="F312" s="68"/>
      <c r="G312" s="56"/>
      <c r="H312" s="43"/>
    </row>
    <row r="313" spans="1:8" s="18" customFormat="1" x14ac:dyDescent="0.2">
      <c r="A313" s="42"/>
      <c r="B313" s="42"/>
      <c r="C313" s="42"/>
      <c r="D313" s="47"/>
      <c r="F313" s="68"/>
      <c r="G313" s="56"/>
      <c r="H313" s="43"/>
    </row>
    <row r="314" spans="1:8" s="18" customFormat="1" x14ac:dyDescent="0.2">
      <c r="A314" s="42"/>
      <c r="B314" s="42"/>
      <c r="C314" s="42"/>
      <c r="D314" s="47"/>
      <c r="F314" s="68"/>
      <c r="G314" s="56"/>
      <c r="H314" s="43"/>
    </row>
    <row r="315" spans="1:8" s="18" customFormat="1" x14ac:dyDescent="0.2">
      <c r="A315" s="42"/>
      <c r="B315" s="42"/>
      <c r="C315" s="42"/>
      <c r="D315" s="47"/>
      <c r="F315" s="68"/>
      <c r="G315" s="56"/>
      <c r="H315" s="43"/>
    </row>
    <row r="316" spans="1:8" s="18" customFormat="1" x14ac:dyDescent="0.2">
      <c r="A316" s="42"/>
      <c r="B316" s="42"/>
      <c r="C316" s="42"/>
      <c r="D316" s="47"/>
      <c r="F316" s="68"/>
      <c r="G316" s="56"/>
      <c r="H316" s="43"/>
    </row>
    <row r="317" spans="1:8" s="18" customFormat="1" x14ac:dyDescent="0.2">
      <c r="A317" s="42"/>
      <c r="B317" s="42"/>
      <c r="C317" s="42"/>
      <c r="D317" s="47"/>
      <c r="F317" s="68"/>
      <c r="G317" s="56"/>
      <c r="H317" s="43"/>
    </row>
    <row r="318" spans="1:8" s="18" customFormat="1" x14ac:dyDescent="0.2">
      <c r="A318" s="42"/>
      <c r="B318" s="42"/>
      <c r="C318" s="42"/>
      <c r="D318" s="47"/>
      <c r="F318" s="68"/>
      <c r="G318" s="56"/>
      <c r="H318" s="43"/>
    </row>
    <row r="319" spans="1:8" s="18" customFormat="1" x14ac:dyDescent="0.2">
      <c r="A319" s="42"/>
      <c r="B319" s="42"/>
      <c r="C319" s="42"/>
      <c r="D319" s="47"/>
      <c r="F319" s="68"/>
      <c r="G319" s="56"/>
      <c r="H319" s="43"/>
    </row>
    <row r="320" spans="1:8" s="18" customFormat="1" x14ac:dyDescent="0.2">
      <c r="A320" s="42"/>
      <c r="B320" s="42"/>
      <c r="C320" s="42"/>
      <c r="D320" s="47"/>
      <c r="F320" s="68"/>
      <c r="G320" s="56"/>
      <c r="H320" s="43"/>
    </row>
    <row r="321" spans="1:8" s="18" customFormat="1" x14ac:dyDescent="0.2">
      <c r="A321" s="42"/>
      <c r="B321" s="42"/>
      <c r="C321" s="42"/>
      <c r="D321" s="47"/>
      <c r="F321" s="68"/>
      <c r="G321" s="56"/>
      <c r="H321" s="43"/>
    </row>
    <row r="322" spans="1:8" s="18" customFormat="1" x14ac:dyDescent="0.2">
      <c r="A322" s="42"/>
      <c r="B322" s="42"/>
      <c r="C322" s="42"/>
      <c r="D322" s="47"/>
      <c r="F322" s="68"/>
      <c r="G322" s="56"/>
      <c r="H322" s="43"/>
    </row>
    <row r="323" spans="1:8" s="18" customFormat="1" x14ac:dyDescent="0.2">
      <c r="A323" s="42"/>
      <c r="B323" s="42"/>
      <c r="C323" s="42"/>
      <c r="D323" s="47"/>
      <c r="F323" s="68"/>
      <c r="G323" s="56"/>
      <c r="H323" s="43"/>
    </row>
    <row r="324" spans="1:8" s="18" customFormat="1" x14ac:dyDescent="0.2">
      <c r="A324" s="42"/>
      <c r="B324" s="42"/>
      <c r="C324" s="42"/>
      <c r="D324" s="47"/>
      <c r="F324" s="68"/>
      <c r="G324" s="56"/>
      <c r="H324" s="43"/>
    </row>
    <row r="325" spans="1:8" s="18" customFormat="1" x14ac:dyDescent="0.2">
      <c r="A325" s="42"/>
      <c r="B325" s="42"/>
      <c r="C325" s="42"/>
      <c r="D325" s="47"/>
      <c r="F325" s="68"/>
      <c r="G325" s="56"/>
      <c r="H325" s="43"/>
    </row>
    <row r="326" spans="1:8" s="18" customFormat="1" x14ac:dyDescent="0.2">
      <c r="A326" s="42"/>
      <c r="B326" s="42"/>
      <c r="C326" s="42"/>
      <c r="D326" s="47"/>
      <c r="F326" s="68"/>
      <c r="G326" s="56"/>
      <c r="H326" s="43"/>
    </row>
    <row r="327" spans="1:8" s="18" customFormat="1" x14ac:dyDescent="0.2">
      <c r="A327" s="42"/>
      <c r="B327" s="42"/>
      <c r="C327" s="42"/>
      <c r="D327" s="47"/>
      <c r="F327" s="68"/>
      <c r="G327" s="56"/>
      <c r="H327" s="43"/>
    </row>
    <row r="328" spans="1:8" s="18" customFormat="1" x14ac:dyDescent="0.2">
      <c r="A328" s="42"/>
      <c r="B328" s="42"/>
      <c r="C328" s="42"/>
      <c r="D328" s="47"/>
      <c r="F328" s="68"/>
      <c r="G328" s="56"/>
      <c r="H328" s="43"/>
    </row>
    <row r="329" spans="1:8" s="18" customFormat="1" x14ac:dyDescent="0.2">
      <c r="A329" s="42"/>
      <c r="B329" s="42"/>
      <c r="C329" s="42"/>
      <c r="D329" s="47"/>
      <c r="F329" s="68"/>
      <c r="G329" s="56"/>
      <c r="H329" s="43"/>
    </row>
    <row r="330" spans="1:8" s="18" customFormat="1" x14ac:dyDescent="0.2">
      <c r="A330" s="42"/>
      <c r="B330" s="42"/>
      <c r="C330" s="42"/>
      <c r="D330" s="47"/>
      <c r="F330" s="68"/>
      <c r="G330" s="56"/>
      <c r="H330" s="43"/>
    </row>
    <row r="331" spans="1:8" s="18" customFormat="1" x14ac:dyDescent="0.2">
      <c r="A331" s="42"/>
      <c r="B331" s="42"/>
      <c r="C331" s="42"/>
      <c r="D331" s="47"/>
      <c r="F331" s="68"/>
      <c r="G331" s="56"/>
      <c r="H331" s="43"/>
    </row>
    <row r="332" spans="1:8" s="18" customFormat="1" x14ac:dyDescent="0.2">
      <c r="A332" s="42"/>
      <c r="B332" s="42"/>
      <c r="C332" s="42"/>
      <c r="D332" s="47"/>
      <c r="F332" s="68"/>
      <c r="G332" s="56"/>
      <c r="H332" s="43"/>
    </row>
    <row r="333" spans="1:8" s="18" customFormat="1" x14ac:dyDescent="0.2">
      <c r="A333" s="42"/>
      <c r="B333" s="42"/>
      <c r="C333" s="42"/>
      <c r="D333" s="47"/>
      <c r="F333" s="68"/>
      <c r="G333" s="56"/>
      <c r="H333" s="43"/>
    </row>
    <row r="334" spans="1:8" s="18" customFormat="1" x14ac:dyDescent="0.2">
      <c r="A334" s="42"/>
      <c r="B334" s="42"/>
      <c r="C334" s="42"/>
      <c r="D334" s="47"/>
      <c r="F334" s="68"/>
      <c r="G334" s="56"/>
      <c r="H334" s="43"/>
    </row>
    <row r="335" spans="1:8" s="18" customFormat="1" x14ac:dyDescent="0.2">
      <c r="A335" s="42"/>
      <c r="B335" s="42"/>
      <c r="C335" s="42"/>
      <c r="D335" s="47"/>
      <c r="F335" s="68"/>
      <c r="G335" s="56"/>
      <c r="H335" s="43"/>
    </row>
    <row r="336" spans="1:8" s="18" customFormat="1" x14ac:dyDescent="0.2">
      <c r="A336" s="42"/>
      <c r="B336" s="42"/>
      <c r="C336" s="42"/>
      <c r="D336" s="47"/>
      <c r="F336" s="68"/>
      <c r="G336" s="56"/>
      <c r="H336" s="43"/>
    </row>
    <row r="337" spans="1:8" s="18" customFormat="1" x14ac:dyDescent="0.2">
      <c r="A337" s="42"/>
      <c r="B337" s="42"/>
      <c r="C337" s="42"/>
      <c r="D337" s="47"/>
      <c r="F337" s="68"/>
      <c r="G337" s="56"/>
      <c r="H337" s="43"/>
    </row>
    <row r="338" spans="1:8" s="18" customFormat="1" x14ac:dyDescent="0.2">
      <c r="A338" s="42"/>
      <c r="B338" s="42"/>
      <c r="C338" s="42"/>
      <c r="D338" s="47"/>
      <c r="F338" s="68"/>
      <c r="G338" s="56"/>
      <c r="H338" s="43"/>
    </row>
    <row r="339" spans="1:8" s="18" customFormat="1" x14ac:dyDescent="0.2">
      <c r="A339" s="42"/>
      <c r="B339" s="42"/>
      <c r="C339" s="42"/>
      <c r="D339" s="47"/>
      <c r="F339" s="68"/>
      <c r="G339" s="56"/>
      <c r="H339" s="43"/>
    </row>
    <row r="340" spans="1:8" s="18" customFormat="1" x14ac:dyDescent="0.2">
      <c r="A340" s="42"/>
      <c r="B340" s="42"/>
      <c r="C340" s="42"/>
      <c r="D340" s="47"/>
      <c r="F340" s="68"/>
      <c r="G340" s="56"/>
      <c r="H340" s="43"/>
    </row>
    <row r="341" spans="1:8" s="18" customFormat="1" x14ac:dyDescent="0.2">
      <c r="A341" s="42"/>
      <c r="B341" s="42"/>
      <c r="C341" s="42"/>
      <c r="D341" s="47"/>
      <c r="F341" s="68"/>
      <c r="G341" s="56"/>
      <c r="H341" s="43"/>
    </row>
    <row r="342" spans="1:8" s="18" customFormat="1" x14ac:dyDescent="0.2">
      <c r="A342" s="42"/>
      <c r="B342" s="42"/>
      <c r="C342" s="42"/>
      <c r="D342" s="47"/>
      <c r="F342" s="68"/>
      <c r="G342" s="56"/>
      <c r="H342" s="43"/>
    </row>
    <row r="343" spans="1:8" s="18" customFormat="1" x14ac:dyDescent="0.2">
      <c r="A343" s="42"/>
      <c r="B343" s="42"/>
      <c r="C343" s="42"/>
      <c r="D343" s="47"/>
      <c r="F343" s="68"/>
      <c r="G343" s="56"/>
      <c r="H343" s="43"/>
    </row>
    <row r="344" spans="1:8" s="18" customFormat="1" x14ac:dyDescent="0.2">
      <c r="A344" s="42"/>
      <c r="B344" s="42"/>
      <c r="C344" s="42"/>
      <c r="D344" s="47"/>
      <c r="F344" s="68"/>
      <c r="G344" s="56"/>
      <c r="H344" s="43"/>
    </row>
    <row r="345" spans="1:8" s="18" customFormat="1" x14ac:dyDescent="0.2">
      <c r="A345" s="42"/>
      <c r="B345" s="42"/>
      <c r="C345" s="42"/>
      <c r="D345" s="47"/>
      <c r="F345" s="68"/>
      <c r="G345" s="56"/>
      <c r="H345" s="43"/>
    </row>
    <row r="346" spans="1:8" s="18" customFormat="1" x14ac:dyDescent="0.2">
      <c r="A346" s="42"/>
      <c r="B346" s="42"/>
      <c r="C346" s="42"/>
      <c r="D346" s="47"/>
      <c r="F346" s="68"/>
      <c r="G346" s="56"/>
      <c r="H346" s="43"/>
    </row>
    <row r="347" spans="1:8" s="18" customFormat="1" x14ac:dyDescent="0.2">
      <c r="A347" s="42"/>
      <c r="B347" s="42"/>
      <c r="C347" s="42"/>
      <c r="D347" s="47"/>
      <c r="F347" s="68"/>
      <c r="G347" s="56"/>
      <c r="H347" s="43"/>
    </row>
  </sheetData>
  <mergeCells count="2">
    <mergeCell ref="A1:H3"/>
    <mergeCell ref="A5:H5"/>
  </mergeCells>
  <dataValidations count="2">
    <dataValidation type="list" allowBlank="1" showInputMessage="1" showErrorMessage="1" sqref="C100" xr:uid="{88AB5B25-91CE-4E85-BF7B-19824D207911}">
      <formula1>Intervenant</formula1>
    </dataValidation>
    <dataValidation type="list" allowBlank="1" showInputMessage="1" showErrorMessage="1" sqref="F100:F119" xr:uid="{2EC54BB2-BC90-4D8C-B0D3-B47239D031D7}">
      <formula1>Marque_Chaudiére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2BA8F947-D0EF-498E-B6C3-79A4E2AA9D17}">
          <x14:formula1>
            <xm:f>Données!$J$2:$J$4</xm:f>
          </x14:formula1>
          <xm:sqref>C7:C99</xm:sqref>
        </x14:dataValidation>
        <x14:dataValidation type="list" allowBlank="1" showInputMessage="1" showErrorMessage="1" xr:uid="{4981EF14-CCD6-4296-90E0-CC0ABD0FB403}">
          <x14:formula1>
            <xm:f>Données!$C$2:$C$58</xm:f>
          </x14:formula1>
          <xm:sqref>D7:D99</xm:sqref>
        </x14:dataValidation>
        <x14:dataValidation type="list" allowBlank="1" showInputMessage="1" showErrorMessage="1" xr:uid="{A29C77C3-4049-41BD-BD5B-8BBF0369AB35}">
          <x14:formula1>
            <xm:f>Données!$H$2:$H$5</xm:f>
          </x14:formula1>
          <xm:sqref>G7:G99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6F310F-1124-41B2-969C-E842D5D73CCB}">
  <dimension ref="A1:AZ347"/>
  <sheetViews>
    <sheetView topLeftCell="A64" workbookViewId="0">
      <selection activeCell="E75" sqref="E75"/>
    </sheetView>
  </sheetViews>
  <sheetFormatPr baseColWidth="10" defaultColWidth="10.875" defaultRowHeight="15" x14ac:dyDescent="0.2"/>
  <cols>
    <col min="1" max="1" width="37.375" style="2" customWidth="1"/>
    <col min="2" max="2" width="13.375" style="2" customWidth="1"/>
    <col min="3" max="3" width="11.875" style="2" bestFit="1" customWidth="1"/>
    <col min="4" max="4" width="18.125" style="36" customWidth="1"/>
    <col min="5" max="5" width="32" style="1" bestFit="1" customWidth="1"/>
    <col min="6" max="6" width="27.125" style="69" bestFit="1" customWidth="1"/>
    <col min="7" max="7" width="24.625" style="10" bestFit="1" customWidth="1"/>
    <col min="8" max="8" width="20.625" style="24" customWidth="1"/>
    <col min="9" max="52" width="10.875" style="18"/>
    <col min="53" max="16384" width="10.875" style="1"/>
  </cols>
  <sheetData>
    <row r="1" spans="1:52" s="18" customFormat="1" ht="21" customHeight="1" x14ac:dyDescent="0.2">
      <c r="A1" s="101" t="s">
        <v>131</v>
      </c>
      <c r="B1" s="101"/>
      <c r="C1" s="101"/>
      <c r="D1" s="101"/>
      <c r="E1" s="101"/>
      <c r="F1" s="101"/>
      <c r="G1" s="101"/>
      <c r="H1" s="101"/>
    </row>
    <row r="2" spans="1:52" s="18" customFormat="1" ht="21.95" customHeight="1" x14ac:dyDescent="0.2">
      <c r="A2" s="101"/>
      <c r="B2" s="101"/>
      <c r="C2" s="101"/>
      <c r="D2" s="101"/>
      <c r="E2" s="101"/>
      <c r="F2" s="101"/>
      <c r="G2" s="101"/>
      <c r="H2" s="101"/>
    </row>
    <row r="3" spans="1:52" s="18" customFormat="1" ht="21.95" customHeight="1" x14ac:dyDescent="0.2">
      <c r="A3" s="101"/>
      <c r="B3" s="101"/>
      <c r="C3" s="101"/>
      <c r="D3" s="101"/>
      <c r="E3" s="101"/>
      <c r="F3" s="101"/>
      <c r="G3" s="101"/>
      <c r="H3" s="101"/>
    </row>
    <row r="4" spans="1:52" s="18" customFormat="1" ht="21.95" customHeight="1" x14ac:dyDescent="0.25">
      <c r="A4" s="45"/>
      <c r="B4" s="45"/>
      <c r="C4" s="45"/>
      <c r="D4" s="44"/>
      <c r="E4" s="63"/>
      <c r="F4" s="65"/>
      <c r="G4" s="54"/>
      <c r="H4" s="41"/>
    </row>
    <row r="5" spans="1:52" ht="21.95" customHeight="1" x14ac:dyDescent="0.2">
      <c r="A5" s="97" t="s">
        <v>7</v>
      </c>
      <c r="B5" s="98"/>
      <c r="C5" s="98"/>
      <c r="D5" s="98"/>
      <c r="E5" s="98"/>
      <c r="F5" s="98"/>
      <c r="G5" s="98"/>
      <c r="H5" s="98"/>
    </row>
    <row r="6" spans="1:52" s="3" customFormat="1" ht="72" customHeight="1" x14ac:dyDescent="0.25">
      <c r="A6" s="8" t="s">
        <v>8</v>
      </c>
      <c r="B6" s="8" t="s">
        <v>119</v>
      </c>
      <c r="C6" s="8" t="s">
        <v>114</v>
      </c>
      <c r="D6" s="33" t="s">
        <v>113</v>
      </c>
      <c r="E6" s="8" t="s">
        <v>0</v>
      </c>
      <c r="F6" s="66" t="s">
        <v>39</v>
      </c>
      <c r="G6" s="55" t="s">
        <v>105</v>
      </c>
      <c r="H6" s="21" t="s">
        <v>106</v>
      </c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Y6" s="46"/>
      <c r="AZ6" s="46"/>
    </row>
    <row r="7" spans="1:52" ht="15.95" customHeight="1" x14ac:dyDescent="0.2">
      <c r="A7" s="11"/>
      <c r="B7" s="70"/>
      <c r="C7" s="11"/>
      <c r="D7" s="11"/>
      <c r="E7" s="60"/>
      <c r="F7" s="11"/>
      <c r="G7" s="5"/>
      <c r="H7" s="4"/>
    </row>
    <row r="8" spans="1:52" ht="15.95" customHeight="1" x14ac:dyDescent="0.2">
      <c r="A8" s="29"/>
      <c r="B8" s="34"/>
      <c r="C8" s="34"/>
      <c r="D8" s="34"/>
      <c r="E8" s="61" t="str">
        <f>IF(BS_Novembre[[#This Row],[N° ARTICLE]]=0,"",VLOOKUP(BS_Novembre[[#This Row],[N° ARTICLE]],Données!C3:E59,2,FALSE))</f>
        <v/>
      </c>
      <c r="F8" s="34" t="str">
        <f>IF(BS_Novembre[[#This Row],[N° ARTICLE]]=0,"",VLOOKUP(BS_Novembre[[#This Row],[N° ARTICLE]],Données!C3:E59,3))</f>
        <v/>
      </c>
      <c r="G8" s="25"/>
      <c r="H8" s="27"/>
    </row>
    <row r="9" spans="1:52" ht="15.95" customHeight="1" x14ac:dyDescent="0.2">
      <c r="A9" s="11"/>
      <c r="B9" s="35"/>
      <c r="C9" s="35"/>
      <c r="D9" s="35"/>
      <c r="E9" s="60" t="str">
        <f>IF(BS_Novembre[[#This Row],[N° ARTICLE]]=0,"",VLOOKUP(BS_Novembre[[#This Row],[N° ARTICLE]],Données!C4:E60,2,FALSE))</f>
        <v/>
      </c>
      <c r="F9" s="35" t="str">
        <f>IF(BS_Novembre[[#This Row],[N° ARTICLE]]=0,"",VLOOKUP(BS_Novembre[[#This Row],[N° ARTICLE]],Données!C4:E60,3))</f>
        <v/>
      </c>
      <c r="G9" s="5"/>
      <c r="H9" s="4"/>
    </row>
    <row r="10" spans="1:52" s="18" customFormat="1" ht="15.95" customHeight="1" x14ac:dyDescent="0.2">
      <c r="A10" s="29"/>
      <c r="B10" s="34"/>
      <c r="C10" s="34"/>
      <c r="D10" s="34"/>
      <c r="E10" s="61" t="str">
        <f>IF(BS_Novembre[[#This Row],[N° ARTICLE]]=0,"",VLOOKUP(BS_Novembre[[#This Row],[N° ARTICLE]],Données!C5:E61,2,FALSE))</f>
        <v/>
      </c>
      <c r="F10" s="34" t="str">
        <f>IF(BS_Novembre[[#This Row],[N° ARTICLE]]=0,"",VLOOKUP(BS_Novembre[[#This Row],[N° ARTICLE]],Données!C5:E61,3))</f>
        <v/>
      </c>
      <c r="G10" s="25"/>
      <c r="H10" s="27"/>
    </row>
    <row r="11" spans="1:52" ht="15.95" customHeight="1" x14ac:dyDescent="0.2">
      <c r="A11" s="11"/>
      <c r="B11" s="35"/>
      <c r="C11" s="35"/>
      <c r="D11" s="35"/>
      <c r="E11" s="60" t="str">
        <f>IF(BS_Novembre[[#This Row],[N° ARTICLE]]=0,"",VLOOKUP(BS_Novembre[[#This Row],[N° ARTICLE]],Données!C6:E62,2,FALSE))</f>
        <v/>
      </c>
      <c r="F11" s="35" t="str">
        <f>IF(BS_Novembre[[#This Row],[N° ARTICLE]]=0,"",VLOOKUP(BS_Novembre[[#This Row],[N° ARTICLE]],Données!C6:E62,3))</f>
        <v/>
      </c>
      <c r="G11" s="5"/>
      <c r="H11" s="4"/>
    </row>
    <row r="12" spans="1:52" s="18" customFormat="1" ht="15.95" customHeight="1" x14ac:dyDescent="0.2">
      <c r="A12" s="29"/>
      <c r="B12" s="71"/>
      <c r="C12" s="29"/>
      <c r="D12" s="29"/>
      <c r="E12" s="61"/>
      <c r="F12" s="29"/>
      <c r="G12" s="25"/>
      <c r="H12" s="27"/>
    </row>
    <row r="13" spans="1:52" ht="15.95" customHeight="1" x14ac:dyDescent="0.2">
      <c r="A13" s="11"/>
      <c r="B13" s="35"/>
      <c r="C13" s="35"/>
      <c r="D13" s="35"/>
      <c r="E13" s="60" t="str">
        <f>IF(BS_Novembre[[#This Row],[N° ARTICLE]]=0,"",VLOOKUP(BS_Novembre[[#This Row],[N° ARTICLE]],Données!C8:E64,2,FALSE))</f>
        <v/>
      </c>
      <c r="F13" s="35" t="str">
        <f>IF(BS_Novembre[[#This Row],[N° ARTICLE]]=0,"",VLOOKUP(BS_Novembre[[#This Row],[N° ARTICLE]],Données!C8:E64,3))</f>
        <v/>
      </c>
      <c r="G13" s="5"/>
      <c r="H13" s="4"/>
    </row>
    <row r="14" spans="1:52" s="18" customFormat="1" ht="15.95" customHeight="1" x14ac:dyDescent="0.2">
      <c r="A14" s="29"/>
      <c r="B14" s="34"/>
      <c r="C14" s="34"/>
      <c r="D14" s="34"/>
      <c r="E14" s="61" t="str">
        <f>IF(BS_Novembre[[#This Row],[N° ARTICLE]]=0,"",VLOOKUP(BS_Novembre[[#This Row],[N° ARTICLE]],Données!C9:E65,2,FALSE))</f>
        <v/>
      </c>
      <c r="F14" s="34" t="str">
        <f>IF(BS_Novembre[[#This Row],[N° ARTICLE]]=0,"",VLOOKUP(BS_Novembre[[#This Row],[N° ARTICLE]],Données!C9:E65,3))</f>
        <v/>
      </c>
      <c r="G14" s="25"/>
      <c r="H14" s="27"/>
    </row>
    <row r="15" spans="1:52" ht="15.95" customHeight="1" x14ac:dyDescent="0.2">
      <c r="A15" s="11"/>
      <c r="B15" s="35"/>
      <c r="C15" s="35"/>
      <c r="D15" s="35"/>
      <c r="E15" s="60" t="str">
        <f>IF(BS_Novembre[[#This Row],[N° ARTICLE]]=0,"",VLOOKUP(BS_Novembre[[#This Row],[N° ARTICLE]],Données!C10:E66,2,FALSE))</f>
        <v/>
      </c>
      <c r="F15" s="35" t="str">
        <f>IF(BS_Novembre[[#This Row],[N° ARTICLE]]=0,"",VLOOKUP(BS_Novembre[[#This Row],[N° ARTICLE]],Données!C10:E66,3))</f>
        <v/>
      </c>
      <c r="G15" s="5"/>
      <c r="H15" s="4"/>
    </row>
    <row r="16" spans="1:52" s="18" customFormat="1" ht="15.95" customHeight="1" x14ac:dyDescent="0.2">
      <c r="A16" s="29"/>
      <c r="B16" s="34"/>
      <c r="C16" s="34"/>
      <c r="D16" s="34"/>
      <c r="E16" s="61" t="str">
        <f>IF(BS_Novembre[[#This Row],[N° ARTICLE]]=0,"",VLOOKUP(BS_Novembre[[#This Row],[N° ARTICLE]],Données!C11:E67,2,FALSE))</f>
        <v/>
      </c>
      <c r="F16" s="34" t="str">
        <f>IF(BS_Novembre[[#This Row],[N° ARTICLE]]=0,"",VLOOKUP(BS_Novembre[[#This Row],[N° ARTICLE]],Données!C11:E67,3))</f>
        <v/>
      </c>
      <c r="G16" s="25"/>
      <c r="H16" s="27"/>
    </row>
    <row r="17" spans="1:8" ht="15.95" customHeight="1" x14ac:dyDescent="0.2">
      <c r="A17" s="11"/>
      <c r="B17" s="35"/>
      <c r="C17" s="35"/>
      <c r="D17" s="35"/>
      <c r="E17" s="60" t="str">
        <f>IF(BS_Novembre[[#This Row],[N° ARTICLE]]=0,"",VLOOKUP(BS_Novembre[[#This Row],[N° ARTICLE]],Données!C12:E68,2,FALSE))</f>
        <v/>
      </c>
      <c r="F17" s="35" t="str">
        <f>IF(BS_Novembre[[#This Row],[N° ARTICLE]]=0,"",VLOOKUP(BS_Novembre[[#This Row],[N° ARTICLE]],Données!C12:E68,3))</f>
        <v/>
      </c>
      <c r="G17" s="5"/>
      <c r="H17" s="4"/>
    </row>
    <row r="18" spans="1:8" s="18" customFormat="1" ht="15.95" customHeight="1" x14ac:dyDescent="0.2">
      <c r="A18" s="29"/>
      <c r="B18" s="34"/>
      <c r="C18" s="34"/>
      <c r="D18" s="34"/>
      <c r="E18" s="61" t="str">
        <f>IF(BS_Novembre[[#This Row],[N° ARTICLE]]=0,"",VLOOKUP(BS_Novembre[[#This Row],[N° ARTICLE]],Données!C13:E69,2,FALSE))</f>
        <v/>
      </c>
      <c r="F18" s="34" t="str">
        <f>IF(BS_Novembre[[#This Row],[N° ARTICLE]]=0,"",VLOOKUP(BS_Novembre[[#This Row],[N° ARTICLE]],Données!C13:E69,3))</f>
        <v/>
      </c>
      <c r="G18" s="25"/>
      <c r="H18" s="27"/>
    </row>
    <row r="19" spans="1:8" ht="15.95" customHeight="1" x14ac:dyDescent="0.2">
      <c r="A19" s="11"/>
      <c r="B19" s="35"/>
      <c r="C19" s="35"/>
      <c r="D19" s="35"/>
      <c r="E19" s="60" t="str">
        <f>IF(BS_Novembre[[#This Row],[N° ARTICLE]]=0,"",VLOOKUP(BS_Novembre[[#This Row],[N° ARTICLE]],Données!C14:E70,2,FALSE))</f>
        <v/>
      </c>
      <c r="F19" s="35" t="str">
        <f>IF(BS_Novembre[[#This Row],[N° ARTICLE]]=0,"",VLOOKUP(BS_Novembre[[#This Row],[N° ARTICLE]],Données!C14:E70,3))</f>
        <v/>
      </c>
      <c r="G19" s="5"/>
      <c r="H19" s="4"/>
    </row>
    <row r="20" spans="1:8" s="18" customFormat="1" ht="15.95" customHeight="1" x14ac:dyDescent="0.2">
      <c r="A20" s="29"/>
      <c r="B20" s="34"/>
      <c r="C20" s="34"/>
      <c r="D20" s="34"/>
      <c r="E20" s="61" t="str">
        <f>IF(BS_Novembre[[#This Row],[N° ARTICLE]]=0,"",VLOOKUP(BS_Novembre[[#This Row],[N° ARTICLE]],Données!C15:E71,2,FALSE))</f>
        <v/>
      </c>
      <c r="F20" s="34" t="str">
        <f>IF(BS_Novembre[[#This Row],[N° ARTICLE]]=0,"",VLOOKUP(BS_Novembre[[#This Row],[N° ARTICLE]],Données!C15:E71,3))</f>
        <v/>
      </c>
      <c r="G20" s="25"/>
      <c r="H20" s="27"/>
    </row>
    <row r="21" spans="1:8" ht="15.95" customHeight="1" x14ac:dyDescent="0.2">
      <c r="A21" s="11"/>
      <c r="B21" s="35"/>
      <c r="C21" s="35"/>
      <c r="D21" s="35"/>
      <c r="E21" s="60" t="str">
        <f>IF(BS_Novembre[[#This Row],[N° ARTICLE]]=0,"",VLOOKUP(BS_Novembre[[#This Row],[N° ARTICLE]],Données!C16:E72,2,FALSE))</f>
        <v/>
      </c>
      <c r="F21" s="35" t="str">
        <f>IF(BS_Novembre[[#This Row],[N° ARTICLE]]=0,"",VLOOKUP(BS_Novembre[[#This Row],[N° ARTICLE]],Données!C16:E72,3))</f>
        <v/>
      </c>
      <c r="G21" s="5"/>
      <c r="H21" s="4"/>
    </row>
    <row r="22" spans="1:8" s="18" customFormat="1" ht="15.95" customHeight="1" x14ac:dyDescent="0.2">
      <c r="A22" s="29"/>
      <c r="B22" s="34"/>
      <c r="C22" s="34"/>
      <c r="D22" s="34"/>
      <c r="E22" s="61" t="str">
        <f>IF(BS_Novembre[[#This Row],[N° ARTICLE]]=0,"",VLOOKUP(BS_Novembre[[#This Row],[N° ARTICLE]],Données!C17:E73,2,FALSE))</f>
        <v/>
      </c>
      <c r="F22" s="34" t="str">
        <f>IF(BS_Novembre[[#This Row],[N° ARTICLE]]=0,"",VLOOKUP(BS_Novembre[[#This Row],[N° ARTICLE]],Données!C17:E73,3))</f>
        <v/>
      </c>
      <c r="G22" s="25"/>
      <c r="H22" s="27"/>
    </row>
    <row r="23" spans="1:8" ht="15.95" customHeight="1" x14ac:dyDescent="0.2">
      <c r="A23" s="11"/>
      <c r="B23" s="35"/>
      <c r="C23" s="35"/>
      <c r="D23" s="35"/>
      <c r="E23" s="60" t="str">
        <f>IF(BS_Novembre[[#This Row],[N° ARTICLE]]=0,"",VLOOKUP(BS_Novembre[[#This Row],[N° ARTICLE]],Données!C18:E74,2,FALSE))</f>
        <v/>
      </c>
      <c r="F23" s="35" t="str">
        <f>IF(BS_Novembre[[#This Row],[N° ARTICLE]]=0,"",VLOOKUP(BS_Novembre[[#This Row],[N° ARTICLE]],Données!C18:E74,3))</f>
        <v/>
      </c>
      <c r="G23" s="5"/>
      <c r="H23" s="4"/>
    </row>
    <row r="24" spans="1:8" ht="15.95" customHeight="1" x14ac:dyDescent="0.2">
      <c r="A24" s="29"/>
      <c r="B24" s="34"/>
      <c r="C24" s="34"/>
      <c r="D24" s="34"/>
      <c r="E24" s="61" t="str">
        <f>IF(BS_Novembre[[#This Row],[N° ARTICLE]]=0,"",VLOOKUP(BS_Novembre[[#This Row],[N° ARTICLE]],Données!C19:E75,2,FALSE))</f>
        <v/>
      </c>
      <c r="F24" s="34" t="str">
        <f>IF(BS_Novembre[[#This Row],[N° ARTICLE]]=0,"",VLOOKUP(BS_Novembre[[#This Row],[N° ARTICLE]],Données!C19:E75,3))</f>
        <v/>
      </c>
      <c r="G24" s="25"/>
      <c r="H24" s="27"/>
    </row>
    <row r="25" spans="1:8" s="18" customFormat="1" ht="15.95" customHeight="1" x14ac:dyDescent="0.2">
      <c r="A25" s="11"/>
      <c r="B25" s="35"/>
      <c r="C25" s="35"/>
      <c r="D25" s="35"/>
      <c r="E25" s="60" t="str">
        <f>IF(BS_Novembre[[#This Row],[N° ARTICLE]]=0,"",VLOOKUP(BS_Novembre[[#This Row],[N° ARTICLE]],Données!C20:E76,2,FALSE))</f>
        <v/>
      </c>
      <c r="F25" s="35" t="str">
        <f>IF(BS_Novembre[[#This Row],[N° ARTICLE]]=0,"",VLOOKUP(BS_Novembre[[#This Row],[N° ARTICLE]],Données!C20:E76,3))</f>
        <v/>
      </c>
      <c r="G25" s="5"/>
      <c r="H25" s="4"/>
    </row>
    <row r="26" spans="1:8" ht="15.95" customHeight="1" x14ac:dyDescent="0.2">
      <c r="A26" s="29"/>
      <c r="B26" s="34"/>
      <c r="C26" s="34"/>
      <c r="D26" s="34"/>
      <c r="E26" s="61" t="str">
        <f>IF(BS_Novembre[[#This Row],[N° ARTICLE]]=0,"",VLOOKUP(BS_Novembre[[#This Row],[N° ARTICLE]],Données!C21:E77,2,FALSE))</f>
        <v/>
      </c>
      <c r="F26" s="34" t="str">
        <f>IF(BS_Novembre[[#This Row],[N° ARTICLE]]=0,"",VLOOKUP(BS_Novembre[[#This Row],[N° ARTICLE]],Données!C21:E77,3))</f>
        <v/>
      </c>
      <c r="G26" s="25"/>
      <c r="H26" s="27"/>
    </row>
    <row r="27" spans="1:8" s="18" customFormat="1" ht="15.95" customHeight="1" x14ac:dyDescent="0.2">
      <c r="A27" s="11"/>
      <c r="B27" s="35"/>
      <c r="C27" s="35"/>
      <c r="D27" s="35"/>
      <c r="E27" s="60" t="str">
        <f>IF(BS_Novembre[[#This Row],[N° ARTICLE]]=0,"",VLOOKUP(BS_Novembre[[#This Row],[N° ARTICLE]],Données!C22:E78,2,FALSE))</f>
        <v/>
      </c>
      <c r="F27" s="35" t="str">
        <f>IF(BS_Novembre[[#This Row],[N° ARTICLE]]=0,"",VLOOKUP(BS_Novembre[[#This Row],[N° ARTICLE]],Données!C22:E78,3))</f>
        <v/>
      </c>
      <c r="G27" s="5"/>
      <c r="H27" s="4"/>
    </row>
    <row r="28" spans="1:8" ht="15.95" customHeight="1" x14ac:dyDescent="0.2">
      <c r="A28" s="29"/>
      <c r="B28" s="34"/>
      <c r="C28" s="34"/>
      <c r="D28" s="34"/>
      <c r="E28" s="61" t="str">
        <f>IF(BS_Novembre[[#This Row],[N° ARTICLE]]=0,"",VLOOKUP(BS_Novembre[[#This Row],[N° ARTICLE]],Données!C23:E79,2,FALSE))</f>
        <v/>
      </c>
      <c r="F28" s="34" t="str">
        <f>IF(BS_Novembre[[#This Row],[N° ARTICLE]]=0,"",VLOOKUP(BS_Novembre[[#This Row],[N° ARTICLE]],Données!C23:E79,3))</f>
        <v/>
      </c>
      <c r="G28" s="25"/>
      <c r="H28" s="27"/>
    </row>
    <row r="29" spans="1:8" s="18" customFormat="1" ht="15.95" customHeight="1" x14ac:dyDescent="0.2">
      <c r="A29" s="11"/>
      <c r="B29" s="35"/>
      <c r="C29" s="35"/>
      <c r="D29" s="35"/>
      <c r="E29" s="60" t="str">
        <f>IF(BS_Novembre[[#This Row],[N° ARTICLE]]=0,"",VLOOKUP(BS_Novembre[[#This Row],[N° ARTICLE]],Données!C24:E80,2,FALSE))</f>
        <v/>
      </c>
      <c r="F29" s="35" t="str">
        <f>IF(BS_Novembre[[#This Row],[N° ARTICLE]]=0,"",VLOOKUP(BS_Novembre[[#This Row],[N° ARTICLE]],Données!C24:E80,3))</f>
        <v/>
      </c>
      <c r="G29" s="5"/>
      <c r="H29" s="4"/>
    </row>
    <row r="30" spans="1:8" ht="15.95" customHeight="1" x14ac:dyDescent="0.2">
      <c r="A30" s="29"/>
      <c r="B30" s="34"/>
      <c r="C30" s="34"/>
      <c r="D30" s="34"/>
      <c r="E30" s="61" t="str">
        <f>IF(BS_Novembre[[#This Row],[N° ARTICLE]]=0,"",VLOOKUP(BS_Novembre[[#This Row],[N° ARTICLE]],Données!C25:E81,2,FALSE))</f>
        <v/>
      </c>
      <c r="F30" s="34" t="str">
        <f>IF(BS_Novembre[[#This Row],[N° ARTICLE]]=0,"",VLOOKUP(BS_Novembre[[#This Row],[N° ARTICLE]],Données!C25:E81,3))</f>
        <v/>
      </c>
      <c r="G30" s="25"/>
      <c r="H30" s="27"/>
    </row>
    <row r="31" spans="1:8" s="18" customFormat="1" ht="15.95" customHeight="1" x14ac:dyDescent="0.2">
      <c r="A31" s="11"/>
      <c r="B31" s="35"/>
      <c r="C31" s="35"/>
      <c r="D31" s="35"/>
      <c r="E31" s="60" t="str">
        <f>IF(BS_Novembre[[#This Row],[N° ARTICLE]]=0,"",VLOOKUP(BS_Novembre[[#This Row],[N° ARTICLE]],Données!C26:E82,2,FALSE))</f>
        <v/>
      </c>
      <c r="F31" s="35" t="str">
        <f>IF(BS_Novembre[[#This Row],[N° ARTICLE]]=0,"",VLOOKUP(BS_Novembre[[#This Row],[N° ARTICLE]],Données!C26:E82,3))</f>
        <v/>
      </c>
      <c r="G31" s="5"/>
      <c r="H31" s="4"/>
    </row>
    <row r="32" spans="1:8" ht="15.95" customHeight="1" x14ac:dyDescent="0.2">
      <c r="A32" s="29"/>
      <c r="B32" s="34"/>
      <c r="C32" s="34"/>
      <c r="D32" s="34"/>
      <c r="E32" s="61" t="str">
        <f>IF(BS_Novembre[[#This Row],[N° ARTICLE]]=0,"",VLOOKUP(BS_Novembre[[#This Row],[N° ARTICLE]],Données!C27:E83,2,FALSE))</f>
        <v/>
      </c>
      <c r="F32" s="34" t="str">
        <f>IF(BS_Novembre[[#This Row],[N° ARTICLE]]=0,"",VLOOKUP(BS_Novembre[[#This Row],[N° ARTICLE]],Données!C27:E83,3))</f>
        <v/>
      </c>
      <c r="G32" s="25"/>
      <c r="H32" s="27"/>
    </row>
    <row r="33" spans="1:8" s="18" customFormat="1" ht="15.95" customHeight="1" x14ac:dyDescent="0.2">
      <c r="A33" s="11"/>
      <c r="B33" s="35"/>
      <c r="C33" s="35"/>
      <c r="D33" s="35"/>
      <c r="E33" s="60" t="str">
        <f>IF(BS_Novembre[[#This Row],[N° ARTICLE]]=0,"",VLOOKUP(BS_Novembre[[#This Row],[N° ARTICLE]],Données!C28:E84,2,FALSE))</f>
        <v/>
      </c>
      <c r="F33" s="35" t="str">
        <f>IF(BS_Novembre[[#This Row],[N° ARTICLE]]=0,"",VLOOKUP(BS_Novembre[[#This Row],[N° ARTICLE]],Données!C28:E84,3))</f>
        <v/>
      </c>
      <c r="G33" s="5"/>
      <c r="H33" s="4"/>
    </row>
    <row r="34" spans="1:8" ht="15.95" customHeight="1" x14ac:dyDescent="0.2">
      <c r="A34" s="29"/>
      <c r="B34" s="34"/>
      <c r="C34" s="34"/>
      <c r="D34" s="34"/>
      <c r="E34" s="61" t="str">
        <f>IF(BS_Novembre[[#This Row],[N° ARTICLE]]=0,"",VLOOKUP(BS_Novembre[[#This Row],[N° ARTICLE]],Données!C29:E85,2,FALSE))</f>
        <v/>
      </c>
      <c r="F34" s="34" t="str">
        <f>IF(BS_Novembre[[#This Row],[N° ARTICLE]]=0,"",VLOOKUP(BS_Novembre[[#This Row],[N° ARTICLE]],Données!C29:E85,3))</f>
        <v/>
      </c>
      <c r="G34" s="25"/>
      <c r="H34" s="27"/>
    </row>
    <row r="35" spans="1:8" s="18" customFormat="1" ht="15.95" customHeight="1" x14ac:dyDescent="0.2">
      <c r="A35" s="11"/>
      <c r="B35" s="35"/>
      <c r="C35" s="35"/>
      <c r="D35" s="35"/>
      <c r="E35" s="60" t="str">
        <f>IF(BS_Novembre[[#This Row],[N° ARTICLE]]=0,"",VLOOKUP(BS_Novembre[[#This Row],[N° ARTICLE]],Données!C30:E86,2,FALSE))</f>
        <v/>
      </c>
      <c r="F35" s="35" t="str">
        <f>IF(BS_Novembre[[#This Row],[N° ARTICLE]]=0,"",VLOOKUP(BS_Novembre[[#This Row],[N° ARTICLE]],Données!C30:E86,3))</f>
        <v/>
      </c>
      <c r="G35" s="5"/>
      <c r="H35" s="4"/>
    </row>
    <row r="36" spans="1:8" ht="15.95" customHeight="1" x14ac:dyDescent="0.2">
      <c r="A36" s="29"/>
      <c r="B36" s="34"/>
      <c r="C36" s="34"/>
      <c r="D36" s="34"/>
      <c r="E36" s="61" t="str">
        <f>IF(BS_Novembre[[#This Row],[N° ARTICLE]]=0,"",VLOOKUP(BS_Novembre[[#This Row],[N° ARTICLE]],Données!C31:E87,2,FALSE))</f>
        <v/>
      </c>
      <c r="F36" s="34" t="str">
        <f>IF(BS_Novembre[[#This Row],[N° ARTICLE]]=0,"",VLOOKUP(BS_Novembre[[#This Row],[N° ARTICLE]],Données!C31:E87,3))</f>
        <v/>
      </c>
      <c r="G36" s="25"/>
      <c r="H36" s="27"/>
    </row>
    <row r="37" spans="1:8" s="18" customFormat="1" ht="15.95" customHeight="1" x14ac:dyDescent="0.2">
      <c r="A37" s="11"/>
      <c r="B37" s="35"/>
      <c r="C37" s="35"/>
      <c r="D37" s="35"/>
      <c r="E37" s="60" t="str">
        <f>IF(BS_Novembre[[#This Row],[N° ARTICLE]]=0,"",VLOOKUP(BS_Novembre[[#This Row],[N° ARTICLE]],Données!C32:E88,2,FALSE))</f>
        <v/>
      </c>
      <c r="F37" s="35" t="str">
        <f>IF(BS_Novembre[[#This Row],[N° ARTICLE]]=0,"",VLOOKUP(BS_Novembre[[#This Row],[N° ARTICLE]],Données!C32:E88,3))</f>
        <v/>
      </c>
      <c r="G37" s="5"/>
      <c r="H37" s="4"/>
    </row>
    <row r="38" spans="1:8" ht="15.95" customHeight="1" x14ac:dyDescent="0.2">
      <c r="A38" s="29"/>
      <c r="B38" s="34"/>
      <c r="C38" s="34"/>
      <c r="D38" s="34"/>
      <c r="E38" s="61" t="str">
        <f>IF(BS_Novembre[[#This Row],[N° ARTICLE]]=0,"",VLOOKUP(BS_Novembre[[#This Row],[N° ARTICLE]],Données!C33:E89,2,FALSE))</f>
        <v/>
      </c>
      <c r="F38" s="34" t="str">
        <f>IF(BS_Novembre[[#This Row],[N° ARTICLE]]=0,"",VLOOKUP(BS_Novembre[[#This Row],[N° ARTICLE]],Données!C33:E89,3))</f>
        <v/>
      </c>
      <c r="G38" s="25"/>
      <c r="H38" s="27"/>
    </row>
    <row r="39" spans="1:8" s="18" customFormat="1" ht="15.95" customHeight="1" x14ac:dyDescent="0.2">
      <c r="A39" s="11"/>
      <c r="B39" s="35"/>
      <c r="C39" s="35"/>
      <c r="D39" s="35"/>
      <c r="E39" s="60" t="str">
        <f>IF(BS_Novembre[[#This Row],[N° ARTICLE]]=0,"",VLOOKUP(BS_Novembre[[#This Row],[N° ARTICLE]],Données!C34:E90,2,FALSE))</f>
        <v/>
      </c>
      <c r="F39" s="35" t="str">
        <f>IF(BS_Novembre[[#This Row],[N° ARTICLE]]=0,"",VLOOKUP(BS_Novembre[[#This Row],[N° ARTICLE]],Données!C34:E90,3))</f>
        <v/>
      </c>
      <c r="G39" s="5"/>
      <c r="H39" s="4"/>
    </row>
    <row r="40" spans="1:8" ht="15.95" customHeight="1" x14ac:dyDescent="0.2">
      <c r="A40" s="29"/>
      <c r="B40" s="34"/>
      <c r="C40" s="34"/>
      <c r="D40" s="34"/>
      <c r="E40" s="61" t="str">
        <f>IF(BS_Novembre[[#This Row],[N° ARTICLE]]=0,"",VLOOKUP(BS_Novembre[[#This Row],[N° ARTICLE]],Données!C35:E91,2,FALSE))</f>
        <v/>
      </c>
      <c r="F40" s="34" t="str">
        <f>IF(BS_Novembre[[#This Row],[N° ARTICLE]]=0,"",VLOOKUP(BS_Novembre[[#This Row],[N° ARTICLE]],Données!C35:E91,3))</f>
        <v/>
      </c>
      <c r="G40" s="25"/>
      <c r="H40" s="27"/>
    </row>
    <row r="41" spans="1:8" s="18" customFormat="1" ht="15.95" customHeight="1" x14ac:dyDescent="0.2">
      <c r="A41" s="11"/>
      <c r="B41" s="35"/>
      <c r="C41" s="35"/>
      <c r="D41" s="35"/>
      <c r="E41" s="60" t="str">
        <f>IF(BS_Novembre[[#This Row],[N° ARTICLE]]=0,"",VLOOKUP(BS_Novembre[[#This Row],[N° ARTICLE]],Données!C36:E92,2,FALSE))</f>
        <v/>
      </c>
      <c r="F41" s="35" t="str">
        <f>IF(BS_Novembre[[#This Row],[N° ARTICLE]]=0,"",VLOOKUP(BS_Novembre[[#This Row],[N° ARTICLE]],Données!C36:E92,3))</f>
        <v/>
      </c>
      <c r="G41" s="5"/>
      <c r="H41" s="4"/>
    </row>
    <row r="42" spans="1:8" ht="15.95" customHeight="1" x14ac:dyDescent="0.2">
      <c r="A42" s="29"/>
      <c r="B42" s="34"/>
      <c r="C42" s="34"/>
      <c r="D42" s="34"/>
      <c r="E42" s="61" t="str">
        <f>IF(BS_Novembre[[#This Row],[N° ARTICLE]]=0,"",VLOOKUP(BS_Novembre[[#This Row],[N° ARTICLE]],Données!C37:E93,2,FALSE))</f>
        <v/>
      </c>
      <c r="F42" s="34" t="str">
        <f>IF(BS_Novembre[[#This Row],[N° ARTICLE]]=0,"",VLOOKUP(BS_Novembre[[#This Row],[N° ARTICLE]],Données!C37:E93,3))</f>
        <v/>
      </c>
      <c r="G42" s="25"/>
      <c r="H42" s="27"/>
    </row>
    <row r="43" spans="1:8" s="18" customFormat="1" ht="15.95" customHeight="1" x14ac:dyDescent="0.2">
      <c r="A43" s="11"/>
      <c r="B43" s="35"/>
      <c r="C43" s="35"/>
      <c r="D43" s="35"/>
      <c r="E43" s="60" t="str">
        <f>IF(BS_Novembre[[#This Row],[N° ARTICLE]]=0,"",VLOOKUP(BS_Novembre[[#This Row],[N° ARTICLE]],Données!C38:E94,2,FALSE))</f>
        <v/>
      </c>
      <c r="F43" s="35" t="str">
        <f>IF(BS_Novembre[[#This Row],[N° ARTICLE]]=0,"",VLOOKUP(BS_Novembre[[#This Row],[N° ARTICLE]],Données!C38:E94,3))</f>
        <v/>
      </c>
      <c r="G43" s="5"/>
      <c r="H43" s="4"/>
    </row>
    <row r="44" spans="1:8" ht="15.95" customHeight="1" x14ac:dyDescent="0.2">
      <c r="A44" s="29"/>
      <c r="B44" s="34"/>
      <c r="C44" s="34"/>
      <c r="D44" s="34"/>
      <c r="E44" s="61" t="str">
        <f>IF(BS_Novembre[[#This Row],[N° ARTICLE]]=0,"",VLOOKUP(BS_Novembre[[#This Row],[N° ARTICLE]],Données!C39:E95,2,FALSE))</f>
        <v/>
      </c>
      <c r="F44" s="34" t="str">
        <f>IF(BS_Novembre[[#This Row],[N° ARTICLE]]=0,"",VLOOKUP(BS_Novembre[[#This Row],[N° ARTICLE]],Données!C39:E95,3))</f>
        <v/>
      </c>
      <c r="G44" s="25"/>
      <c r="H44" s="27"/>
    </row>
    <row r="45" spans="1:8" s="18" customFormat="1" ht="15.95" customHeight="1" x14ac:dyDescent="0.2">
      <c r="A45" s="11"/>
      <c r="B45" s="35"/>
      <c r="C45" s="35"/>
      <c r="D45" s="35"/>
      <c r="E45" s="60" t="str">
        <f>IF(BS_Novembre[[#This Row],[N° ARTICLE]]=0,"",VLOOKUP(BS_Novembre[[#This Row],[N° ARTICLE]],Données!C40:E96,2,FALSE))</f>
        <v/>
      </c>
      <c r="F45" s="35" t="str">
        <f>IF(BS_Novembre[[#This Row],[N° ARTICLE]]=0,"",VLOOKUP(BS_Novembre[[#This Row],[N° ARTICLE]],Données!C40:E96,3))</f>
        <v/>
      </c>
      <c r="G45" s="5"/>
      <c r="H45" s="4"/>
    </row>
    <row r="46" spans="1:8" ht="15.95" customHeight="1" x14ac:dyDescent="0.2">
      <c r="A46" s="29"/>
      <c r="B46" s="34"/>
      <c r="C46" s="34"/>
      <c r="D46" s="34"/>
      <c r="E46" s="61" t="str">
        <f>IF(BS_Novembre[[#This Row],[N° ARTICLE]]=0,"",VLOOKUP(BS_Novembre[[#This Row],[N° ARTICLE]],Données!C41:E97,2,FALSE))</f>
        <v/>
      </c>
      <c r="F46" s="34" t="str">
        <f>IF(BS_Novembre[[#This Row],[N° ARTICLE]]=0,"",VLOOKUP(BS_Novembre[[#This Row],[N° ARTICLE]],Données!C41:E97,3))</f>
        <v/>
      </c>
      <c r="G46" s="25"/>
      <c r="H46" s="27"/>
    </row>
    <row r="47" spans="1:8" s="18" customFormat="1" ht="15.95" customHeight="1" x14ac:dyDescent="0.2">
      <c r="A47" s="11"/>
      <c r="B47" s="35"/>
      <c r="C47" s="35"/>
      <c r="D47" s="35"/>
      <c r="E47" s="60" t="str">
        <f>IF(BS_Novembre[[#This Row],[N° ARTICLE]]=0,"",VLOOKUP(BS_Novembre[[#This Row],[N° ARTICLE]],Données!C42:E98,2,FALSE))</f>
        <v/>
      </c>
      <c r="F47" s="35" t="str">
        <f>IF(BS_Novembre[[#This Row],[N° ARTICLE]]=0,"",VLOOKUP(BS_Novembre[[#This Row],[N° ARTICLE]],Données!C42:E98,3))</f>
        <v/>
      </c>
      <c r="G47" s="5"/>
      <c r="H47" s="4"/>
    </row>
    <row r="48" spans="1:8" ht="15.95" customHeight="1" x14ac:dyDescent="0.2">
      <c r="A48" s="29"/>
      <c r="B48" s="34"/>
      <c r="C48" s="34"/>
      <c r="D48" s="34"/>
      <c r="E48" s="61" t="str">
        <f>IF(BS_Novembre[[#This Row],[N° ARTICLE]]=0,"",VLOOKUP(BS_Novembre[[#This Row],[N° ARTICLE]],Données!C43:E99,2,FALSE))</f>
        <v/>
      </c>
      <c r="F48" s="34" t="str">
        <f>IF(BS_Novembre[[#This Row],[N° ARTICLE]]=0,"",VLOOKUP(BS_Novembre[[#This Row],[N° ARTICLE]],Données!C43:E99,3))</f>
        <v/>
      </c>
      <c r="G48" s="25"/>
      <c r="H48" s="27"/>
    </row>
    <row r="49" spans="1:8" s="18" customFormat="1" ht="15.95" customHeight="1" x14ac:dyDescent="0.2">
      <c r="A49" s="11"/>
      <c r="B49" s="35"/>
      <c r="C49" s="35"/>
      <c r="D49" s="35"/>
      <c r="E49" s="60" t="str">
        <f>IF(BS_Novembre[[#This Row],[N° ARTICLE]]=0,"",VLOOKUP(BS_Novembre[[#This Row],[N° ARTICLE]],Données!C44:E100,2,FALSE))</f>
        <v/>
      </c>
      <c r="F49" s="35" t="str">
        <f>IF(BS_Novembre[[#This Row],[N° ARTICLE]]=0,"",VLOOKUP(BS_Novembre[[#This Row],[N° ARTICLE]],Données!C44:E100,3))</f>
        <v/>
      </c>
      <c r="G49" s="5"/>
      <c r="H49" s="4"/>
    </row>
    <row r="50" spans="1:8" ht="15.95" customHeight="1" x14ac:dyDescent="0.2">
      <c r="A50" s="29"/>
      <c r="B50" s="34"/>
      <c r="C50" s="34"/>
      <c r="D50" s="34"/>
      <c r="E50" s="61" t="str">
        <f>IF(BS_Novembre[[#This Row],[N° ARTICLE]]=0,"",VLOOKUP(BS_Novembre[[#This Row],[N° ARTICLE]],Données!C45:E101,2,FALSE))</f>
        <v/>
      </c>
      <c r="F50" s="34" t="str">
        <f>IF(BS_Novembre[[#This Row],[N° ARTICLE]]=0,"",VLOOKUP(BS_Novembre[[#This Row],[N° ARTICLE]],Données!C45:E101,3))</f>
        <v/>
      </c>
      <c r="G50" s="25"/>
      <c r="H50" s="27"/>
    </row>
    <row r="51" spans="1:8" s="18" customFormat="1" ht="15.95" customHeight="1" x14ac:dyDescent="0.2">
      <c r="A51" s="11"/>
      <c r="B51" s="35"/>
      <c r="C51" s="35"/>
      <c r="D51" s="35"/>
      <c r="E51" s="60" t="str">
        <f>IF(BS_Novembre[[#This Row],[N° ARTICLE]]=0,"",VLOOKUP(BS_Novembre[[#This Row],[N° ARTICLE]],Données!C46:E102,2,FALSE))</f>
        <v/>
      </c>
      <c r="F51" s="35" t="str">
        <f>IF(BS_Novembre[[#This Row],[N° ARTICLE]]=0,"",VLOOKUP(BS_Novembre[[#This Row],[N° ARTICLE]],Données!C46:E102,3))</f>
        <v/>
      </c>
      <c r="G51" s="5"/>
      <c r="H51" s="4"/>
    </row>
    <row r="52" spans="1:8" ht="15.95" customHeight="1" x14ac:dyDescent="0.2">
      <c r="A52" s="29"/>
      <c r="B52" s="34"/>
      <c r="C52" s="34"/>
      <c r="D52" s="34"/>
      <c r="E52" s="61" t="str">
        <f>IF(BS_Novembre[[#This Row],[N° ARTICLE]]=0,"",VLOOKUP(BS_Novembre[[#This Row],[N° ARTICLE]],Données!C47:E103,2,FALSE))</f>
        <v/>
      </c>
      <c r="F52" s="34" t="str">
        <f>IF(BS_Novembre[[#This Row],[N° ARTICLE]]=0,"",VLOOKUP(BS_Novembre[[#This Row],[N° ARTICLE]],Données!C47:E103,3))</f>
        <v/>
      </c>
      <c r="G52" s="25"/>
      <c r="H52" s="27"/>
    </row>
    <row r="53" spans="1:8" s="18" customFormat="1" ht="15.95" customHeight="1" x14ac:dyDescent="0.2">
      <c r="A53" s="11"/>
      <c r="B53" s="35"/>
      <c r="C53" s="35"/>
      <c r="D53" s="35"/>
      <c r="E53" s="60" t="str">
        <f>IF(BS_Novembre[[#This Row],[N° ARTICLE]]=0,"",VLOOKUP(BS_Novembre[[#This Row],[N° ARTICLE]],Données!C48:E104,2,FALSE))</f>
        <v/>
      </c>
      <c r="F53" s="35" t="str">
        <f>IF(BS_Novembre[[#This Row],[N° ARTICLE]]=0,"",VLOOKUP(BS_Novembre[[#This Row],[N° ARTICLE]],Données!C48:E104,3))</f>
        <v/>
      </c>
      <c r="G53" s="5"/>
      <c r="H53" s="4"/>
    </row>
    <row r="54" spans="1:8" ht="15.95" customHeight="1" x14ac:dyDescent="0.2">
      <c r="A54" s="29"/>
      <c r="B54" s="34"/>
      <c r="C54" s="34"/>
      <c r="D54" s="34"/>
      <c r="E54" s="61" t="str">
        <f>IF(BS_Novembre[[#This Row],[N° ARTICLE]]=0,"",VLOOKUP(BS_Novembre[[#This Row],[N° ARTICLE]],Données!C49:E105,2,FALSE))</f>
        <v/>
      </c>
      <c r="F54" s="34" t="str">
        <f>IF(BS_Novembre[[#This Row],[N° ARTICLE]]=0,"",VLOOKUP(BS_Novembre[[#This Row],[N° ARTICLE]],Données!C49:E105,3))</f>
        <v/>
      </c>
      <c r="G54" s="25"/>
      <c r="H54" s="27"/>
    </row>
    <row r="55" spans="1:8" s="18" customFormat="1" ht="15.95" customHeight="1" x14ac:dyDescent="0.2">
      <c r="A55" s="11"/>
      <c r="B55" s="35"/>
      <c r="C55" s="35"/>
      <c r="D55" s="35"/>
      <c r="E55" s="60" t="str">
        <f>IF(BS_Novembre[[#This Row],[N° ARTICLE]]=0,"",VLOOKUP(BS_Novembre[[#This Row],[N° ARTICLE]],Données!C50:E106,2,FALSE))</f>
        <v/>
      </c>
      <c r="F55" s="35" t="str">
        <f>IF(BS_Novembre[[#This Row],[N° ARTICLE]]=0,"",VLOOKUP(BS_Novembre[[#This Row],[N° ARTICLE]],Données!C50:E106,3))</f>
        <v/>
      </c>
      <c r="G55" s="5"/>
      <c r="H55" s="4"/>
    </row>
    <row r="56" spans="1:8" ht="15.95" customHeight="1" x14ac:dyDescent="0.2">
      <c r="A56" s="29"/>
      <c r="B56" s="34"/>
      <c r="C56" s="34"/>
      <c r="D56" s="34"/>
      <c r="E56" s="61" t="str">
        <f>IF(BS_Novembre[[#This Row],[N° ARTICLE]]=0,"",VLOOKUP(BS_Novembre[[#This Row],[N° ARTICLE]],Données!C51:E107,2,FALSE))</f>
        <v/>
      </c>
      <c r="F56" s="34" t="str">
        <f>IF(BS_Novembre[[#This Row],[N° ARTICLE]]=0,"",VLOOKUP(BS_Novembre[[#This Row],[N° ARTICLE]],Données!C51:E107,3))</f>
        <v/>
      </c>
      <c r="G56" s="25"/>
      <c r="H56" s="27"/>
    </row>
    <row r="57" spans="1:8" s="18" customFormat="1" ht="15.95" customHeight="1" x14ac:dyDescent="0.2">
      <c r="A57" s="11"/>
      <c r="B57" s="35"/>
      <c r="C57" s="35"/>
      <c r="D57" s="35"/>
      <c r="E57" s="60" t="str">
        <f>IF(BS_Novembre[[#This Row],[N° ARTICLE]]=0,"",VLOOKUP(BS_Novembre[[#This Row],[N° ARTICLE]],Données!C52:E108,2,FALSE))</f>
        <v/>
      </c>
      <c r="F57" s="35" t="str">
        <f>IF(BS_Novembre[[#This Row],[N° ARTICLE]]=0,"",VLOOKUP(BS_Novembre[[#This Row],[N° ARTICLE]],Données!C52:E108,3))</f>
        <v/>
      </c>
      <c r="G57" s="5"/>
      <c r="H57" s="4"/>
    </row>
    <row r="58" spans="1:8" ht="15.95" customHeight="1" x14ac:dyDescent="0.2">
      <c r="A58" s="29"/>
      <c r="B58" s="34"/>
      <c r="C58" s="34"/>
      <c r="D58" s="34"/>
      <c r="E58" s="61" t="str">
        <f>IF(BS_Novembre[[#This Row],[N° ARTICLE]]=0,"",VLOOKUP(BS_Novembre[[#This Row],[N° ARTICLE]],Données!C53:E109,2,FALSE))</f>
        <v/>
      </c>
      <c r="F58" s="34" t="str">
        <f>IF(BS_Novembre[[#This Row],[N° ARTICLE]]=0,"",VLOOKUP(BS_Novembre[[#This Row],[N° ARTICLE]],Données!C53:E109,3))</f>
        <v/>
      </c>
      <c r="G58" s="25"/>
      <c r="H58" s="27"/>
    </row>
    <row r="59" spans="1:8" s="18" customFormat="1" ht="15.95" customHeight="1" x14ac:dyDescent="0.2">
      <c r="A59" s="11"/>
      <c r="B59" s="35"/>
      <c r="C59" s="35"/>
      <c r="D59" s="35"/>
      <c r="E59" s="60" t="str">
        <f>IF(BS_Novembre[[#This Row],[N° ARTICLE]]=0,"",VLOOKUP(BS_Novembre[[#This Row],[N° ARTICLE]],Données!C54:E110,2,FALSE))</f>
        <v/>
      </c>
      <c r="F59" s="35" t="str">
        <f>IF(BS_Novembre[[#This Row],[N° ARTICLE]]=0,"",VLOOKUP(BS_Novembre[[#This Row],[N° ARTICLE]],Données!C54:E110,3))</f>
        <v/>
      </c>
      <c r="G59" s="5"/>
      <c r="H59" s="4"/>
    </row>
    <row r="60" spans="1:8" ht="15.95" customHeight="1" x14ac:dyDescent="0.2">
      <c r="A60" s="29"/>
      <c r="B60" s="34"/>
      <c r="C60" s="34"/>
      <c r="D60" s="34"/>
      <c r="E60" s="61" t="str">
        <f>IF(BS_Novembre[[#This Row],[N° ARTICLE]]=0,"",VLOOKUP(BS_Novembre[[#This Row],[N° ARTICLE]],Données!C55:E111,2,FALSE))</f>
        <v/>
      </c>
      <c r="F60" s="34" t="str">
        <f>IF(BS_Novembre[[#This Row],[N° ARTICLE]]=0,"",VLOOKUP(BS_Novembre[[#This Row],[N° ARTICLE]],Données!C55:E111,3))</f>
        <v/>
      </c>
      <c r="G60" s="25"/>
      <c r="H60" s="27"/>
    </row>
    <row r="61" spans="1:8" s="18" customFormat="1" ht="15.95" customHeight="1" x14ac:dyDescent="0.2">
      <c r="A61" s="11"/>
      <c r="B61" s="35"/>
      <c r="C61" s="35"/>
      <c r="D61" s="35"/>
      <c r="E61" s="60" t="str">
        <f>IF(BS_Novembre[[#This Row],[N° ARTICLE]]=0,"",VLOOKUP(BS_Novembre[[#This Row],[N° ARTICLE]],Données!C56:E112,2,FALSE))</f>
        <v/>
      </c>
      <c r="F61" s="35" t="str">
        <f>IF(BS_Novembre[[#This Row],[N° ARTICLE]]=0,"",VLOOKUP(BS_Novembre[[#This Row],[N° ARTICLE]],Données!C56:E112,3))</f>
        <v/>
      </c>
      <c r="G61" s="5"/>
      <c r="H61" s="4"/>
    </row>
    <row r="62" spans="1:8" ht="15.95" customHeight="1" x14ac:dyDescent="0.2">
      <c r="A62" s="29"/>
      <c r="B62" s="34"/>
      <c r="C62" s="34"/>
      <c r="D62" s="34"/>
      <c r="E62" s="61" t="str">
        <f>IF(BS_Novembre[[#This Row],[N° ARTICLE]]=0,"",VLOOKUP(BS_Novembre[[#This Row],[N° ARTICLE]],Données!C57:E113,2,FALSE))</f>
        <v/>
      </c>
      <c r="F62" s="34" t="str">
        <f>IF(BS_Novembre[[#This Row],[N° ARTICLE]]=0,"",VLOOKUP(BS_Novembre[[#This Row],[N° ARTICLE]],Données!C57:E113,3))</f>
        <v/>
      </c>
      <c r="G62" s="25"/>
      <c r="H62" s="27"/>
    </row>
    <row r="63" spans="1:8" ht="15.95" customHeight="1" x14ac:dyDescent="0.2">
      <c r="A63" s="11"/>
      <c r="B63" s="35"/>
      <c r="C63" s="35"/>
      <c r="D63" s="35"/>
      <c r="E63" s="60" t="str">
        <f>IF(BS_Novembre[[#This Row],[N° ARTICLE]]=0,"",VLOOKUP(BS_Novembre[[#This Row],[N° ARTICLE]],Données!C58:E114,2,FALSE))</f>
        <v/>
      </c>
      <c r="F63" s="35" t="str">
        <f>IF(BS_Novembre[[#This Row],[N° ARTICLE]]=0,"",VLOOKUP(BS_Novembre[[#This Row],[N° ARTICLE]],Données!C58:E114,3))</f>
        <v/>
      </c>
      <c r="G63" s="5"/>
      <c r="H63" s="4"/>
    </row>
    <row r="64" spans="1:8" s="18" customFormat="1" ht="15.95" customHeight="1" x14ac:dyDescent="0.2">
      <c r="A64" s="29"/>
      <c r="B64" s="34"/>
      <c r="C64" s="34"/>
      <c r="D64" s="34"/>
      <c r="E64" s="61" t="str">
        <f>IF(BS_Novembre[[#This Row],[N° ARTICLE]]=0,"",VLOOKUP(BS_Novembre[[#This Row],[N° ARTICLE]],Données!C59:E115,2,FALSE))</f>
        <v/>
      </c>
      <c r="F64" s="34" t="str">
        <f>IF(BS_Novembre[[#This Row],[N° ARTICLE]]=0,"",VLOOKUP(BS_Novembre[[#This Row],[N° ARTICLE]],Données!C59:E115,3))</f>
        <v/>
      </c>
      <c r="G64" s="25"/>
      <c r="H64" s="27"/>
    </row>
    <row r="65" spans="1:8" ht="15.95" customHeight="1" x14ac:dyDescent="0.2">
      <c r="A65" s="11"/>
      <c r="B65" s="35"/>
      <c r="C65" s="35"/>
      <c r="D65" s="35"/>
      <c r="E65" s="60" t="str">
        <f>IF(BS_Novembre[[#This Row],[N° ARTICLE]]=0,"",VLOOKUP(BS_Novembre[[#This Row],[N° ARTICLE]],Données!C60:E116,2,FALSE))</f>
        <v/>
      </c>
      <c r="F65" s="35" t="str">
        <f>IF(BS_Novembre[[#This Row],[N° ARTICLE]]=0,"",VLOOKUP(BS_Novembre[[#This Row],[N° ARTICLE]],Données!C60:E116,3))</f>
        <v/>
      </c>
      <c r="G65" s="5"/>
      <c r="H65" s="4"/>
    </row>
    <row r="66" spans="1:8" ht="15.95" customHeight="1" x14ac:dyDescent="0.2">
      <c r="A66" s="29"/>
      <c r="B66" s="34"/>
      <c r="C66" s="34"/>
      <c r="D66" s="34"/>
      <c r="E66" s="61" t="str">
        <f>IF(BS_Novembre[[#This Row],[N° ARTICLE]]=0,"",VLOOKUP(BS_Novembre[[#This Row],[N° ARTICLE]],Données!C61:E117,2,FALSE))</f>
        <v/>
      </c>
      <c r="F66" s="34" t="str">
        <f>IF(BS_Novembre[[#This Row],[N° ARTICLE]]=0,"",VLOOKUP(BS_Novembre[[#This Row],[N° ARTICLE]],Données!C61:E117,3))</f>
        <v/>
      </c>
      <c r="G66" s="25"/>
      <c r="H66" s="27"/>
    </row>
    <row r="67" spans="1:8" s="18" customFormat="1" ht="15.95" customHeight="1" x14ac:dyDescent="0.2">
      <c r="A67" s="11"/>
      <c r="B67" s="35"/>
      <c r="C67" s="35"/>
      <c r="D67" s="35"/>
      <c r="E67" s="60" t="str">
        <f>IF(BS_Novembre[[#This Row],[N° ARTICLE]]=0,"",VLOOKUP(BS_Novembre[[#This Row],[N° ARTICLE]],Données!C62:E118,2,FALSE))</f>
        <v/>
      </c>
      <c r="F67" s="35" t="str">
        <f>IF(BS_Novembre[[#This Row],[N° ARTICLE]]=0,"",VLOOKUP(BS_Novembre[[#This Row],[N° ARTICLE]],Données!C62:E118,3))</f>
        <v/>
      </c>
      <c r="G67" s="5"/>
      <c r="H67" s="4"/>
    </row>
    <row r="68" spans="1:8" ht="15.95" customHeight="1" x14ac:dyDescent="0.2">
      <c r="A68" s="29"/>
      <c r="B68" s="34"/>
      <c r="C68" s="34"/>
      <c r="D68" s="34"/>
      <c r="E68" s="61" t="str">
        <f>IF(BS_Novembre[[#This Row],[N° ARTICLE]]=0,"",VLOOKUP(BS_Novembre[[#This Row],[N° ARTICLE]],Données!C63:E119,2,FALSE))</f>
        <v/>
      </c>
      <c r="F68" s="34" t="str">
        <f>IF(BS_Novembre[[#This Row],[N° ARTICLE]]=0,"",VLOOKUP(BS_Novembre[[#This Row],[N° ARTICLE]],Données!C63:E119,3))</f>
        <v/>
      </c>
      <c r="G68" s="25"/>
      <c r="H68" s="27"/>
    </row>
    <row r="69" spans="1:8" s="18" customFormat="1" ht="15.95" customHeight="1" x14ac:dyDescent="0.2">
      <c r="A69" s="11"/>
      <c r="B69" s="35"/>
      <c r="C69" s="35"/>
      <c r="D69" s="35"/>
      <c r="E69" s="60" t="str">
        <f>IF(BS_Novembre[[#This Row],[N° ARTICLE]]=0,"",VLOOKUP(BS_Novembre[[#This Row],[N° ARTICLE]],Données!C64:E120,2,FALSE))</f>
        <v/>
      </c>
      <c r="F69" s="35" t="str">
        <f>IF(BS_Novembre[[#This Row],[N° ARTICLE]]=0,"",VLOOKUP(BS_Novembre[[#This Row],[N° ARTICLE]],Données!C64:E120,3))</f>
        <v/>
      </c>
      <c r="G69" s="5"/>
      <c r="H69" s="4"/>
    </row>
    <row r="70" spans="1:8" ht="15.95" customHeight="1" x14ac:dyDescent="0.2">
      <c r="A70" s="29"/>
      <c r="B70" s="34"/>
      <c r="C70" s="34"/>
      <c r="D70" s="34"/>
      <c r="E70" s="61" t="str">
        <f>IF(BS_Novembre[[#This Row],[N° ARTICLE]]=0,"",VLOOKUP(BS_Novembre[[#This Row],[N° ARTICLE]],Données!C65:E121,2,FALSE))</f>
        <v/>
      </c>
      <c r="F70" s="34" t="str">
        <f>IF(BS_Novembre[[#This Row],[N° ARTICLE]]=0,"",VLOOKUP(BS_Novembre[[#This Row],[N° ARTICLE]],Données!C65:E121,3))</f>
        <v/>
      </c>
      <c r="G70" s="25"/>
      <c r="H70" s="27"/>
    </row>
    <row r="71" spans="1:8" s="18" customFormat="1" ht="15.95" customHeight="1" x14ac:dyDescent="0.2">
      <c r="A71" s="11"/>
      <c r="B71" s="35"/>
      <c r="C71" s="35"/>
      <c r="D71" s="35"/>
      <c r="E71" s="60" t="str">
        <f>IF(BS_Novembre[[#This Row],[N° ARTICLE]]=0,"",VLOOKUP(BS_Novembre[[#This Row],[N° ARTICLE]],Données!C66:E122,2,FALSE))</f>
        <v/>
      </c>
      <c r="F71" s="35" t="str">
        <f>IF(BS_Novembre[[#This Row],[N° ARTICLE]]=0,"",VLOOKUP(BS_Novembre[[#This Row],[N° ARTICLE]],Données!C66:E122,3))</f>
        <v/>
      </c>
      <c r="G71" s="5"/>
      <c r="H71" s="4"/>
    </row>
    <row r="72" spans="1:8" ht="15.95" customHeight="1" x14ac:dyDescent="0.2">
      <c r="A72" s="29"/>
      <c r="B72" s="34"/>
      <c r="C72" s="34"/>
      <c r="D72" s="34"/>
      <c r="E72" s="61" t="str">
        <f>IF(BS_Novembre[[#This Row],[N° ARTICLE]]=0,"",VLOOKUP(BS_Novembre[[#This Row],[N° ARTICLE]],Données!C67:E123,2,FALSE))</f>
        <v/>
      </c>
      <c r="F72" s="34" t="str">
        <f>IF(BS_Novembre[[#This Row],[N° ARTICLE]]=0,"",VLOOKUP(BS_Novembre[[#This Row],[N° ARTICLE]],Données!C67:E123,3))</f>
        <v/>
      </c>
      <c r="G72" s="25"/>
      <c r="H72" s="27"/>
    </row>
    <row r="73" spans="1:8" s="18" customFormat="1" ht="15.95" customHeight="1" x14ac:dyDescent="0.2">
      <c r="A73" s="11"/>
      <c r="B73" s="35"/>
      <c r="C73" s="35"/>
      <c r="D73" s="35"/>
      <c r="E73" s="60" t="str">
        <f>IF(BS_Novembre[[#This Row],[N° ARTICLE]]=0,"",VLOOKUP(BS_Novembre[[#This Row],[N° ARTICLE]],Données!C68:E124,2,FALSE))</f>
        <v/>
      </c>
      <c r="F73" s="35" t="str">
        <f>IF(BS_Novembre[[#This Row],[N° ARTICLE]]=0,"",VLOOKUP(BS_Novembre[[#This Row],[N° ARTICLE]],Données!C68:E124,3))</f>
        <v/>
      </c>
      <c r="G73" s="5"/>
      <c r="H73" s="4"/>
    </row>
    <row r="74" spans="1:8" ht="15.95" customHeight="1" x14ac:dyDescent="0.2">
      <c r="A74" s="29"/>
      <c r="B74" s="34"/>
      <c r="C74" s="34"/>
      <c r="D74" s="34"/>
      <c r="E74" s="61" t="str">
        <f>IF(BS_Novembre[[#This Row],[N° ARTICLE]]=0,"",VLOOKUP(BS_Novembre[[#This Row],[N° ARTICLE]],Données!C69:E125,2,FALSE))</f>
        <v/>
      </c>
      <c r="F74" s="34" t="str">
        <f>IF(BS_Novembre[[#This Row],[N° ARTICLE]]=0,"",VLOOKUP(BS_Novembre[[#This Row],[N° ARTICLE]],Données!C69:E125,3))</f>
        <v/>
      </c>
      <c r="G74" s="25"/>
      <c r="H74" s="27"/>
    </row>
    <row r="75" spans="1:8" s="18" customFormat="1" ht="15.95" customHeight="1" x14ac:dyDescent="0.2">
      <c r="A75" s="11"/>
      <c r="B75" s="35"/>
      <c r="C75" s="35"/>
      <c r="D75" s="35"/>
      <c r="E75" s="60" t="str">
        <f>IF(BS_Novembre[[#This Row],[N° ARTICLE]]=0,"",VLOOKUP(BS_Novembre[[#This Row],[N° ARTICLE]],Données!C70:E126,2,FALSE))</f>
        <v/>
      </c>
      <c r="F75" s="35" t="str">
        <f>IF(BS_Novembre[[#This Row],[N° ARTICLE]]=0,"",VLOOKUP(BS_Novembre[[#This Row],[N° ARTICLE]],Données!C70:E126,3))</f>
        <v/>
      </c>
      <c r="G75" s="5"/>
      <c r="H75" s="4"/>
    </row>
    <row r="76" spans="1:8" ht="15.95" customHeight="1" x14ac:dyDescent="0.2">
      <c r="A76" s="29"/>
      <c r="B76" s="34"/>
      <c r="C76" s="34"/>
      <c r="D76" s="34"/>
      <c r="E76" s="61" t="str">
        <f>IF(BS_Novembre[[#This Row],[N° ARTICLE]]=0,"",VLOOKUP(BS_Novembre[[#This Row],[N° ARTICLE]],Données!C71:E127,2,FALSE))</f>
        <v/>
      </c>
      <c r="F76" s="34" t="str">
        <f>IF(BS_Novembre[[#This Row],[N° ARTICLE]]=0,"",VLOOKUP(BS_Novembre[[#This Row],[N° ARTICLE]],Données!C71:E127,3))</f>
        <v/>
      </c>
      <c r="G76" s="25"/>
      <c r="H76" s="27"/>
    </row>
    <row r="77" spans="1:8" s="18" customFormat="1" ht="15.95" customHeight="1" x14ac:dyDescent="0.2">
      <c r="A77" s="11"/>
      <c r="B77" s="35"/>
      <c r="C77" s="35"/>
      <c r="D77" s="35"/>
      <c r="E77" s="60" t="str">
        <f>IF(BS_Novembre[[#This Row],[N° ARTICLE]]=0,"",VLOOKUP(BS_Novembre[[#This Row],[N° ARTICLE]],Données!C72:E128,2,FALSE))</f>
        <v/>
      </c>
      <c r="F77" s="35" t="str">
        <f>IF(BS_Novembre[[#This Row],[N° ARTICLE]]=0,"",VLOOKUP(BS_Novembre[[#This Row],[N° ARTICLE]],Données!C72:E128,3))</f>
        <v/>
      </c>
      <c r="G77" s="5"/>
      <c r="H77" s="4"/>
    </row>
    <row r="78" spans="1:8" ht="15.95" customHeight="1" x14ac:dyDescent="0.2">
      <c r="A78" s="29"/>
      <c r="B78" s="34"/>
      <c r="C78" s="34"/>
      <c r="D78" s="34"/>
      <c r="E78" s="61" t="str">
        <f>IF(BS_Novembre[[#This Row],[N° ARTICLE]]=0,"",VLOOKUP(BS_Novembre[[#This Row],[N° ARTICLE]],Données!C73:E129,2,FALSE))</f>
        <v/>
      </c>
      <c r="F78" s="34" t="str">
        <f>IF(BS_Novembre[[#This Row],[N° ARTICLE]]=0,"",VLOOKUP(BS_Novembre[[#This Row],[N° ARTICLE]],Données!C73:E129,3))</f>
        <v/>
      </c>
      <c r="G78" s="25"/>
      <c r="H78" s="27"/>
    </row>
    <row r="79" spans="1:8" s="18" customFormat="1" ht="15.95" customHeight="1" x14ac:dyDescent="0.2">
      <c r="A79" s="11"/>
      <c r="B79" s="35"/>
      <c r="C79" s="35"/>
      <c r="D79" s="35"/>
      <c r="E79" s="60" t="str">
        <f>IF(BS_Novembre[[#This Row],[N° ARTICLE]]=0,"",VLOOKUP(BS_Novembre[[#This Row],[N° ARTICLE]],Données!C74:E130,2,FALSE))</f>
        <v/>
      </c>
      <c r="F79" s="35" t="str">
        <f>IF(BS_Novembre[[#This Row],[N° ARTICLE]]=0,"",VLOOKUP(BS_Novembre[[#This Row],[N° ARTICLE]],Données!C74:E130,3))</f>
        <v/>
      </c>
      <c r="G79" s="5"/>
      <c r="H79" s="4"/>
    </row>
    <row r="80" spans="1:8" ht="15.95" customHeight="1" x14ac:dyDescent="0.2">
      <c r="A80" s="29"/>
      <c r="B80" s="34"/>
      <c r="C80" s="34"/>
      <c r="D80" s="34"/>
      <c r="E80" s="61" t="str">
        <f>IF(BS_Novembre[[#This Row],[N° ARTICLE]]=0,"",VLOOKUP(BS_Novembre[[#This Row],[N° ARTICLE]],Données!C75:E131,2,FALSE))</f>
        <v/>
      </c>
      <c r="F80" s="34" t="str">
        <f>IF(BS_Novembre[[#This Row],[N° ARTICLE]]=0,"",VLOOKUP(BS_Novembre[[#This Row],[N° ARTICLE]],Données!C75:E131,3))</f>
        <v/>
      </c>
      <c r="G80" s="25"/>
      <c r="H80" s="27"/>
    </row>
    <row r="81" spans="1:8" ht="15.95" customHeight="1" x14ac:dyDescent="0.2">
      <c r="A81" s="11"/>
      <c r="B81" s="35"/>
      <c r="C81" s="35"/>
      <c r="D81" s="35"/>
      <c r="E81" s="60" t="str">
        <f>IF(BS_Novembre[[#This Row],[N° ARTICLE]]=0,"",VLOOKUP(BS_Novembre[[#This Row],[N° ARTICLE]],Données!C76:E132,2,FALSE))</f>
        <v/>
      </c>
      <c r="F81" s="35" t="str">
        <f>IF(BS_Novembre[[#This Row],[N° ARTICLE]]=0,"",VLOOKUP(BS_Novembre[[#This Row],[N° ARTICLE]],Données!C76:E132,3))</f>
        <v/>
      </c>
      <c r="G81" s="5"/>
      <c r="H81" s="4"/>
    </row>
    <row r="82" spans="1:8" s="18" customFormat="1" ht="15.95" customHeight="1" x14ac:dyDescent="0.2">
      <c r="A82" s="29"/>
      <c r="B82" s="34"/>
      <c r="C82" s="34"/>
      <c r="D82" s="34"/>
      <c r="E82" s="61" t="str">
        <f>IF(BS_Novembre[[#This Row],[N° ARTICLE]]=0,"",VLOOKUP(BS_Novembre[[#This Row],[N° ARTICLE]],Données!C77:E133,2,FALSE))</f>
        <v/>
      </c>
      <c r="F82" s="34" t="str">
        <f>IF(BS_Novembre[[#This Row],[N° ARTICLE]]=0,"",VLOOKUP(BS_Novembre[[#This Row],[N° ARTICLE]],Données!C77:E133,3))</f>
        <v/>
      </c>
      <c r="G82" s="25"/>
      <c r="H82" s="27"/>
    </row>
    <row r="83" spans="1:8" ht="15.95" customHeight="1" x14ac:dyDescent="0.2">
      <c r="A83" s="11"/>
      <c r="B83" s="35"/>
      <c r="C83" s="35"/>
      <c r="D83" s="35"/>
      <c r="E83" s="60" t="str">
        <f>IF(BS_Novembre[[#This Row],[N° ARTICLE]]=0,"",VLOOKUP(BS_Novembre[[#This Row],[N° ARTICLE]],Données!C78:E134,2,FALSE))</f>
        <v/>
      </c>
      <c r="F83" s="35" t="str">
        <f>IF(BS_Novembre[[#This Row],[N° ARTICLE]]=0,"",VLOOKUP(BS_Novembre[[#This Row],[N° ARTICLE]],Données!C78:E134,3))</f>
        <v/>
      </c>
      <c r="G83" s="5"/>
      <c r="H83" s="4"/>
    </row>
    <row r="84" spans="1:8" s="18" customFormat="1" ht="15.95" customHeight="1" x14ac:dyDescent="0.2">
      <c r="A84" s="29"/>
      <c r="B84" s="34"/>
      <c r="C84" s="34"/>
      <c r="D84" s="34"/>
      <c r="E84" s="61" t="str">
        <f>IF(BS_Novembre[[#This Row],[N° ARTICLE]]=0,"",VLOOKUP(BS_Novembre[[#This Row],[N° ARTICLE]],Données!C79:E135,2,FALSE))</f>
        <v/>
      </c>
      <c r="F84" s="34" t="str">
        <f>IF(BS_Novembre[[#This Row],[N° ARTICLE]]=0,"",VLOOKUP(BS_Novembre[[#This Row],[N° ARTICLE]],Données!C79:E135,3))</f>
        <v/>
      </c>
      <c r="G84" s="25"/>
      <c r="H84" s="27"/>
    </row>
    <row r="85" spans="1:8" ht="15.95" customHeight="1" x14ac:dyDescent="0.2">
      <c r="A85" s="11"/>
      <c r="B85" s="35"/>
      <c r="C85" s="35"/>
      <c r="D85" s="35"/>
      <c r="E85" s="60" t="str">
        <f>IF(BS_Novembre[[#This Row],[N° ARTICLE]]=0,"",VLOOKUP(BS_Novembre[[#This Row],[N° ARTICLE]],Données!C80:E136,2,FALSE))</f>
        <v/>
      </c>
      <c r="F85" s="35" t="str">
        <f>IF(BS_Novembre[[#This Row],[N° ARTICLE]]=0,"",VLOOKUP(BS_Novembre[[#This Row],[N° ARTICLE]],Données!C80:E136,3))</f>
        <v/>
      </c>
      <c r="G85" s="5"/>
      <c r="H85" s="4"/>
    </row>
    <row r="86" spans="1:8" s="18" customFormat="1" ht="15.95" customHeight="1" x14ac:dyDescent="0.2">
      <c r="A86" s="29"/>
      <c r="B86" s="34"/>
      <c r="C86" s="34"/>
      <c r="D86" s="34"/>
      <c r="E86" s="61" t="str">
        <f>IF(BS_Novembre[[#This Row],[N° ARTICLE]]=0,"",VLOOKUP(BS_Novembre[[#This Row],[N° ARTICLE]],Données!C81:E137,2,FALSE))</f>
        <v/>
      </c>
      <c r="F86" s="34" t="str">
        <f>IF(BS_Novembre[[#This Row],[N° ARTICLE]]=0,"",VLOOKUP(BS_Novembre[[#This Row],[N° ARTICLE]],Données!C81:E137,3))</f>
        <v/>
      </c>
      <c r="G86" s="25"/>
      <c r="H86" s="27"/>
    </row>
    <row r="87" spans="1:8" ht="15.95" customHeight="1" x14ac:dyDescent="0.2">
      <c r="A87" s="11"/>
      <c r="B87" s="35"/>
      <c r="C87" s="35"/>
      <c r="D87" s="35"/>
      <c r="E87" s="60" t="str">
        <f>IF(BS_Novembre[[#This Row],[N° ARTICLE]]=0,"",VLOOKUP(BS_Novembre[[#This Row],[N° ARTICLE]],Données!C82:E138,2,FALSE))</f>
        <v/>
      </c>
      <c r="F87" s="35" t="str">
        <f>IF(BS_Novembre[[#This Row],[N° ARTICLE]]=0,"",VLOOKUP(BS_Novembre[[#This Row],[N° ARTICLE]],Données!C82:E138,3))</f>
        <v/>
      </c>
      <c r="G87" s="5"/>
      <c r="H87" s="4"/>
    </row>
    <row r="88" spans="1:8" s="18" customFormat="1" ht="15.95" customHeight="1" x14ac:dyDescent="0.2">
      <c r="A88" s="29"/>
      <c r="B88" s="34"/>
      <c r="C88" s="34"/>
      <c r="D88" s="34"/>
      <c r="E88" s="61" t="str">
        <f>IF(BS_Novembre[[#This Row],[N° ARTICLE]]=0,"",VLOOKUP(BS_Novembre[[#This Row],[N° ARTICLE]],Données!C83:E139,2,FALSE))</f>
        <v/>
      </c>
      <c r="F88" s="34" t="str">
        <f>IF(BS_Novembre[[#This Row],[N° ARTICLE]]=0,"",VLOOKUP(BS_Novembre[[#This Row],[N° ARTICLE]],Données!C83:E139,3))</f>
        <v/>
      </c>
      <c r="G88" s="25"/>
      <c r="H88" s="27"/>
    </row>
    <row r="89" spans="1:8" ht="15.95" customHeight="1" x14ac:dyDescent="0.2">
      <c r="A89" s="11"/>
      <c r="B89" s="35"/>
      <c r="C89" s="35"/>
      <c r="D89" s="35"/>
      <c r="E89" s="60" t="str">
        <f>IF(BS_Novembre[[#This Row],[N° ARTICLE]]=0,"",VLOOKUP(BS_Novembre[[#This Row],[N° ARTICLE]],Données!C84:E140,2,FALSE))</f>
        <v/>
      </c>
      <c r="F89" s="35" t="str">
        <f>IF(BS_Novembre[[#This Row],[N° ARTICLE]]=0,"",VLOOKUP(BS_Novembre[[#This Row],[N° ARTICLE]],Données!C84:E140,3))</f>
        <v/>
      </c>
      <c r="G89" s="5"/>
      <c r="H89" s="4"/>
    </row>
    <row r="90" spans="1:8" s="18" customFormat="1" ht="15.95" customHeight="1" x14ac:dyDescent="0.2">
      <c r="A90" s="29"/>
      <c r="B90" s="34"/>
      <c r="C90" s="34"/>
      <c r="D90" s="34"/>
      <c r="E90" s="61" t="str">
        <f>IF(BS_Novembre[[#This Row],[N° ARTICLE]]=0,"",VLOOKUP(BS_Novembre[[#This Row],[N° ARTICLE]],Données!C85:E141,2,FALSE))</f>
        <v/>
      </c>
      <c r="F90" s="34" t="str">
        <f>IF(BS_Novembre[[#This Row],[N° ARTICLE]]=0,"",VLOOKUP(BS_Novembre[[#This Row],[N° ARTICLE]],Données!C85:E141,3))</f>
        <v/>
      </c>
      <c r="G90" s="25"/>
      <c r="H90" s="27"/>
    </row>
    <row r="91" spans="1:8" ht="15.95" customHeight="1" x14ac:dyDescent="0.2">
      <c r="A91" s="11"/>
      <c r="B91" s="35"/>
      <c r="C91" s="35"/>
      <c r="D91" s="35"/>
      <c r="E91" s="60" t="str">
        <f>IF(BS_Novembre[[#This Row],[N° ARTICLE]]=0,"",VLOOKUP(BS_Novembre[[#This Row],[N° ARTICLE]],Données!C86:E142,2,FALSE))</f>
        <v/>
      </c>
      <c r="F91" s="35" t="str">
        <f>IF(BS_Novembre[[#This Row],[N° ARTICLE]]=0,"",VLOOKUP(BS_Novembre[[#This Row],[N° ARTICLE]],Données!C86:E142,3))</f>
        <v/>
      </c>
      <c r="G91" s="5"/>
      <c r="H91" s="4"/>
    </row>
    <row r="92" spans="1:8" ht="15.95" customHeight="1" x14ac:dyDescent="0.2">
      <c r="A92" s="29"/>
      <c r="B92" s="34"/>
      <c r="C92" s="34"/>
      <c r="D92" s="34"/>
      <c r="E92" s="61" t="str">
        <f>IF(BS_Novembre[[#This Row],[N° ARTICLE]]=0,"",VLOOKUP(BS_Novembre[[#This Row],[N° ARTICLE]],Données!C87:E143,2,FALSE))</f>
        <v/>
      </c>
      <c r="F92" s="34" t="str">
        <f>IF(BS_Novembre[[#This Row],[N° ARTICLE]]=0,"",VLOOKUP(BS_Novembre[[#This Row],[N° ARTICLE]],Données!C87:E143,3))</f>
        <v/>
      </c>
      <c r="G92" s="25"/>
      <c r="H92" s="27"/>
    </row>
    <row r="93" spans="1:8" s="18" customFormat="1" ht="15.95" customHeight="1" x14ac:dyDescent="0.2">
      <c r="A93" s="11"/>
      <c r="B93" s="35"/>
      <c r="C93" s="35"/>
      <c r="D93" s="35"/>
      <c r="E93" s="60" t="str">
        <f>IF(BS_Novembre[[#This Row],[N° ARTICLE]]=0,"",VLOOKUP(BS_Novembre[[#This Row],[N° ARTICLE]],Données!C88:E144,2,FALSE))</f>
        <v/>
      </c>
      <c r="F93" s="35" t="str">
        <f>IF(BS_Novembre[[#This Row],[N° ARTICLE]]=0,"",VLOOKUP(BS_Novembre[[#This Row],[N° ARTICLE]],Données!C88:E144,3))</f>
        <v/>
      </c>
      <c r="G93" s="5"/>
      <c r="H93" s="4"/>
    </row>
    <row r="94" spans="1:8" ht="15.95" customHeight="1" x14ac:dyDescent="0.2">
      <c r="A94" s="29"/>
      <c r="B94" s="34"/>
      <c r="C94" s="34"/>
      <c r="D94" s="34"/>
      <c r="E94" s="61" t="str">
        <f>IF(BS_Novembre[[#This Row],[N° ARTICLE]]=0,"",VLOOKUP(BS_Novembre[[#This Row],[N° ARTICLE]],Données!C89:E145,2,FALSE))</f>
        <v/>
      </c>
      <c r="F94" s="34" t="str">
        <f>IF(BS_Novembre[[#This Row],[N° ARTICLE]]=0,"",VLOOKUP(BS_Novembre[[#This Row],[N° ARTICLE]],Données!C89:E145,3))</f>
        <v/>
      </c>
      <c r="G94" s="25"/>
      <c r="H94" s="27"/>
    </row>
    <row r="95" spans="1:8" s="18" customFormat="1" ht="15.95" customHeight="1" x14ac:dyDescent="0.2">
      <c r="A95" s="11"/>
      <c r="B95" s="35"/>
      <c r="C95" s="35"/>
      <c r="D95" s="35"/>
      <c r="E95" s="60" t="str">
        <f>IF(BS_Novembre[[#This Row],[N° ARTICLE]]=0,"",VLOOKUP(BS_Novembre[[#This Row],[N° ARTICLE]],Données!C90:E146,2,FALSE))</f>
        <v/>
      </c>
      <c r="F95" s="35" t="str">
        <f>IF(BS_Novembre[[#This Row],[N° ARTICLE]]=0,"",VLOOKUP(BS_Novembre[[#This Row],[N° ARTICLE]],Données!C90:E146,3))</f>
        <v/>
      </c>
      <c r="G95" s="5"/>
      <c r="H95" s="4"/>
    </row>
    <row r="96" spans="1:8" ht="15.95" customHeight="1" x14ac:dyDescent="0.2">
      <c r="A96" s="29"/>
      <c r="B96" s="34"/>
      <c r="C96" s="34"/>
      <c r="D96" s="34"/>
      <c r="E96" s="61" t="str">
        <f>IF(BS_Novembre[[#This Row],[N° ARTICLE]]=0,"",VLOOKUP(BS_Novembre[[#This Row],[N° ARTICLE]],Données!C91:E147,2,FALSE))</f>
        <v/>
      </c>
      <c r="F96" s="34" t="str">
        <f>IF(BS_Novembre[[#This Row],[N° ARTICLE]]=0,"",VLOOKUP(BS_Novembre[[#This Row],[N° ARTICLE]],Données!C91:E147,3))</f>
        <v/>
      </c>
      <c r="G96" s="25"/>
      <c r="H96" s="27"/>
    </row>
    <row r="97" spans="1:8" s="18" customFormat="1" ht="15.95" customHeight="1" x14ac:dyDescent="0.2">
      <c r="A97" s="11"/>
      <c r="B97" s="35"/>
      <c r="C97" s="35"/>
      <c r="D97" s="35"/>
      <c r="E97" s="60" t="str">
        <f>IF(BS_Novembre[[#This Row],[N° ARTICLE]]=0,"",VLOOKUP(BS_Novembre[[#This Row],[N° ARTICLE]],Données!C92:E148,2,FALSE))</f>
        <v/>
      </c>
      <c r="F97" s="35" t="str">
        <f>IF(BS_Novembre[[#This Row],[N° ARTICLE]]=0,"",VLOOKUP(BS_Novembre[[#This Row],[N° ARTICLE]],Données!C92:E148,3))</f>
        <v/>
      </c>
      <c r="G97" s="5"/>
      <c r="H97" s="4"/>
    </row>
    <row r="98" spans="1:8" ht="15.95" customHeight="1" x14ac:dyDescent="0.2">
      <c r="A98" s="29"/>
      <c r="B98" s="34"/>
      <c r="C98" s="34"/>
      <c r="D98" s="34"/>
      <c r="E98" s="61" t="str">
        <f>IF(BS_Novembre[[#This Row],[N° ARTICLE]]=0,"",VLOOKUP(BS_Novembre[[#This Row],[N° ARTICLE]],Données!C93:E149,2,FALSE))</f>
        <v/>
      </c>
      <c r="F98" s="34" t="str">
        <f>IF(BS_Novembre[[#This Row],[N° ARTICLE]]=0,"",VLOOKUP(BS_Novembre[[#This Row],[N° ARTICLE]],Données!C93:E149,3))</f>
        <v/>
      </c>
      <c r="G98" s="25"/>
      <c r="H98" s="27"/>
    </row>
    <row r="99" spans="1:8" s="18" customFormat="1" ht="15.95" customHeight="1" x14ac:dyDescent="0.2">
      <c r="A99" s="48"/>
      <c r="B99" s="49"/>
      <c r="C99" s="49"/>
      <c r="D99" s="49"/>
      <c r="E99" s="62" t="str">
        <f>IF(BS_Novembre[[#This Row],[N° ARTICLE]]=0,"",VLOOKUP(BS_Novembre[[#This Row],[N° ARTICLE]],Données!C94:E150,2,FALSE))</f>
        <v/>
      </c>
      <c r="F99" s="49" t="str">
        <f>IF(BS_Novembre[[#This Row],[N° ARTICLE]]=0,"",VLOOKUP(BS_Novembre[[#This Row],[N° ARTICLE]],Données!C94:E150,3))</f>
        <v/>
      </c>
      <c r="G99" s="50"/>
      <c r="H99" s="57"/>
    </row>
    <row r="100" spans="1:8" s="18" customFormat="1" ht="15.95" customHeight="1" x14ac:dyDescent="0.2">
      <c r="A100" s="51"/>
      <c r="B100" s="51"/>
      <c r="C100" s="51"/>
      <c r="D100" s="51"/>
      <c r="E100" s="64"/>
      <c r="F100" s="67"/>
      <c r="G100" s="52"/>
      <c r="H100" s="58"/>
    </row>
    <row r="101" spans="1:8" s="18" customFormat="1" ht="15.95" customHeight="1" x14ac:dyDescent="0.2">
      <c r="A101" s="51"/>
      <c r="B101" s="51"/>
      <c r="C101" s="51"/>
      <c r="D101" s="51"/>
      <c r="E101" s="64"/>
      <c r="F101" s="67"/>
      <c r="G101" s="52"/>
      <c r="H101" s="58"/>
    </row>
    <row r="102" spans="1:8" s="18" customFormat="1" ht="15.95" customHeight="1" x14ac:dyDescent="0.2">
      <c r="A102" s="51"/>
      <c r="B102" s="51"/>
      <c r="C102" s="51"/>
      <c r="D102" s="51"/>
      <c r="E102" s="64"/>
      <c r="F102" s="67"/>
      <c r="G102" s="52"/>
      <c r="H102" s="58"/>
    </row>
    <row r="103" spans="1:8" s="18" customFormat="1" ht="15.95" customHeight="1" x14ac:dyDescent="0.2">
      <c r="A103" s="51"/>
      <c r="B103" s="51"/>
      <c r="C103" s="51"/>
      <c r="D103" s="51"/>
      <c r="E103" s="64"/>
      <c r="F103" s="67"/>
      <c r="G103" s="52"/>
      <c r="H103" s="58"/>
    </row>
    <row r="104" spans="1:8" s="18" customFormat="1" ht="15.95" customHeight="1" x14ac:dyDescent="0.2">
      <c r="A104" s="51"/>
      <c r="B104" s="51"/>
      <c r="C104" s="51"/>
      <c r="D104" s="51"/>
      <c r="E104" s="64"/>
      <c r="F104" s="67"/>
      <c r="G104" s="52"/>
      <c r="H104" s="58"/>
    </row>
    <row r="105" spans="1:8" s="18" customFormat="1" ht="15.95" customHeight="1" x14ac:dyDescent="0.2">
      <c r="A105" s="51"/>
      <c r="B105" s="51"/>
      <c r="C105" s="51"/>
      <c r="D105" s="51"/>
      <c r="E105" s="64"/>
      <c r="F105" s="67"/>
      <c r="G105" s="52"/>
      <c r="H105" s="58"/>
    </row>
    <row r="106" spans="1:8" s="18" customFormat="1" ht="15.95" customHeight="1" x14ac:dyDescent="0.2">
      <c r="A106" s="51"/>
      <c r="B106" s="51"/>
      <c r="C106" s="51"/>
      <c r="D106" s="51"/>
      <c r="E106" s="64"/>
      <c r="F106" s="67"/>
      <c r="G106" s="52"/>
      <c r="H106" s="58"/>
    </row>
    <row r="107" spans="1:8" s="18" customFormat="1" ht="15.95" customHeight="1" x14ac:dyDescent="0.2">
      <c r="A107" s="51"/>
      <c r="B107" s="51"/>
      <c r="C107" s="51"/>
      <c r="D107" s="51"/>
      <c r="E107" s="64"/>
      <c r="F107" s="67"/>
      <c r="G107" s="52"/>
      <c r="H107" s="58"/>
    </row>
    <row r="108" spans="1:8" s="18" customFormat="1" ht="15.95" customHeight="1" x14ac:dyDescent="0.2">
      <c r="A108" s="51"/>
      <c r="B108" s="51"/>
      <c r="C108" s="51"/>
      <c r="D108" s="51"/>
      <c r="E108" s="64"/>
      <c r="F108" s="67"/>
      <c r="G108" s="52"/>
      <c r="H108" s="58"/>
    </row>
    <row r="109" spans="1:8" s="18" customFormat="1" ht="15.95" customHeight="1" x14ac:dyDescent="0.2">
      <c r="A109" s="51"/>
      <c r="B109" s="51"/>
      <c r="C109" s="51"/>
      <c r="D109" s="51"/>
      <c r="E109" s="64"/>
      <c r="F109" s="67"/>
      <c r="G109" s="52"/>
      <c r="H109" s="58"/>
    </row>
    <row r="110" spans="1:8" s="18" customFormat="1" ht="15.95" customHeight="1" x14ac:dyDescent="0.2">
      <c r="A110" s="51"/>
      <c r="B110" s="51"/>
      <c r="C110" s="51"/>
      <c r="D110" s="51"/>
      <c r="E110" s="64"/>
      <c r="F110" s="67"/>
      <c r="G110" s="52"/>
      <c r="H110" s="58"/>
    </row>
    <row r="111" spans="1:8" s="18" customFormat="1" ht="15.95" customHeight="1" x14ac:dyDescent="0.2">
      <c r="A111" s="51"/>
      <c r="B111" s="51"/>
      <c r="C111" s="51"/>
      <c r="D111" s="51"/>
      <c r="E111" s="64"/>
      <c r="F111" s="67"/>
      <c r="G111" s="52"/>
      <c r="H111" s="58"/>
    </row>
    <row r="112" spans="1:8" s="18" customFormat="1" ht="15.95" customHeight="1" x14ac:dyDescent="0.2">
      <c r="A112" s="51"/>
      <c r="B112" s="51"/>
      <c r="C112" s="51"/>
      <c r="D112" s="51"/>
      <c r="E112" s="64"/>
      <c r="F112" s="67"/>
      <c r="G112" s="52"/>
      <c r="H112" s="58"/>
    </row>
    <row r="113" spans="1:8" s="18" customFormat="1" ht="15.95" customHeight="1" x14ac:dyDescent="0.2">
      <c r="A113" s="51"/>
      <c r="B113" s="51"/>
      <c r="C113" s="51"/>
      <c r="D113" s="51"/>
      <c r="E113" s="64"/>
      <c r="F113" s="67"/>
      <c r="G113" s="52"/>
      <c r="H113" s="58"/>
    </row>
    <row r="114" spans="1:8" s="18" customFormat="1" ht="15.95" customHeight="1" x14ac:dyDescent="0.2">
      <c r="A114" s="51"/>
      <c r="B114" s="51"/>
      <c r="C114" s="51"/>
      <c r="D114" s="51"/>
      <c r="E114" s="64"/>
      <c r="F114" s="67"/>
      <c r="G114" s="52"/>
      <c r="H114" s="58"/>
    </row>
    <row r="115" spans="1:8" s="18" customFormat="1" ht="15.95" customHeight="1" x14ac:dyDescent="0.2">
      <c r="A115" s="51"/>
      <c r="B115" s="51"/>
      <c r="C115" s="51"/>
      <c r="D115" s="51"/>
      <c r="E115" s="64"/>
      <c r="F115" s="67"/>
      <c r="G115" s="52"/>
      <c r="H115" s="58"/>
    </row>
    <row r="116" spans="1:8" s="18" customFormat="1" ht="15.95" customHeight="1" x14ac:dyDescent="0.2">
      <c r="A116" s="51"/>
      <c r="B116" s="51"/>
      <c r="C116" s="51"/>
      <c r="D116" s="51"/>
      <c r="E116" s="64"/>
      <c r="F116" s="67"/>
      <c r="G116" s="52"/>
      <c r="H116" s="58"/>
    </row>
    <row r="117" spans="1:8" s="18" customFormat="1" ht="15.95" customHeight="1" x14ac:dyDescent="0.2">
      <c r="A117" s="51"/>
      <c r="B117" s="51"/>
      <c r="C117" s="51"/>
      <c r="D117" s="51"/>
      <c r="E117" s="64"/>
      <c r="F117" s="67"/>
      <c r="G117" s="52"/>
      <c r="H117" s="58"/>
    </row>
    <row r="118" spans="1:8" s="18" customFormat="1" ht="15.95" customHeight="1" x14ac:dyDescent="0.2">
      <c r="A118" s="51"/>
      <c r="B118" s="51"/>
      <c r="C118" s="51"/>
      <c r="D118" s="51"/>
      <c r="E118" s="64"/>
      <c r="F118" s="67"/>
      <c r="G118" s="52"/>
      <c r="H118" s="58"/>
    </row>
    <row r="119" spans="1:8" s="18" customFormat="1" ht="15.95" customHeight="1" x14ac:dyDescent="0.2">
      <c r="A119" s="51"/>
      <c r="B119" s="51"/>
      <c r="C119" s="51"/>
      <c r="D119" s="51"/>
      <c r="E119" s="64"/>
      <c r="F119" s="67"/>
      <c r="G119" s="52"/>
      <c r="H119" s="58"/>
    </row>
    <row r="120" spans="1:8" s="18" customFormat="1" ht="15.95" customHeight="1" x14ac:dyDescent="0.2">
      <c r="A120" s="51"/>
      <c r="B120" s="51"/>
      <c r="C120" s="51"/>
      <c r="D120" s="51"/>
      <c r="E120" s="64"/>
      <c r="F120" s="67"/>
      <c r="G120" s="52"/>
      <c r="H120" s="58"/>
    </row>
    <row r="121" spans="1:8" s="18" customFormat="1" ht="15.95" customHeight="1" x14ac:dyDescent="0.2">
      <c r="A121" s="51"/>
      <c r="B121" s="51"/>
      <c r="C121" s="51"/>
      <c r="D121" s="51"/>
      <c r="E121" s="64"/>
      <c r="F121" s="67"/>
      <c r="G121" s="52"/>
      <c r="H121" s="58"/>
    </row>
    <row r="122" spans="1:8" s="18" customFormat="1" ht="15.95" customHeight="1" x14ac:dyDescent="0.2">
      <c r="A122" s="51"/>
      <c r="B122" s="51"/>
      <c r="C122" s="51"/>
      <c r="D122" s="51"/>
      <c r="E122" s="64"/>
      <c r="F122" s="67"/>
      <c r="G122" s="52"/>
      <c r="H122" s="58"/>
    </row>
    <row r="123" spans="1:8" s="18" customFormat="1" ht="15.95" customHeight="1" x14ac:dyDescent="0.2">
      <c r="A123" s="51"/>
      <c r="B123" s="51"/>
      <c r="C123" s="51"/>
      <c r="D123" s="51"/>
      <c r="E123" s="64"/>
      <c r="F123" s="67"/>
      <c r="G123" s="52"/>
      <c r="H123" s="58"/>
    </row>
    <row r="124" spans="1:8" s="18" customFormat="1" ht="15.95" customHeight="1" x14ac:dyDescent="0.2">
      <c r="A124" s="51"/>
      <c r="B124" s="51"/>
      <c r="C124" s="51"/>
      <c r="D124" s="51"/>
      <c r="E124" s="64"/>
      <c r="F124" s="67"/>
      <c r="G124" s="52"/>
      <c r="H124" s="58"/>
    </row>
    <row r="125" spans="1:8" s="18" customFormat="1" ht="15.95" customHeight="1" x14ac:dyDescent="0.2">
      <c r="A125" s="51"/>
      <c r="B125" s="51"/>
      <c r="C125" s="51"/>
      <c r="D125" s="51"/>
      <c r="E125" s="64"/>
      <c r="F125" s="67"/>
      <c r="G125" s="52"/>
      <c r="H125" s="58"/>
    </row>
    <row r="126" spans="1:8" s="18" customFormat="1" ht="15.95" customHeight="1" x14ac:dyDescent="0.2">
      <c r="A126" s="51"/>
      <c r="B126" s="51"/>
      <c r="C126" s="51"/>
      <c r="D126" s="51"/>
      <c r="E126" s="64"/>
      <c r="F126" s="67"/>
      <c r="G126" s="52"/>
      <c r="H126" s="58"/>
    </row>
    <row r="127" spans="1:8" s="18" customFormat="1" ht="15.95" customHeight="1" x14ac:dyDescent="0.2">
      <c r="A127" s="51"/>
      <c r="B127" s="51"/>
      <c r="C127" s="51"/>
      <c r="D127" s="51"/>
      <c r="E127" s="64"/>
      <c r="F127" s="67"/>
      <c r="G127" s="52"/>
      <c r="H127" s="58"/>
    </row>
    <row r="128" spans="1:8" s="18" customFormat="1" ht="15.95" customHeight="1" x14ac:dyDescent="0.2">
      <c r="A128" s="51"/>
      <c r="B128" s="51"/>
      <c r="C128" s="51"/>
      <c r="D128" s="51"/>
      <c r="E128" s="64"/>
      <c r="F128" s="67"/>
      <c r="G128" s="52"/>
      <c r="H128" s="58"/>
    </row>
    <row r="129" spans="1:8" s="18" customFormat="1" ht="15.95" customHeight="1" x14ac:dyDescent="0.2">
      <c r="A129" s="51"/>
      <c r="B129" s="51"/>
      <c r="C129" s="51"/>
      <c r="D129" s="51"/>
      <c r="E129" s="64"/>
      <c r="F129" s="67"/>
      <c r="G129" s="52"/>
      <c r="H129" s="58"/>
    </row>
    <row r="130" spans="1:8" s="18" customFormat="1" ht="15.95" customHeight="1" x14ac:dyDescent="0.2">
      <c r="A130" s="51"/>
      <c r="B130" s="51"/>
      <c r="C130" s="51"/>
      <c r="D130" s="51"/>
      <c r="E130" s="64"/>
      <c r="F130" s="67"/>
      <c r="G130" s="52"/>
      <c r="H130" s="58"/>
    </row>
    <row r="131" spans="1:8" s="18" customFormat="1" ht="15.95" customHeight="1" x14ac:dyDescent="0.2">
      <c r="A131" s="51"/>
      <c r="B131" s="51"/>
      <c r="C131" s="51"/>
      <c r="D131" s="51"/>
      <c r="E131" s="64"/>
      <c r="F131" s="67"/>
      <c r="G131" s="52"/>
      <c r="H131" s="58"/>
    </row>
    <row r="132" spans="1:8" s="18" customFormat="1" ht="15.95" customHeight="1" x14ac:dyDescent="0.2">
      <c r="A132" s="51"/>
      <c r="B132" s="51"/>
      <c r="C132" s="51"/>
      <c r="D132" s="51"/>
      <c r="E132" s="64"/>
      <c r="F132" s="67"/>
      <c r="G132" s="52"/>
      <c r="H132" s="58"/>
    </row>
    <row r="133" spans="1:8" s="18" customFormat="1" ht="15.95" customHeight="1" x14ac:dyDescent="0.2">
      <c r="A133" s="51"/>
      <c r="B133" s="51"/>
      <c r="C133" s="51"/>
      <c r="D133" s="51"/>
      <c r="E133" s="64"/>
      <c r="F133" s="67"/>
      <c r="G133" s="52"/>
      <c r="H133" s="58"/>
    </row>
    <row r="134" spans="1:8" s="18" customFormat="1" x14ac:dyDescent="0.2">
      <c r="A134" s="51"/>
      <c r="B134" s="51"/>
      <c r="C134" s="51"/>
      <c r="D134" s="51"/>
      <c r="E134" s="64"/>
      <c r="F134" s="67"/>
      <c r="G134" s="52"/>
      <c r="H134" s="58"/>
    </row>
    <row r="135" spans="1:8" s="18" customFormat="1" x14ac:dyDescent="0.2">
      <c r="A135" s="51"/>
      <c r="B135" s="51"/>
      <c r="C135" s="51"/>
      <c r="D135" s="51"/>
      <c r="E135" s="64"/>
      <c r="F135" s="67"/>
      <c r="G135" s="52"/>
      <c r="H135" s="58"/>
    </row>
    <row r="136" spans="1:8" s="18" customFormat="1" x14ac:dyDescent="0.2">
      <c r="A136" s="51"/>
      <c r="B136" s="51"/>
      <c r="C136" s="51"/>
      <c r="D136" s="51"/>
      <c r="E136" s="64"/>
      <c r="F136" s="67"/>
      <c r="G136" s="52"/>
      <c r="H136" s="58"/>
    </row>
    <row r="137" spans="1:8" s="18" customFormat="1" x14ac:dyDescent="0.2">
      <c r="A137" s="51"/>
      <c r="B137" s="51"/>
      <c r="C137" s="51"/>
      <c r="D137" s="51"/>
      <c r="E137" s="64"/>
      <c r="F137" s="67"/>
      <c r="G137" s="52"/>
      <c r="H137" s="58"/>
    </row>
    <row r="138" spans="1:8" s="18" customFormat="1" x14ac:dyDescent="0.2">
      <c r="A138" s="51"/>
      <c r="B138" s="51"/>
      <c r="C138" s="51"/>
      <c r="D138" s="51"/>
      <c r="E138" s="64"/>
      <c r="F138" s="67"/>
      <c r="G138" s="52"/>
      <c r="H138" s="58"/>
    </row>
    <row r="139" spans="1:8" s="18" customFormat="1" x14ac:dyDescent="0.2">
      <c r="A139" s="51"/>
      <c r="B139" s="51"/>
      <c r="C139" s="51"/>
      <c r="D139" s="51"/>
      <c r="E139" s="64"/>
      <c r="F139" s="67"/>
      <c r="G139" s="52"/>
      <c r="H139" s="58"/>
    </row>
    <row r="140" spans="1:8" s="18" customFormat="1" x14ac:dyDescent="0.2">
      <c r="A140" s="51"/>
      <c r="B140" s="51"/>
      <c r="C140" s="51"/>
      <c r="D140" s="51"/>
      <c r="E140" s="64"/>
      <c r="F140" s="67"/>
      <c r="G140" s="52"/>
      <c r="H140" s="58"/>
    </row>
    <row r="141" spans="1:8" s="18" customFormat="1" x14ac:dyDescent="0.2">
      <c r="A141" s="51"/>
      <c r="B141" s="51"/>
      <c r="C141" s="51"/>
      <c r="D141" s="51"/>
      <c r="E141" s="64"/>
      <c r="F141" s="67"/>
      <c r="G141" s="52"/>
      <c r="H141" s="58"/>
    </row>
    <row r="142" spans="1:8" s="18" customFormat="1" x14ac:dyDescent="0.2">
      <c r="A142" s="51"/>
      <c r="B142" s="51"/>
      <c r="C142" s="51"/>
      <c r="D142" s="51"/>
      <c r="E142" s="64"/>
      <c r="F142" s="67"/>
      <c r="G142" s="52"/>
      <c r="H142" s="58"/>
    </row>
    <row r="143" spans="1:8" s="18" customFormat="1" x14ac:dyDescent="0.2">
      <c r="A143" s="51"/>
      <c r="B143" s="51"/>
      <c r="C143" s="51"/>
      <c r="D143" s="51"/>
      <c r="E143" s="64"/>
      <c r="F143" s="67"/>
      <c r="G143" s="52"/>
      <c r="H143" s="58"/>
    </row>
    <row r="144" spans="1:8" s="18" customFormat="1" x14ac:dyDescent="0.2">
      <c r="A144" s="51"/>
      <c r="B144" s="51"/>
      <c r="C144" s="51"/>
      <c r="D144" s="51"/>
      <c r="E144" s="64"/>
      <c r="F144" s="67"/>
      <c r="G144" s="52"/>
      <c r="H144" s="58"/>
    </row>
    <row r="145" spans="1:8" s="18" customFormat="1" x14ac:dyDescent="0.2">
      <c r="A145" s="51"/>
      <c r="B145" s="51"/>
      <c r="C145" s="51"/>
      <c r="D145" s="51"/>
      <c r="E145" s="64"/>
      <c r="F145" s="67"/>
      <c r="G145" s="52"/>
      <c r="H145" s="58"/>
    </row>
    <row r="146" spans="1:8" s="18" customFormat="1" x14ac:dyDescent="0.2">
      <c r="A146" s="51"/>
      <c r="B146" s="51"/>
      <c r="C146" s="51"/>
      <c r="D146" s="51"/>
      <c r="E146" s="64"/>
      <c r="F146" s="67"/>
      <c r="G146" s="52"/>
      <c r="H146" s="58"/>
    </row>
    <row r="147" spans="1:8" s="18" customFormat="1" x14ac:dyDescent="0.2">
      <c r="A147" s="51"/>
      <c r="B147" s="51"/>
      <c r="C147" s="51"/>
      <c r="D147" s="51"/>
      <c r="E147" s="64"/>
      <c r="F147" s="67"/>
      <c r="G147" s="52"/>
      <c r="H147" s="58"/>
    </row>
    <row r="148" spans="1:8" s="18" customFormat="1" x14ac:dyDescent="0.2">
      <c r="A148" s="51"/>
      <c r="B148" s="51"/>
      <c r="C148" s="51"/>
      <c r="D148" s="51"/>
      <c r="E148" s="64"/>
      <c r="F148" s="67"/>
      <c r="G148" s="52"/>
      <c r="H148" s="58"/>
    </row>
    <row r="149" spans="1:8" s="18" customFormat="1" x14ac:dyDescent="0.2">
      <c r="A149" s="51"/>
      <c r="B149" s="51"/>
      <c r="C149" s="51"/>
      <c r="D149" s="51"/>
      <c r="E149" s="64"/>
      <c r="F149" s="67"/>
      <c r="G149" s="52"/>
      <c r="H149" s="58"/>
    </row>
    <row r="150" spans="1:8" s="18" customFormat="1" x14ac:dyDescent="0.2">
      <c r="A150" s="51"/>
      <c r="B150" s="51"/>
      <c r="C150" s="51"/>
      <c r="D150" s="51"/>
      <c r="E150" s="64"/>
      <c r="F150" s="67"/>
      <c r="G150" s="52"/>
      <c r="H150" s="58"/>
    </row>
    <row r="151" spans="1:8" s="18" customFormat="1" x14ac:dyDescent="0.2">
      <c r="A151" s="51"/>
      <c r="B151" s="51"/>
      <c r="C151" s="51"/>
      <c r="D151" s="51"/>
      <c r="E151" s="64"/>
      <c r="F151" s="67"/>
      <c r="G151" s="52"/>
      <c r="H151" s="58"/>
    </row>
    <row r="152" spans="1:8" s="18" customFormat="1" x14ac:dyDescent="0.2">
      <c r="A152" s="51"/>
      <c r="B152" s="51"/>
      <c r="C152" s="51"/>
      <c r="D152" s="51"/>
      <c r="E152" s="64"/>
      <c r="F152" s="67"/>
      <c r="G152" s="52"/>
      <c r="H152" s="58"/>
    </row>
    <row r="153" spans="1:8" s="18" customFormat="1" x14ac:dyDescent="0.2">
      <c r="A153" s="51"/>
      <c r="B153" s="51"/>
      <c r="C153" s="51"/>
      <c r="D153" s="51"/>
      <c r="E153" s="64"/>
      <c r="F153" s="67"/>
      <c r="G153" s="52"/>
      <c r="H153" s="58"/>
    </row>
    <row r="154" spans="1:8" s="18" customFormat="1" x14ac:dyDescent="0.2">
      <c r="A154" s="51"/>
      <c r="B154" s="51"/>
      <c r="C154" s="51"/>
      <c r="D154" s="51"/>
      <c r="E154" s="64"/>
      <c r="F154" s="67"/>
      <c r="G154" s="52"/>
      <c r="H154" s="58"/>
    </row>
    <row r="155" spans="1:8" s="18" customFormat="1" x14ac:dyDescent="0.2">
      <c r="A155" s="51"/>
      <c r="B155" s="51"/>
      <c r="C155" s="51"/>
      <c r="D155" s="51"/>
      <c r="E155" s="64"/>
      <c r="F155" s="67"/>
      <c r="G155" s="52"/>
      <c r="H155" s="58"/>
    </row>
    <row r="156" spans="1:8" s="18" customFormat="1" x14ac:dyDescent="0.2">
      <c r="A156" s="51"/>
      <c r="B156" s="51"/>
      <c r="C156" s="51"/>
      <c r="D156" s="51"/>
      <c r="E156" s="64"/>
      <c r="F156" s="67"/>
      <c r="G156" s="52"/>
      <c r="H156" s="58"/>
    </row>
    <row r="157" spans="1:8" s="18" customFormat="1" x14ac:dyDescent="0.2">
      <c r="A157" s="51"/>
      <c r="B157" s="51"/>
      <c r="C157" s="51"/>
      <c r="D157" s="51"/>
      <c r="E157" s="64"/>
      <c r="F157" s="67"/>
      <c r="G157" s="52"/>
      <c r="H157" s="58"/>
    </row>
    <row r="158" spans="1:8" s="18" customFormat="1" x14ac:dyDescent="0.2">
      <c r="A158" s="51"/>
      <c r="B158" s="51"/>
      <c r="C158" s="51"/>
      <c r="D158" s="51"/>
      <c r="E158" s="64"/>
      <c r="F158" s="67"/>
      <c r="G158" s="52"/>
      <c r="H158" s="58"/>
    </row>
    <row r="159" spans="1:8" s="18" customFormat="1" x14ac:dyDescent="0.2">
      <c r="A159" s="51"/>
      <c r="B159" s="51"/>
      <c r="C159" s="51"/>
      <c r="D159" s="51"/>
      <c r="E159" s="64"/>
      <c r="F159" s="67"/>
      <c r="G159" s="52"/>
      <c r="H159" s="58"/>
    </row>
    <row r="160" spans="1:8" s="18" customFormat="1" x14ac:dyDescent="0.2">
      <c r="A160" s="51"/>
      <c r="B160" s="51"/>
      <c r="C160" s="51"/>
      <c r="D160" s="51"/>
      <c r="E160" s="64"/>
      <c r="F160" s="67"/>
      <c r="G160" s="52"/>
      <c r="H160" s="58"/>
    </row>
    <row r="161" spans="1:8" s="18" customFormat="1" x14ac:dyDescent="0.2">
      <c r="A161" s="51"/>
      <c r="B161" s="51"/>
      <c r="C161" s="51"/>
      <c r="D161" s="51"/>
      <c r="E161" s="64"/>
      <c r="F161" s="67"/>
      <c r="G161" s="52"/>
      <c r="H161" s="58"/>
    </row>
    <row r="162" spans="1:8" s="18" customFormat="1" x14ac:dyDescent="0.2">
      <c r="A162" s="51"/>
      <c r="B162" s="51"/>
      <c r="C162" s="51"/>
      <c r="D162" s="51"/>
      <c r="E162" s="64"/>
      <c r="F162" s="67"/>
      <c r="G162" s="52"/>
      <c r="H162" s="58"/>
    </row>
    <row r="163" spans="1:8" s="18" customFormat="1" x14ac:dyDescent="0.2">
      <c r="A163" s="51"/>
      <c r="B163" s="51"/>
      <c r="C163" s="51"/>
      <c r="D163" s="51"/>
      <c r="E163" s="64"/>
      <c r="F163" s="67"/>
      <c r="G163" s="52"/>
      <c r="H163" s="58"/>
    </row>
    <row r="164" spans="1:8" s="18" customFormat="1" x14ac:dyDescent="0.2">
      <c r="A164" s="42"/>
      <c r="B164" s="42"/>
      <c r="C164" s="42"/>
      <c r="D164" s="47"/>
      <c r="F164" s="68"/>
      <c r="G164" s="56"/>
      <c r="H164" s="43"/>
    </row>
    <row r="165" spans="1:8" s="18" customFormat="1" x14ac:dyDescent="0.2">
      <c r="A165" s="42"/>
      <c r="B165" s="42"/>
      <c r="C165" s="42"/>
      <c r="D165" s="47"/>
      <c r="F165" s="68"/>
      <c r="G165" s="56"/>
      <c r="H165" s="43"/>
    </row>
    <row r="166" spans="1:8" s="18" customFormat="1" x14ac:dyDescent="0.2">
      <c r="A166" s="42"/>
      <c r="B166" s="42"/>
      <c r="C166" s="42"/>
      <c r="D166" s="47"/>
      <c r="F166" s="68"/>
      <c r="G166" s="56"/>
      <c r="H166" s="43"/>
    </row>
    <row r="167" spans="1:8" s="18" customFormat="1" x14ac:dyDescent="0.2">
      <c r="A167" s="42"/>
      <c r="B167" s="42"/>
      <c r="C167" s="42"/>
      <c r="D167" s="47"/>
      <c r="F167" s="68"/>
      <c r="G167" s="56"/>
      <c r="H167" s="43"/>
    </row>
    <row r="168" spans="1:8" s="18" customFormat="1" x14ac:dyDescent="0.2">
      <c r="A168" s="42"/>
      <c r="B168" s="42"/>
      <c r="C168" s="42"/>
      <c r="D168" s="47"/>
      <c r="F168" s="68"/>
      <c r="G168" s="56"/>
      <c r="H168" s="43"/>
    </row>
    <row r="169" spans="1:8" s="18" customFormat="1" x14ac:dyDescent="0.2">
      <c r="A169" s="42"/>
      <c r="B169" s="42"/>
      <c r="C169" s="42"/>
      <c r="D169" s="47"/>
      <c r="F169" s="68"/>
      <c r="G169" s="56"/>
      <c r="H169" s="43"/>
    </row>
    <row r="170" spans="1:8" s="18" customFormat="1" x14ac:dyDescent="0.2">
      <c r="A170" s="42"/>
      <c r="B170" s="42"/>
      <c r="C170" s="42"/>
      <c r="D170" s="47"/>
      <c r="F170" s="68"/>
      <c r="G170" s="56"/>
      <c r="H170" s="43"/>
    </row>
    <row r="171" spans="1:8" s="18" customFormat="1" x14ac:dyDescent="0.2">
      <c r="A171" s="42"/>
      <c r="B171" s="42"/>
      <c r="C171" s="42"/>
      <c r="D171" s="47"/>
      <c r="F171" s="68"/>
      <c r="G171" s="56"/>
      <c r="H171" s="43"/>
    </row>
    <row r="172" spans="1:8" s="18" customFormat="1" x14ac:dyDescent="0.2">
      <c r="A172" s="42"/>
      <c r="B172" s="42"/>
      <c r="C172" s="42"/>
      <c r="D172" s="47"/>
      <c r="F172" s="68"/>
      <c r="G172" s="56"/>
      <c r="H172" s="43"/>
    </row>
    <row r="173" spans="1:8" s="18" customFormat="1" x14ac:dyDescent="0.2">
      <c r="A173" s="42"/>
      <c r="B173" s="42"/>
      <c r="C173" s="42"/>
      <c r="D173" s="47"/>
      <c r="F173" s="68"/>
      <c r="G173" s="56"/>
      <c r="H173" s="43"/>
    </row>
    <row r="174" spans="1:8" s="18" customFormat="1" x14ac:dyDescent="0.2">
      <c r="A174" s="42"/>
      <c r="B174" s="42"/>
      <c r="C174" s="42"/>
      <c r="D174" s="47"/>
      <c r="F174" s="68"/>
      <c r="G174" s="56"/>
      <c r="H174" s="43"/>
    </row>
    <row r="175" spans="1:8" s="18" customFormat="1" x14ac:dyDescent="0.2">
      <c r="A175" s="42"/>
      <c r="B175" s="42"/>
      <c r="C175" s="42"/>
      <c r="D175" s="47"/>
      <c r="F175" s="68"/>
      <c r="G175" s="56"/>
      <c r="H175" s="43"/>
    </row>
    <row r="176" spans="1:8" s="18" customFormat="1" x14ac:dyDescent="0.2">
      <c r="A176" s="42"/>
      <c r="B176" s="42"/>
      <c r="C176" s="42"/>
      <c r="D176" s="47"/>
      <c r="F176" s="68"/>
      <c r="G176" s="56"/>
      <c r="H176" s="43"/>
    </row>
    <row r="177" spans="1:8" s="18" customFormat="1" x14ac:dyDescent="0.2">
      <c r="A177" s="42"/>
      <c r="B177" s="42"/>
      <c r="C177" s="42"/>
      <c r="D177" s="47"/>
      <c r="F177" s="68"/>
      <c r="G177" s="56"/>
      <c r="H177" s="43"/>
    </row>
    <row r="178" spans="1:8" s="18" customFormat="1" x14ac:dyDescent="0.2">
      <c r="A178" s="42"/>
      <c r="B178" s="42"/>
      <c r="C178" s="42"/>
      <c r="D178" s="47"/>
      <c r="F178" s="68"/>
      <c r="G178" s="56"/>
      <c r="H178" s="43"/>
    </row>
    <row r="179" spans="1:8" s="18" customFormat="1" x14ac:dyDescent="0.2">
      <c r="A179" s="42"/>
      <c r="B179" s="42"/>
      <c r="C179" s="42"/>
      <c r="D179" s="47"/>
      <c r="F179" s="68"/>
      <c r="G179" s="56"/>
      <c r="H179" s="43"/>
    </row>
    <row r="180" spans="1:8" s="18" customFormat="1" x14ac:dyDescent="0.2">
      <c r="A180" s="42"/>
      <c r="B180" s="42"/>
      <c r="C180" s="42"/>
      <c r="D180" s="47"/>
      <c r="F180" s="68"/>
      <c r="G180" s="56"/>
      <c r="H180" s="43"/>
    </row>
    <row r="181" spans="1:8" s="18" customFormat="1" x14ac:dyDescent="0.2">
      <c r="A181" s="42"/>
      <c r="B181" s="42"/>
      <c r="C181" s="42"/>
      <c r="D181" s="47"/>
      <c r="F181" s="68"/>
      <c r="G181" s="56"/>
      <c r="H181" s="43"/>
    </row>
    <row r="182" spans="1:8" s="18" customFormat="1" x14ac:dyDescent="0.2">
      <c r="A182" s="42"/>
      <c r="B182" s="42"/>
      <c r="C182" s="42"/>
      <c r="D182" s="47"/>
      <c r="F182" s="68"/>
      <c r="G182" s="56"/>
      <c r="H182" s="43"/>
    </row>
    <row r="183" spans="1:8" s="18" customFormat="1" x14ac:dyDescent="0.2">
      <c r="A183" s="42"/>
      <c r="B183" s="42"/>
      <c r="C183" s="42"/>
      <c r="D183" s="47"/>
      <c r="F183" s="68"/>
      <c r="G183" s="56"/>
      <c r="H183" s="43"/>
    </row>
    <row r="184" spans="1:8" s="18" customFormat="1" x14ac:dyDescent="0.2">
      <c r="A184" s="42"/>
      <c r="B184" s="42"/>
      <c r="C184" s="42"/>
      <c r="D184" s="47"/>
      <c r="F184" s="68"/>
      <c r="G184" s="56"/>
      <c r="H184" s="43"/>
    </row>
    <row r="185" spans="1:8" s="18" customFormat="1" x14ac:dyDescent="0.2">
      <c r="A185" s="42"/>
      <c r="B185" s="42"/>
      <c r="C185" s="42"/>
      <c r="D185" s="47"/>
      <c r="F185" s="68"/>
      <c r="G185" s="56"/>
      <c r="H185" s="43"/>
    </row>
    <row r="186" spans="1:8" s="18" customFormat="1" x14ac:dyDescent="0.2">
      <c r="A186" s="42"/>
      <c r="B186" s="42"/>
      <c r="C186" s="42"/>
      <c r="D186" s="47"/>
      <c r="F186" s="68"/>
      <c r="G186" s="56"/>
      <c r="H186" s="43"/>
    </row>
    <row r="187" spans="1:8" s="18" customFormat="1" x14ac:dyDescent="0.2">
      <c r="A187" s="42"/>
      <c r="B187" s="42"/>
      <c r="C187" s="42"/>
      <c r="D187" s="47"/>
      <c r="F187" s="68"/>
      <c r="G187" s="56"/>
      <c r="H187" s="43"/>
    </row>
    <row r="188" spans="1:8" s="18" customFormat="1" x14ac:dyDescent="0.2">
      <c r="A188" s="42"/>
      <c r="B188" s="42"/>
      <c r="C188" s="42"/>
      <c r="D188" s="47"/>
      <c r="F188" s="68"/>
      <c r="G188" s="56"/>
      <c r="H188" s="43"/>
    </row>
    <row r="189" spans="1:8" s="18" customFormat="1" x14ac:dyDescent="0.2">
      <c r="A189" s="42"/>
      <c r="B189" s="42"/>
      <c r="C189" s="42"/>
      <c r="D189" s="47"/>
      <c r="F189" s="68"/>
      <c r="G189" s="56"/>
      <c r="H189" s="43"/>
    </row>
    <row r="190" spans="1:8" s="18" customFormat="1" x14ac:dyDescent="0.2">
      <c r="A190" s="42"/>
      <c r="B190" s="42"/>
      <c r="C190" s="42"/>
      <c r="D190" s="47"/>
      <c r="F190" s="68"/>
      <c r="G190" s="56"/>
      <c r="H190" s="43"/>
    </row>
    <row r="191" spans="1:8" s="18" customFormat="1" x14ac:dyDescent="0.2">
      <c r="A191" s="42"/>
      <c r="B191" s="42"/>
      <c r="C191" s="42"/>
      <c r="D191" s="47"/>
      <c r="F191" s="68"/>
      <c r="G191" s="56"/>
      <c r="H191" s="43"/>
    </row>
    <row r="192" spans="1:8" s="18" customFormat="1" x14ac:dyDescent="0.2">
      <c r="A192" s="42"/>
      <c r="B192" s="42"/>
      <c r="C192" s="42"/>
      <c r="D192" s="47"/>
      <c r="F192" s="68"/>
      <c r="G192" s="56"/>
      <c r="H192" s="43"/>
    </row>
    <row r="193" spans="1:8" s="18" customFormat="1" x14ac:dyDescent="0.2">
      <c r="A193" s="42"/>
      <c r="B193" s="42"/>
      <c r="C193" s="42"/>
      <c r="D193" s="47"/>
      <c r="F193" s="68"/>
      <c r="G193" s="56"/>
      <c r="H193" s="43"/>
    </row>
    <row r="194" spans="1:8" s="18" customFormat="1" x14ac:dyDescent="0.2">
      <c r="A194" s="42"/>
      <c r="B194" s="42"/>
      <c r="C194" s="42"/>
      <c r="D194" s="47"/>
      <c r="F194" s="68"/>
      <c r="G194" s="56"/>
      <c r="H194" s="43"/>
    </row>
    <row r="195" spans="1:8" s="18" customFormat="1" x14ac:dyDescent="0.2">
      <c r="A195" s="42"/>
      <c r="B195" s="42"/>
      <c r="C195" s="42"/>
      <c r="D195" s="47"/>
      <c r="F195" s="68"/>
      <c r="G195" s="56"/>
      <c r="H195" s="43"/>
    </row>
    <row r="196" spans="1:8" s="18" customFormat="1" x14ac:dyDescent="0.2">
      <c r="A196" s="42"/>
      <c r="B196" s="42"/>
      <c r="C196" s="42"/>
      <c r="D196" s="47"/>
      <c r="F196" s="68"/>
      <c r="G196" s="56"/>
      <c r="H196" s="43"/>
    </row>
    <row r="197" spans="1:8" s="18" customFormat="1" x14ac:dyDescent="0.2">
      <c r="A197" s="42"/>
      <c r="B197" s="42"/>
      <c r="C197" s="42"/>
      <c r="D197" s="47"/>
      <c r="F197" s="68"/>
      <c r="G197" s="56"/>
      <c r="H197" s="43"/>
    </row>
    <row r="198" spans="1:8" s="18" customFormat="1" x14ac:dyDescent="0.2">
      <c r="A198" s="42"/>
      <c r="B198" s="42"/>
      <c r="C198" s="42"/>
      <c r="D198" s="47"/>
      <c r="F198" s="68"/>
      <c r="G198" s="56"/>
      <c r="H198" s="43"/>
    </row>
    <row r="199" spans="1:8" s="18" customFormat="1" x14ac:dyDescent="0.2">
      <c r="A199" s="42"/>
      <c r="B199" s="42"/>
      <c r="C199" s="42"/>
      <c r="D199" s="47"/>
      <c r="F199" s="68"/>
      <c r="G199" s="56"/>
      <c r="H199" s="43"/>
    </row>
    <row r="200" spans="1:8" s="18" customFormat="1" x14ac:dyDescent="0.2">
      <c r="A200" s="42"/>
      <c r="B200" s="42"/>
      <c r="C200" s="42"/>
      <c r="D200" s="47"/>
      <c r="F200" s="68"/>
      <c r="G200" s="56"/>
      <c r="H200" s="43"/>
    </row>
    <row r="201" spans="1:8" s="18" customFormat="1" x14ac:dyDescent="0.2">
      <c r="A201" s="42"/>
      <c r="B201" s="42"/>
      <c r="C201" s="42"/>
      <c r="D201" s="47"/>
      <c r="F201" s="68"/>
      <c r="G201" s="56"/>
      <c r="H201" s="43"/>
    </row>
    <row r="202" spans="1:8" s="18" customFormat="1" x14ac:dyDescent="0.2">
      <c r="A202" s="42"/>
      <c r="B202" s="42"/>
      <c r="C202" s="42"/>
      <c r="D202" s="47"/>
      <c r="F202" s="68"/>
      <c r="G202" s="56"/>
      <c r="H202" s="43"/>
    </row>
    <row r="203" spans="1:8" s="18" customFormat="1" x14ac:dyDescent="0.2">
      <c r="A203" s="42"/>
      <c r="B203" s="42"/>
      <c r="C203" s="42"/>
      <c r="D203" s="47"/>
      <c r="F203" s="68"/>
      <c r="G203" s="56"/>
      <c r="H203" s="43"/>
    </row>
    <row r="204" spans="1:8" s="18" customFormat="1" x14ac:dyDescent="0.2">
      <c r="A204" s="42"/>
      <c r="B204" s="42"/>
      <c r="C204" s="42"/>
      <c r="D204" s="47"/>
      <c r="F204" s="68"/>
      <c r="G204" s="56"/>
      <c r="H204" s="43"/>
    </row>
    <row r="205" spans="1:8" s="18" customFormat="1" x14ac:dyDescent="0.2">
      <c r="A205" s="42"/>
      <c r="B205" s="42"/>
      <c r="C205" s="42"/>
      <c r="D205" s="47"/>
      <c r="F205" s="68"/>
      <c r="G205" s="56"/>
      <c r="H205" s="43"/>
    </row>
    <row r="206" spans="1:8" s="18" customFormat="1" x14ac:dyDescent="0.2">
      <c r="A206" s="42"/>
      <c r="B206" s="42"/>
      <c r="C206" s="42"/>
      <c r="D206" s="47"/>
      <c r="F206" s="68"/>
      <c r="G206" s="56"/>
      <c r="H206" s="43"/>
    </row>
    <row r="207" spans="1:8" s="18" customFormat="1" x14ac:dyDescent="0.2">
      <c r="A207" s="42"/>
      <c r="B207" s="42"/>
      <c r="C207" s="42"/>
      <c r="D207" s="47"/>
      <c r="F207" s="68"/>
      <c r="G207" s="56"/>
      <c r="H207" s="43"/>
    </row>
    <row r="208" spans="1:8" s="18" customFormat="1" x14ac:dyDescent="0.2">
      <c r="A208" s="42"/>
      <c r="B208" s="42"/>
      <c r="C208" s="42"/>
      <c r="D208" s="47"/>
      <c r="F208" s="68"/>
      <c r="G208" s="56"/>
      <c r="H208" s="43"/>
    </row>
    <row r="209" spans="1:8" s="18" customFormat="1" x14ac:dyDescent="0.2">
      <c r="A209" s="42"/>
      <c r="B209" s="42"/>
      <c r="C209" s="42"/>
      <c r="D209" s="47"/>
      <c r="F209" s="68"/>
      <c r="G209" s="56"/>
      <c r="H209" s="43"/>
    </row>
    <row r="210" spans="1:8" s="18" customFormat="1" x14ac:dyDescent="0.2">
      <c r="A210" s="42"/>
      <c r="B210" s="42"/>
      <c r="C210" s="42"/>
      <c r="D210" s="47"/>
      <c r="F210" s="68"/>
      <c r="G210" s="56"/>
      <c r="H210" s="43"/>
    </row>
    <row r="211" spans="1:8" s="18" customFormat="1" x14ac:dyDescent="0.2">
      <c r="A211" s="42"/>
      <c r="B211" s="42"/>
      <c r="C211" s="42"/>
      <c r="D211" s="47"/>
      <c r="F211" s="68"/>
      <c r="G211" s="56"/>
      <c r="H211" s="43"/>
    </row>
    <row r="212" spans="1:8" s="18" customFormat="1" x14ac:dyDescent="0.2">
      <c r="A212" s="42"/>
      <c r="B212" s="42"/>
      <c r="C212" s="42"/>
      <c r="D212" s="47"/>
      <c r="F212" s="68"/>
      <c r="G212" s="56"/>
      <c r="H212" s="43"/>
    </row>
    <row r="213" spans="1:8" s="18" customFormat="1" x14ac:dyDescent="0.2">
      <c r="A213" s="42"/>
      <c r="B213" s="42"/>
      <c r="C213" s="42"/>
      <c r="D213" s="47"/>
      <c r="F213" s="68"/>
      <c r="G213" s="56"/>
      <c r="H213" s="43"/>
    </row>
    <row r="214" spans="1:8" s="18" customFormat="1" x14ac:dyDescent="0.2">
      <c r="A214" s="42"/>
      <c r="B214" s="42"/>
      <c r="C214" s="42"/>
      <c r="D214" s="47"/>
      <c r="F214" s="68"/>
      <c r="G214" s="56"/>
      <c r="H214" s="43"/>
    </row>
    <row r="215" spans="1:8" s="18" customFormat="1" x14ac:dyDescent="0.2">
      <c r="A215" s="42"/>
      <c r="B215" s="42"/>
      <c r="C215" s="42"/>
      <c r="D215" s="47"/>
      <c r="F215" s="68"/>
      <c r="G215" s="56"/>
      <c r="H215" s="43"/>
    </row>
    <row r="216" spans="1:8" s="18" customFormat="1" x14ac:dyDescent="0.2">
      <c r="A216" s="42"/>
      <c r="B216" s="42"/>
      <c r="C216" s="42"/>
      <c r="D216" s="47"/>
      <c r="F216" s="68"/>
      <c r="G216" s="56"/>
      <c r="H216" s="43"/>
    </row>
    <row r="217" spans="1:8" s="18" customFormat="1" x14ac:dyDescent="0.2">
      <c r="A217" s="42"/>
      <c r="B217" s="42"/>
      <c r="C217" s="42"/>
      <c r="D217" s="47"/>
      <c r="F217" s="68"/>
      <c r="G217" s="56"/>
      <c r="H217" s="43"/>
    </row>
    <row r="218" spans="1:8" s="18" customFormat="1" x14ac:dyDescent="0.2">
      <c r="A218" s="42"/>
      <c r="B218" s="42"/>
      <c r="C218" s="42"/>
      <c r="D218" s="47"/>
      <c r="F218" s="68"/>
      <c r="G218" s="56"/>
      <c r="H218" s="43"/>
    </row>
    <row r="219" spans="1:8" s="18" customFormat="1" x14ac:dyDescent="0.2">
      <c r="A219" s="42"/>
      <c r="B219" s="42"/>
      <c r="C219" s="42"/>
      <c r="D219" s="47"/>
      <c r="F219" s="68"/>
      <c r="G219" s="56"/>
      <c r="H219" s="43"/>
    </row>
    <row r="220" spans="1:8" s="18" customFormat="1" x14ac:dyDescent="0.2">
      <c r="A220" s="42"/>
      <c r="B220" s="42"/>
      <c r="C220" s="42"/>
      <c r="D220" s="47"/>
      <c r="F220" s="68"/>
      <c r="G220" s="56"/>
      <c r="H220" s="43"/>
    </row>
    <row r="221" spans="1:8" s="18" customFormat="1" x14ac:dyDescent="0.2">
      <c r="A221" s="42"/>
      <c r="B221" s="42"/>
      <c r="C221" s="42"/>
      <c r="D221" s="47"/>
      <c r="F221" s="68"/>
      <c r="G221" s="56"/>
      <c r="H221" s="43"/>
    </row>
    <row r="222" spans="1:8" s="18" customFormat="1" x14ac:dyDescent="0.2">
      <c r="A222" s="42"/>
      <c r="B222" s="42"/>
      <c r="C222" s="42"/>
      <c r="D222" s="47"/>
      <c r="F222" s="68"/>
      <c r="G222" s="56"/>
      <c r="H222" s="43"/>
    </row>
    <row r="223" spans="1:8" s="18" customFormat="1" x14ac:dyDescent="0.2">
      <c r="A223" s="42"/>
      <c r="B223" s="42"/>
      <c r="C223" s="42"/>
      <c r="D223" s="47"/>
      <c r="F223" s="68"/>
      <c r="G223" s="56"/>
      <c r="H223" s="43"/>
    </row>
    <row r="224" spans="1:8" s="18" customFormat="1" x14ac:dyDescent="0.2">
      <c r="A224" s="42"/>
      <c r="B224" s="42"/>
      <c r="C224" s="42"/>
      <c r="D224" s="47"/>
      <c r="F224" s="68"/>
      <c r="G224" s="56"/>
      <c r="H224" s="43"/>
    </row>
    <row r="225" spans="1:8" s="18" customFormat="1" x14ac:dyDescent="0.2">
      <c r="A225" s="42"/>
      <c r="B225" s="42"/>
      <c r="C225" s="42"/>
      <c r="D225" s="47"/>
      <c r="F225" s="68"/>
      <c r="G225" s="56"/>
      <c r="H225" s="43"/>
    </row>
    <row r="226" spans="1:8" s="18" customFormat="1" x14ac:dyDescent="0.2">
      <c r="A226" s="42"/>
      <c r="B226" s="42"/>
      <c r="C226" s="42"/>
      <c r="D226" s="47"/>
      <c r="F226" s="68"/>
      <c r="G226" s="56"/>
      <c r="H226" s="43"/>
    </row>
    <row r="227" spans="1:8" s="18" customFormat="1" x14ac:dyDescent="0.2">
      <c r="A227" s="42"/>
      <c r="B227" s="42"/>
      <c r="C227" s="42"/>
      <c r="D227" s="47"/>
      <c r="F227" s="68"/>
      <c r="G227" s="56"/>
      <c r="H227" s="43"/>
    </row>
    <row r="228" spans="1:8" s="18" customFormat="1" x14ac:dyDescent="0.2">
      <c r="A228" s="42"/>
      <c r="B228" s="42"/>
      <c r="C228" s="42"/>
      <c r="D228" s="47"/>
      <c r="F228" s="68"/>
      <c r="G228" s="56"/>
      <c r="H228" s="43"/>
    </row>
    <row r="229" spans="1:8" s="18" customFormat="1" x14ac:dyDescent="0.2">
      <c r="A229" s="42"/>
      <c r="B229" s="42"/>
      <c r="C229" s="42"/>
      <c r="D229" s="47"/>
      <c r="F229" s="68"/>
      <c r="G229" s="56"/>
      <c r="H229" s="43"/>
    </row>
    <row r="230" spans="1:8" s="18" customFormat="1" x14ac:dyDescent="0.2">
      <c r="A230" s="42"/>
      <c r="B230" s="42"/>
      <c r="C230" s="42"/>
      <c r="D230" s="47"/>
      <c r="F230" s="68"/>
      <c r="G230" s="56"/>
      <c r="H230" s="43"/>
    </row>
    <row r="231" spans="1:8" s="18" customFormat="1" x14ac:dyDescent="0.2">
      <c r="A231" s="42"/>
      <c r="B231" s="42"/>
      <c r="C231" s="42"/>
      <c r="D231" s="47"/>
      <c r="F231" s="68"/>
      <c r="G231" s="56"/>
      <c r="H231" s="43"/>
    </row>
    <row r="232" spans="1:8" s="18" customFormat="1" x14ac:dyDescent="0.2">
      <c r="A232" s="42"/>
      <c r="B232" s="42"/>
      <c r="C232" s="42"/>
      <c r="D232" s="47"/>
      <c r="F232" s="68"/>
      <c r="G232" s="56"/>
      <c r="H232" s="43"/>
    </row>
    <row r="233" spans="1:8" s="18" customFormat="1" x14ac:dyDescent="0.2">
      <c r="A233" s="42"/>
      <c r="B233" s="42"/>
      <c r="C233" s="42"/>
      <c r="D233" s="47"/>
      <c r="F233" s="68"/>
      <c r="G233" s="56"/>
      <c r="H233" s="43"/>
    </row>
    <row r="234" spans="1:8" s="18" customFormat="1" x14ac:dyDescent="0.2">
      <c r="A234" s="42"/>
      <c r="B234" s="42"/>
      <c r="C234" s="42"/>
      <c r="D234" s="47"/>
      <c r="F234" s="68"/>
      <c r="G234" s="56"/>
      <c r="H234" s="43"/>
    </row>
    <row r="235" spans="1:8" s="18" customFormat="1" x14ac:dyDescent="0.2">
      <c r="A235" s="42"/>
      <c r="B235" s="42"/>
      <c r="C235" s="42"/>
      <c r="D235" s="47"/>
      <c r="F235" s="68"/>
      <c r="G235" s="56"/>
      <c r="H235" s="43"/>
    </row>
    <row r="236" spans="1:8" s="18" customFormat="1" x14ac:dyDescent="0.2">
      <c r="A236" s="42"/>
      <c r="B236" s="42"/>
      <c r="C236" s="42"/>
      <c r="D236" s="47"/>
      <c r="F236" s="68"/>
      <c r="G236" s="56"/>
      <c r="H236" s="43"/>
    </row>
    <row r="237" spans="1:8" s="18" customFormat="1" x14ac:dyDescent="0.2">
      <c r="A237" s="42"/>
      <c r="B237" s="42"/>
      <c r="C237" s="42"/>
      <c r="D237" s="47"/>
      <c r="F237" s="68"/>
      <c r="G237" s="56"/>
      <c r="H237" s="43"/>
    </row>
    <row r="238" spans="1:8" s="18" customFormat="1" x14ac:dyDescent="0.2">
      <c r="A238" s="42"/>
      <c r="B238" s="42"/>
      <c r="C238" s="42"/>
      <c r="D238" s="47"/>
      <c r="F238" s="68"/>
      <c r="G238" s="56"/>
      <c r="H238" s="43"/>
    </row>
    <row r="239" spans="1:8" s="18" customFormat="1" x14ac:dyDescent="0.2">
      <c r="A239" s="42"/>
      <c r="B239" s="42"/>
      <c r="C239" s="42"/>
      <c r="D239" s="47"/>
      <c r="F239" s="68"/>
      <c r="G239" s="56"/>
      <c r="H239" s="43"/>
    </row>
    <row r="240" spans="1:8" s="18" customFormat="1" x14ac:dyDescent="0.2">
      <c r="A240" s="42"/>
      <c r="B240" s="42"/>
      <c r="C240" s="42"/>
      <c r="D240" s="47"/>
      <c r="F240" s="68"/>
      <c r="G240" s="56"/>
      <c r="H240" s="43"/>
    </row>
    <row r="241" spans="1:8" s="18" customFormat="1" x14ac:dyDescent="0.2">
      <c r="A241" s="42"/>
      <c r="B241" s="42"/>
      <c r="C241" s="42"/>
      <c r="D241" s="47"/>
      <c r="F241" s="68"/>
      <c r="G241" s="56"/>
      <c r="H241" s="43"/>
    </row>
    <row r="242" spans="1:8" s="18" customFormat="1" x14ac:dyDescent="0.2">
      <c r="A242" s="42"/>
      <c r="B242" s="42"/>
      <c r="C242" s="42"/>
      <c r="D242" s="47"/>
      <c r="F242" s="68"/>
      <c r="G242" s="56"/>
      <c r="H242" s="43"/>
    </row>
    <row r="243" spans="1:8" s="18" customFormat="1" x14ac:dyDescent="0.2">
      <c r="A243" s="42"/>
      <c r="B243" s="42"/>
      <c r="C243" s="42"/>
      <c r="D243" s="47"/>
      <c r="F243" s="68"/>
      <c r="G243" s="56"/>
      <c r="H243" s="43"/>
    </row>
    <row r="244" spans="1:8" s="18" customFormat="1" x14ac:dyDescent="0.2">
      <c r="A244" s="42"/>
      <c r="B244" s="42"/>
      <c r="C244" s="42"/>
      <c r="D244" s="47"/>
      <c r="F244" s="68"/>
      <c r="G244" s="56"/>
      <c r="H244" s="43"/>
    </row>
    <row r="245" spans="1:8" s="18" customFormat="1" x14ac:dyDescent="0.2">
      <c r="A245" s="42"/>
      <c r="B245" s="42"/>
      <c r="C245" s="42"/>
      <c r="D245" s="47"/>
      <c r="F245" s="68"/>
      <c r="G245" s="56"/>
      <c r="H245" s="43"/>
    </row>
    <row r="246" spans="1:8" s="18" customFormat="1" x14ac:dyDescent="0.2">
      <c r="A246" s="42"/>
      <c r="B246" s="42"/>
      <c r="C246" s="42"/>
      <c r="D246" s="47"/>
      <c r="F246" s="68"/>
      <c r="G246" s="56"/>
      <c r="H246" s="43"/>
    </row>
    <row r="247" spans="1:8" s="18" customFormat="1" x14ac:dyDescent="0.2">
      <c r="A247" s="42"/>
      <c r="B247" s="42"/>
      <c r="C247" s="42"/>
      <c r="D247" s="47"/>
      <c r="F247" s="68"/>
      <c r="G247" s="56"/>
      <c r="H247" s="43"/>
    </row>
    <row r="248" spans="1:8" s="18" customFormat="1" x14ac:dyDescent="0.2">
      <c r="A248" s="42"/>
      <c r="B248" s="42"/>
      <c r="C248" s="42"/>
      <c r="D248" s="47"/>
      <c r="F248" s="68"/>
      <c r="G248" s="56"/>
      <c r="H248" s="43"/>
    </row>
    <row r="249" spans="1:8" s="18" customFormat="1" x14ac:dyDescent="0.2">
      <c r="A249" s="42"/>
      <c r="B249" s="42"/>
      <c r="C249" s="42"/>
      <c r="D249" s="47"/>
      <c r="F249" s="68"/>
      <c r="G249" s="56"/>
      <c r="H249" s="43"/>
    </row>
    <row r="250" spans="1:8" s="18" customFormat="1" x14ac:dyDescent="0.2">
      <c r="A250" s="42"/>
      <c r="B250" s="42"/>
      <c r="C250" s="42"/>
      <c r="D250" s="47"/>
      <c r="F250" s="68"/>
      <c r="G250" s="56"/>
      <c r="H250" s="43"/>
    </row>
    <row r="251" spans="1:8" s="18" customFormat="1" x14ac:dyDescent="0.2">
      <c r="A251" s="42"/>
      <c r="B251" s="42"/>
      <c r="C251" s="42"/>
      <c r="D251" s="47"/>
      <c r="F251" s="68"/>
      <c r="G251" s="56"/>
      <c r="H251" s="43"/>
    </row>
    <row r="252" spans="1:8" s="18" customFormat="1" x14ac:dyDescent="0.2">
      <c r="A252" s="42"/>
      <c r="B252" s="42"/>
      <c r="C252" s="42"/>
      <c r="D252" s="47"/>
      <c r="F252" s="68"/>
      <c r="G252" s="56"/>
      <c r="H252" s="43"/>
    </row>
    <row r="253" spans="1:8" s="18" customFormat="1" x14ac:dyDescent="0.2">
      <c r="A253" s="42"/>
      <c r="B253" s="42"/>
      <c r="C253" s="42"/>
      <c r="D253" s="47"/>
      <c r="F253" s="68"/>
      <c r="G253" s="56"/>
      <c r="H253" s="43"/>
    </row>
    <row r="254" spans="1:8" s="18" customFormat="1" x14ac:dyDescent="0.2">
      <c r="A254" s="42"/>
      <c r="B254" s="42"/>
      <c r="C254" s="42"/>
      <c r="D254" s="47"/>
      <c r="F254" s="68"/>
      <c r="G254" s="56"/>
      <c r="H254" s="43"/>
    </row>
    <row r="255" spans="1:8" s="18" customFormat="1" x14ac:dyDescent="0.2">
      <c r="A255" s="42"/>
      <c r="B255" s="42"/>
      <c r="C255" s="42"/>
      <c r="D255" s="47"/>
      <c r="F255" s="68"/>
      <c r="G255" s="56"/>
      <c r="H255" s="43"/>
    </row>
    <row r="256" spans="1:8" s="18" customFormat="1" x14ac:dyDescent="0.2">
      <c r="A256" s="42"/>
      <c r="B256" s="42"/>
      <c r="C256" s="42"/>
      <c r="D256" s="47"/>
      <c r="F256" s="68"/>
      <c r="G256" s="56"/>
      <c r="H256" s="43"/>
    </row>
    <row r="257" spans="1:8" s="18" customFormat="1" x14ac:dyDescent="0.2">
      <c r="A257" s="42"/>
      <c r="B257" s="42"/>
      <c r="C257" s="42"/>
      <c r="D257" s="47"/>
      <c r="F257" s="68"/>
      <c r="G257" s="56"/>
      <c r="H257" s="43"/>
    </row>
    <row r="258" spans="1:8" s="18" customFormat="1" x14ac:dyDescent="0.2">
      <c r="A258" s="42"/>
      <c r="B258" s="42"/>
      <c r="C258" s="42"/>
      <c r="D258" s="47"/>
      <c r="F258" s="68"/>
      <c r="G258" s="56"/>
      <c r="H258" s="43"/>
    </row>
    <row r="259" spans="1:8" s="18" customFormat="1" x14ac:dyDescent="0.2">
      <c r="A259" s="42"/>
      <c r="B259" s="42"/>
      <c r="C259" s="42"/>
      <c r="D259" s="47"/>
      <c r="F259" s="68"/>
      <c r="G259" s="56"/>
      <c r="H259" s="43"/>
    </row>
    <row r="260" spans="1:8" s="18" customFormat="1" x14ac:dyDescent="0.2">
      <c r="A260" s="42"/>
      <c r="B260" s="42"/>
      <c r="C260" s="42"/>
      <c r="D260" s="47"/>
      <c r="F260" s="68"/>
      <c r="G260" s="56"/>
      <c r="H260" s="43"/>
    </row>
    <row r="261" spans="1:8" s="18" customFormat="1" x14ac:dyDescent="0.2">
      <c r="A261" s="42"/>
      <c r="B261" s="42"/>
      <c r="C261" s="42"/>
      <c r="D261" s="47"/>
      <c r="F261" s="68"/>
      <c r="G261" s="56"/>
      <c r="H261" s="43"/>
    </row>
    <row r="262" spans="1:8" s="18" customFormat="1" x14ac:dyDescent="0.2">
      <c r="A262" s="42"/>
      <c r="B262" s="42"/>
      <c r="C262" s="42"/>
      <c r="D262" s="47"/>
      <c r="F262" s="68"/>
      <c r="G262" s="56"/>
      <c r="H262" s="43"/>
    </row>
    <row r="263" spans="1:8" s="18" customFormat="1" x14ac:dyDescent="0.2">
      <c r="A263" s="42"/>
      <c r="B263" s="42"/>
      <c r="C263" s="42"/>
      <c r="D263" s="47"/>
      <c r="F263" s="68"/>
      <c r="G263" s="56"/>
      <c r="H263" s="43"/>
    </row>
    <row r="264" spans="1:8" s="18" customFormat="1" x14ac:dyDescent="0.2">
      <c r="A264" s="42"/>
      <c r="B264" s="42"/>
      <c r="C264" s="42"/>
      <c r="D264" s="47"/>
      <c r="F264" s="68"/>
      <c r="G264" s="56"/>
      <c r="H264" s="43"/>
    </row>
    <row r="265" spans="1:8" s="18" customFormat="1" x14ac:dyDescent="0.2">
      <c r="A265" s="42"/>
      <c r="B265" s="42"/>
      <c r="C265" s="42"/>
      <c r="D265" s="47"/>
      <c r="F265" s="68"/>
      <c r="G265" s="56"/>
      <c r="H265" s="43"/>
    </row>
    <row r="266" spans="1:8" s="18" customFormat="1" x14ac:dyDescent="0.2">
      <c r="A266" s="42"/>
      <c r="B266" s="42"/>
      <c r="C266" s="42"/>
      <c r="D266" s="47"/>
      <c r="F266" s="68"/>
      <c r="G266" s="56"/>
      <c r="H266" s="43"/>
    </row>
    <row r="267" spans="1:8" s="18" customFormat="1" x14ac:dyDescent="0.2">
      <c r="A267" s="42"/>
      <c r="B267" s="42"/>
      <c r="C267" s="42"/>
      <c r="D267" s="47"/>
      <c r="F267" s="68"/>
      <c r="G267" s="56"/>
      <c r="H267" s="43"/>
    </row>
    <row r="268" spans="1:8" s="18" customFormat="1" x14ac:dyDescent="0.2">
      <c r="A268" s="42"/>
      <c r="B268" s="42"/>
      <c r="C268" s="42"/>
      <c r="D268" s="47"/>
      <c r="F268" s="68"/>
      <c r="G268" s="56"/>
      <c r="H268" s="43"/>
    </row>
    <row r="269" spans="1:8" s="18" customFormat="1" x14ac:dyDescent="0.2">
      <c r="A269" s="42"/>
      <c r="B269" s="42"/>
      <c r="C269" s="42"/>
      <c r="D269" s="47"/>
      <c r="F269" s="68"/>
      <c r="G269" s="56"/>
      <c r="H269" s="43"/>
    </row>
    <row r="270" spans="1:8" s="18" customFormat="1" x14ac:dyDescent="0.2">
      <c r="A270" s="42"/>
      <c r="B270" s="42"/>
      <c r="C270" s="42"/>
      <c r="D270" s="47"/>
      <c r="F270" s="68"/>
      <c r="G270" s="56"/>
      <c r="H270" s="43"/>
    </row>
    <row r="271" spans="1:8" s="18" customFormat="1" x14ac:dyDescent="0.2">
      <c r="A271" s="42"/>
      <c r="B271" s="42"/>
      <c r="C271" s="42"/>
      <c r="D271" s="47"/>
      <c r="F271" s="68"/>
      <c r="G271" s="56"/>
      <c r="H271" s="43"/>
    </row>
    <row r="272" spans="1:8" s="18" customFormat="1" x14ac:dyDescent="0.2">
      <c r="A272" s="42"/>
      <c r="B272" s="42"/>
      <c r="C272" s="42"/>
      <c r="D272" s="47"/>
      <c r="F272" s="68"/>
      <c r="G272" s="56"/>
      <c r="H272" s="43"/>
    </row>
    <row r="273" spans="1:8" s="18" customFormat="1" x14ac:dyDescent="0.2">
      <c r="A273" s="42"/>
      <c r="B273" s="42"/>
      <c r="C273" s="42"/>
      <c r="D273" s="47"/>
      <c r="F273" s="68"/>
      <c r="G273" s="56"/>
      <c r="H273" s="43"/>
    </row>
    <row r="274" spans="1:8" s="18" customFormat="1" x14ac:dyDescent="0.2">
      <c r="A274" s="42"/>
      <c r="B274" s="42"/>
      <c r="C274" s="42"/>
      <c r="D274" s="47"/>
      <c r="F274" s="68"/>
      <c r="G274" s="56"/>
      <c r="H274" s="43"/>
    </row>
    <row r="275" spans="1:8" s="18" customFormat="1" x14ac:dyDescent="0.2">
      <c r="A275" s="42"/>
      <c r="B275" s="42"/>
      <c r="C275" s="42"/>
      <c r="D275" s="47"/>
      <c r="F275" s="68"/>
      <c r="G275" s="56"/>
      <c r="H275" s="43"/>
    </row>
    <row r="276" spans="1:8" s="18" customFormat="1" x14ac:dyDescent="0.2">
      <c r="A276" s="42"/>
      <c r="B276" s="42"/>
      <c r="C276" s="42"/>
      <c r="D276" s="47"/>
      <c r="F276" s="68"/>
      <c r="G276" s="56"/>
      <c r="H276" s="43"/>
    </row>
    <row r="277" spans="1:8" s="18" customFormat="1" x14ac:dyDescent="0.2">
      <c r="A277" s="42"/>
      <c r="B277" s="42"/>
      <c r="C277" s="42"/>
      <c r="D277" s="47"/>
      <c r="F277" s="68"/>
      <c r="G277" s="56"/>
      <c r="H277" s="43"/>
    </row>
    <row r="278" spans="1:8" s="18" customFormat="1" x14ac:dyDescent="0.2">
      <c r="A278" s="42"/>
      <c r="B278" s="42"/>
      <c r="C278" s="42"/>
      <c r="D278" s="47"/>
      <c r="F278" s="68"/>
      <c r="G278" s="56"/>
      <c r="H278" s="43"/>
    </row>
    <row r="279" spans="1:8" s="18" customFormat="1" x14ac:dyDescent="0.2">
      <c r="A279" s="42"/>
      <c r="B279" s="42"/>
      <c r="C279" s="42"/>
      <c r="D279" s="47"/>
      <c r="F279" s="68"/>
      <c r="G279" s="56"/>
      <c r="H279" s="43"/>
    </row>
    <row r="280" spans="1:8" s="18" customFormat="1" x14ac:dyDescent="0.2">
      <c r="A280" s="42"/>
      <c r="B280" s="42"/>
      <c r="C280" s="42"/>
      <c r="D280" s="47"/>
      <c r="F280" s="68"/>
      <c r="G280" s="56"/>
      <c r="H280" s="43"/>
    </row>
    <row r="281" spans="1:8" s="18" customFormat="1" x14ac:dyDescent="0.2">
      <c r="A281" s="42"/>
      <c r="B281" s="42"/>
      <c r="C281" s="42"/>
      <c r="D281" s="47"/>
      <c r="F281" s="68"/>
      <c r="G281" s="56"/>
      <c r="H281" s="43"/>
    </row>
    <row r="282" spans="1:8" s="18" customFormat="1" x14ac:dyDescent="0.2">
      <c r="A282" s="42"/>
      <c r="B282" s="42"/>
      <c r="C282" s="42"/>
      <c r="D282" s="47"/>
      <c r="F282" s="68"/>
      <c r="G282" s="56"/>
      <c r="H282" s="43"/>
    </row>
    <row r="283" spans="1:8" s="18" customFormat="1" x14ac:dyDescent="0.2">
      <c r="A283" s="42"/>
      <c r="B283" s="42"/>
      <c r="C283" s="42"/>
      <c r="D283" s="47"/>
      <c r="F283" s="68"/>
      <c r="G283" s="56"/>
      <c r="H283" s="43"/>
    </row>
    <row r="284" spans="1:8" s="18" customFormat="1" x14ac:dyDescent="0.2">
      <c r="A284" s="42"/>
      <c r="B284" s="42"/>
      <c r="C284" s="42"/>
      <c r="D284" s="47"/>
      <c r="F284" s="68"/>
      <c r="G284" s="56"/>
      <c r="H284" s="43"/>
    </row>
    <row r="285" spans="1:8" s="18" customFormat="1" x14ac:dyDescent="0.2">
      <c r="A285" s="42"/>
      <c r="B285" s="42"/>
      <c r="C285" s="42"/>
      <c r="D285" s="47"/>
      <c r="F285" s="68"/>
      <c r="G285" s="56"/>
      <c r="H285" s="43"/>
    </row>
    <row r="286" spans="1:8" s="18" customFormat="1" x14ac:dyDescent="0.2">
      <c r="A286" s="42"/>
      <c r="B286" s="42"/>
      <c r="C286" s="42"/>
      <c r="D286" s="47"/>
      <c r="F286" s="68"/>
      <c r="G286" s="56"/>
      <c r="H286" s="43"/>
    </row>
    <row r="287" spans="1:8" s="18" customFormat="1" x14ac:dyDescent="0.2">
      <c r="A287" s="42"/>
      <c r="B287" s="42"/>
      <c r="C287" s="42"/>
      <c r="D287" s="47"/>
      <c r="F287" s="68"/>
      <c r="G287" s="56"/>
      <c r="H287" s="43"/>
    </row>
    <row r="288" spans="1:8" s="18" customFormat="1" x14ac:dyDescent="0.2">
      <c r="A288" s="42"/>
      <c r="B288" s="42"/>
      <c r="C288" s="42"/>
      <c r="D288" s="47"/>
      <c r="F288" s="68"/>
      <c r="G288" s="56"/>
      <c r="H288" s="43"/>
    </row>
    <row r="289" spans="1:8" s="18" customFormat="1" x14ac:dyDescent="0.2">
      <c r="A289" s="42"/>
      <c r="B289" s="42"/>
      <c r="C289" s="42"/>
      <c r="D289" s="47"/>
      <c r="F289" s="68"/>
      <c r="G289" s="56"/>
      <c r="H289" s="43"/>
    </row>
    <row r="290" spans="1:8" s="18" customFormat="1" x14ac:dyDescent="0.2">
      <c r="A290" s="42"/>
      <c r="B290" s="42"/>
      <c r="C290" s="42"/>
      <c r="D290" s="47"/>
      <c r="F290" s="68"/>
      <c r="G290" s="56"/>
      <c r="H290" s="43"/>
    </row>
    <row r="291" spans="1:8" s="18" customFormat="1" x14ac:dyDescent="0.2">
      <c r="A291" s="42"/>
      <c r="B291" s="42"/>
      <c r="C291" s="42"/>
      <c r="D291" s="47"/>
      <c r="F291" s="68"/>
      <c r="G291" s="56"/>
      <c r="H291" s="43"/>
    </row>
    <row r="292" spans="1:8" s="18" customFormat="1" x14ac:dyDescent="0.2">
      <c r="A292" s="42"/>
      <c r="B292" s="42"/>
      <c r="C292" s="42"/>
      <c r="D292" s="47"/>
      <c r="F292" s="68"/>
      <c r="G292" s="56"/>
      <c r="H292" s="43"/>
    </row>
    <row r="293" spans="1:8" s="18" customFormat="1" x14ac:dyDescent="0.2">
      <c r="A293" s="42"/>
      <c r="B293" s="42"/>
      <c r="C293" s="42"/>
      <c r="D293" s="47"/>
      <c r="F293" s="68"/>
      <c r="G293" s="56"/>
      <c r="H293" s="43"/>
    </row>
    <row r="294" spans="1:8" s="18" customFormat="1" x14ac:dyDescent="0.2">
      <c r="A294" s="42"/>
      <c r="B294" s="42"/>
      <c r="C294" s="42"/>
      <c r="D294" s="47"/>
      <c r="F294" s="68"/>
      <c r="G294" s="56"/>
      <c r="H294" s="43"/>
    </row>
    <row r="295" spans="1:8" s="18" customFormat="1" x14ac:dyDescent="0.2">
      <c r="A295" s="42"/>
      <c r="B295" s="42"/>
      <c r="C295" s="42"/>
      <c r="D295" s="47"/>
      <c r="F295" s="68"/>
      <c r="G295" s="56"/>
      <c r="H295" s="43"/>
    </row>
    <row r="296" spans="1:8" s="18" customFormat="1" x14ac:dyDescent="0.2">
      <c r="A296" s="42"/>
      <c r="B296" s="42"/>
      <c r="C296" s="42"/>
      <c r="D296" s="47"/>
      <c r="F296" s="68"/>
      <c r="G296" s="56"/>
      <c r="H296" s="43"/>
    </row>
    <row r="297" spans="1:8" s="18" customFormat="1" x14ac:dyDescent="0.2">
      <c r="A297" s="42"/>
      <c r="B297" s="42"/>
      <c r="C297" s="42"/>
      <c r="D297" s="47"/>
      <c r="F297" s="68"/>
      <c r="G297" s="56"/>
      <c r="H297" s="43"/>
    </row>
    <row r="298" spans="1:8" s="18" customFormat="1" x14ac:dyDescent="0.2">
      <c r="A298" s="42"/>
      <c r="B298" s="42"/>
      <c r="C298" s="42"/>
      <c r="D298" s="47"/>
      <c r="F298" s="68"/>
      <c r="G298" s="56"/>
      <c r="H298" s="43"/>
    </row>
    <row r="299" spans="1:8" s="18" customFormat="1" x14ac:dyDescent="0.2">
      <c r="A299" s="42"/>
      <c r="B299" s="42"/>
      <c r="C299" s="42"/>
      <c r="D299" s="47"/>
      <c r="F299" s="68"/>
      <c r="G299" s="56"/>
      <c r="H299" s="43"/>
    </row>
    <row r="300" spans="1:8" s="18" customFormat="1" x14ac:dyDescent="0.2">
      <c r="A300" s="42"/>
      <c r="B300" s="42"/>
      <c r="C300" s="42"/>
      <c r="D300" s="47"/>
      <c r="F300" s="68"/>
      <c r="G300" s="56"/>
      <c r="H300" s="43"/>
    </row>
    <row r="301" spans="1:8" s="18" customFormat="1" x14ac:dyDescent="0.2">
      <c r="A301" s="42"/>
      <c r="B301" s="42"/>
      <c r="C301" s="42"/>
      <c r="D301" s="47"/>
      <c r="F301" s="68"/>
      <c r="G301" s="56"/>
      <c r="H301" s="43"/>
    </row>
    <row r="302" spans="1:8" s="18" customFormat="1" x14ac:dyDescent="0.2">
      <c r="A302" s="42"/>
      <c r="B302" s="42"/>
      <c r="C302" s="42"/>
      <c r="D302" s="47"/>
      <c r="F302" s="68"/>
      <c r="G302" s="56"/>
      <c r="H302" s="43"/>
    </row>
    <row r="303" spans="1:8" s="18" customFormat="1" x14ac:dyDescent="0.2">
      <c r="A303" s="42"/>
      <c r="B303" s="42"/>
      <c r="C303" s="42"/>
      <c r="D303" s="47"/>
      <c r="F303" s="68"/>
      <c r="G303" s="56"/>
      <c r="H303" s="43"/>
    </row>
    <row r="304" spans="1:8" s="18" customFormat="1" x14ac:dyDescent="0.2">
      <c r="A304" s="42"/>
      <c r="B304" s="42"/>
      <c r="C304" s="42"/>
      <c r="D304" s="47"/>
      <c r="F304" s="68"/>
      <c r="G304" s="56"/>
      <c r="H304" s="43"/>
    </row>
    <row r="305" spans="1:8" s="18" customFormat="1" x14ac:dyDescent="0.2">
      <c r="A305" s="42"/>
      <c r="B305" s="42"/>
      <c r="C305" s="42"/>
      <c r="D305" s="47"/>
      <c r="F305" s="68"/>
      <c r="G305" s="56"/>
      <c r="H305" s="43"/>
    </row>
    <row r="306" spans="1:8" s="18" customFormat="1" x14ac:dyDescent="0.2">
      <c r="A306" s="42"/>
      <c r="B306" s="42"/>
      <c r="C306" s="42"/>
      <c r="D306" s="47"/>
      <c r="F306" s="68"/>
      <c r="G306" s="56"/>
      <c r="H306" s="43"/>
    </row>
    <row r="307" spans="1:8" s="18" customFormat="1" x14ac:dyDescent="0.2">
      <c r="A307" s="42"/>
      <c r="B307" s="42"/>
      <c r="C307" s="42"/>
      <c r="D307" s="47"/>
      <c r="F307" s="68"/>
      <c r="G307" s="56"/>
      <c r="H307" s="43"/>
    </row>
    <row r="308" spans="1:8" s="18" customFormat="1" x14ac:dyDescent="0.2">
      <c r="A308" s="42"/>
      <c r="B308" s="42"/>
      <c r="C308" s="42"/>
      <c r="D308" s="47"/>
      <c r="F308" s="68"/>
      <c r="G308" s="56"/>
      <c r="H308" s="43"/>
    </row>
    <row r="309" spans="1:8" s="18" customFormat="1" x14ac:dyDescent="0.2">
      <c r="A309" s="42"/>
      <c r="B309" s="42"/>
      <c r="C309" s="42"/>
      <c r="D309" s="47"/>
      <c r="F309" s="68"/>
      <c r="G309" s="56"/>
      <c r="H309" s="43"/>
    </row>
    <row r="310" spans="1:8" s="18" customFormat="1" x14ac:dyDescent="0.2">
      <c r="A310" s="42"/>
      <c r="B310" s="42"/>
      <c r="C310" s="42"/>
      <c r="D310" s="47"/>
      <c r="F310" s="68"/>
      <c r="G310" s="56"/>
      <c r="H310" s="43"/>
    </row>
    <row r="311" spans="1:8" s="18" customFormat="1" x14ac:dyDescent="0.2">
      <c r="A311" s="42"/>
      <c r="B311" s="42"/>
      <c r="C311" s="42"/>
      <c r="D311" s="47"/>
      <c r="F311" s="68"/>
      <c r="G311" s="56"/>
      <c r="H311" s="43"/>
    </row>
    <row r="312" spans="1:8" s="18" customFormat="1" x14ac:dyDescent="0.2">
      <c r="A312" s="42"/>
      <c r="B312" s="42"/>
      <c r="C312" s="42"/>
      <c r="D312" s="47"/>
      <c r="F312" s="68"/>
      <c r="G312" s="56"/>
      <c r="H312" s="43"/>
    </row>
    <row r="313" spans="1:8" s="18" customFormat="1" x14ac:dyDescent="0.2">
      <c r="A313" s="42"/>
      <c r="B313" s="42"/>
      <c r="C313" s="42"/>
      <c r="D313" s="47"/>
      <c r="F313" s="68"/>
      <c r="G313" s="56"/>
      <c r="H313" s="43"/>
    </row>
    <row r="314" spans="1:8" s="18" customFormat="1" x14ac:dyDescent="0.2">
      <c r="A314" s="42"/>
      <c r="B314" s="42"/>
      <c r="C314" s="42"/>
      <c r="D314" s="47"/>
      <c r="F314" s="68"/>
      <c r="G314" s="56"/>
      <c r="H314" s="43"/>
    </row>
    <row r="315" spans="1:8" s="18" customFormat="1" x14ac:dyDescent="0.2">
      <c r="A315" s="42"/>
      <c r="B315" s="42"/>
      <c r="C315" s="42"/>
      <c r="D315" s="47"/>
      <c r="F315" s="68"/>
      <c r="G315" s="56"/>
      <c r="H315" s="43"/>
    </row>
    <row r="316" spans="1:8" s="18" customFormat="1" x14ac:dyDescent="0.2">
      <c r="A316" s="42"/>
      <c r="B316" s="42"/>
      <c r="C316" s="42"/>
      <c r="D316" s="47"/>
      <c r="F316" s="68"/>
      <c r="G316" s="56"/>
      <c r="H316" s="43"/>
    </row>
    <row r="317" spans="1:8" s="18" customFormat="1" x14ac:dyDescent="0.2">
      <c r="A317" s="42"/>
      <c r="B317" s="42"/>
      <c r="C317" s="42"/>
      <c r="D317" s="47"/>
      <c r="F317" s="68"/>
      <c r="G317" s="56"/>
      <c r="H317" s="43"/>
    </row>
    <row r="318" spans="1:8" s="18" customFormat="1" x14ac:dyDescent="0.2">
      <c r="A318" s="42"/>
      <c r="B318" s="42"/>
      <c r="C318" s="42"/>
      <c r="D318" s="47"/>
      <c r="F318" s="68"/>
      <c r="G318" s="56"/>
      <c r="H318" s="43"/>
    </row>
    <row r="319" spans="1:8" s="18" customFormat="1" x14ac:dyDescent="0.2">
      <c r="A319" s="42"/>
      <c r="B319" s="42"/>
      <c r="C319" s="42"/>
      <c r="D319" s="47"/>
      <c r="F319" s="68"/>
      <c r="G319" s="56"/>
      <c r="H319" s="43"/>
    </row>
    <row r="320" spans="1:8" s="18" customFormat="1" x14ac:dyDescent="0.2">
      <c r="A320" s="42"/>
      <c r="B320" s="42"/>
      <c r="C320" s="42"/>
      <c r="D320" s="47"/>
      <c r="F320" s="68"/>
      <c r="G320" s="56"/>
      <c r="H320" s="43"/>
    </row>
    <row r="321" spans="1:8" s="18" customFormat="1" x14ac:dyDescent="0.2">
      <c r="A321" s="42"/>
      <c r="B321" s="42"/>
      <c r="C321" s="42"/>
      <c r="D321" s="47"/>
      <c r="F321" s="68"/>
      <c r="G321" s="56"/>
      <c r="H321" s="43"/>
    </row>
    <row r="322" spans="1:8" s="18" customFormat="1" x14ac:dyDescent="0.2">
      <c r="A322" s="42"/>
      <c r="B322" s="42"/>
      <c r="C322" s="42"/>
      <c r="D322" s="47"/>
      <c r="F322" s="68"/>
      <c r="G322" s="56"/>
      <c r="H322" s="43"/>
    </row>
    <row r="323" spans="1:8" s="18" customFormat="1" x14ac:dyDescent="0.2">
      <c r="A323" s="42"/>
      <c r="B323" s="42"/>
      <c r="C323" s="42"/>
      <c r="D323" s="47"/>
      <c r="F323" s="68"/>
      <c r="G323" s="56"/>
      <c r="H323" s="43"/>
    </row>
    <row r="324" spans="1:8" s="18" customFormat="1" x14ac:dyDescent="0.2">
      <c r="A324" s="42"/>
      <c r="B324" s="42"/>
      <c r="C324" s="42"/>
      <c r="D324" s="47"/>
      <c r="F324" s="68"/>
      <c r="G324" s="56"/>
      <c r="H324" s="43"/>
    </row>
    <row r="325" spans="1:8" s="18" customFormat="1" x14ac:dyDescent="0.2">
      <c r="A325" s="42"/>
      <c r="B325" s="42"/>
      <c r="C325" s="42"/>
      <c r="D325" s="47"/>
      <c r="F325" s="68"/>
      <c r="G325" s="56"/>
      <c r="H325" s="43"/>
    </row>
    <row r="326" spans="1:8" s="18" customFormat="1" x14ac:dyDescent="0.2">
      <c r="A326" s="42"/>
      <c r="B326" s="42"/>
      <c r="C326" s="42"/>
      <c r="D326" s="47"/>
      <c r="F326" s="68"/>
      <c r="G326" s="56"/>
      <c r="H326" s="43"/>
    </row>
    <row r="327" spans="1:8" s="18" customFormat="1" x14ac:dyDescent="0.2">
      <c r="A327" s="42"/>
      <c r="B327" s="42"/>
      <c r="C327" s="42"/>
      <c r="D327" s="47"/>
      <c r="F327" s="68"/>
      <c r="G327" s="56"/>
      <c r="H327" s="43"/>
    </row>
    <row r="328" spans="1:8" s="18" customFormat="1" x14ac:dyDescent="0.2">
      <c r="A328" s="42"/>
      <c r="B328" s="42"/>
      <c r="C328" s="42"/>
      <c r="D328" s="47"/>
      <c r="F328" s="68"/>
      <c r="G328" s="56"/>
      <c r="H328" s="43"/>
    </row>
    <row r="329" spans="1:8" s="18" customFormat="1" x14ac:dyDescent="0.2">
      <c r="A329" s="42"/>
      <c r="B329" s="42"/>
      <c r="C329" s="42"/>
      <c r="D329" s="47"/>
      <c r="F329" s="68"/>
      <c r="G329" s="56"/>
      <c r="H329" s="43"/>
    </row>
    <row r="330" spans="1:8" s="18" customFormat="1" x14ac:dyDescent="0.2">
      <c r="A330" s="42"/>
      <c r="B330" s="42"/>
      <c r="C330" s="42"/>
      <c r="D330" s="47"/>
      <c r="F330" s="68"/>
      <c r="G330" s="56"/>
      <c r="H330" s="43"/>
    </row>
    <row r="331" spans="1:8" s="18" customFormat="1" x14ac:dyDescent="0.2">
      <c r="A331" s="42"/>
      <c r="B331" s="42"/>
      <c r="C331" s="42"/>
      <c r="D331" s="47"/>
      <c r="F331" s="68"/>
      <c r="G331" s="56"/>
      <c r="H331" s="43"/>
    </row>
    <row r="332" spans="1:8" s="18" customFormat="1" x14ac:dyDescent="0.2">
      <c r="A332" s="42"/>
      <c r="B332" s="42"/>
      <c r="C332" s="42"/>
      <c r="D332" s="47"/>
      <c r="F332" s="68"/>
      <c r="G332" s="56"/>
      <c r="H332" s="43"/>
    </row>
    <row r="333" spans="1:8" s="18" customFormat="1" x14ac:dyDescent="0.2">
      <c r="A333" s="42"/>
      <c r="B333" s="42"/>
      <c r="C333" s="42"/>
      <c r="D333" s="47"/>
      <c r="F333" s="68"/>
      <c r="G333" s="56"/>
      <c r="H333" s="43"/>
    </row>
    <row r="334" spans="1:8" s="18" customFormat="1" x14ac:dyDescent="0.2">
      <c r="A334" s="42"/>
      <c r="B334" s="42"/>
      <c r="C334" s="42"/>
      <c r="D334" s="47"/>
      <c r="F334" s="68"/>
      <c r="G334" s="56"/>
      <c r="H334" s="43"/>
    </row>
    <row r="335" spans="1:8" s="18" customFormat="1" x14ac:dyDescent="0.2">
      <c r="A335" s="42"/>
      <c r="B335" s="42"/>
      <c r="C335" s="42"/>
      <c r="D335" s="47"/>
      <c r="F335" s="68"/>
      <c r="G335" s="56"/>
      <c r="H335" s="43"/>
    </row>
    <row r="336" spans="1:8" s="18" customFormat="1" x14ac:dyDescent="0.2">
      <c r="A336" s="42"/>
      <c r="B336" s="42"/>
      <c r="C336" s="42"/>
      <c r="D336" s="47"/>
      <c r="F336" s="68"/>
      <c r="G336" s="56"/>
      <c r="H336" s="43"/>
    </row>
    <row r="337" spans="1:8" s="18" customFormat="1" x14ac:dyDescent="0.2">
      <c r="A337" s="42"/>
      <c r="B337" s="42"/>
      <c r="C337" s="42"/>
      <c r="D337" s="47"/>
      <c r="F337" s="68"/>
      <c r="G337" s="56"/>
      <c r="H337" s="43"/>
    </row>
    <row r="338" spans="1:8" s="18" customFormat="1" x14ac:dyDescent="0.2">
      <c r="A338" s="42"/>
      <c r="B338" s="42"/>
      <c r="C338" s="42"/>
      <c r="D338" s="47"/>
      <c r="F338" s="68"/>
      <c r="G338" s="56"/>
      <c r="H338" s="43"/>
    </row>
    <row r="339" spans="1:8" s="18" customFormat="1" x14ac:dyDescent="0.2">
      <c r="A339" s="42"/>
      <c r="B339" s="42"/>
      <c r="C339" s="42"/>
      <c r="D339" s="47"/>
      <c r="F339" s="68"/>
      <c r="G339" s="56"/>
      <c r="H339" s="43"/>
    </row>
    <row r="340" spans="1:8" s="18" customFormat="1" x14ac:dyDescent="0.2">
      <c r="A340" s="42"/>
      <c r="B340" s="42"/>
      <c r="C340" s="42"/>
      <c r="D340" s="47"/>
      <c r="F340" s="68"/>
      <c r="G340" s="56"/>
      <c r="H340" s="43"/>
    </row>
    <row r="341" spans="1:8" s="18" customFormat="1" x14ac:dyDescent="0.2">
      <c r="A341" s="42"/>
      <c r="B341" s="42"/>
      <c r="C341" s="42"/>
      <c r="D341" s="47"/>
      <c r="F341" s="68"/>
      <c r="G341" s="56"/>
      <c r="H341" s="43"/>
    </row>
    <row r="342" spans="1:8" s="18" customFormat="1" x14ac:dyDescent="0.2">
      <c r="A342" s="42"/>
      <c r="B342" s="42"/>
      <c r="C342" s="42"/>
      <c r="D342" s="47"/>
      <c r="F342" s="68"/>
      <c r="G342" s="56"/>
      <c r="H342" s="43"/>
    </row>
    <row r="343" spans="1:8" s="18" customFormat="1" x14ac:dyDescent="0.2">
      <c r="A343" s="42"/>
      <c r="B343" s="42"/>
      <c r="C343" s="42"/>
      <c r="D343" s="47"/>
      <c r="F343" s="68"/>
      <c r="G343" s="56"/>
      <c r="H343" s="43"/>
    </row>
    <row r="344" spans="1:8" s="18" customFormat="1" x14ac:dyDescent="0.2">
      <c r="A344" s="42"/>
      <c r="B344" s="42"/>
      <c r="C344" s="42"/>
      <c r="D344" s="47"/>
      <c r="F344" s="68"/>
      <c r="G344" s="56"/>
      <c r="H344" s="43"/>
    </row>
    <row r="345" spans="1:8" s="18" customFormat="1" x14ac:dyDescent="0.2">
      <c r="A345" s="42"/>
      <c r="B345" s="42"/>
      <c r="C345" s="42"/>
      <c r="D345" s="47"/>
      <c r="F345" s="68"/>
      <c r="G345" s="56"/>
      <c r="H345" s="43"/>
    </row>
    <row r="346" spans="1:8" s="18" customFormat="1" x14ac:dyDescent="0.2">
      <c r="A346" s="42"/>
      <c r="B346" s="42"/>
      <c r="C346" s="42"/>
      <c r="D346" s="47"/>
      <c r="F346" s="68"/>
      <c r="G346" s="56"/>
      <c r="H346" s="43"/>
    </row>
    <row r="347" spans="1:8" s="18" customFormat="1" x14ac:dyDescent="0.2">
      <c r="A347" s="42"/>
      <c r="B347" s="42"/>
      <c r="C347" s="42"/>
      <c r="D347" s="47"/>
      <c r="F347" s="68"/>
      <c r="G347" s="56"/>
      <c r="H347" s="43"/>
    </row>
  </sheetData>
  <mergeCells count="2">
    <mergeCell ref="A1:H3"/>
    <mergeCell ref="A5:H5"/>
  </mergeCells>
  <dataValidations count="2">
    <dataValidation type="list" allowBlank="1" showInputMessage="1" showErrorMessage="1" sqref="C100" xr:uid="{764AAE13-BA8E-4A0C-A3E1-3589D54CF7DD}">
      <formula1>Intervenant</formula1>
    </dataValidation>
    <dataValidation type="list" allowBlank="1" showInputMessage="1" showErrorMessage="1" sqref="F100:F119" xr:uid="{D069C16A-3933-4B36-92EB-C9E291254D50}">
      <formula1>Marque_Chaudiére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95C1C5ED-0F2B-488A-938D-844125D0EAFA}">
          <x14:formula1>
            <xm:f>Données!$J$2:$J$4</xm:f>
          </x14:formula1>
          <xm:sqref>C7:C99</xm:sqref>
        </x14:dataValidation>
        <x14:dataValidation type="list" allowBlank="1" showInputMessage="1" showErrorMessage="1" xr:uid="{2CE0E05A-BB9E-4266-9D6F-B6105A11553C}">
          <x14:formula1>
            <xm:f>Données!$C$2:$C$58</xm:f>
          </x14:formula1>
          <xm:sqref>D7:D99</xm:sqref>
        </x14:dataValidation>
        <x14:dataValidation type="list" allowBlank="1" showInputMessage="1" showErrorMessage="1" xr:uid="{8F5BC31E-7C5A-40D5-9751-EB75FE8CDC53}">
          <x14:formula1>
            <xm:f>Données!$H$2:$H$5</xm:f>
          </x14:formula1>
          <xm:sqref>G7:G99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C15370-7FC7-4ACA-8A21-819B097AD8CC}">
  <dimension ref="A1:AZ347"/>
  <sheetViews>
    <sheetView topLeftCell="A64" workbookViewId="0">
      <selection activeCell="E78" sqref="E78"/>
    </sheetView>
  </sheetViews>
  <sheetFormatPr baseColWidth="10" defaultColWidth="10.875" defaultRowHeight="15" x14ac:dyDescent="0.2"/>
  <cols>
    <col min="1" max="1" width="37.375" style="2" customWidth="1"/>
    <col min="2" max="2" width="13.375" style="2" customWidth="1"/>
    <col min="3" max="3" width="11.875" style="2" bestFit="1" customWidth="1"/>
    <col min="4" max="4" width="18.125" style="36" customWidth="1"/>
    <col min="5" max="5" width="32" style="1" bestFit="1" customWidth="1"/>
    <col min="6" max="6" width="27.125" style="69" bestFit="1" customWidth="1"/>
    <col min="7" max="7" width="24.625" style="10" bestFit="1" customWidth="1"/>
    <col min="8" max="8" width="20.625" style="24" customWidth="1"/>
    <col min="9" max="52" width="10.875" style="18"/>
    <col min="53" max="16384" width="10.875" style="1"/>
  </cols>
  <sheetData>
    <row r="1" spans="1:52" s="18" customFormat="1" ht="21" customHeight="1" x14ac:dyDescent="0.2">
      <c r="A1" s="101" t="s">
        <v>132</v>
      </c>
      <c r="B1" s="101"/>
      <c r="C1" s="101"/>
      <c r="D1" s="101"/>
      <c r="E1" s="101"/>
      <c r="F1" s="101"/>
      <c r="G1" s="101"/>
      <c r="H1" s="101"/>
    </row>
    <row r="2" spans="1:52" s="18" customFormat="1" ht="21.95" customHeight="1" x14ac:dyDescent="0.2">
      <c r="A2" s="101"/>
      <c r="B2" s="101"/>
      <c r="C2" s="101"/>
      <c r="D2" s="101"/>
      <c r="E2" s="101"/>
      <c r="F2" s="101"/>
      <c r="G2" s="101"/>
      <c r="H2" s="101"/>
    </row>
    <row r="3" spans="1:52" s="18" customFormat="1" ht="21.95" customHeight="1" x14ac:dyDescent="0.2">
      <c r="A3" s="101"/>
      <c r="B3" s="101"/>
      <c r="C3" s="101"/>
      <c r="D3" s="101"/>
      <c r="E3" s="101"/>
      <c r="F3" s="101"/>
      <c r="G3" s="101"/>
      <c r="H3" s="101"/>
    </row>
    <row r="4" spans="1:52" s="18" customFormat="1" ht="21.95" customHeight="1" x14ac:dyDescent="0.25">
      <c r="A4" s="45"/>
      <c r="B4" s="45"/>
      <c r="C4" s="45"/>
      <c r="D4" s="44"/>
      <c r="E4" s="63"/>
      <c r="F4" s="65"/>
      <c r="G4" s="54"/>
      <c r="H4" s="41"/>
    </row>
    <row r="5" spans="1:52" ht="21.95" customHeight="1" x14ac:dyDescent="0.2">
      <c r="A5" s="97" t="s">
        <v>7</v>
      </c>
      <c r="B5" s="98"/>
      <c r="C5" s="98"/>
      <c r="D5" s="98"/>
      <c r="E5" s="98"/>
      <c r="F5" s="98"/>
      <c r="G5" s="98"/>
      <c r="H5" s="98"/>
    </row>
    <row r="6" spans="1:52" s="3" customFormat="1" ht="72" customHeight="1" x14ac:dyDescent="0.25">
      <c r="A6" s="8" t="s">
        <v>8</v>
      </c>
      <c r="B6" s="8" t="s">
        <v>119</v>
      </c>
      <c r="C6" s="8" t="s">
        <v>114</v>
      </c>
      <c r="D6" s="33" t="s">
        <v>113</v>
      </c>
      <c r="E6" s="8" t="s">
        <v>0</v>
      </c>
      <c r="F6" s="66" t="s">
        <v>39</v>
      </c>
      <c r="G6" s="55" t="s">
        <v>105</v>
      </c>
      <c r="H6" s="21" t="s">
        <v>106</v>
      </c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Y6" s="46"/>
      <c r="AZ6" s="46"/>
    </row>
    <row r="7" spans="1:52" ht="15.95" customHeight="1" x14ac:dyDescent="0.2">
      <c r="A7" s="11"/>
      <c r="B7" s="70"/>
      <c r="C7" s="11"/>
      <c r="D7" s="11"/>
      <c r="E7" s="60"/>
      <c r="F7" s="11"/>
      <c r="G7" s="5"/>
      <c r="H7" s="4"/>
    </row>
    <row r="8" spans="1:52" ht="15.95" customHeight="1" x14ac:dyDescent="0.2">
      <c r="A8" s="29"/>
      <c r="B8" s="34"/>
      <c r="C8" s="34"/>
      <c r="D8" s="34"/>
      <c r="E8" s="61" t="str">
        <f>IF(BS_Décembre[[#This Row],[N° ARTICLE]]=0,"",VLOOKUP(BS_Décembre[[#This Row],[N° ARTICLE]],Données!C3:E59,2,FALSE))</f>
        <v/>
      </c>
      <c r="F8" s="34" t="str">
        <f>IF(BS_Décembre[[#This Row],[N° ARTICLE]]=0,"",VLOOKUP(BS_Décembre[[#This Row],[N° ARTICLE]],Données!C3:E59,3))</f>
        <v/>
      </c>
      <c r="G8" s="25"/>
      <c r="H8" s="27"/>
    </row>
    <row r="9" spans="1:52" ht="15.95" customHeight="1" x14ac:dyDescent="0.2">
      <c r="A9" s="11"/>
      <c r="B9" s="35"/>
      <c r="C9" s="35"/>
      <c r="D9" s="35"/>
      <c r="E9" s="60" t="str">
        <f>IF(BS_Décembre[[#This Row],[N° ARTICLE]]=0,"",VLOOKUP(BS_Décembre[[#This Row],[N° ARTICLE]],Données!C4:E60,2,FALSE))</f>
        <v/>
      </c>
      <c r="F9" s="35" t="str">
        <f>IF(BS_Décembre[[#This Row],[N° ARTICLE]]=0,"",VLOOKUP(BS_Décembre[[#This Row],[N° ARTICLE]],Données!C4:E60,3))</f>
        <v/>
      </c>
      <c r="G9" s="5"/>
      <c r="H9" s="4"/>
    </row>
    <row r="10" spans="1:52" s="18" customFormat="1" ht="15.95" customHeight="1" x14ac:dyDescent="0.2">
      <c r="A10" s="29"/>
      <c r="B10" s="34"/>
      <c r="C10" s="34"/>
      <c r="D10" s="34"/>
      <c r="E10" s="61" t="str">
        <f>IF(BS_Décembre[[#This Row],[N° ARTICLE]]=0,"",VLOOKUP(BS_Décembre[[#This Row],[N° ARTICLE]],Données!C5:E61,2,FALSE))</f>
        <v/>
      </c>
      <c r="F10" s="34" t="str">
        <f>IF(BS_Décembre[[#This Row],[N° ARTICLE]]=0,"",VLOOKUP(BS_Décembre[[#This Row],[N° ARTICLE]],Données!C5:E61,3))</f>
        <v/>
      </c>
      <c r="G10" s="25"/>
      <c r="H10" s="27"/>
    </row>
    <row r="11" spans="1:52" ht="15.95" customHeight="1" x14ac:dyDescent="0.2">
      <c r="A11" s="11"/>
      <c r="B11" s="35"/>
      <c r="C11" s="35"/>
      <c r="D11" s="35"/>
      <c r="E11" s="60" t="str">
        <f>IF(BS_Décembre[[#This Row],[N° ARTICLE]]=0,"",VLOOKUP(BS_Décembre[[#This Row],[N° ARTICLE]],Données!C6:E62,2,FALSE))</f>
        <v/>
      </c>
      <c r="F11" s="35" t="str">
        <f>IF(BS_Décembre[[#This Row],[N° ARTICLE]]=0,"",VLOOKUP(BS_Décembre[[#This Row],[N° ARTICLE]],Données!C6:E62,3))</f>
        <v/>
      </c>
      <c r="G11" s="5"/>
      <c r="H11" s="4"/>
    </row>
    <row r="12" spans="1:52" s="18" customFormat="1" ht="15.95" customHeight="1" x14ac:dyDescent="0.2">
      <c r="A12" s="29"/>
      <c r="B12" s="71"/>
      <c r="C12" s="29"/>
      <c r="D12" s="29"/>
      <c r="E12" s="61"/>
      <c r="F12" s="29"/>
      <c r="G12" s="25"/>
      <c r="H12" s="27"/>
    </row>
    <row r="13" spans="1:52" ht="15.95" customHeight="1" x14ac:dyDescent="0.2">
      <c r="A13" s="11"/>
      <c r="B13" s="35"/>
      <c r="C13" s="35"/>
      <c r="D13" s="35"/>
      <c r="E13" s="60" t="str">
        <f>IF(BS_Décembre[[#This Row],[N° ARTICLE]]=0,"",VLOOKUP(BS_Décembre[[#This Row],[N° ARTICLE]],Données!C8:E64,2,FALSE))</f>
        <v/>
      </c>
      <c r="F13" s="35" t="str">
        <f>IF(BS_Décembre[[#This Row],[N° ARTICLE]]=0,"",VLOOKUP(BS_Décembre[[#This Row],[N° ARTICLE]],Données!C8:E64,3))</f>
        <v/>
      </c>
      <c r="G13" s="5"/>
      <c r="H13" s="4"/>
    </row>
    <row r="14" spans="1:52" s="18" customFormat="1" ht="15.95" customHeight="1" x14ac:dyDescent="0.2">
      <c r="A14" s="29"/>
      <c r="B14" s="34"/>
      <c r="C14" s="34"/>
      <c r="D14" s="34"/>
      <c r="E14" s="61" t="str">
        <f>IF(BS_Décembre[[#This Row],[N° ARTICLE]]=0,"",VLOOKUP(BS_Décembre[[#This Row],[N° ARTICLE]],Données!C9:E65,2,FALSE))</f>
        <v/>
      </c>
      <c r="F14" s="34" t="str">
        <f>IF(BS_Décembre[[#This Row],[N° ARTICLE]]=0,"",VLOOKUP(BS_Décembre[[#This Row],[N° ARTICLE]],Données!C9:E65,3))</f>
        <v/>
      </c>
      <c r="G14" s="25"/>
      <c r="H14" s="27"/>
    </row>
    <row r="15" spans="1:52" ht="15.95" customHeight="1" x14ac:dyDescent="0.2">
      <c r="A15" s="11"/>
      <c r="B15" s="35"/>
      <c r="C15" s="35"/>
      <c r="D15" s="35"/>
      <c r="E15" s="60" t="str">
        <f>IF(BS_Décembre[[#This Row],[N° ARTICLE]]=0,"",VLOOKUP(BS_Décembre[[#This Row],[N° ARTICLE]],Données!C10:E66,2,FALSE))</f>
        <v/>
      </c>
      <c r="F15" s="35" t="str">
        <f>IF(BS_Décembre[[#This Row],[N° ARTICLE]]=0,"",VLOOKUP(BS_Décembre[[#This Row],[N° ARTICLE]],Données!C10:E66,3))</f>
        <v/>
      </c>
      <c r="G15" s="5"/>
      <c r="H15" s="4"/>
    </row>
    <row r="16" spans="1:52" s="18" customFormat="1" ht="15.95" customHeight="1" x14ac:dyDescent="0.2">
      <c r="A16" s="29"/>
      <c r="B16" s="34"/>
      <c r="C16" s="34"/>
      <c r="D16" s="34"/>
      <c r="E16" s="61" t="str">
        <f>IF(BS_Décembre[[#This Row],[N° ARTICLE]]=0,"",VLOOKUP(BS_Décembre[[#This Row],[N° ARTICLE]],Données!C11:E67,2,FALSE))</f>
        <v/>
      </c>
      <c r="F16" s="34" t="str">
        <f>IF(BS_Décembre[[#This Row],[N° ARTICLE]]=0,"",VLOOKUP(BS_Décembre[[#This Row],[N° ARTICLE]],Données!C11:E67,3))</f>
        <v/>
      </c>
      <c r="G16" s="25"/>
      <c r="H16" s="27"/>
    </row>
    <row r="17" spans="1:8" ht="15.95" customHeight="1" x14ac:dyDescent="0.2">
      <c r="A17" s="11"/>
      <c r="B17" s="35"/>
      <c r="C17" s="35"/>
      <c r="D17" s="35"/>
      <c r="E17" s="60" t="str">
        <f>IF(BS_Décembre[[#This Row],[N° ARTICLE]]=0,"",VLOOKUP(BS_Décembre[[#This Row],[N° ARTICLE]],Données!C12:E68,2,FALSE))</f>
        <v/>
      </c>
      <c r="F17" s="35" t="str">
        <f>IF(BS_Décembre[[#This Row],[N° ARTICLE]]=0,"",VLOOKUP(BS_Décembre[[#This Row],[N° ARTICLE]],Données!C12:E68,3))</f>
        <v/>
      </c>
      <c r="G17" s="5"/>
      <c r="H17" s="4"/>
    </row>
    <row r="18" spans="1:8" s="18" customFormat="1" ht="15.95" customHeight="1" x14ac:dyDescent="0.2">
      <c r="A18" s="29"/>
      <c r="B18" s="34"/>
      <c r="C18" s="34"/>
      <c r="D18" s="34"/>
      <c r="E18" s="61" t="str">
        <f>IF(BS_Décembre[[#This Row],[N° ARTICLE]]=0,"",VLOOKUP(BS_Décembre[[#This Row],[N° ARTICLE]],Données!C13:E69,2,FALSE))</f>
        <v/>
      </c>
      <c r="F18" s="34" t="str">
        <f>IF(BS_Décembre[[#This Row],[N° ARTICLE]]=0,"",VLOOKUP(BS_Décembre[[#This Row],[N° ARTICLE]],Données!C13:E69,3))</f>
        <v/>
      </c>
      <c r="G18" s="25"/>
      <c r="H18" s="27"/>
    </row>
    <row r="19" spans="1:8" ht="15.95" customHeight="1" x14ac:dyDescent="0.2">
      <c r="A19" s="11"/>
      <c r="B19" s="35"/>
      <c r="C19" s="35"/>
      <c r="D19" s="35"/>
      <c r="E19" s="60" t="str">
        <f>IF(BS_Décembre[[#This Row],[N° ARTICLE]]=0,"",VLOOKUP(BS_Décembre[[#This Row],[N° ARTICLE]],Données!C14:E70,2,FALSE))</f>
        <v/>
      </c>
      <c r="F19" s="35" t="str">
        <f>IF(BS_Décembre[[#This Row],[N° ARTICLE]]=0,"",VLOOKUP(BS_Décembre[[#This Row],[N° ARTICLE]],Données!C14:E70,3))</f>
        <v/>
      </c>
      <c r="G19" s="5"/>
      <c r="H19" s="4"/>
    </row>
    <row r="20" spans="1:8" s="18" customFormat="1" ht="15.95" customHeight="1" x14ac:dyDescent="0.2">
      <c r="A20" s="29"/>
      <c r="B20" s="34"/>
      <c r="C20" s="34"/>
      <c r="D20" s="34"/>
      <c r="E20" s="61" t="str">
        <f>IF(BS_Décembre[[#This Row],[N° ARTICLE]]=0,"",VLOOKUP(BS_Décembre[[#This Row],[N° ARTICLE]],Données!C15:E71,2,FALSE))</f>
        <v/>
      </c>
      <c r="F20" s="34" t="str">
        <f>IF(BS_Décembre[[#This Row],[N° ARTICLE]]=0,"",VLOOKUP(BS_Décembre[[#This Row],[N° ARTICLE]],Données!C15:E71,3))</f>
        <v/>
      </c>
      <c r="G20" s="25"/>
      <c r="H20" s="27"/>
    </row>
    <row r="21" spans="1:8" ht="15.95" customHeight="1" x14ac:dyDescent="0.2">
      <c r="A21" s="11"/>
      <c r="B21" s="35"/>
      <c r="C21" s="35"/>
      <c r="D21" s="35"/>
      <c r="E21" s="60" t="str">
        <f>IF(BS_Décembre[[#This Row],[N° ARTICLE]]=0,"",VLOOKUP(BS_Décembre[[#This Row],[N° ARTICLE]],Données!C16:E72,2,FALSE))</f>
        <v/>
      </c>
      <c r="F21" s="35" t="str">
        <f>IF(BS_Décembre[[#This Row],[N° ARTICLE]]=0,"",VLOOKUP(BS_Décembre[[#This Row],[N° ARTICLE]],Données!C16:E72,3))</f>
        <v/>
      </c>
      <c r="G21" s="5"/>
      <c r="H21" s="4"/>
    </row>
    <row r="22" spans="1:8" s="18" customFormat="1" ht="15.95" customHeight="1" x14ac:dyDescent="0.2">
      <c r="A22" s="29"/>
      <c r="B22" s="34"/>
      <c r="C22" s="34"/>
      <c r="D22" s="34"/>
      <c r="E22" s="61" t="str">
        <f>IF(BS_Décembre[[#This Row],[N° ARTICLE]]=0,"",VLOOKUP(BS_Décembre[[#This Row],[N° ARTICLE]],Données!C17:E73,2,FALSE))</f>
        <v/>
      </c>
      <c r="F22" s="34" t="str">
        <f>IF(BS_Décembre[[#This Row],[N° ARTICLE]]=0,"",VLOOKUP(BS_Décembre[[#This Row],[N° ARTICLE]],Données!C17:E73,3))</f>
        <v/>
      </c>
      <c r="G22" s="25"/>
      <c r="H22" s="27"/>
    </row>
    <row r="23" spans="1:8" ht="15.95" customHeight="1" x14ac:dyDescent="0.2">
      <c r="A23" s="11"/>
      <c r="B23" s="35"/>
      <c r="C23" s="35"/>
      <c r="D23" s="35"/>
      <c r="E23" s="60" t="str">
        <f>IF(BS_Décembre[[#This Row],[N° ARTICLE]]=0,"",VLOOKUP(BS_Décembre[[#This Row],[N° ARTICLE]],Données!C18:E74,2,FALSE))</f>
        <v/>
      </c>
      <c r="F23" s="35" t="str">
        <f>IF(BS_Décembre[[#This Row],[N° ARTICLE]]=0,"",VLOOKUP(BS_Décembre[[#This Row],[N° ARTICLE]],Données!C18:E74,3))</f>
        <v/>
      </c>
      <c r="G23" s="5"/>
      <c r="H23" s="4"/>
    </row>
    <row r="24" spans="1:8" ht="15.95" customHeight="1" x14ac:dyDescent="0.2">
      <c r="A24" s="29"/>
      <c r="B24" s="34"/>
      <c r="C24" s="34"/>
      <c r="D24" s="34"/>
      <c r="E24" s="61" t="str">
        <f>IF(BS_Décembre[[#This Row],[N° ARTICLE]]=0,"",VLOOKUP(BS_Décembre[[#This Row],[N° ARTICLE]],Données!C19:E75,2,FALSE))</f>
        <v/>
      </c>
      <c r="F24" s="34" t="str">
        <f>IF(BS_Décembre[[#This Row],[N° ARTICLE]]=0,"",VLOOKUP(BS_Décembre[[#This Row],[N° ARTICLE]],Données!C19:E75,3))</f>
        <v/>
      </c>
      <c r="G24" s="25"/>
      <c r="H24" s="27"/>
    </row>
    <row r="25" spans="1:8" s="18" customFormat="1" ht="15.95" customHeight="1" x14ac:dyDescent="0.2">
      <c r="A25" s="11"/>
      <c r="B25" s="35"/>
      <c r="C25" s="35"/>
      <c r="D25" s="35"/>
      <c r="E25" s="60" t="str">
        <f>IF(BS_Décembre[[#This Row],[N° ARTICLE]]=0,"",VLOOKUP(BS_Décembre[[#This Row],[N° ARTICLE]],Données!C20:E76,2,FALSE))</f>
        <v/>
      </c>
      <c r="F25" s="35" t="str">
        <f>IF(BS_Décembre[[#This Row],[N° ARTICLE]]=0,"",VLOOKUP(BS_Décembre[[#This Row],[N° ARTICLE]],Données!C20:E76,3))</f>
        <v/>
      </c>
      <c r="G25" s="5"/>
      <c r="H25" s="4"/>
    </row>
    <row r="26" spans="1:8" ht="15.95" customHeight="1" x14ac:dyDescent="0.2">
      <c r="A26" s="29"/>
      <c r="B26" s="34"/>
      <c r="C26" s="34"/>
      <c r="D26" s="34"/>
      <c r="E26" s="61" t="str">
        <f>IF(BS_Décembre[[#This Row],[N° ARTICLE]]=0,"",VLOOKUP(BS_Décembre[[#This Row],[N° ARTICLE]],Données!C21:E77,2,FALSE))</f>
        <v/>
      </c>
      <c r="F26" s="34" t="str">
        <f>IF(BS_Décembre[[#This Row],[N° ARTICLE]]=0,"",VLOOKUP(BS_Décembre[[#This Row],[N° ARTICLE]],Données!C21:E77,3))</f>
        <v/>
      </c>
      <c r="G26" s="25"/>
      <c r="H26" s="27"/>
    </row>
    <row r="27" spans="1:8" s="18" customFormat="1" ht="15.95" customHeight="1" x14ac:dyDescent="0.2">
      <c r="A27" s="11"/>
      <c r="B27" s="35"/>
      <c r="C27" s="35"/>
      <c r="D27" s="35"/>
      <c r="E27" s="60" t="str">
        <f>IF(BS_Décembre[[#This Row],[N° ARTICLE]]=0,"",VLOOKUP(BS_Décembre[[#This Row],[N° ARTICLE]],Données!C22:E78,2,FALSE))</f>
        <v/>
      </c>
      <c r="F27" s="35" t="str">
        <f>IF(BS_Décembre[[#This Row],[N° ARTICLE]]=0,"",VLOOKUP(BS_Décembre[[#This Row],[N° ARTICLE]],Données!C22:E78,3))</f>
        <v/>
      </c>
      <c r="G27" s="5"/>
      <c r="H27" s="4"/>
    </row>
    <row r="28" spans="1:8" ht="15.95" customHeight="1" x14ac:dyDescent="0.2">
      <c r="A28" s="29"/>
      <c r="B28" s="34"/>
      <c r="C28" s="34"/>
      <c r="D28" s="34"/>
      <c r="E28" s="61" t="str">
        <f>IF(BS_Décembre[[#This Row],[N° ARTICLE]]=0,"",VLOOKUP(BS_Décembre[[#This Row],[N° ARTICLE]],Données!C23:E79,2,FALSE))</f>
        <v/>
      </c>
      <c r="F28" s="34" t="str">
        <f>IF(BS_Décembre[[#This Row],[N° ARTICLE]]=0,"",VLOOKUP(BS_Décembre[[#This Row],[N° ARTICLE]],Données!C23:E79,3))</f>
        <v/>
      </c>
      <c r="G28" s="25"/>
      <c r="H28" s="27"/>
    </row>
    <row r="29" spans="1:8" s="18" customFormat="1" ht="15.95" customHeight="1" x14ac:dyDescent="0.2">
      <c r="A29" s="11"/>
      <c r="B29" s="35"/>
      <c r="C29" s="35"/>
      <c r="D29" s="35"/>
      <c r="E29" s="60" t="str">
        <f>IF(BS_Décembre[[#This Row],[N° ARTICLE]]=0,"",VLOOKUP(BS_Décembre[[#This Row],[N° ARTICLE]],Données!C24:E80,2,FALSE))</f>
        <v/>
      </c>
      <c r="F29" s="35" t="str">
        <f>IF(BS_Décembre[[#This Row],[N° ARTICLE]]=0,"",VLOOKUP(BS_Décembre[[#This Row],[N° ARTICLE]],Données!C24:E80,3))</f>
        <v/>
      </c>
      <c r="G29" s="5"/>
      <c r="H29" s="4"/>
    </row>
    <row r="30" spans="1:8" ht="15.95" customHeight="1" x14ac:dyDescent="0.2">
      <c r="A30" s="29"/>
      <c r="B30" s="34"/>
      <c r="C30" s="34"/>
      <c r="D30" s="34"/>
      <c r="E30" s="61" t="str">
        <f>IF(BS_Décembre[[#This Row],[N° ARTICLE]]=0,"",VLOOKUP(BS_Décembre[[#This Row],[N° ARTICLE]],Données!C25:E81,2,FALSE))</f>
        <v/>
      </c>
      <c r="F30" s="34" t="str">
        <f>IF(BS_Décembre[[#This Row],[N° ARTICLE]]=0,"",VLOOKUP(BS_Décembre[[#This Row],[N° ARTICLE]],Données!C25:E81,3))</f>
        <v/>
      </c>
      <c r="G30" s="25"/>
      <c r="H30" s="27"/>
    </row>
    <row r="31" spans="1:8" s="18" customFormat="1" ht="15.95" customHeight="1" x14ac:dyDescent="0.2">
      <c r="A31" s="11"/>
      <c r="B31" s="35"/>
      <c r="C31" s="35"/>
      <c r="D31" s="35"/>
      <c r="E31" s="60" t="str">
        <f>IF(BS_Décembre[[#This Row],[N° ARTICLE]]=0,"",VLOOKUP(BS_Décembre[[#This Row],[N° ARTICLE]],Données!C26:E82,2,FALSE))</f>
        <v/>
      </c>
      <c r="F31" s="35" t="str">
        <f>IF(BS_Décembre[[#This Row],[N° ARTICLE]]=0,"",VLOOKUP(BS_Décembre[[#This Row],[N° ARTICLE]],Données!C26:E82,3))</f>
        <v/>
      </c>
      <c r="G31" s="5"/>
      <c r="H31" s="4"/>
    </row>
    <row r="32" spans="1:8" ht="15.95" customHeight="1" x14ac:dyDescent="0.2">
      <c r="A32" s="29"/>
      <c r="B32" s="34"/>
      <c r="C32" s="34"/>
      <c r="D32" s="34"/>
      <c r="E32" s="61" t="str">
        <f>IF(BS_Décembre[[#This Row],[N° ARTICLE]]=0,"",VLOOKUP(BS_Décembre[[#This Row],[N° ARTICLE]],Données!C27:E83,2,FALSE))</f>
        <v/>
      </c>
      <c r="F32" s="34" t="str">
        <f>IF(BS_Décembre[[#This Row],[N° ARTICLE]]=0,"",VLOOKUP(BS_Décembre[[#This Row],[N° ARTICLE]],Données!C27:E83,3))</f>
        <v/>
      </c>
      <c r="G32" s="25"/>
      <c r="H32" s="27"/>
    </row>
    <row r="33" spans="1:8" s="18" customFormat="1" ht="15.95" customHeight="1" x14ac:dyDescent="0.2">
      <c r="A33" s="11"/>
      <c r="B33" s="35"/>
      <c r="C33" s="35"/>
      <c r="D33" s="35"/>
      <c r="E33" s="60" t="str">
        <f>IF(BS_Décembre[[#This Row],[N° ARTICLE]]=0,"",VLOOKUP(BS_Décembre[[#This Row],[N° ARTICLE]],Données!C28:E84,2,FALSE))</f>
        <v/>
      </c>
      <c r="F33" s="35" t="str">
        <f>IF(BS_Décembre[[#This Row],[N° ARTICLE]]=0,"",VLOOKUP(BS_Décembre[[#This Row],[N° ARTICLE]],Données!C28:E84,3))</f>
        <v/>
      </c>
      <c r="G33" s="5"/>
      <c r="H33" s="4"/>
    </row>
    <row r="34" spans="1:8" ht="15.95" customHeight="1" x14ac:dyDescent="0.2">
      <c r="A34" s="29"/>
      <c r="B34" s="34"/>
      <c r="C34" s="34"/>
      <c r="D34" s="34"/>
      <c r="E34" s="61" t="str">
        <f>IF(BS_Décembre[[#This Row],[N° ARTICLE]]=0,"",VLOOKUP(BS_Décembre[[#This Row],[N° ARTICLE]],Données!C29:E85,2,FALSE))</f>
        <v/>
      </c>
      <c r="F34" s="34" t="str">
        <f>IF(BS_Décembre[[#This Row],[N° ARTICLE]]=0,"",VLOOKUP(BS_Décembre[[#This Row],[N° ARTICLE]],Données!C29:E85,3))</f>
        <v/>
      </c>
      <c r="G34" s="25"/>
      <c r="H34" s="27"/>
    </row>
    <row r="35" spans="1:8" s="18" customFormat="1" ht="15.95" customHeight="1" x14ac:dyDescent="0.2">
      <c r="A35" s="11"/>
      <c r="B35" s="35"/>
      <c r="C35" s="35"/>
      <c r="D35" s="35"/>
      <c r="E35" s="60" t="str">
        <f>IF(BS_Décembre[[#This Row],[N° ARTICLE]]=0,"",VLOOKUP(BS_Décembre[[#This Row],[N° ARTICLE]],Données!C30:E86,2,FALSE))</f>
        <v/>
      </c>
      <c r="F35" s="35" t="str">
        <f>IF(BS_Décembre[[#This Row],[N° ARTICLE]]=0,"",VLOOKUP(BS_Décembre[[#This Row],[N° ARTICLE]],Données!C30:E86,3))</f>
        <v/>
      </c>
      <c r="G35" s="5"/>
      <c r="H35" s="4"/>
    </row>
    <row r="36" spans="1:8" ht="15.95" customHeight="1" x14ac:dyDescent="0.2">
      <c r="A36" s="29"/>
      <c r="B36" s="34"/>
      <c r="C36" s="34"/>
      <c r="D36" s="34"/>
      <c r="E36" s="61" t="str">
        <f>IF(BS_Décembre[[#This Row],[N° ARTICLE]]=0,"",VLOOKUP(BS_Décembre[[#This Row],[N° ARTICLE]],Données!C31:E87,2,FALSE))</f>
        <v/>
      </c>
      <c r="F36" s="34" t="str">
        <f>IF(BS_Décembre[[#This Row],[N° ARTICLE]]=0,"",VLOOKUP(BS_Décembre[[#This Row],[N° ARTICLE]],Données!C31:E87,3))</f>
        <v/>
      </c>
      <c r="G36" s="25"/>
      <c r="H36" s="27"/>
    </row>
    <row r="37" spans="1:8" s="18" customFormat="1" ht="15.95" customHeight="1" x14ac:dyDescent="0.2">
      <c r="A37" s="11"/>
      <c r="B37" s="35"/>
      <c r="C37" s="35"/>
      <c r="D37" s="35"/>
      <c r="E37" s="60" t="str">
        <f>IF(BS_Décembre[[#This Row],[N° ARTICLE]]=0,"",VLOOKUP(BS_Décembre[[#This Row],[N° ARTICLE]],Données!C32:E88,2,FALSE))</f>
        <v/>
      </c>
      <c r="F37" s="35" t="str">
        <f>IF(BS_Décembre[[#This Row],[N° ARTICLE]]=0,"",VLOOKUP(BS_Décembre[[#This Row],[N° ARTICLE]],Données!C32:E88,3))</f>
        <v/>
      </c>
      <c r="G37" s="5"/>
      <c r="H37" s="4"/>
    </row>
    <row r="38" spans="1:8" ht="15.95" customHeight="1" x14ac:dyDescent="0.2">
      <c r="A38" s="29"/>
      <c r="B38" s="34"/>
      <c r="C38" s="34"/>
      <c r="D38" s="34"/>
      <c r="E38" s="61" t="str">
        <f>IF(BS_Décembre[[#This Row],[N° ARTICLE]]=0,"",VLOOKUP(BS_Décembre[[#This Row],[N° ARTICLE]],Données!C33:E89,2,FALSE))</f>
        <v/>
      </c>
      <c r="F38" s="34" t="str">
        <f>IF(BS_Décembre[[#This Row],[N° ARTICLE]]=0,"",VLOOKUP(BS_Décembre[[#This Row],[N° ARTICLE]],Données!C33:E89,3))</f>
        <v/>
      </c>
      <c r="G38" s="25"/>
      <c r="H38" s="27"/>
    </row>
    <row r="39" spans="1:8" s="18" customFormat="1" ht="15.95" customHeight="1" x14ac:dyDescent="0.2">
      <c r="A39" s="11"/>
      <c r="B39" s="35"/>
      <c r="C39" s="35"/>
      <c r="D39" s="35"/>
      <c r="E39" s="60" t="str">
        <f>IF(BS_Décembre[[#This Row],[N° ARTICLE]]=0,"",VLOOKUP(BS_Décembre[[#This Row],[N° ARTICLE]],Données!C34:E90,2,FALSE))</f>
        <v/>
      </c>
      <c r="F39" s="35" t="str">
        <f>IF(BS_Décembre[[#This Row],[N° ARTICLE]]=0,"",VLOOKUP(BS_Décembre[[#This Row],[N° ARTICLE]],Données!C34:E90,3))</f>
        <v/>
      </c>
      <c r="G39" s="5"/>
      <c r="H39" s="4"/>
    </row>
    <row r="40" spans="1:8" ht="15.95" customHeight="1" x14ac:dyDescent="0.2">
      <c r="A40" s="29"/>
      <c r="B40" s="34"/>
      <c r="C40" s="34"/>
      <c r="D40" s="34"/>
      <c r="E40" s="61" t="str">
        <f>IF(BS_Décembre[[#This Row],[N° ARTICLE]]=0,"",VLOOKUP(BS_Décembre[[#This Row],[N° ARTICLE]],Données!C35:E91,2,FALSE))</f>
        <v/>
      </c>
      <c r="F40" s="34" t="str">
        <f>IF(BS_Décembre[[#This Row],[N° ARTICLE]]=0,"",VLOOKUP(BS_Décembre[[#This Row],[N° ARTICLE]],Données!C35:E91,3))</f>
        <v/>
      </c>
      <c r="G40" s="25"/>
      <c r="H40" s="27"/>
    </row>
    <row r="41" spans="1:8" s="18" customFormat="1" ht="15.95" customHeight="1" x14ac:dyDescent="0.2">
      <c r="A41" s="11"/>
      <c r="B41" s="35"/>
      <c r="C41" s="35"/>
      <c r="D41" s="35"/>
      <c r="E41" s="60" t="str">
        <f>IF(BS_Décembre[[#This Row],[N° ARTICLE]]=0,"",VLOOKUP(BS_Décembre[[#This Row],[N° ARTICLE]],Données!C36:E92,2,FALSE))</f>
        <v/>
      </c>
      <c r="F41" s="35" t="str">
        <f>IF(BS_Décembre[[#This Row],[N° ARTICLE]]=0,"",VLOOKUP(BS_Décembre[[#This Row],[N° ARTICLE]],Données!C36:E92,3))</f>
        <v/>
      </c>
      <c r="G41" s="5"/>
      <c r="H41" s="4"/>
    </row>
    <row r="42" spans="1:8" ht="15.95" customHeight="1" x14ac:dyDescent="0.2">
      <c r="A42" s="29"/>
      <c r="B42" s="34"/>
      <c r="C42" s="34"/>
      <c r="D42" s="34"/>
      <c r="E42" s="61" t="str">
        <f>IF(BS_Décembre[[#This Row],[N° ARTICLE]]=0,"",VLOOKUP(BS_Décembre[[#This Row],[N° ARTICLE]],Données!C37:E93,2,FALSE))</f>
        <v/>
      </c>
      <c r="F42" s="34" t="str">
        <f>IF(BS_Décembre[[#This Row],[N° ARTICLE]]=0,"",VLOOKUP(BS_Décembre[[#This Row],[N° ARTICLE]],Données!C37:E93,3))</f>
        <v/>
      </c>
      <c r="G42" s="25"/>
      <c r="H42" s="27"/>
    </row>
    <row r="43" spans="1:8" s="18" customFormat="1" ht="15.95" customHeight="1" x14ac:dyDescent="0.2">
      <c r="A43" s="11"/>
      <c r="B43" s="35"/>
      <c r="C43" s="35"/>
      <c r="D43" s="35"/>
      <c r="E43" s="60" t="str">
        <f>IF(BS_Décembre[[#This Row],[N° ARTICLE]]=0,"",VLOOKUP(BS_Décembre[[#This Row],[N° ARTICLE]],Données!C38:E94,2,FALSE))</f>
        <v/>
      </c>
      <c r="F43" s="35" t="str">
        <f>IF(BS_Décembre[[#This Row],[N° ARTICLE]]=0,"",VLOOKUP(BS_Décembre[[#This Row],[N° ARTICLE]],Données!C38:E94,3))</f>
        <v/>
      </c>
      <c r="G43" s="5"/>
      <c r="H43" s="4"/>
    </row>
    <row r="44" spans="1:8" ht="15.95" customHeight="1" x14ac:dyDescent="0.2">
      <c r="A44" s="29"/>
      <c r="B44" s="34"/>
      <c r="C44" s="34"/>
      <c r="D44" s="34"/>
      <c r="E44" s="61" t="str">
        <f>IF(BS_Décembre[[#This Row],[N° ARTICLE]]=0,"",VLOOKUP(BS_Décembre[[#This Row],[N° ARTICLE]],Données!C39:E95,2,FALSE))</f>
        <v/>
      </c>
      <c r="F44" s="34" t="str">
        <f>IF(BS_Décembre[[#This Row],[N° ARTICLE]]=0,"",VLOOKUP(BS_Décembre[[#This Row],[N° ARTICLE]],Données!C39:E95,3))</f>
        <v/>
      </c>
      <c r="G44" s="25"/>
      <c r="H44" s="27"/>
    </row>
    <row r="45" spans="1:8" s="18" customFormat="1" ht="15.95" customHeight="1" x14ac:dyDescent="0.2">
      <c r="A45" s="11"/>
      <c r="B45" s="35"/>
      <c r="C45" s="35"/>
      <c r="D45" s="35"/>
      <c r="E45" s="60" t="str">
        <f>IF(BS_Décembre[[#This Row],[N° ARTICLE]]=0,"",VLOOKUP(BS_Décembre[[#This Row],[N° ARTICLE]],Données!C40:E96,2,FALSE))</f>
        <v/>
      </c>
      <c r="F45" s="35" t="str">
        <f>IF(BS_Décembre[[#This Row],[N° ARTICLE]]=0,"",VLOOKUP(BS_Décembre[[#This Row],[N° ARTICLE]],Données!C40:E96,3))</f>
        <v/>
      </c>
      <c r="G45" s="5"/>
      <c r="H45" s="4"/>
    </row>
    <row r="46" spans="1:8" ht="15.95" customHeight="1" x14ac:dyDescent="0.2">
      <c r="A46" s="29"/>
      <c r="B46" s="34"/>
      <c r="C46" s="34"/>
      <c r="D46" s="34"/>
      <c r="E46" s="61" t="str">
        <f>IF(BS_Décembre[[#This Row],[N° ARTICLE]]=0,"",VLOOKUP(BS_Décembre[[#This Row],[N° ARTICLE]],Données!C41:E97,2,FALSE))</f>
        <v/>
      </c>
      <c r="F46" s="34" t="str">
        <f>IF(BS_Décembre[[#This Row],[N° ARTICLE]]=0,"",VLOOKUP(BS_Décembre[[#This Row],[N° ARTICLE]],Données!C41:E97,3))</f>
        <v/>
      </c>
      <c r="G46" s="25"/>
      <c r="H46" s="27"/>
    </row>
    <row r="47" spans="1:8" s="18" customFormat="1" ht="15.95" customHeight="1" x14ac:dyDescent="0.2">
      <c r="A47" s="11"/>
      <c r="B47" s="35"/>
      <c r="C47" s="35"/>
      <c r="D47" s="35"/>
      <c r="E47" s="60" t="str">
        <f>IF(BS_Décembre[[#This Row],[N° ARTICLE]]=0,"",VLOOKUP(BS_Décembre[[#This Row],[N° ARTICLE]],Données!C42:E98,2,FALSE))</f>
        <v/>
      </c>
      <c r="F47" s="35" t="str">
        <f>IF(BS_Décembre[[#This Row],[N° ARTICLE]]=0,"",VLOOKUP(BS_Décembre[[#This Row],[N° ARTICLE]],Données!C42:E98,3))</f>
        <v/>
      </c>
      <c r="G47" s="5"/>
      <c r="H47" s="4"/>
    </row>
    <row r="48" spans="1:8" ht="15.95" customHeight="1" x14ac:dyDescent="0.2">
      <c r="A48" s="29"/>
      <c r="B48" s="34"/>
      <c r="C48" s="34"/>
      <c r="D48" s="34"/>
      <c r="E48" s="61" t="str">
        <f>IF(BS_Décembre[[#This Row],[N° ARTICLE]]=0,"",VLOOKUP(BS_Décembre[[#This Row],[N° ARTICLE]],Données!C43:E99,2,FALSE))</f>
        <v/>
      </c>
      <c r="F48" s="34" t="str">
        <f>IF(BS_Décembre[[#This Row],[N° ARTICLE]]=0,"",VLOOKUP(BS_Décembre[[#This Row],[N° ARTICLE]],Données!C43:E99,3))</f>
        <v/>
      </c>
      <c r="G48" s="25"/>
      <c r="H48" s="27"/>
    </row>
    <row r="49" spans="1:8" s="18" customFormat="1" ht="15.95" customHeight="1" x14ac:dyDescent="0.2">
      <c r="A49" s="11"/>
      <c r="B49" s="35"/>
      <c r="C49" s="35"/>
      <c r="D49" s="35"/>
      <c r="E49" s="60" t="str">
        <f>IF(BS_Décembre[[#This Row],[N° ARTICLE]]=0,"",VLOOKUP(BS_Décembre[[#This Row],[N° ARTICLE]],Données!C44:E100,2,FALSE))</f>
        <v/>
      </c>
      <c r="F49" s="35" t="str">
        <f>IF(BS_Décembre[[#This Row],[N° ARTICLE]]=0,"",VLOOKUP(BS_Décembre[[#This Row],[N° ARTICLE]],Données!C44:E100,3))</f>
        <v/>
      </c>
      <c r="G49" s="5"/>
      <c r="H49" s="4"/>
    </row>
    <row r="50" spans="1:8" ht="15.95" customHeight="1" x14ac:dyDescent="0.2">
      <c r="A50" s="29"/>
      <c r="B50" s="34"/>
      <c r="C50" s="34"/>
      <c r="D50" s="34"/>
      <c r="E50" s="61" t="str">
        <f>IF(BS_Décembre[[#This Row],[N° ARTICLE]]=0,"",VLOOKUP(BS_Décembre[[#This Row],[N° ARTICLE]],Données!C45:E101,2,FALSE))</f>
        <v/>
      </c>
      <c r="F50" s="34" t="str">
        <f>IF(BS_Décembre[[#This Row],[N° ARTICLE]]=0,"",VLOOKUP(BS_Décembre[[#This Row],[N° ARTICLE]],Données!C45:E101,3))</f>
        <v/>
      </c>
      <c r="G50" s="25"/>
      <c r="H50" s="27"/>
    </row>
    <row r="51" spans="1:8" s="18" customFormat="1" ht="15.95" customHeight="1" x14ac:dyDescent="0.2">
      <c r="A51" s="11"/>
      <c r="B51" s="35"/>
      <c r="C51" s="35"/>
      <c r="D51" s="35"/>
      <c r="E51" s="60" t="str">
        <f>IF(BS_Décembre[[#This Row],[N° ARTICLE]]=0,"",VLOOKUP(BS_Décembre[[#This Row],[N° ARTICLE]],Données!C46:E102,2,FALSE))</f>
        <v/>
      </c>
      <c r="F51" s="35" t="str">
        <f>IF(BS_Décembre[[#This Row],[N° ARTICLE]]=0,"",VLOOKUP(BS_Décembre[[#This Row],[N° ARTICLE]],Données!C46:E102,3))</f>
        <v/>
      </c>
      <c r="G51" s="5"/>
      <c r="H51" s="4"/>
    </row>
    <row r="52" spans="1:8" ht="15.95" customHeight="1" x14ac:dyDescent="0.2">
      <c r="A52" s="29"/>
      <c r="B52" s="34"/>
      <c r="C52" s="34"/>
      <c r="D52" s="34"/>
      <c r="E52" s="61" t="str">
        <f>IF(BS_Décembre[[#This Row],[N° ARTICLE]]=0,"",VLOOKUP(BS_Décembre[[#This Row],[N° ARTICLE]],Données!C47:E103,2,FALSE))</f>
        <v/>
      </c>
      <c r="F52" s="34" t="str">
        <f>IF(BS_Décembre[[#This Row],[N° ARTICLE]]=0,"",VLOOKUP(BS_Décembre[[#This Row],[N° ARTICLE]],Données!C47:E103,3))</f>
        <v/>
      </c>
      <c r="G52" s="25"/>
      <c r="H52" s="27"/>
    </row>
    <row r="53" spans="1:8" s="18" customFormat="1" ht="15.95" customHeight="1" x14ac:dyDescent="0.2">
      <c r="A53" s="11"/>
      <c r="B53" s="35"/>
      <c r="C53" s="35"/>
      <c r="D53" s="35"/>
      <c r="E53" s="60" t="str">
        <f>IF(BS_Décembre[[#This Row],[N° ARTICLE]]=0,"",VLOOKUP(BS_Décembre[[#This Row],[N° ARTICLE]],Données!C48:E104,2,FALSE))</f>
        <v/>
      </c>
      <c r="F53" s="35" t="str">
        <f>IF(BS_Décembre[[#This Row],[N° ARTICLE]]=0,"",VLOOKUP(BS_Décembre[[#This Row],[N° ARTICLE]],Données!C48:E104,3))</f>
        <v/>
      </c>
      <c r="G53" s="5"/>
      <c r="H53" s="4"/>
    </row>
    <row r="54" spans="1:8" ht="15.95" customHeight="1" x14ac:dyDescent="0.2">
      <c r="A54" s="29"/>
      <c r="B54" s="34"/>
      <c r="C54" s="34"/>
      <c r="D54" s="34"/>
      <c r="E54" s="61" t="str">
        <f>IF(BS_Décembre[[#This Row],[N° ARTICLE]]=0,"",VLOOKUP(BS_Décembre[[#This Row],[N° ARTICLE]],Données!C49:E105,2,FALSE))</f>
        <v/>
      </c>
      <c r="F54" s="34" t="str">
        <f>IF(BS_Décembre[[#This Row],[N° ARTICLE]]=0,"",VLOOKUP(BS_Décembre[[#This Row],[N° ARTICLE]],Données!C49:E105,3))</f>
        <v/>
      </c>
      <c r="G54" s="25"/>
      <c r="H54" s="27"/>
    </row>
    <row r="55" spans="1:8" s="18" customFormat="1" ht="15.95" customHeight="1" x14ac:dyDescent="0.2">
      <c r="A55" s="11"/>
      <c r="B55" s="35"/>
      <c r="C55" s="35"/>
      <c r="D55" s="35"/>
      <c r="E55" s="60" t="str">
        <f>IF(BS_Décembre[[#This Row],[N° ARTICLE]]=0,"",VLOOKUP(BS_Décembre[[#This Row],[N° ARTICLE]],Données!C50:E106,2,FALSE))</f>
        <v/>
      </c>
      <c r="F55" s="35" t="str">
        <f>IF(BS_Décembre[[#This Row],[N° ARTICLE]]=0,"",VLOOKUP(BS_Décembre[[#This Row],[N° ARTICLE]],Données!C50:E106,3))</f>
        <v/>
      </c>
      <c r="G55" s="5"/>
      <c r="H55" s="4"/>
    </row>
    <row r="56" spans="1:8" ht="15.95" customHeight="1" x14ac:dyDescent="0.2">
      <c r="A56" s="29"/>
      <c r="B56" s="34"/>
      <c r="C56" s="34"/>
      <c r="D56" s="34"/>
      <c r="E56" s="61" t="str">
        <f>IF(BS_Décembre[[#This Row],[N° ARTICLE]]=0,"",VLOOKUP(BS_Décembre[[#This Row],[N° ARTICLE]],Données!C51:E107,2,FALSE))</f>
        <v/>
      </c>
      <c r="F56" s="34" t="str">
        <f>IF(BS_Décembre[[#This Row],[N° ARTICLE]]=0,"",VLOOKUP(BS_Décembre[[#This Row],[N° ARTICLE]],Données!C51:E107,3))</f>
        <v/>
      </c>
      <c r="G56" s="25"/>
      <c r="H56" s="27"/>
    </row>
    <row r="57" spans="1:8" s="18" customFormat="1" ht="15.95" customHeight="1" x14ac:dyDescent="0.2">
      <c r="A57" s="11"/>
      <c r="B57" s="35"/>
      <c r="C57" s="35"/>
      <c r="D57" s="35"/>
      <c r="E57" s="60" t="str">
        <f>IF(BS_Décembre[[#This Row],[N° ARTICLE]]=0,"",VLOOKUP(BS_Décembre[[#This Row],[N° ARTICLE]],Données!C52:E108,2,FALSE))</f>
        <v/>
      </c>
      <c r="F57" s="35" t="str">
        <f>IF(BS_Décembre[[#This Row],[N° ARTICLE]]=0,"",VLOOKUP(BS_Décembre[[#This Row],[N° ARTICLE]],Données!C52:E108,3))</f>
        <v/>
      </c>
      <c r="G57" s="5"/>
      <c r="H57" s="4"/>
    </row>
    <row r="58" spans="1:8" ht="15.95" customHeight="1" x14ac:dyDescent="0.2">
      <c r="A58" s="29"/>
      <c r="B58" s="34"/>
      <c r="C58" s="34"/>
      <c r="D58" s="34"/>
      <c r="E58" s="61" t="str">
        <f>IF(BS_Décembre[[#This Row],[N° ARTICLE]]=0,"",VLOOKUP(BS_Décembre[[#This Row],[N° ARTICLE]],Données!C53:E109,2,FALSE))</f>
        <v/>
      </c>
      <c r="F58" s="34" t="str">
        <f>IF(BS_Décembre[[#This Row],[N° ARTICLE]]=0,"",VLOOKUP(BS_Décembre[[#This Row],[N° ARTICLE]],Données!C53:E109,3))</f>
        <v/>
      </c>
      <c r="G58" s="25"/>
      <c r="H58" s="27"/>
    </row>
    <row r="59" spans="1:8" s="18" customFormat="1" ht="15.95" customHeight="1" x14ac:dyDescent="0.2">
      <c r="A59" s="11"/>
      <c r="B59" s="35"/>
      <c r="C59" s="35"/>
      <c r="D59" s="35"/>
      <c r="E59" s="60" t="str">
        <f>IF(BS_Décembre[[#This Row],[N° ARTICLE]]=0,"",VLOOKUP(BS_Décembre[[#This Row],[N° ARTICLE]],Données!C54:E110,2,FALSE))</f>
        <v/>
      </c>
      <c r="F59" s="35" t="str">
        <f>IF(BS_Décembre[[#This Row],[N° ARTICLE]]=0,"",VLOOKUP(BS_Décembre[[#This Row],[N° ARTICLE]],Données!C54:E110,3))</f>
        <v/>
      </c>
      <c r="G59" s="5"/>
      <c r="H59" s="4"/>
    </row>
    <row r="60" spans="1:8" ht="15.95" customHeight="1" x14ac:dyDescent="0.2">
      <c r="A60" s="29"/>
      <c r="B60" s="34"/>
      <c r="C60" s="34"/>
      <c r="D60" s="34"/>
      <c r="E60" s="61" t="str">
        <f>IF(BS_Décembre[[#This Row],[N° ARTICLE]]=0,"",VLOOKUP(BS_Décembre[[#This Row],[N° ARTICLE]],Données!C55:E111,2,FALSE))</f>
        <v/>
      </c>
      <c r="F60" s="34" t="str">
        <f>IF(BS_Décembre[[#This Row],[N° ARTICLE]]=0,"",VLOOKUP(BS_Décembre[[#This Row],[N° ARTICLE]],Données!C55:E111,3))</f>
        <v/>
      </c>
      <c r="G60" s="25"/>
      <c r="H60" s="27"/>
    </row>
    <row r="61" spans="1:8" s="18" customFormat="1" ht="15.95" customHeight="1" x14ac:dyDescent="0.2">
      <c r="A61" s="11"/>
      <c r="B61" s="35"/>
      <c r="C61" s="35"/>
      <c r="D61" s="35"/>
      <c r="E61" s="60" t="str">
        <f>IF(BS_Décembre[[#This Row],[N° ARTICLE]]=0,"",VLOOKUP(BS_Décembre[[#This Row],[N° ARTICLE]],Données!C56:E112,2,FALSE))</f>
        <v/>
      </c>
      <c r="F61" s="35" t="str">
        <f>IF(BS_Décembre[[#This Row],[N° ARTICLE]]=0,"",VLOOKUP(BS_Décembre[[#This Row],[N° ARTICLE]],Données!C56:E112,3))</f>
        <v/>
      </c>
      <c r="G61" s="5"/>
      <c r="H61" s="4"/>
    </row>
    <row r="62" spans="1:8" ht="15.95" customHeight="1" x14ac:dyDescent="0.2">
      <c r="A62" s="29"/>
      <c r="B62" s="34"/>
      <c r="C62" s="34"/>
      <c r="D62" s="34"/>
      <c r="E62" s="61" t="str">
        <f>IF(BS_Décembre[[#This Row],[N° ARTICLE]]=0,"",VLOOKUP(BS_Décembre[[#This Row],[N° ARTICLE]],Données!C57:E113,2,FALSE))</f>
        <v/>
      </c>
      <c r="F62" s="34" t="str">
        <f>IF(BS_Décembre[[#This Row],[N° ARTICLE]]=0,"",VLOOKUP(BS_Décembre[[#This Row],[N° ARTICLE]],Données!C57:E113,3))</f>
        <v/>
      </c>
      <c r="G62" s="25"/>
      <c r="H62" s="27"/>
    </row>
    <row r="63" spans="1:8" ht="15.95" customHeight="1" x14ac:dyDescent="0.2">
      <c r="A63" s="11"/>
      <c r="B63" s="35"/>
      <c r="C63" s="35"/>
      <c r="D63" s="35"/>
      <c r="E63" s="60" t="str">
        <f>IF(BS_Décembre[[#This Row],[N° ARTICLE]]=0,"",VLOOKUP(BS_Décembre[[#This Row],[N° ARTICLE]],Données!C58:E114,2,FALSE))</f>
        <v/>
      </c>
      <c r="F63" s="35" t="str">
        <f>IF(BS_Décembre[[#This Row],[N° ARTICLE]]=0,"",VLOOKUP(BS_Décembre[[#This Row],[N° ARTICLE]],Données!C58:E114,3))</f>
        <v/>
      </c>
      <c r="G63" s="5"/>
      <c r="H63" s="4"/>
    </row>
    <row r="64" spans="1:8" s="18" customFormat="1" ht="15.95" customHeight="1" x14ac:dyDescent="0.2">
      <c r="A64" s="29"/>
      <c r="B64" s="34"/>
      <c r="C64" s="34"/>
      <c r="D64" s="34"/>
      <c r="E64" s="61" t="str">
        <f>IF(BS_Décembre[[#This Row],[N° ARTICLE]]=0,"",VLOOKUP(BS_Décembre[[#This Row],[N° ARTICLE]],Données!C59:E115,2,FALSE))</f>
        <v/>
      </c>
      <c r="F64" s="34" t="str">
        <f>IF(BS_Décembre[[#This Row],[N° ARTICLE]]=0,"",VLOOKUP(BS_Décembre[[#This Row],[N° ARTICLE]],Données!C59:E115,3))</f>
        <v/>
      </c>
      <c r="G64" s="25"/>
      <c r="H64" s="27"/>
    </row>
    <row r="65" spans="1:8" ht="15.95" customHeight="1" x14ac:dyDescent="0.2">
      <c r="A65" s="11"/>
      <c r="B65" s="35"/>
      <c r="C65" s="35"/>
      <c r="D65" s="35"/>
      <c r="E65" s="60" t="str">
        <f>IF(BS_Décembre[[#This Row],[N° ARTICLE]]=0,"",VLOOKUP(BS_Décembre[[#This Row],[N° ARTICLE]],Données!C60:E116,2,FALSE))</f>
        <v/>
      </c>
      <c r="F65" s="35" t="str">
        <f>IF(BS_Décembre[[#This Row],[N° ARTICLE]]=0,"",VLOOKUP(BS_Décembre[[#This Row],[N° ARTICLE]],Données!C60:E116,3))</f>
        <v/>
      </c>
      <c r="G65" s="5"/>
      <c r="H65" s="4"/>
    </row>
    <row r="66" spans="1:8" ht="15.95" customHeight="1" x14ac:dyDescent="0.2">
      <c r="A66" s="29"/>
      <c r="B66" s="34"/>
      <c r="C66" s="34"/>
      <c r="D66" s="34"/>
      <c r="E66" s="61" t="str">
        <f>IF(BS_Décembre[[#This Row],[N° ARTICLE]]=0,"",VLOOKUP(BS_Décembre[[#This Row],[N° ARTICLE]],Données!C61:E117,2,FALSE))</f>
        <v/>
      </c>
      <c r="F66" s="34" t="str">
        <f>IF(BS_Décembre[[#This Row],[N° ARTICLE]]=0,"",VLOOKUP(BS_Décembre[[#This Row],[N° ARTICLE]],Données!C61:E117,3))</f>
        <v/>
      </c>
      <c r="G66" s="25"/>
      <c r="H66" s="27"/>
    </row>
    <row r="67" spans="1:8" s="18" customFormat="1" ht="15.95" customHeight="1" x14ac:dyDescent="0.2">
      <c r="A67" s="11"/>
      <c r="B67" s="35"/>
      <c r="C67" s="35"/>
      <c r="D67" s="35"/>
      <c r="E67" s="60" t="str">
        <f>IF(BS_Décembre[[#This Row],[N° ARTICLE]]=0,"",VLOOKUP(BS_Décembre[[#This Row],[N° ARTICLE]],Données!C62:E118,2,FALSE))</f>
        <v/>
      </c>
      <c r="F67" s="35" t="str">
        <f>IF(BS_Décembre[[#This Row],[N° ARTICLE]]=0,"",VLOOKUP(BS_Décembre[[#This Row],[N° ARTICLE]],Données!C62:E118,3))</f>
        <v/>
      </c>
      <c r="G67" s="5"/>
      <c r="H67" s="4"/>
    </row>
    <row r="68" spans="1:8" ht="15.95" customHeight="1" x14ac:dyDescent="0.2">
      <c r="A68" s="29"/>
      <c r="B68" s="34"/>
      <c r="C68" s="34"/>
      <c r="D68" s="34"/>
      <c r="E68" s="61" t="str">
        <f>IF(BS_Décembre[[#This Row],[N° ARTICLE]]=0,"",VLOOKUP(BS_Décembre[[#This Row],[N° ARTICLE]],Données!C63:E119,2,FALSE))</f>
        <v/>
      </c>
      <c r="F68" s="34" t="str">
        <f>IF(BS_Décembre[[#This Row],[N° ARTICLE]]=0,"",VLOOKUP(BS_Décembre[[#This Row],[N° ARTICLE]],Données!C63:E119,3))</f>
        <v/>
      </c>
      <c r="G68" s="25"/>
      <c r="H68" s="27"/>
    </row>
    <row r="69" spans="1:8" s="18" customFormat="1" ht="15.95" customHeight="1" x14ac:dyDescent="0.2">
      <c r="A69" s="11"/>
      <c r="B69" s="35"/>
      <c r="C69" s="35"/>
      <c r="D69" s="35"/>
      <c r="E69" s="60" t="str">
        <f>IF(BS_Décembre[[#This Row],[N° ARTICLE]]=0,"",VLOOKUP(BS_Décembre[[#This Row],[N° ARTICLE]],Données!C64:E120,2,FALSE))</f>
        <v/>
      </c>
      <c r="F69" s="35" t="str">
        <f>IF(BS_Décembre[[#This Row],[N° ARTICLE]]=0,"",VLOOKUP(BS_Décembre[[#This Row],[N° ARTICLE]],Données!C64:E120,3))</f>
        <v/>
      </c>
      <c r="G69" s="5"/>
      <c r="H69" s="4"/>
    </row>
    <row r="70" spans="1:8" ht="15.95" customHeight="1" x14ac:dyDescent="0.2">
      <c r="A70" s="29"/>
      <c r="B70" s="34"/>
      <c r="C70" s="34"/>
      <c r="D70" s="34"/>
      <c r="E70" s="61" t="str">
        <f>IF(BS_Décembre[[#This Row],[N° ARTICLE]]=0,"",VLOOKUP(BS_Décembre[[#This Row],[N° ARTICLE]],Données!C65:E121,2,FALSE))</f>
        <v/>
      </c>
      <c r="F70" s="34" t="str">
        <f>IF(BS_Décembre[[#This Row],[N° ARTICLE]]=0,"",VLOOKUP(BS_Décembre[[#This Row],[N° ARTICLE]],Données!C65:E121,3))</f>
        <v/>
      </c>
      <c r="G70" s="25"/>
      <c r="H70" s="27"/>
    </row>
    <row r="71" spans="1:8" s="18" customFormat="1" ht="15.95" customHeight="1" x14ac:dyDescent="0.2">
      <c r="A71" s="11"/>
      <c r="B71" s="35"/>
      <c r="C71" s="35"/>
      <c r="D71" s="35"/>
      <c r="E71" s="60" t="str">
        <f>IF(BS_Décembre[[#This Row],[N° ARTICLE]]=0,"",VLOOKUP(BS_Décembre[[#This Row],[N° ARTICLE]],Données!C66:E122,2,FALSE))</f>
        <v/>
      </c>
      <c r="F71" s="35" t="str">
        <f>IF(BS_Décembre[[#This Row],[N° ARTICLE]]=0,"",VLOOKUP(BS_Décembre[[#This Row],[N° ARTICLE]],Données!C66:E122,3))</f>
        <v/>
      </c>
      <c r="G71" s="5"/>
      <c r="H71" s="4"/>
    </row>
    <row r="72" spans="1:8" ht="15.95" customHeight="1" x14ac:dyDescent="0.2">
      <c r="A72" s="29"/>
      <c r="B72" s="34"/>
      <c r="C72" s="34"/>
      <c r="D72" s="34"/>
      <c r="E72" s="61" t="str">
        <f>IF(BS_Décembre[[#This Row],[N° ARTICLE]]=0,"",VLOOKUP(BS_Décembre[[#This Row],[N° ARTICLE]],Données!C67:E123,2,FALSE))</f>
        <v/>
      </c>
      <c r="F72" s="34" t="str">
        <f>IF(BS_Décembre[[#This Row],[N° ARTICLE]]=0,"",VLOOKUP(BS_Décembre[[#This Row],[N° ARTICLE]],Données!C67:E123,3))</f>
        <v/>
      </c>
      <c r="G72" s="25"/>
      <c r="H72" s="27"/>
    </row>
    <row r="73" spans="1:8" s="18" customFormat="1" ht="15.95" customHeight="1" x14ac:dyDescent="0.2">
      <c r="A73" s="11"/>
      <c r="B73" s="35"/>
      <c r="C73" s="35"/>
      <c r="D73" s="35"/>
      <c r="E73" s="60" t="str">
        <f>IF(BS_Décembre[[#This Row],[N° ARTICLE]]=0,"",VLOOKUP(BS_Décembre[[#This Row],[N° ARTICLE]],Données!C68:E124,2,FALSE))</f>
        <v/>
      </c>
      <c r="F73" s="35" t="str">
        <f>IF(BS_Décembre[[#This Row],[N° ARTICLE]]=0,"",VLOOKUP(BS_Décembre[[#This Row],[N° ARTICLE]],Données!C68:E124,3))</f>
        <v/>
      </c>
      <c r="G73" s="5"/>
      <c r="H73" s="4"/>
    </row>
    <row r="74" spans="1:8" ht="15.95" customHeight="1" x14ac:dyDescent="0.2">
      <c r="A74" s="29"/>
      <c r="B74" s="34"/>
      <c r="C74" s="34"/>
      <c r="D74" s="34"/>
      <c r="E74" s="61" t="str">
        <f>IF(BS_Décembre[[#This Row],[N° ARTICLE]]=0,"",VLOOKUP(BS_Décembre[[#This Row],[N° ARTICLE]],Données!C69:E125,2,FALSE))</f>
        <v/>
      </c>
      <c r="F74" s="34" t="str">
        <f>IF(BS_Décembre[[#This Row],[N° ARTICLE]]=0,"",VLOOKUP(BS_Décembre[[#This Row],[N° ARTICLE]],Données!C69:E125,3))</f>
        <v/>
      </c>
      <c r="G74" s="25"/>
      <c r="H74" s="27"/>
    </row>
    <row r="75" spans="1:8" s="18" customFormat="1" ht="15.95" customHeight="1" x14ac:dyDescent="0.2">
      <c r="A75" s="11"/>
      <c r="B75" s="35"/>
      <c r="C75" s="35"/>
      <c r="D75" s="35"/>
      <c r="E75" s="60" t="str">
        <f>IF(BS_Décembre[[#This Row],[N° ARTICLE]]=0,"",VLOOKUP(BS_Décembre[[#This Row],[N° ARTICLE]],Données!C70:E126,2,FALSE))</f>
        <v/>
      </c>
      <c r="F75" s="35" t="str">
        <f>IF(BS_Décembre[[#This Row],[N° ARTICLE]]=0,"",VLOOKUP(BS_Décembre[[#This Row],[N° ARTICLE]],Données!C70:E126,3))</f>
        <v/>
      </c>
      <c r="G75" s="5"/>
      <c r="H75" s="4"/>
    </row>
    <row r="76" spans="1:8" ht="15.95" customHeight="1" x14ac:dyDescent="0.2">
      <c r="A76" s="29"/>
      <c r="B76" s="34"/>
      <c r="C76" s="34"/>
      <c r="D76" s="34"/>
      <c r="E76" s="61" t="str">
        <f>IF(BS_Décembre[[#This Row],[N° ARTICLE]]=0,"",VLOOKUP(BS_Décembre[[#This Row],[N° ARTICLE]],Données!C71:E127,2,FALSE))</f>
        <v/>
      </c>
      <c r="F76" s="34" t="str">
        <f>IF(BS_Décembre[[#This Row],[N° ARTICLE]]=0,"",VLOOKUP(BS_Décembre[[#This Row],[N° ARTICLE]],Données!C71:E127,3))</f>
        <v/>
      </c>
      <c r="G76" s="25"/>
      <c r="H76" s="27"/>
    </row>
    <row r="77" spans="1:8" s="18" customFormat="1" ht="15.95" customHeight="1" x14ac:dyDescent="0.2">
      <c r="A77" s="11"/>
      <c r="B77" s="35"/>
      <c r="C77" s="35"/>
      <c r="D77" s="35"/>
      <c r="E77" s="60" t="str">
        <f>IF(BS_Décembre[[#This Row],[N° ARTICLE]]=0,"",VLOOKUP(BS_Décembre[[#This Row],[N° ARTICLE]],Données!C72:E128,2,FALSE))</f>
        <v/>
      </c>
      <c r="F77" s="35" t="str">
        <f>IF(BS_Décembre[[#This Row],[N° ARTICLE]]=0,"",VLOOKUP(BS_Décembre[[#This Row],[N° ARTICLE]],Données!C72:E128,3))</f>
        <v/>
      </c>
      <c r="G77" s="5"/>
      <c r="H77" s="4"/>
    </row>
    <row r="78" spans="1:8" ht="15.95" customHeight="1" x14ac:dyDescent="0.2">
      <c r="A78" s="29"/>
      <c r="B78" s="34"/>
      <c r="C78" s="34"/>
      <c r="D78" s="34"/>
      <c r="E78" s="61" t="str">
        <f>IF(BS_Décembre[[#This Row],[N° ARTICLE]]=0,"",VLOOKUP(BS_Décembre[[#This Row],[N° ARTICLE]],Données!C73:E129,2,FALSE))</f>
        <v/>
      </c>
      <c r="F78" s="34" t="str">
        <f>IF(BS_Décembre[[#This Row],[N° ARTICLE]]=0,"",VLOOKUP(BS_Décembre[[#This Row],[N° ARTICLE]],Données!C73:E129,3))</f>
        <v/>
      </c>
      <c r="G78" s="25"/>
      <c r="H78" s="27"/>
    </row>
    <row r="79" spans="1:8" s="18" customFormat="1" ht="15.95" customHeight="1" x14ac:dyDescent="0.2">
      <c r="A79" s="11"/>
      <c r="B79" s="35"/>
      <c r="C79" s="35"/>
      <c r="D79" s="35"/>
      <c r="E79" s="60" t="str">
        <f>IF(BS_Décembre[[#This Row],[N° ARTICLE]]=0,"",VLOOKUP(BS_Décembre[[#This Row],[N° ARTICLE]],Données!C74:E130,2,FALSE))</f>
        <v/>
      </c>
      <c r="F79" s="35" t="str">
        <f>IF(BS_Décembre[[#This Row],[N° ARTICLE]]=0,"",VLOOKUP(BS_Décembre[[#This Row],[N° ARTICLE]],Données!C74:E130,3))</f>
        <v/>
      </c>
      <c r="G79" s="5"/>
      <c r="H79" s="4"/>
    </row>
    <row r="80" spans="1:8" ht="15.95" customHeight="1" x14ac:dyDescent="0.2">
      <c r="A80" s="29"/>
      <c r="B80" s="34"/>
      <c r="C80" s="34"/>
      <c r="D80" s="34"/>
      <c r="E80" s="61" t="str">
        <f>IF(BS_Décembre[[#This Row],[N° ARTICLE]]=0,"",VLOOKUP(BS_Décembre[[#This Row],[N° ARTICLE]],Données!C75:E131,2,FALSE))</f>
        <v/>
      </c>
      <c r="F80" s="34" t="str">
        <f>IF(BS_Décembre[[#This Row],[N° ARTICLE]]=0,"",VLOOKUP(BS_Décembre[[#This Row],[N° ARTICLE]],Données!C75:E131,3))</f>
        <v/>
      </c>
      <c r="G80" s="25"/>
      <c r="H80" s="27"/>
    </row>
    <row r="81" spans="1:8" ht="15.95" customHeight="1" x14ac:dyDescent="0.2">
      <c r="A81" s="11"/>
      <c r="B81" s="35"/>
      <c r="C81" s="35"/>
      <c r="D81" s="35"/>
      <c r="E81" s="60" t="str">
        <f>IF(BS_Décembre[[#This Row],[N° ARTICLE]]=0,"",VLOOKUP(BS_Décembre[[#This Row],[N° ARTICLE]],Données!C76:E132,2,FALSE))</f>
        <v/>
      </c>
      <c r="F81" s="35" t="str">
        <f>IF(BS_Décembre[[#This Row],[N° ARTICLE]]=0,"",VLOOKUP(BS_Décembre[[#This Row],[N° ARTICLE]],Données!C76:E132,3))</f>
        <v/>
      </c>
      <c r="G81" s="5"/>
      <c r="H81" s="4"/>
    </row>
    <row r="82" spans="1:8" s="18" customFormat="1" ht="15.95" customHeight="1" x14ac:dyDescent="0.2">
      <c r="A82" s="29"/>
      <c r="B82" s="34"/>
      <c r="C82" s="34"/>
      <c r="D82" s="34"/>
      <c r="E82" s="61" t="str">
        <f>IF(BS_Décembre[[#This Row],[N° ARTICLE]]=0,"",VLOOKUP(BS_Décembre[[#This Row],[N° ARTICLE]],Données!C77:E133,2,FALSE))</f>
        <v/>
      </c>
      <c r="F82" s="34" t="str">
        <f>IF(BS_Décembre[[#This Row],[N° ARTICLE]]=0,"",VLOOKUP(BS_Décembre[[#This Row],[N° ARTICLE]],Données!C77:E133,3))</f>
        <v/>
      </c>
      <c r="G82" s="25"/>
      <c r="H82" s="27"/>
    </row>
    <row r="83" spans="1:8" ht="15.95" customHeight="1" x14ac:dyDescent="0.2">
      <c r="A83" s="11"/>
      <c r="B83" s="35"/>
      <c r="C83" s="35"/>
      <c r="D83" s="35"/>
      <c r="E83" s="60" t="str">
        <f>IF(BS_Décembre[[#This Row],[N° ARTICLE]]=0,"",VLOOKUP(BS_Décembre[[#This Row],[N° ARTICLE]],Données!C78:E134,2,FALSE))</f>
        <v/>
      </c>
      <c r="F83" s="35" t="str">
        <f>IF(BS_Décembre[[#This Row],[N° ARTICLE]]=0,"",VLOOKUP(BS_Décembre[[#This Row],[N° ARTICLE]],Données!C78:E134,3))</f>
        <v/>
      </c>
      <c r="G83" s="5"/>
      <c r="H83" s="4"/>
    </row>
    <row r="84" spans="1:8" s="18" customFormat="1" ht="15.95" customHeight="1" x14ac:dyDescent="0.2">
      <c r="A84" s="29"/>
      <c r="B84" s="34"/>
      <c r="C84" s="34"/>
      <c r="D84" s="34"/>
      <c r="E84" s="61" t="str">
        <f>IF(BS_Décembre[[#This Row],[N° ARTICLE]]=0,"",VLOOKUP(BS_Décembre[[#This Row],[N° ARTICLE]],Données!C79:E135,2,FALSE))</f>
        <v/>
      </c>
      <c r="F84" s="34" t="str">
        <f>IF(BS_Décembre[[#This Row],[N° ARTICLE]]=0,"",VLOOKUP(BS_Décembre[[#This Row],[N° ARTICLE]],Données!C79:E135,3))</f>
        <v/>
      </c>
      <c r="G84" s="25"/>
      <c r="H84" s="27"/>
    </row>
    <row r="85" spans="1:8" ht="15.95" customHeight="1" x14ac:dyDescent="0.2">
      <c r="A85" s="11"/>
      <c r="B85" s="35"/>
      <c r="C85" s="35"/>
      <c r="D85" s="35"/>
      <c r="E85" s="60" t="str">
        <f>IF(BS_Décembre[[#This Row],[N° ARTICLE]]=0,"",VLOOKUP(BS_Décembre[[#This Row],[N° ARTICLE]],Données!C80:E136,2,FALSE))</f>
        <v/>
      </c>
      <c r="F85" s="35" t="str">
        <f>IF(BS_Décembre[[#This Row],[N° ARTICLE]]=0,"",VLOOKUP(BS_Décembre[[#This Row],[N° ARTICLE]],Données!C80:E136,3))</f>
        <v/>
      </c>
      <c r="G85" s="5"/>
      <c r="H85" s="4"/>
    </row>
    <row r="86" spans="1:8" s="18" customFormat="1" ht="15.95" customHeight="1" x14ac:dyDescent="0.2">
      <c r="A86" s="29"/>
      <c r="B86" s="34"/>
      <c r="C86" s="34"/>
      <c r="D86" s="34"/>
      <c r="E86" s="61" t="str">
        <f>IF(BS_Décembre[[#This Row],[N° ARTICLE]]=0,"",VLOOKUP(BS_Décembre[[#This Row],[N° ARTICLE]],Données!C81:E137,2,FALSE))</f>
        <v/>
      </c>
      <c r="F86" s="34" t="str">
        <f>IF(BS_Décembre[[#This Row],[N° ARTICLE]]=0,"",VLOOKUP(BS_Décembre[[#This Row],[N° ARTICLE]],Données!C81:E137,3))</f>
        <v/>
      </c>
      <c r="G86" s="25"/>
      <c r="H86" s="27"/>
    </row>
    <row r="87" spans="1:8" ht="15.95" customHeight="1" x14ac:dyDescent="0.2">
      <c r="A87" s="11"/>
      <c r="B87" s="35"/>
      <c r="C87" s="35"/>
      <c r="D87" s="35"/>
      <c r="E87" s="60" t="str">
        <f>IF(BS_Décembre[[#This Row],[N° ARTICLE]]=0,"",VLOOKUP(BS_Décembre[[#This Row],[N° ARTICLE]],Données!C82:E138,2,FALSE))</f>
        <v/>
      </c>
      <c r="F87" s="35" t="str">
        <f>IF(BS_Décembre[[#This Row],[N° ARTICLE]]=0,"",VLOOKUP(BS_Décembre[[#This Row],[N° ARTICLE]],Données!C82:E138,3))</f>
        <v/>
      </c>
      <c r="G87" s="5"/>
      <c r="H87" s="4"/>
    </row>
    <row r="88" spans="1:8" s="18" customFormat="1" ht="15.95" customHeight="1" x14ac:dyDescent="0.2">
      <c r="A88" s="29"/>
      <c r="B88" s="34"/>
      <c r="C88" s="34"/>
      <c r="D88" s="34"/>
      <c r="E88" s="61" t="str">
        <f>IF(BS_Décembre[[#This Row],[N° ARTICLE]]=0,"",VLOOKUP(BS_Décembre[[#This Row],[N° ARTICLE]],Données!C83:E139,2,FALSE))</f>
        <v/>
      </c>
      <c r="F88" s="34" t="str">
        <f>IF(BS_Décembre[[#This Row],[N° ARTICLE]]=0,"",VLOOKUP(BS_Décembre[[#This Row],[N° ARTICLE]],Données!C83:E139,3))</f>
        <v/>
      </c>
      <c r="G88" s="25"/>
      <c r="H88" s="27"/>
    </row>
    <row r="89" spans="1:8" ht="15.95" customHeight="1" x14ac:dyDescent="0.2">
      <c r="A89" s="11"/>
      <c r="B89" s="35"/>
      <c r="C89" s="35"/>
      <c r="D89" s="35"/>
      <c r="E89" s="60" t="str">
        <f>IF(BS_Décembre[[#This Row],[N° ARTICLE]]=0,"",VLOOKUP(BS_Décembre[[#This Row],[N° ARTICLE]],Données!C84:E140,2,FALSE))</f>
        <v/>
      </c>
      <c r="F89" s="35" t="str">
        <f>IF(BS_Décembre[[#This Row],[N° ARTICLE]]=0,"",VLOOKUP(BS_Décembre[[#This Row],[N° ARTICLE]],Données!C84:E140,3))</f>
        <v/>
      </c>
      <c r="G89" s="5"/>
      <c r="H89" s="4"/>
    </row>
    <row r="90" spans="1:8" s="18" customFormat="1" ht="15.95" customHeight="1" x14ac:dyDescent="0.2">
      <c r="A90" s="29"/>
      <c r="B90" s="34"/>
      <c r="C90" s="34"/>
      <c r="D90" s="34"/>
      <c r="E90" s="61" t="str">
        <f>IF(BS_Décembre[[#This Row],[N° ARTICLE]]=0,"",VLOOKUP(BS_Décembre[[#This Row],[N° ARTICLE]],Données!C85:E141,2,FALSE))</f>
        <v/>
      </c>
      <c r="F90" s="34" t="str">
        <f>IF(BS_Décembre[[#This Row],[N° ARTICLE]]=0,"",VLOOKUP(BS_Décembre[[#This Row],[N° ARTICLE]],Données!C85:E141,3))</f>
        <v/>
      </c>
      <c r="G90" s="25"/>
      <c r="H90" s="27"/>
    </row>
    <row r="91" spans="1:8" ht="15.95" customHeight="1" x14ac:dyDescent="0.2">
      <c r="A91" s="11"/>
      <c r="B91" s="35"/>
      <c r="C91" s="35"/>
      <c r="D91" s="35"/>
      <c r="E91" s="60" t="str">
        <f>IF(BS_Décembre[[#This Row],[N° ARTICLE]]=0,"",VLOOKUP(BS_Décembre[[#This Row],[N° ARTICLE]],Données!C86:E142,2,FALSE))</f>
        <v/>
      </c>
      <c r="F91" s="35" t="str">
        <f>IF(BS_Décembre[[#This Row],[N° ARTICLE]]=0,"",VLOOKUP(BS_Décembre[[#This Row],[N° ARTICLE]],Données!C86:E142,3))</f>
        <v/>
      </c>
      <c r="G91" s="5"/>
      <c r="H91" s="4"/>
    </row>
    <row r="92" spans="1:8" ht="15.95" customHeight="1" x14ac:dyDescent="0.2">
      <c r="A92" s="29"/>
      <c r="B92" s="34"/>
      <c r="C92" s="34"/>
      <c r="D92" s="34"/>
      <c r="E92" s="61" t="str">
        <f>IF(BS_Décembre[[#This Row],[N° ARTICLE]]=0,"",VLOOKUP(BS_Décembre[[#This Row],[N° ARTICLE]],Données!C87:E143,2,FALSE))</f>
        <v/>
      </c>
      <c r="F92" s="34" t="str">
        <f>IF(BS_Décembre[[#This Row],[N° ARTICLE]]=0,"",VLOOKUP(BS_Décembre[[#This Row],[N° ARTICLE]],Données!C87:E143,3))</f>
        <v/>
      </c>
      <c r="G92" s="25"/>
      <c r="H92" s="27"/>
    </row>
    <row r="93" spans="1:8" s="18" customFormat="1" ht="15.95" customHeight="1" x14ac:dyDescent="0.2">
      <c r="A93" s="11"/>
      <c r="B93" s="35"/>
      <c r="C93" s="35"/>
      <c r="D93" s="35"/>
      <c r="E93" s="60" t="str">
        <f>IF(BS_Décembre[[#This Row],[N° ARTICLE]]=0,"",VLOOKUP(BS_Décembre[[#This Row],[N° ARTICLE]],Données!C88:E144,2,FALSE))</f>
        <v/>
      </c>
      <c r="F93" s="35" t="str">
        <f>IF(BS_Décembre[[#This Row],[N° ARTICLE]]=0,"",VLOOKUP(BS_Décembre[[#This Row],[N° ARTICLE]],Données!C88:E144,3))</f>
        <v/>
      </c>
      <c r="G93" s="5"/>
      <c r="H93" s="4"/>
    </row>
    <row r="94" spans="1:8" ht="15.95" customHeight="1" x14ac:dyDescent="0.2">
      <c r="A94" s="29"/>
      <c r="B94" s="34"/>
      <c r="C94" s="34"/>
      <c r="D94" s="34"/>
      <c r="E94" s="61" t="str">
        <f>IF(BS_Décembre[[#This Row],[N° ARTICLE]]=0,"",VLOOKUP(BS_Décembre[[#This Row],[N° ARTICLE]],Données!C89:E145,2,FALSE))</f>
        <v/>
      </c>
      <c r="F94" s="34" t="str">
        <f>IF(BS_Décembre[[#This Row],[N° ARTICLE]]=0,"",VLOOKUP(BS_Décembre[[#This Row],[N° ARTICLE]],Données!C89:E145,3))</f>
        <v/>
      </c>
      <c r="G94" s="25"/>
      <c r="H94" s="27"/>
    </row>
    <row r="95" spans="1:8" s="18" customFormat="1" ht="15.95" customHeight="1" x14ac:dyDescent="0.2">
      <c r="A95" s="11"/>
      <c r="B95" s="35"/>
      <c r="C95" s="35"/>
      <c r="D95" s="35"/>
      <c r="E95" s="60" t="str">
        <f>IF(BS_Décembre[[#This Row],[N° ARTICLE]]=0,"",VLOOKUP(BS_Décembre[[#This Row],[N° ARTICLE]],Données!C90:E146,2,FALSE))</f>
        <v/>
      </c>
      <c r="F95" s="35" t="str">
        <f>IF(BS_Décembre[[#This Row],[N° ARTICLE]]=0,"",VLOOKUP(BS_Décembre[[#This Row],[N° ARTICLE]],Données!C90:E146,3))</f>
        <v/>
      </c>
      <c r="G95" s="5"/>
      <c r="H95" s="4"/>
    </row>
    <row r="96" spans="1:8" ht="15.95" customHeight="1" x14ac:dyDescent="0.2">
      <c r="A96" s="29"/>
      <c r="B96" s="34"/>
      <c r="C96" s="34"/>
      <c r="D96" s="34"/>
      <c r="E96" s="61" t="str">
        <f>IF(BS_Décembre[[#This Row],[N° ARTICLE]]=0,"",VLOOKUP(BS_Décembre[[#This Row],[N° ARTICLE]],Données!C91:E147,2,FALSE))</f>
        <v/>
      </c>
      <c r="F96" s="34" t="str">
        <f>IF(BS_Décembre[[#This Row],[N° ARTICLE]]=0,"",VLOOKUP(BS_Décembre[[#This Row],[N° ARTICLE]],Données!C91:E147,3))</f>
        <v/>
      </c>
      <c r="G96" s="25"/>
      <c r="H96" s="27"/>
    </row>
    <row r="97" spans="1:8" s="18" customFormat="1" ht="15.95" customHeight="1" x14ac:dyDescent="0.2">
      <c r="A97" s="11"/>
      <c r="B97" s="35"/>
      <c r="C97" s="35"/>
      <c r="D97" s="35"/>
      <c r="E97" s="60" t="str">
        <f>IF(BS_Décembre[[#This Row],[N° ARTICLE]]=0,"",VLOOKUP(BS_Décembre[[#This Row],[N° ARTICLE]],Données!C92:E148,2,FALSE))</f>
        <v/>
      </c>
      <c r="F97" s="35" t="str">
        <f>IF(BS_Décembre[[#This Row],[N° ARTICLE]]=0,"",VLOOKUP(BS_Décembre[[#This Row],[N° ARTICLE]],Données!C92:E148,3))</f>
        <v/>
      </c>
      <c r="G97" s="5"/>
      <c r="H97" s="4"/>
    </row>
    <row r="98" spans="1:8" ht="15.95" customHeight="1" x14ac:dyDescent="0.2">
      <c r="A98" s="29"/>
      <c r="B98" s="34"/>
      <c r="C98" s="34"/>
      <c r="D98" s="34"/>
      <c r="E98" s="61" t="str">
        <f>IF(BS_Décembre[[#This Row],[N° ARTICLE]]=0,"",VLOOKUP(BS_Décembre[[#This Row],[N° ARTICLE]],Données!C93:E149,2,FALSE))</f>
        <v/>
      </c>
      <c r="F98" s="34" t="str">
        <f>IF(BS_Décembre[[#This Row],[N° ARTICLE]]=0,"",VLOOKUP(BS_Décembre[[#This Row],[N° ARTICLE]],Données!C93:E149,3))</f>
        <v/>
      </c>
      <c r="G98" s="25"/>
      <c r="H98" s="27"/>
    </row>
    <row r="99" spans="1:8" s="18" customFormat="1" ht="15.95" customHeight="1" x14ac:dyDescent="0.2">
      <c r="A99" s="48"/>
      <c r="B99" s="49"/>
      <c r="C99" s="49"/>
      <c r="D99" s="49"/>
      <c r="E99" s="62" t="str">
        <f>IF(BS_Décembre[[#This Row],[N° ARTICLE]]=0,"",VLOOKUP(BS_Décembre[[#This Row],[N° ARTICLE]],Données!C94:E150,2,FALSE))</f>
        <v/>
      </c>
      <c r="F99" s="49" t="str">
        <f>IF(BS_Décembre[[#This Row],[N° ARTICLE]]=0,"",VLOOKUP(BS_Décembre[[#This Row],[N° ARTICLE]],Données!C94:E150,3))</f>
        <v/>
      </c>
      <c r="G99" s="50"/>
      <c r="H99" s="57"/>
    </row>
    <row r="100" spans="1:8" s="18" customFormat="1" ht="15.95" customHeight="1" x14ac:dyDescent="0.2">
      <c r="A100" s="51"/>
      <c r="B100" s="51"/>
      <c r="C100" s="51"/>
      <c r="D100" s="51"/>
      <c r="E100" s="64"/>
      <c r="F100" s="67"/>
      <c r="G100" s="52"/>
      <c r="H100" s="58"/>
    </row>
    <row r="101" spans="1:8" s="18" customFormat="1" ht="15.95" customHeight="1" x14ac:dyDescent="0.2">
      <c r="A101" s="51"/>
      <c r="B101" s="51"/>
      <c r="C101" s="51"/>
      <c r="D101" s="51"/>
      <c r="E101" s="64"/>
      <c r="F101" s="67"/>
      <c r="G101" s="52"/>
      <c r="H101" s="58"/>
    </row>
    <row r="102" spans="1:8" s="18" customFormat="1" ht="15.95" customHeight="1" x14ac:dyDescent="0.2">
      <c r="A102" s="51"/>
      <c r="B102" s="51"/>
      <c r="C102" s="51"/>
      <c r="D102" s="51"/>
      <c r="E102" s="64"/>
      <c r="F102" s="67"/>
      <c r="G102" s="52"/>
      <c r="H102" s="58"/>
    </row>
    <row r="103" spans="1:8" s="18" customFormat="1" ht="15.95" customHeight="1" x14ac:dyDescent="0.2">
      <c r="A103" s="51"/>
      <c r="B103" s="51"/>
      <c r="C103" s="51"/>
      <c r="D103" s="51"/>
      <c r="E103" s="64"/>
      <c r="F103" s="67"/>
      <c r="G103" s="52"/>
      <c r="H103" s="58"/>
    </row>
    <row r="104" spans="1:8" s="18" customFormat="1" ht="15.95" customHeight="1" x14ac:dyDescent="0.2">
      <c r="A104" s="51"/>
      <c r="B104" s="51"/>
      <c r="C104" s="51"/>
      <c r="D104" s="51"/>
      <c r="E104" s="64"/>
      <c r="F104" s="67"/>
      <c r="G104" s="52"/>
      <c r="H104" s="58"/>
    </row>
    <row r="105" spans="1:8" s="18" customFormat="1" ht="15.95" customHeight="1" x14ac:dyDescent="0.2">
      <c r="A105" s="51"/>
      <c r="B105" s="51"/>
      <c r="C105" s="51"/>
      <c r="D105" s="51"/>
      <c r="E105" s="64"/>
      <c r="F105" s="67"/>
      <c r="G105" s="52"/>
      <c r="H105" s="58"/>
    </row>
    <row r="106" spans="1:8" s="18" customFormat="1" ht="15.95" customHeight="1" x14ac:dyDescent="0.2">
      <c r="A106" s="51"/>
      <c r="B106" s="51"/>
      <c r="C106" s="51"/>
      <c r="D106" s="51"/>
      <c r="E106" s="64"/>
      <c r="F106" s="67"/>
      <c r="G106" s="52"/>
      <c r="H106" s="58"/>
    </row>
    <row r="107" spans="1:8" s="18" customFormat="1" ht="15.95" customHeight="1" x14ac:dyDescent="0.2">
      <c r="A107" s="51"/>
      <c r="B107" s="51"/>
      <c r="C107" s="51"/>
      <c r="D107" s="51"/>
      <c r="E107" s="64"/>
      <c r="F107" s="67"/>
      <c r="G107" s="52"/>
      <c r="H107" s="58"/>
    </row>
    <row r="108" spans="1:8" s="18" customFormat="1" ht="15.95" customHeight="1" x14ac:dyDescent="0.2">
      <c r="A108" s="51"/>
      <c r="B108" s="51"/>
      <c r="C108" s="51"/>
      <c r="D108" s="51"/>
      <c r="E108" s="64"/>
      <c r="F108" s="67"/>
      <c r="G108" s="52"/>
      <c r="H108" s="58"/>
    </row>
    <row r="109" spans="1:8" s="18" customFormat="1" ht="15.95" customHeight="1" x14ac:dyDescent="0.2">
      <c r="A109" s="51"/>
      <c r="B109" s="51"/>
      <c r="C109" s="51"/>
      <c r="D109" s="51"/>
      <c r="E109" s="64"/>
      <c r="F109" s="67"/>
      <c r="G109" s="52"/>
      <c r="H109" s="58"/>
    </row>
    <row r="110" spans="1:8" s="18" customFormat="1" ht="15.95" customHeight="1" x14ac:dyDescent="0.2">
      <c r="A110" s="51"/>
      <c r="B110" s="51"/>
      <c r="C110" s="51"/>
      <c r="D110" s="51"/>
      <c r="E110" s="64"/>
      <c r="F110" s="67"/>
      <c r="G110" s="52"/>
      <c r="H110" s="58"/>
    </row>
    <row r="111" spans="1:8" s="18" customFormat="1" ht="15.95" customHeight="1" x14ac:dyDescent="0.2">
      <c r="A111" s="51"/>
      <c r="B111" s="51"/>
      <c r="C111" s="51"/>
      <c r="D111" s="51"/>
      <c r="E111" s="64"/>
      <c r="F111" s="67"/>
      <c r="G111" s="52"/>
      <c r="H111" s="58"/>
    </row>
    <row r="112" spans="1:8" s="18" customFormat="1" ht="15.95" customHeight="1" x14ac:dyDescent="0.2">
      <c r="A112" s="51"/>
      <c r="B112" s="51"/>
      <c r="C112" s="51"/>
      <c r="D112" s="51"/>
      <c r="E112" s="64"/>
      <c r="F112" s="67"/>
      <c r="G112" s="52"/>
      <c r="H112" s="58"/>
    </row>
    <row r="113" spans="1:8" s="18" customFormat="1" ht="15.95" customHeight="1" x14ac:dyDescent="0.2">
      <c r="A113" s="51"/>
      <c r="B113" s="51"/>
      <c r="C113" s="51"/>
      <c r="D113" s="51"/>
      <c r="E113" s="64"/>
      <c r="F113" s="67"/>
      <c r="G113" s="52"/>
      <c r="H113" s="58"/>
    </row>
    <row r="114" spans="1:8" s="18" customFormat="1" ht="15.95" customHeight="1" x14ac:dyDescent="0.2">
      <c r="A114" s="51"/>
      <c r="B114" s="51"/>
      <c r="C114" s="51"/>
      <c r="D114" s="51"/>
      <c r="E114" s="64"/>
      <c r="F114" s="67"/>
      <c r="G114" s="52"/>
      <c r="H114" s="58"/>
    </row>
    <row r="115" spans="1:8" s="18" customFormat="1" ht="15.95" customHeight="1" x14ac:dyDescent="0.2">
      <c r="A115" s="51"/>
      <c r="B115" s="51"/>
      <c r="C115" s="51"/>
      <c r="D115" s="51"/>
      <c r="E115" s="64"/>
      <c r="F115" s="67"/>
      <c r="G115" s="52"/>
      <c r="H115" s="58"/>
    </row>
    <row r="116" spans="1:8" s="18" customFormat="1" ht="15.95" customHeight="1" x14ac:dyDescent="0.2">
      <c r="A116" s="51"/>
      <c r="B116" s="51"/>
      <c r="C116" s="51"/>
      <c r="D116" s="51"/>
      <c r="E116" s="64"/>
      <c r="F116" s="67"/>
      <c r="G116" s="52"/>
      <c r="H116" s="58"/>
    </row>
    <row r="117" spans="1:8" s="18" customFormat="1" ht="15.95" customHeight="1" x14ac:dyDescent="0.2">
      <c r="A117" s="51"/>
      <c r="B117" s="51"/>
      <c r="C117" s="51"/>
      <c r="D117" s="51"/>
      <c r="E117" s="64"/>
      <c r="F117" s="67"/>
      <c r="G117" s="52"/>
      <c r="H117" s="58"/>
    </row>
    <row r="118" spans="1:8" s="18" customFormat="1" ht="15.95" customHeight="1" x14ac:dyDescent="0.2">
      <c r="A118" s="51"/>
      <c r="B118" s="51"/>
      <c r="C118" s="51"/>
      <c r="D118" s="51"/>
      <c r="E118" s="64"/>
      <c r="F118" s="67"/>
      <c r="G118" s="52"/>
      <c r="H118" s="58"/>
    </row>
    <row r="119" spans="1:8" s="18" customFormat="1" ht="15.95" customHeight="1" x14ac:dyDescent="0.2">
      <c r="A119" s="51"/>
      <c r="B119" s="51"/>
      <c r="C119" s="51"/>
      <c r="D119" s="51"/>
      <c r="E119" s="64"/>
      <c r="F119" s="67"/>
      <c r="G119" s="52"/>
      <c r="H119" s="58"/>
    </row>
    <row r="120" spans="1:8" s="18" customFormat="1" ht="15.95" customHeight="1" x14ac:dyDescent="0.2">
      <c r="A120" s="51"/>
      <c r="B120" s="51"/>
      <c r="C120" s="51"/>
      <c r="D120" s="51"/>
      <c r="E120" s="64"/>
      <c r="F120" s="67"/>
      <c r="G120" s="52"/>
      <c r="H120" s="58"/>
    </row>
    <row r="121" spans="1:8" s="18" customFormat="1" ht="15.95" customHeight="1" x14ac:dyDescent="0.2">
      <c r="A121" s="51"/>
      <c r="B121" s="51"/>
      <c r="C121" s="51"/>
      <c r="D121" s="51"/>
      <c r="E121" s="64"/>
      <c r="F121" s="67"/>
      <c r="G121" s="52"/>
      <c r="H121" s="58"/>
    </row>
    <row r="122" spans="1:8" s="18" customFormat="1" ht="15.95" customHeight="1" x14ac:dyDescent="0.2">
      <c r="A122" s="51"/>
      <c r="B122" s="51"/>
      <c r="C122" s="51"/>
      <c r="D122" s="51"/>
      <c r="E122" s="64"/>
      <c r="F122" s="67"/>
      <c r="G122" s="52"/>
      <c r="H122" s="58"/>
    </row>
    <row r="123" spans="1:8" s="18" customFormat="1" ht="15.95" customHeight="1" x14ac:dyDescent="0.2">
      <c r="A123" s="51"/>
      <c r="B123" s="51"/>
      <c r="C123" s="51"/>
      <c r="D123" s="51"/>
      <c r="E123" s="64"/>
      <c r="F123" s="67"/>
      <c r="G123" s="52"/>
      <c r="H123" s="58"/>
    </row>
    <row r="124" spans="1:8" s="18" customFormat="1" ht="15.95" customHeight="1" x14ac:dyDescent="0.2">
      <c r="A124" s="51"/>
      <c r="B124" s="51"/>
      <c r="C124" s="51"/>
      <c r="D124" s="51"/>
      <c r="E124" s="64"/>
      <c r="F124" s="67"/>
      <c r="G124" s="52"/>
      <c r="H124" s="58"/>
    </row>
    <row r="125" spans="1:8" s="18" customFormat="1" ht="15.95" customHeight="1" x14ac:dyDescent="0.2">
      <c r="A125" s="51"/>
      <c r="B125" s="51"/>
      <c r="C125" s="51"/>
      <c r="D125" s="51"/>
      <c r="E125" s="64"/>
      <c r="F125" s="67"/>
      <c r="G125" s="52"/>
      <c r="H125" s="58"/>
    </row>
    <row r="126" spans="1:8" s="18" customFormat="1" ht="15.95" customHeight="1" x14ac:dyDescent="0.2">
      <c r="A126" s="51"/>
      <c r="B126" s="51"/>
      <c r="C126" s="51"/>
      <c r="D126" s="51"/>
      <c r="E126" s="64"/>
      <c r="F126" s="67"/>
      <c r="G126" s="52"/>
      <c r="H126" s="58"/>
    </row>
    <row r="127" spans="1:8" s="18" customFormat="1" ht="15.95" customHeight="1" x14ac:dyDescent="0.2">
      <c r="A127" s="51"/>
      <c r="B127" s="51"/>
      <c r="C127" s="51"/>
      <c r="D127" s="51"/>
      <c r="E127" s="64"/>
      <c r="F127" s="67"/>
      <c r="G127" s="52"/>
      <c r="H127" s="58"/>
    </row>
    <row r="128" spans="1:8" s="18" customFormat="1" ht="15.95" customHeight="1" x14ac:dyDescent="0.2">
      <c r="A128" s="51"/>
      <c r="B128" s="51"/>
      <c r="C128" s="51"/>
      <c r="D128" s="51"/>
      <c r="E128" s="64"/>
      <c r="F128" s="67"/>
      <c r="G128" s="52"/>
      <c r="H128" s="58"/>
    </row>
    <row r="129" spans="1:8" s="18" customFormat="1" ht="15.95" customHeight="1" x14ac:dyDescent="0.2">
      <c r="A129" s="51"/>
      <c r="B129" s="51"/>
      <c r="C129" s="51"/>
      <c r="D129" s="51"/>
      <c r="E129" s="64"/>
      <c r="F129" s="67"/>
      <c r="G129" s="52"/>
      <c r="H129" s="58"/>
    </row>
    <row r="130" spans="1:8" s="18" customFormat="1" ht="15.95" customHeight="1" x14ac:dyDescent="0.2">
      <c r="A130" s="51"/>
      <c r="B130" s="51"/>
      <c r="C130" s="51"/>
      <c r="D130" s="51"/>
      <c r="E130" s="64"/>
      <c r="F130" s="67"/>
      <c r="G130" s="52"/>
      <c r="H130" s="58"/>
    </row>
    <row r="131" spans="1:8" s="18" customFormat="1" ht="15.95" customHeight="1" x14ac:dyDescent="0.2">
      <c r="A131" s="51"/>
      <c r="B131" s="51"/>
      <c r="C131" s="51"/>
      <c r="D131" s="51"/>
      <c r="E131" s="64"/>
      <c r="F131" s="67"/>
      <c r="G131" s="52"/>
      <c r="H131" s="58"/>
    </row>
    <row r="132" spans="1:8" s="18" customFormat="1" ht="15.95" customHeight="1" x14ac:dyDescent="0.2">
      <c r="A132" s="51"/>
      <c r="B132" s="51"/>
      <c r="C132" s="51"/>
      <c r="D132" s="51"/>
      <c r="E132" s="64"/>
      <c r="F132" s="67"/>
      <c r="G132" s="52"/>
      <c r="H132" s="58"/>
    </row>
    <row r="133" spans="1:8" s="18" customFormat="1" ht="15.95" customHeight="1" x14ac:dyDescent="0.2">
      <c r="A133" s="51"/>
      <c r="B133" s="51"/>
      <c r="C133" s="51"/>
      <c r="D133" s="51"/>
      <c r="E133" s="64"/>
      <c r="F133" s="67"/>
      <c r="G133" s="52"/>
      <c r="H133" s="58"/>
    </row>
    <row r="134" spans="1:8" s="18" customFormat="1" x14ac:dyDescent="0.2">
      <c r="A134" s="51"/>
      <c r="B134" s="51"/>
      <c r="C134" s="51"/>
      <c r="D134" s="51"/>
      <c r="E134" s="64"/>
      <c r="F134" s="67"/>
      <c r="G134" s="52"/>
      <c r="H134" s="58"/>
    </row>
    <row r="135" spans="1:8" s="18" customFormat="1" x14ac:dyDescent="0.2">
      <c r="A135" s="51"/>
      <c r="B135" s="51"/>
      <c r="C135" s="51"/>
      <c r="D135" s="51"/>
      <c r="E135" s="64"/>
      <c r="F135" s="67"/>
      <c r="G135" s="52"/>
      <c r="H135" s="58"/>
    </row>
    <row r="136" spans="1:8" s="18" customFormat="1" x14ac:dyDescent="0.2">
      <c r="A136" s="51"/>
      <c r="B136" s="51"/>
      <c r="C136" s="51"/>
      <c r="D136" s="51"/>
      <c r="E136" s="64"/>
      <c r="F136" s="67"/>
      <c r="G136" s="52"/>
      <c r="H136" s="58"/>
    </row>
    <row r="137" spans="1:8" s="18" customFormat="1" x14ac:dyDescent="0.2">
      <c r="A137" s="51"/>
      <c r="B137" s="51"/>
      <c r="C137" s="51"/>
      <c r="D137" s="51"/>
      <c r="E137" s="64"/>
      <c r="F137" s="67"/>
      <c r="G137" s="52"/>
      <c r="H137" s="58"/>
    </row>
    <row r="138" spans="1:8" s="18" customFormat="1" x14ac:dyDescent="0.2">
      <c r="A138" s="51"/>
      <c r="B138" s="51"/>
      <c r="C138" s="51"/>
      <c r="D138" s="51"/>
      <c r="E138" s="64"/>
      <c r="F138" s="67"/>
      <c r="G138" s="52"/>
      <c r="H138" s="58"/>
    </row>
    <row r="139" spans="1:8" s="18" customFormat="1" x14ac:dyDescent="0.2">
      <c r="A139" s="51"/>
      <c r="B139" s="51"/>
      <c r="C139" s="51"/>
      <c r="D139" s="51"/>
      <c r="E139" s="64"/>
      <c r="F139" s="67"/>
      <c r="G139" s="52"/>
      <c r="H139" s="58"/>
    </row>
    <row r="140" spans="1:8" s="18" customFormat="1" x14ac:dyDescent="0.2">
      <c r="A140" s="51"/>
      <c r="B140" s="51"/>
      <c r="C140" s="51"/>
      <c r="D140" s="51"/>
      <c r="E140" s="64"/>
      <c r="F140" s="67"/>
      <c r="G140" s="52"/>
      <c r="H140" s="58"/>
    </row>
    <row r="141" spans="1:8" s="18" customFormat="1" x14ac:dyDescent="0.2">
      <c r="A141" s="51"/>
      <c r="B141" s="51"/>
      <c r="C141" s="51"/>
      <c r="D141" s="51"/>
      <c r="E141" s="64"/>
      <c r="F141" s="67"/>
      <c r="G141" s="52"/>
      <c r="H141" s="58"/>
    </row>
    <row r="142" spans="1:8" s="18" customFormat="1" x14ac:dyDescent="0.2">
      <c r="A142" s="51"/>
      <c r="B142" s="51"/>
      <c r="C142" s="51"/>
      <c r="D142" s="51"/>
      <c r="E142" s="64"/>
      <c r="F142" s="67"/>
      <c r="G142" s="52"/>
      <c r="H142" s="58"/>
    </row>
    <row r="143" spans="1:8" s="18" customFormat="1" x14ac:dyDescent="0.2">
      <c r="A143" s="51"/>
      <c r="B143" s="51"/>
      <c r="C143" s="51"/>
      <c r="D143" s="51"/>
      <c r="E143" s="64"/>
      <c r="F143" s="67"/>
      <c r="G143" s="52"/>
      <c r="H143" s="58"/>
    </row>
    <row r="144" spans="1:8" s="18" customFormat="1" x14ac:dyDescent="0.2">
      <c r="A144" s="51"/>
      <c r="B144" s="51"/>
      <c r="C144" s="51"/>
      <c r="D144" s="51"/>
      <c r="E144" s="64"/>
      <c r="F144" s="67"/>
      <c r="G144" s="52"/>
      <c r="H144" s="58"/>
    </row>
    <row r="145" spans="1:8" s="18" customFormat="1" x14ac:dyDescent="0.2">
      <c r="A145" s="51"/>
      <c r="B145" s="51"/>
      <c r="C145" s="51"/>
      <c r="D145" s="51"/>
      <c r="E145" s="64"/>
      <c r="F145" s="67"/>
      <c r="G145" s="52"/>
      <c r="H145" s="58"/>
    </row>
    <row r="146" spans="1:8" s="18" customFormat="1" x14ac:dyDescent="0.2">
      <c r="A146" s="51"/>
      <c r="B146" s="51"/>
      <c r="C146" s="51"/>
      <c r="D146" s="51"/>
      <c r="E146" s="64"/>
      <c r="F146" s="67"/>
      <c r="G146" s="52"/>
      <c r="H146" s="58"/>
    </row>
    <row r="147" spans="1:8" s="18" customFormat="1" x14ac:dyDescent="0.2">
      <c r="A147" s="51"/>
      <c r="B147" s="51"/>
      <c r="C147" s="51"/>
      <c r="D147" s="51"/>
      <c r="E147" s="64"/>
      <c r="F147" s="67"/>
      <c r="G147" s="52"/>
      <c r="H147" s="58"/>
    </row>
    <row r="148" spans="1:8" s="18" customFormat="1" x14ac:dyDescent="0.2">
      <c r="A148" s="51"/>
      <c r="B148" s="51"/>
      <c r="C148" s="51"/>
      <c r="D148" s="51"/>
      <c r="E148" s="64"/>
      <c r="F148" s="67"/>
      <c r="G148" s="52"/>
      <c r="H148" s="58"/>
    </row>
    <row r="149" spans="1:8" s="18" customFormat="1" x14ac:dyDescent="0.2">
      <c r="A149" s="51"/>
      <c r="B149" s="51"/>
      <c r="C149" s="51"/>
      <c r="D149" s="51"/>
      <c r="E149" s="64"/>
      <c r="F149" s="67"/>
      <c r="G149" s="52"/>
      <c r="H149" s="58"/>
    </row>
    <row r="150" spans="1:8" s="18" customFormat="1" x14ac:dyDescent="0.2">
      <c r="A150" s="51"/>
      <c r="B150" s="51"/>
      <c r="C150" s="51"/>
      <c r="D150" s="51"/>
      <c r="E150" s="64"/>
      <c r="F150" s="67"/>
      <c r="G150" s="52"/>
      <c r="H150" s="58"/>
    </row>
    <row r="151" spans="1:8" s="18" customFormat="1" x14ac:dyDescent="0.2">
      <c r="A151" s="51"/>
      <c r="B151" s="51"/>
      <c r="C151" s="51"/>
      <c r="D151" s="51"/>
      <c r="E151" s="64"/>
      <c r="F151" s="67"/>
      <c r="G151" s="52"/>
      <c r="H151" s="58"/>
    </row>
    <row r="152" spans="1:8" s="18" customFormat="1" x14ac:dyDescent="0.2">
      <c r="A152" s="51"/>
      <c r="B152" s="51"/>
      <c r="C152" s="51"/>
      <c r="D152" s="51"/>
      <c r="E152" s="64"/>
      <c r="F152" s="67"/>
      <c r="G152" s="52"/>
      <c r="H152" s="58"/>
    </row>
    <row r="153" spans="1:8" s="18" customFormat="1" x14ac:dyDescent="0.2">
      <c r="A153" s="51"/>
      <c r="B153" s="51"/>
      <c r="C153" s="51"/>
      <c r="D153" s="51"/>
      <c r="E153" s="64"/>
      <c r="F153" s="67"/>
      <c r="G153" s="52"/>
      <c r="H153" s="58"/>
    </row>
    <row r="154" spans="1:8" s="18" customFormat="1" x14ac:dyDescent="0.2">
      <c r="A154" s="51"/>
      <c r="B154" s="51"/>
      <c r="C154" s="51"/>
      <c r="D154" s="51"/>
      <c r="E154" s="64"/>
      <c r="F154" s="67"/>
      <c r="G154" s="52"/>
      <c r="H154" s="58"/>
    </row>
    <row r="155" spans="1:8" s="18" customFormat="1" x14ac:dyDescent="0.2">
      <c r="A155" s="51"/>
      <c r="B155" s="51"/>
      <c r="C155" s="51"/>
      <c r="D155" s="51"/>
      <c r="E155" s="64"/>
      <c r="F155" s="67"/>
      <c r="G155" s="52"/>
      <c r="H155" s="58"/>
    </row>
    <row r="156" spans="1:8" s="18" customFormat="1" x14ac:dyDescent="0.2">
      <c r="A156" s="51"/>
      <c r="B156" s="51"/>
      <c r="C156" s="51"/>
      <c r="D156" s="51"/>
      <c r="E156" s="64"/>
      <c r="F156" s="67"/>
      <c r="G156" s="52"/>
      <c r="H156" s="58"/>
    </row>
    <row r="157" spans="1:8" s="18" customFormat="1" x14ac:dyDescent="0.2">
      <c r="A157" s="51"/>
      <c r="B157" s="51"/>
      <c r="C157" s="51"/>
      <c r="D157" s="51"/>
      <c r="E157" s="64"/>
      <c r="F157" s="67"/>
      <c r="G157" s="52"/>
      <c r="H157" s="58"/>
    </row>
    <row r="158" spans="1:8" s="18" customFormat="1" x14ac:dyDescent="0.2">
      <c r="A158" s="51"/>
      <c r="B158" s="51"/>
      <c r="C158" s="51"/>
      <c r="D158" s="51"/>
      <c r="E158" s="64"/>
      <c r="F158" s="67"/>
      <c r="G158" s="52"/>
      <c r="H158" s="58"/>
    </row>
    <row r="159" spans="1:8" s="18" customFormat="1" x14ac:dyDescent="0.2">
      <c r="A159" s="51"/>
      <c r="B159" s="51"/>
      <c r="C159" s="51"/>
      <c r="D159" s="51"/>
      <c r="E159" s="64"/>
      <c r="F159" s="67"/>
      <c r="G159" s="52"/>
      <c r="H159" s="58"/>
    </row>
    <row r="160" spans="1:8" s="18" customFormat="1" x14ac:dyDescent="0.2">
      <c r="A160" s="51"/>
      <c r="B160" s="51"/>
      <c r="C160" s="51"/>
      <c r="D160" s="51"/>
      <c r="E160" s="64"/>
      <c r="F160" s="67"/>
      <c r="G160" s="52"/>
      <c r="H160" s="58"/>
    </row>
    <row r="161" spans="1:8" s="18" customFormat="1" x14ac:dyDescent="0.2">
      <c r="A161" s="51"/>
      <c r="B161" s="51"/>
      <c r="C161" s="51"/>
      <c r="D161" s="51"/>
      <c r="E161" s="64"/>
      <c r="F161" s="67"/>
      <c r="G161" s="52"/>
      <c r="H161" s="58"/>
    </row>
    <row r="162" spans="1:8" s="18" customFormat="1" x14ac:dyDescent="0.2">
      <c r="A162" s="51"/>
      <c r="B162" s="51"/>
      <c r="C162" s="51"/>
      <c r="D162" s="51"/>
      <c r="E162" s="64"/>
      <c r="F162" s="67"/>
      <c r="G162" s="52"/>
      <c r="H162" s="58"/>
    </row>
    <row r="163" spans="1:8" s="18" customFormat="1" x14ac:dyDescent="0.2">
      <c r="A163" s="51"/>
      <c r="B163" s="51"/>
      <c r="C163" s="51"/>
      <c r="D163" s="51"/>
      <c r="E163" s="64"/>
      <c r="F163" s="67"/>
      <c r="G163" s="52"/>
      <c r="H163" s="58"/>
    </row>
    <row r="164" spans="1:8" s="18" customFormat="1" x14ac:dyDescent="0.2">
      <c r="A164" s="42"/>
      <c r="B164" s="42"/>
      <c r="C164" s="42"/>
      <c r="D164" s="47"/>
      <c r="F164" s="68"/>
      <c r="G164" s="56"/>
      <c r="H164" s="43"/>
    </row>
    <row r="165" spans="1:8" s="18" customFormat="1" x14ac:dyDescent="0.2">
      <c r="A165" s="42"/>
      <c r="B165" s="42"/>
      <c r="C165" s="42"/>
      <c r="D165" s="47"/>
      <c r="F165" s="68"/>
      <c r="G165" s="56"/>
      <c r="H165" s="43"/>
    </row>
    <row r="166" spans="1:8" s="18" customFormat="1" x14ac:dyDescent="0.2">
      <c r="A166" s="42"/>
      <c r="B166" s="42"/>
      <c r="C166" s="42"/>
      <c r="D166" s="47"/>
      <c r="F166" s="68"/>
      <c r="G166" s="56"/>
      <c r="H166" s="43"/>
    </row>
    <row r="167" spans="1:8" s="18" customFormat="1" x14ac:dyDescent="0.2">
      <c r="A167" s="42"/>
      <c r="B167" s="42"/>
      <c r="C167" s="42"/>
      <c r="D167" s="47"/>
      <c r="F167" s="68"/>
      <c r="G167" s="56"/>
      <c r="H167" s="43"/>
    </row>
    <row r="168" spans="1:8" s="18" customFormat="1" x14ac:dyDescent="0.2">
      <c r="A168" s="42"/>
      <c r="B168" s="42"/>
      <c r="C168" s="42"/>
      <c r="D168" s="47"/>
      <c r="F168" s="68"/>
      <c r="G168" s="56"/>
      <c r="H168" s="43"/>
    </row>
    <row r="169" spans="1:8" s="18" customFormat="1" x14ac:dyDescent="0.2">
      <c r="A169" s="42"/>
      <c r="B169" s="42"/>
      <c r="C169" s="42"/>
      <c r="D169" s="47"/>
      <c r="F169" s="68"/>
      <c r="G169" s="56"/>
      <c r="H169" s="43"/>
    </row>
    <row r="170" spans="1:8" s="18" customFormat="1" x14ac:dyDescent="0.2">
      <c r="A170" s="42"/>
      <c r="B170" s="42"/>
      <c r="C170" s="42"/>
      <c r="D170" s="47"/>
      <c r="F170" s="68"/>
      <c r="G170" s="56"/>
      <c r="H170" s="43"/>
    </row>
    <row r="171" spans="1:8" s="18" customFormat="1" x14ac:dyDescent="0.2">
      <c r="A171" s="42"/>
      <c r="B171" s="42"/>
      <c r="C171" s="42"/>
      <c r="D171" s="47"/>
      <c r="F171" s="68"/>
      <c r="G171" s="56"/>
      <c r="H171" s="43"/>
    </row>
    <row r="172" spans="1:8" s="18" customFormat="1" x14ac:dyDescent="0.2">
      <c r="A172" s="42"/>
      <c r="B172" s="42"/>
      <c r="C172" s="42"/>
      <c r="D172" s="47"/>
      <c r="F172" s="68"/>
      <c r="G172" s="56"/>
      <c r="H172" s="43"/>
    </row>
    <row r="173" spans="1:8" s="18" customFormat="1" x14ac:dyDescent="0.2">
      <c r="A173" s="42"/>
      <c r="B173" s="42"/>
      <c r="C173" s="42"/>
      <c r="D173" s="47"/>
      <c r="F173" s="68"/>
      <c r="G173" s="56"/>
      <c r="H173" s="43"/>
    </row>
    <row r="174" spans="1:8" s="18" customFormat="1" x14ac:dyDescent="0.2">
      <c r="A174" s="42"/>
      <c r="B174" s="42"/>
      <c r="C174" s="42"/>
      <c r="D174" s="47"/>
      <c r="F174" s="68"/>
      <c r="G174" s="56"/>
      <c r="H174" s="43"/>
    </row>
    <row r="175" spans="1:8" s="18" customFormat="1" x14ac:dyDescent="0.2">
      <c r="A175" s="42"/>
      <c r="B175" s="42"/>
      <c r="C175" s="42"/>
      <c r="D175" s="47"/>
      <c r="F175" s="68"/>
      <c r="G175" s="56"/>
      <c r="H175" s="43"/>
    </row>
    <row r="176" spans="1:8" s="18" customFormat="1" x14ac:dyDescent="0.2">
      <c r="A176" s="42"/>
      <c r="B176" s="42"/>
      <c r="C176" s="42"/>
      <c r="D176" s="47"/>
      <c r="F176" s="68"/>
      <c r="G176" s="56"/>
      <c r="H176" s="43"/>
    </row>
    <row r="177" spans="1:8" s="18" customFormat="1" x14ac:dyDescent="0.2">
      <c r="A177" s="42"/>
      <c r="B177" s="42"/>
      <c r="C177" s="42"/>
      <c r="D177" s="47"/>
      <c r="F177" s="68"/>
      <c r="G177" s="56"/>
      <c r="H177" s="43"/>
    </row>
    <row r="178" spans="1:8" s="18" customFormat="1" x14ac:dyDescent="0.2">
      <c r="A178" s="42"/>
      <c r="B178" s="42"/>
      <c r="C178" s="42"/>
      <c r="D178" s="47"/>
      <c r="F178" s="68"/>
      <c r="G178" s="56"/>
      <c r="H178" s="43"/>
    </row>
    <row r="179" spans="1:8" s="18" customFormat="1" x14ac:dyDescent="0.2">
      <c r="A179" s="42"/>
      <c r="B179" s="42"/>
      <c r="C179" s="42"/>
      <c r="D179" s="47"/>
      <c r="F179" s="68"/>
      <c r="G179" s="56"/>
      <c r="H179" s="43"/>
    </row>
    <row r="180" spans="1:8" s="18" customFormat="1" x14ac:dyDescent="0.2">
      <c r="A180" s="42"/>
      <c r="B180" s="42"/>
      <c r="C180" s="42"/>
      <c r="D180" s="47"/>
      <c r="F180" s="68"/>
      <c r="G180" s="56"/>
      <c r="H180" s="43"/>
    </row>
    <row r="181" spans="1:8" s="18" customFormat="1" x14ac:dyDescent="0.2">
      <c r="A181" s="42"/>
      <c r="B181" s="42"/>
      <c r="C181" s="42"/>
      <c r="D181" s="47"/>
      <c r="F181" s="68"/>
      <c r="G181" s="56"/>
      <c r="H181" s="43"/>
    </row>
    <row r="182" spans="1:8" s="18" customFormat="1" x14ac:dyDescent="0.2">
      <c r="A182" s="42"/>
      <c r="B182" s="42"/>
      <c r="C182" s="42"/>
      <c r="D182" s="47"/>
      <c r="F182" s="68"/>
      <c r="G182" s="56"/>
      <c r="H182" s="43"/>
    </row>
    <row r="183" spans="1:8" s="18" customFormat="1" x14ac:dyDescent="0.2">
      <c r="A183" s="42"/>
      <c r="B183" s="42"/>
      <c r="C183" s="42"/>
      <c r="D183" s="47"/>
      <c r="F183" s="68"/>
      <c r="G183" s="56"/>
      <c r="H183" s="43"/>
    </row>
    <row r="184" spans="1:8" s="18" customFormat="1" x14ac:dyDescent="0.2">
      <c r="A184" s="42"/>
      <c r="B184" s="42"/>
      <c r="C184" s="42"/>
      <c r="D184" s="47"/>
      <c r="F184" s="68"/>
      <c r="G184" s="56"/>
      <c r="H184" s="43"/>
    </row>
    <row r="185" spans="1:8" s="18" customFormat="1" x14ac:dyDescent="0.2">
      <c r="A185" s="42"/>
      <c r="B185" s="42"/>
      <c r="C185" s="42"/>
      <c r="D185" s="47"/>
      <c r="F185" s="68"/>
      <c r="G185" s="56"/>
      <c r="H185" s="43"/>
    </row>
    <row r="186" spans="1:8" s="18" customFormat="1" x14ac:dyDescent="0.2">
      <c r="A186" s="42"/>
      <c r="B186" s="42"/>
      <c r="C186" s="42"/>
      <c r="D186" s="47"/>
      <c r="F186" s="68"/>
      <c r="G186" s="56"/>
      <c r="H186" s="43"/>
    </row>
    <row r="187" spans="1:8" s="18" customFormat="1" x14ac:dyDescent="0.2">
      <c r="A187" s="42"/>
      <c r="B187" s="42"/>
      <c r="C187" s="42"/>
      <c r="D187" s="47"/>
      <c r="F187" s="68"/>
      <c r="G187" s="56"/>
      <c r="H187" s="43"/>
    </row>
    <row r="188" spans="1:8" s="18" customFormat="1" x14ac:dyDescent="0.2">
      <c r="A188" s="42"/>
      <c r="B188" s="42"/>
      <c r="C188" s="42"/>
      <c r="D188" s="47"/>
      <c r="F188" s="68"/>
      <c r="G188" s="56"/>
      <c r="H188" s="43"/>
    </row>
    <row r="189" spans="1:8" s="18" customFormat="1" x14ac:dyDescent="0.2">
      <c r="A189" s="42"/>
      <c r="B189" s="42"/>
      <c r="C189" s="42"/>
      <c r="D189" s="47"/>
      <c r="F189" s="68"/>
      <c r="G189" s="56"/>
      <c r="H189" s="43"/>
    </row>
    <row r="190" spans="1:8" s="18" customFormat="1" x14ac:dyDescent="0.2">
      <c r="A190" s="42"/>
      <c r="B190" s="42"/>
      <c r="C190" s="42"/>
      <c r="D190" s="47"/>
      <c r="F190" s="68"/>
      <c r="G190" s="56"/>
      <c r="H190" s="43"/>
    </row>
    <row r="191" spans="1:8" s="18" customFormat="1" x14ac:dyDescent="0.2">
      <c r="A191" s="42"/>
      <c r="B191" s="42"/>
      <c r="C191" s="42"/>
      <c r="D191" s="47"/>
      <c r="F191" s="68"/>
      <c r="G191" s="56"/>
      <c r="H191" s="43"/>
    </row>
    <row r="192" spans="1:8" s="18" customFormat="1" x14ac:dyDescent="0.2">
      <c r="A192" s="42"/>
      <c r="B192" s="42"/>
      <c r="C192" s="42"/>
      <c r="D192" s="47"/>
      <c r="F192" s="68"/>
      <c r="G192" s="56"/>
      <c r="H192" s="43"/>
    </row>
    <row r="193" spans="1:8" s="18" customFormat="1" x14ac:dyDescent="0.2">
      <c r="A193" s="42"/>
      <c r="B193" s="42"/>
      <c r="C193" s="42"/>
      <c r="D193" s="47"/>
      <c r="F193" s="68"/>
      <c r="G193" s="56"/>
      <c r="H193" s="43"/>
    </row>
    <row r="194" spans="1:8" s="18" customFormat="1" x14ac:dyDescent="0.2">
      <c r="A194" s="42"/>
      <c r="B194" s="42"/>
      <c r="C194" s="42"/>
      <c r="D194" s="47"/>
      <c r="F194" s="68"/>
      <c r="G194" s="56"/>
      <c r="H194" s="43"/>
    </row>
    <row r="195" spans="1:8" s="18" customFormat="1" x14ac:dyDescent="0.2">
      <c r="A195" s="42"/>
      <c r="B195" s="42"/>
      <c r="C195" s="42"/>
      <c r="D195" s="47"/>
      <c r="F195" s="68"/>
      <c r="G195" s="56"/>
      <c r="H195" s="43"/>
    </row>
    <row r="196" spans="1:8" s="18" customFormat="1" x14ac:dyDescent="0.2">
      <c r="A196" s="42"/>
      <c r="B196" s="42"/>
      <c r="C196" s="42"/>
      <c r="D196" s="47"/>
      <c r="F196" s="68"/>
      <c r="G196" s="56"/>
      <c r="H196" s="43"/>
    </row>
    <row r="197" spans="1:8" s="18" customFormat="1" x14ac:dyDescent="0.2">
      <c r="A197" s="42"/>
      <c r="B197" s="42"/>
      <c r="C197" s="42"/>
      <c r="D197" s="47"/>
      <c r="F197" s="68"/>
      <c r="G197" s="56"/>
      <c r="H197" s="43"/>
    </row>
    <row r="198" spans="1:8" s="18" customFormat="1" x14ac:dyDescent="0.2">
      <c r="A198" s="42"/>
      <c r="B198" s="42"/>
      <c r="C198" s="42"/>
      <c r="D198" s="47"/>
      <c r="F198" s="68"/>
      <c r="G198" s="56"/>
      <c r="H198" s="43"/>
    </row>
    <row r="199" spans="1:8" s="18" customFormat="1" x14ac:dyDescent="0.2">
      <c r="A199" s="42"/>
      <c r="B199" s="42"/>
      <c r="C199" s="42"/>
      <c r="D199" s="47"/>
      <c r="F199" s="68"/>
      <c r="G199" s="56"/>
      <c r="H199" s="43"/>
    </row>
    <row r="200" spans="1:8" s="18" customFormat="1" x14ac:dyDescent="0.2">
      <c r="A200" s="42"/>
      <c r="B200" s="42"/>
      <c r="C200" s="42"/>
      <c r="D200" s="47"/>
      <c r="F200" s="68"/>
      <c r="G200" s="56"/>
      <c r="H200" s="43"/>
    </row>
    <row r="201" spans="1:8" s="18" customFormat="1" x14ac:dyDescent="0.2">
      <c r="A201" s="42"/>
      <c r="B201" s="42"/>
      <c r="C201" s="42"/>
      <c r="D201" s="47"/>
      <c r="F201" s="68"/>
      <c r="G201" s="56"/>
      <c r="H201" s="43"/>
    </row>
    <row r="202" spans="1:8" s="18" customFormat="1" x14ac:dyDescent="0.2">
      <c r="A202" s="42"/>
      <c r="B202" s="42"/>
      <c r="C202" s="42"/>
      <c r="D202" s="47"/>
      <c r="F202" s="68"/>
      <c r="G202" s="56"/>
      <c r="H202" s="43"/>
    </row>
    <row r="203" spans="1:8" s="18" customFormat="1" x14ac:dyDescent="0.2">
      <c r="A203" s="42"/>
      <c r="B203" s="42"/>
      <c r="C203" s="42"/>
      <c r="D203" s="47"/>
      <c r="F203" s="68"/>
      <c r="G203" s="56"/>
      <c r="H203" s="43"/>
    </row>
    <row r="204" spans="1:8" s="18" customFormat="1" x14ac:dyDescent="0.2">
      <c r="A204" s="42"/>
      <c r="B204" s="42"/>
      <c r="C204" s="42"/>
      <c r="D204" s="47"/>
      <c r="F204" s="68"/>
      <c r="G204" s="56"/>
      <c r="H204" s="43"/>
    </row>
    <row r="205" spans="1:8" s="18" customFormat="1" x14ac:dyDescent="0.2">
      <c r="A205" s="42"/>
      <c r="B205" s="42"/>
      <c r="C205" s="42"/>
      <c r="D205" s="47"/>
      <c r="F205" s="68"/>
      <c r="G205" s="56"/>
      <c r="H205" s="43"/>
    </row>
    <row r="206" spans="1:8" s="18" customFormat="1" x14ac:dyDescent="0.2">
      <c r="A206" s="42"/>
      <c r="B206" s="42"/>
      <c r="C206" s="42"/>
      <c r="D206" s="47"/>
      <c r="F206" s="68"/>
      <c r="G206" s="56"/>
      <c r="H206" s="43"/>
    </row>
    <row r="207" spans="1:8" s="18" customFormat="1" x14ac:dyDescent="0.2">
      <c r="A207" s="42"/>
      <c r="B207" s="42"/>
      <c r="C207" s="42"/>
      <c r="D207" s="47"/>
      <c r="F207" s="68"/>
      <c r="G207" s="56"/>
      <c r="H207" s="43"/>
    </row>
    <row r="208" spans="1:8" s="18" customFormat="1" x14ac:dyDescent="0.2">
      <c r="A208" s="42"/>
      <c r="B208" s="42"/>
      <c r="C208" s="42"/>
      <c r="D208" s="47"/>
      <c r="F208" s="68"/>
      <c r="G208" s="56"/>
      <c r="H208" s="43"/>
    </row>
    <row r="209" spans="1:8" s="18" customFormat="1" x14ac:dyDescent="0.2">
      <c r="A209" s="42"/>
      <c r="B209" s="42"/>
      <c r="C209" s="42"/>
      <c r="D209" s="47"/>
      <c r="F209" s="68"/>
      <c r="G209" s="56"/>
      <c r="H209" s="43"/>
    </row>
    <row r="210" spans="1:8" s="18" customFormat="1" x14ac:dyDescent="0.2">
      <c r="A210" s="42"/>
      <c r="B210" s="42"/>
      <c r="C210" s="42"/>
      <c r="D210" s="47"/>
      <c r="F210" s="68"/>
      <c r="G210" s="56"/>
      <c r="H210" s="43"/>
    </row>
    <row r="211" spans="1:8" s="18" customFormat="1" x14ac:dyDescent="0.2">
      <c r="A211" s="42"/>
      <c r="B211" s="42"/>
      <c r="C211" s="42"/>
      <c r="D211" s="47"/>
      <c r="F211" s="68"/>
      <c r="G211" s="56"/>
      <c r="H211" s="43"/>
    </row>
    <row r="212" spans="1:8" s="18" customFormat="1" x14ac:dyDescent="0.2">
      <c r="A212" s="42"/>
      <c r="B212" s="42"/>
      <c r="C212" s="42"/>
      <c r="D212" s="47"/>
      <c r="F212" s="68"/>
      <c r="G212" s="56"/>
      <c r="H212" s="43"/>
    </row>
    <row r="213" spans="1:8" s="18" customFormat="1" x14ac:dyDescent="0.2">
      <c r="A213" s="42"/>
      <c r="B213" s="42"/>
      <c r="C213" s="42"/>
      <c r="D213" s="47"/>
      <c r="F213" s="68"/>
      <c r="G213" s="56"/>
      <c r="H213" s="43"/>
    </row>
    <row r="214" spans="1:8" s="18" customFormat="1" x14ac:dyDescent="0.2">
      <c r="A214" s="42"/>
      <c r="B214" s="42"/>
      <c r="C214" s="42"/>
      <c r="D214" s="47"/>
      <c r="F214" s="68"/>
      <c r="G214" s="56"/>
      <c r="H214" s="43"/>
    </row>
    <row r="215" spans="1:8" s="18" customFormat="1" x14ac:dyDescent="0.2">
      <c r="A215" s="42"/>
      <c r="B215" s="42"/>
      <c r="C215" s="42"/>
      <c r="D215" s="47"/>
      <c r="F215" s="68"/>
      <c r="G215" s="56"/>
      <c r="H215" s="43"/>
    </row>
    <row r="216" spans="1:8" s="18" customFormat="1" x14ac:dyDescent="0.2">
      <c r="A216" s="42"/>
      <c r="B216" s="42"/>
      <c r="C216" s="42"/>
      <c r="D216" s="47"/>
      <c r="F216" s="68"/>
      <c r="G216" s="56"/>
      <c r="H216" s="43"/>
    </row>
    <row r="217" spans="1:8" s="18" customFormat="1" x14ac:dyDescent="0.2">
      <c r="A217" s="42"/>
      <c r="B217" s="42"/>
      <c r="C217" s="42"/>
      <c r="D217" s="47"/>
      <c r="F217" s="68"/>
      <c r="G217" s="56"/>
      <c r="H217" s="43"/>
    </row>
    <row r="218" spans="1:8" s="18" customFormat="1" x14ac:dyDescent="0.2">
      <c r="A218" s="42"/>
      <c r="B218" s="42"/>
      <c r="C218" s="42"/>
      <c r="D218" s="47"/>
      <c r="F218" s="68"/>
      <c r="G218" s="56"/>
      <c r="H218" s="43"/>
    </row>
    <row r="219" spans="1:8" s="18" customFormat="1" x14ac:dyDescent="0.2">
      <c r="A219" s="42"/>
      <c r="B219" s="42"/>
      <c r="C219" s="42"/>
      <c r="D219" s="47"/>
      <c r="F219" s="68"/>
      <c r="G219" s="56"/>
      <c r="H219" s="43"/>
    </row>
    <row r="220" spans="1:8" s="18" customFormat="1" x14ac:dyDescent="0.2">
      <c r="A220" s="42"/>
      <c r="B220" s="42"/>
      <c r="C220" s="42"/>
      <c r="D220" s="47"/>
      <c r="F220" s="68"/>
      <c r="G220" s="56"/>
      <c r="H220" s="43"/>
    </row>
    <row r="221" spans="1:8" s="18" customFormat="1" x14ac:dyDescent="0.2">
      <c r="A221" s="42"/>
      <c r="B221" s="42"/>
      <c r="C221" s="42"/>
      <c r="D221" s="47"/>
      <c r="F221" s="68"/>
      <c r="G221" s="56"/>
      <c r="H221" s="43"/>
    </row>
    <row r="222" spans="1:8" s="18" customFormat="1" x14ac:dyDescent="0.2">
      <c r="A222" s="42"/>
      <c r="B222" s="42"/>
      <c r="C222" s="42"/>
      <c r="D222" s="47"/>
      <c r="F222" s="68"/>
      <c r="G222" s="56"/>
      <c r="H222" s="43"/>
    </row>
    <row r="223" spans="1:8" s="18" customFormat="1" x14ac:dyDescent="0.2">
      <c r="A223" s="42"/>
      <c r="B223" s="42"/>
      <c r="C223" s="42"/>
      <c r="D223" s="47"/>
      <c r="F223" s="68"/>
      <c r="G223" s="56"/>
      <c r="H223" s="43"/>
    </row>
    <row r="224" spans="1:8" s="18" customFormat="1" x14ac:dyDescent="0.2">
      <c r="A224" s="42"/>
      <c r="B224" s="42"/>
      <c r="C224" s="42"/>
      <c r="D224" s="47"/>
      <c r="F224" s="68"/>
      <c r="G224" s="56"/>
      <c r="H224" s="43"/>
    </row>
    <row r="225" spans="1:8" s="18" customFormat="1" x14ac:dyDescent="0.2">
      <c r="A225" s="42"/>
      <c r="B225" s="42"/>
      <c r="C225" s="42"/>
      <c r="D225" s="47"/>
      <c r="F225" s="68"/>
      <c r="G225" s="56"/>
      <c r="H225" s="43"/>
    </row>
    <row r="226" spans="1:8" s="18" customFormat="1" x14ac:dyDescent="0.2">
      <c r="A226" s="42"/>
      <c r="B226" s="42"/>
      <c r="C226" s="42"/>
      <c r="D226" s="47"/>
      <c r="F226" s="68"/>
      <c r="G226" s="56"/>
      <c r="H226" s="43"/>
    </row>
    <row r="227" spans="1:8" s="18" customFormat="1" x14ac:dyDescent="0.2">
      <c r="A227" s="42"/>
      <c r="B227" s="42"/>
      <c r="C227" s="42"/>
      <c r="D227" s="47"/>
      <c r="F227" s="68"/>
      <c r="G227" s="56"/>
      <c r="H227" s="43"/>
    </row>
    <row r="228" spans="1:8" s="18" customFormat="1" x14ac:dyDescent="0.2">
      <c r="A228" s="42"/>
      <c r="B228" s="42"/>
      <c r="C228" s="42"/>
      <c r="D228" s="47"/>
      <c r="F228" s="68"/>
      <c r="G228" s="56"/>
      <c r="H228" s="43"/>
    </row>
    <row r="229" spans="1:8" s="18" customFormat="1" x14ac:dyDescent="0.2">
      <c r="A229" s="42"/>
      <c r="B229" s="42"/>
      <c r="C229" s="42"/>
      <c r="D229" s="47"/>
      <c r="F229" s="68"/>
      <c r="G229" s="56"/>
      <c r="H229" s="43"/>
    </row>
    <row r="230" spans="1:8" s="18" customFormat="1" x14ac:dyDescent="0.2">
      <c r="A230" s="42"/>
      <c r="B230" s="42"/>
      <c r="C230" s="42"/>
      <c r="D230" s="47"/>
      <c r="F230" s="68"/>
      <c r="G230" s="56"/>
      <c r="H230" s="43"/>
    </row>
    <row r="231" spans="1:8" s="18" customFormat="1" x14ac:dyDescent="0.2">
      <c r="A231" s="42"/>
      <c r="B231" s="42"/>
      <c r="C231" s="42"/>
      <c r="D231" s="47"/>
      <c r="F231" s="68"/>
      <c r="G231" s="56"/>
      <c r="H231" s="43"/>
    </row>
    <row r="232" spans="1:8" s="18" customFormat="1" x14ac:dyDescent="0.2">
      <c r="A232" s="42"/>
      <c r="B232" s="42"/>
      <c r="C232" s="42"/>
      <c r="D232" s="47"/>
      <c r="F232" s="68"/>
      <c r="G232" s="56"/>
      <c r="H232" s="43"/>
    </row>
    <row r="233" spans="1:8" s="18" customFormat="1" x14ac:dyDescent="0.2">
      <c r="A233" s="42"/>
      <c r="B233" s="42"/>
      <c r="C233" s="42"/>
      <c r="D233" s="47"/>
      <c r="F233" s="68"/>
      <c r="G233" s="56"/>
      <c r="H233" s="43"/>
    </row>
    <row r="234" spans="1:8" s="18" customFormat="1" x14ac:dyDescent="0.2">
      <c r="A234" s="42"/>
      <c r="B234" s="42"/>
      <c r="C234" s="42"/>
      <c r="D234" s="47"/>
      <c r="F234" s="68"/>
      <c r="G234" s="56"/>
      <c r="H234" s="43"/>
    </row>
    <row r="235" spans="1:8" s="18" customFormat="1" x14ac:dyDescent="0.2">
      <c r="A235" s="42"/>
      <c r="B235" s="42"/>
      <c r="C235" s="42"/>
      <c r="D235" s="47"/>
      <c r="F235" s="68"/>
      <c r="G235" s="56"/>
      <c r="H235" s="43"/>
    </row>
    <row r="236" spans="1:8" s="18" customFormat="1" x14ac:dyDescent="0.2">
      <c r="A236" s="42"/>
      <c r="B236" s="42"/>
      <c r="C236" s="42"/>
      <c r="D236" s="47"/>
      <c r="F236" s="68"/>
      <c r="G236" s="56"/>
      <c r="H236" s="43"/>
    </row>
    <row r="237" spans="1:8" s="18" customFormat="1" x14ac:dyDescent="0.2">
      <c r="A237" s="42"/>
      <c r="B237" s="42"/>
      <c r="C237" s="42"/>
      <c r="D237" s="47"/>
      <c r="F237" s="68"/>
      <c r="G237" s="56"/>
      <c r="H237" s="43"/>
    </row>
    <row r="238" spans="1:8" s="18" customFormat="1" x14ac:dyDescent="0.2">
      <c r="A238" s="42"/>
      <c r="B238" s="42"/>
      <c r="C238" s="42"/>
      <c r="D238" s="47"/>
      <c r="F238" s="68"/>
      <c r="G238" s="56"/>
      <c r="H238" s="43"/>
    </row>
    <row r="239" spans="1:8" s="18" customFormat="1" x14ac:dyDescent="0.2">
      <c r="A239" s="42"/>
      <c r="B239" s="42"/>
      <c r="C239" s="42"/>
      <c r="D239" s="47"/>
      <c r="F239" s="68"/>
      <c r="G239" s="56"/>
      <c r="H239" s="43"/>
    </row>
    <row r="240" spans="1:8" s="18" customFormat="1" x14ac:dyDescent="0.2">
      <c r="A240" s="42"/>
      <c r="B240" s="42"/>
      <c r="C240" s="42"/>
      <c r="D240" s="47"/>
      <c r="F240" s="68"/>
      <c r="G240" s="56"/>
      <c r="H240" s="43"/>
    </row>
    <row r="241" spans="1:8" s="18" customFormat="1" x14ac:dyDescent="0.2">
      <c r="A241" s="42"/>
      <c r="B241" s="42"/>
      <c r="C241" s="42"/>
      <c r="D241" s="47"/>
      <c r="F241" s="68"/>
      <c r="G241" s="56"/>
      <c r="H241" s="43"/>
    </row>
    <row r="242" spans="1:8" s="18" customFormat="1" x14ac:dyDescent="0.2">
      <c r="A242" s="42"/>
      <c r="B242" s="42"/>
      <c r="C242" s="42"/>
      <c r="D242" s="47"/>
      <c r="F242" s="68"/>
      <c r="G242" s="56"/>
      <c r="H242" s="43"/>
    </row>
    <row r="243" spans="1:8" s="18" customFormat="1" x14ac:dyDescent="0.2">
      <c r="A243" s="42"/>
      <c r="B243" s="42"/>
      <c r="C243" s="42"/>
      <c r="D243" s="47"/>
      <c r="F243" s="68"/>
      <c r="G243" s="56"/>
      <c r="H243" s="43"/>
    </row>
    <row r="244" spans="1:8" s="18" customFormat="1" x14ac:dyDescent="0.2">
      <c r="A244" s="42"/>
      <c r="B244" s="42"/>
      <c r="C244" s="42"/>
      <c r="D244" s="47"/>
      <c r="F244" s="68"/>
      <c r="G244" s="56"/>
      <c r="H244" s="43"/>
    </row>
    <row r="245" spans="1:8" s="18" customFormat="1" x14ac:dyDescent="0.2">
      <c r="A245" s="42"/>
      <c r="B245" s="42"/>
      <c r="C245" s="42"/>
      <c r="D245" s="47"/>
      <c r="F245" s="68"/>
      <c r="G245" s="56"/>
      <c r="H245" s="43"/>
    </row>
    <row r="246" spans="1:8" s="18" customFormat="1" x14ac:dyDescent="0.2">
      <c r="A246" s="42"/>
      <c r="B246" s="42"/>
      <c r="C246" s="42"/>
      <c r="D246" s="47"/>
      <c r="F246" s="68"/>
      <c r="G246" s="56"/>
      <c r="H246" s="43"/>
    </row>
    <row r="247" spans="1:8" s="18" customFormat="1" x14ac:dyDescent="0.2">
      <c r="A247" s="42"/>
      <c r="B247" s="42"/>
      <c r="C247" s="42"/>
      <c r="D247" s="47"/>
      <c r="F247" s="68"/>
      <c r="G247" s="56"/>
      <c r="H247" s="43"/>
    </row>
    <row r="248" spans="1:8" s="18" customFormat="1" x14ac:dyDescent="0.2">
      <c r="A248" s="42"/>
      <c r="B248" s="42"/>
      <c r="C248" s="42"/>
      <c r="D248" s="47"/>
      <c r="F248" s="68"/>
      <c r="G248" s="56"/>
      <c r="H248" s="43"/>
    </row>
    <row r="249" spans="1:8" s="18" customFormat="1" x14ac:dyDescent="0.2">
      <c r="A249" s="42"/>
      <c r="B249" s="42"/>
      <c r="C249" s="42"/>
      <c r="D249" s="47"/>
      <c r="F249" s="68"/>
      <c r="G249" s="56"/>
      <c r="H249" s="43"/>
    </row>
    <row r="250" spans="1:8" s="18" customFormat="1" x14ac:dyDescent="0.2">
      <c r="A250" s="42"/>
      <c r="B250" s="42"/>
      <c r="C250" s="42"/>
      <c r="D250" s="47"/>
      <c r="F250" s="68"/>
      <c r="G250" s="56"/>
      <c r="H250" s="43"/>
    </row>
    <row r="251" spans="1:8" s="18" customFormat="1" x14ac:dyDescent="0.2">
      <c r="A251" s="42"/>
      <c r="B251" s="42"/>
      <c r="C251" s="42"/>
      <c r="D251" s="47"/>
      <c r="F251" s="68"/>
      <c r="G251" s="56"/>
      <c r="H251" s="43"/>
    </row>
    <row r="252" spans="1:8" s="18" customFormat="1" x14ac:dyDescent="0.2">
      <c r="A252" s="42"/>
      <c r="B252" s="42"/>
      <c r="C252" s="42"/>
      <c r="D252" s="47"/>
      <c r="F252" s="68"/>
      <c r="G252" s="56"/>
      <c r="H252" s="43"/>
    </row>
    <row r="253" spans="1:8" s="18" customFormat="1" x14ac:dyDescent="0.2">
      <c r="A253" s="42"/>
      <c r="B253" s="42"/>
      <c r="C253" s="42"/>
      <c r="D253" s="47"/>
      <c r="F253" s="68"/>
      <c r="G253" s="56"/>
      <c r="H253" s="43"/>
    </row>
    <row r="254" spans="1:8" s="18" customFormat="1" x14ac:dyDescent="0.2">
      <c r="A254" s="42"/>
      <c r="B254" s="42"/>
      <c r="C254" s="42"/>
      <c r="D254" s="47"/>
      <c r="F254" s="68"/>
      <c r="G254" s="56"/>
      <c r="H254" s="43"/>
    </row>
    <row r="255" spans="1:8" s="18" customFormat="1" x14ac:dyDescent="0.2">
      <c r="A255" s="42"/>
      <c r="B255" s="42"/>
      <c r="C255" s="42"/>
      <c r="D255" s="47"/>
      <c r="F255" s="68"/>
      <c r="G255" s="56"/>
      <c r="H255" s="43"/>
    </row>
    <row r="256" spans="1:8" s="18" customFormat="1" x14ac:dyDescent="0.2">
      <c r="A256" s="42"/>
      <c r="B256" s="42"/>
      <c r="C256" s="42"/>
      <c r="D256" s="47"/>
      <c r="F256" s="68"/>
      <c r="G256" s="56"/>
      <c r="H256" s="43"/>
    </row>
    <row r="257" spans="1:8" s="18" customFormat="1" x14ac:dyDescent="0.2">
      <c r="A257" s="42"/>
      <c r="B257" s="42"/>
      <c r="C257" s="42"/>
      <c r="D257" s="47"/>
      <c r="F257" s="68"/>
      <c r="G257" s="56"/>
      <c r="H257" s="43"/>
    </row>
    <row r="258" spans="1:8" s="18" customFormat="1" x14ac:dyDescent="0.2">
      <c r="A258" s="42"/>
      <c r="B258" s="42"/>
      <c r="C258" s="42"/>
      <c r="D258" s="47"/>
      <c r="F258" s="68"/>
      <c r="G258" s="56"/>
      <c r="H258" s="43"/>
    </row>
    <row r="259" spans="1:8" s="18" customFormat="1" x14ac:dyDescent="0.2">
      <c r="A259" s="42"/>
      <c r="B259" s="42"/>
      <c r="C259" s="42"/>
      <c r="D259" s="47"/>
      <c r="F259" s="68"/>
      <c r="G259" s="56"/>
      <c r="H259" s="43"/>
    </row>
    <row r="260" spans="1:8" s="18" customFormat="1" x14ac:dyDescent="0.2">
      <c r="A260" s="42"/>
      <c r="B260" s="42"/>
      <c r="C260" s="42"/>
      <c r="D260" s="47"/>
      <c r="F260" s="68"/>
      <c r="G260" s="56"/>
      <c r="H260" s="43"/>
    </row>
    <row r="261" spans="1:8" s="18" customFormat="1" x14ac:dyDescent="0.2">
      <c r="A261" s="42"/>
      <c r="B261" s="42"/>
      <c r="C261" s="42"/>
      <c r="D261" s="47"/>
      <c r="F261" s="68"/>
      <c r="G261" s="56"/>
      <c r="H261" s="43"/>
    </row>
    <row r="262" spans="1:8" s="18" customFormat="1" x14ac:dyDescent="0.2">
      <c r="A262" s="42"/>
      <c r="B262" s="42"/>
      <c r="C262" s="42"/>
      <c r="D262" s="47"/>
      <c r="F262" s="68"/>
      <c r="G262" s="56"/>
      <c r="H262" s="43"/>
    </row>
    <row r="263" spans="1:8" s="18" customFormat="1" x14ac:dyDescent="0.2">
      <c r="A263" s="42"/>
      <c r="B263" s="42"/>
      <c r="C263" s="42"/>
      <c r="D263" s="47"/>
      <c r="F263" s="68"/>
      <c r="G263" s="56"/>
      <c r="H263" s="43"/>
    </row>
    <row r="264" spans="1:8" s="18" customFormat="1" x14ac:dyDescent="0.2">
      <c r="A264" s="42"/>
      <c r="B264" s="42"/>
      <c r="C264" s="42"/>
      <c r="D264" s="47"/>
      <c r="F264" s="68"/>
      <c r="G264" s="56"/>
      <c r="H264" s="43"/>
    </row>
    <row r="265" spans="1:8" s="18" customFormat="1" x14ac:dyDescent="0.2">
      <c r="A265" s="42"/>
      <c r="B265" s="42"/>
      <c r="C265" s="42"/>
      <c r="D265" s="47"/>
      <c r="F265" s="68"/>
      <c r="G265" s="56"/>
      <c r="H265" s="43"/>
    </row>
    <row r="266" spans="1:8" s="18" customFormat="1" x14ac:dyDescent="0.2">
      <c r="A266" s="42"/>
      <c r="B266" s="42"/>
      <c r="C266" s="42"/>
      <c r="D266" s="47"/>
      <c r="F266" s="68"/>
      <c r="G266" s="56"/>
      <c r="H266" s="43"/>
    </row>
    <row r="267" spans="1:8" s="18" customFormat="1" x14ac:dyDescent="0.2">
      <c r="A267" s="42"/>
      <c r="B267" s="42"/>
      <c r="C267" s="42"/>
      <c r="D267" s="47"/>
      <c r="F267" s="68"/>
      <c r="G267" s="56"/>
      <c r="H267" s="43"/>
    </row>
    <row r="268" spans="1:8" s="18" customFormat="1" x14ac:dyDescent="0.2">
      <c r="A268" s="42"/>
      <c r="B268" s="42"/>
      <c r="C268" s="42"/>
      <c r="D268" s="47"/>
      <c r="F268" s="68"/>
      <c r="G268" s="56"/>
      <c r="H268" s="43"/>
    </row>
    <row r="269" spans="1:8" s="18" customFormat="1" x14ac:dyDescent="0.2">
      <c r="A269" s="42"/>
      <c r="B269" s="42"/>
      <c r="C269" s="42"/>
      <c r="D269" s="47"/>
      <c r="F269" s="68"/>
      <c r="G269" s="56"/>
      <c r="H269" s="43"/>
    </row>
    <row r="270" spans="1:8" s="18" customFormat="1" x14ac:dyDescent="0.2">
      <c r="A270" s="42"/>
      <c r="B270" s="42"/>
      <c r="C270" s="42"/>
      <c r="D270" s="47"/>
      <c r="F270" s="68"/>
      <c r="G270" s="56"/>
      <c r="H270" s="43"/>
    </row>
    <row r="271" spans="1:8" s="18" customFormat="1" x14ac:dyDescent="0.2">
      <c r="A271" s="42"/>
      <c r="B271" s="42"/>
      <c r="C271" s="42"/>
      <c r="D271" s="47"/>
      <c r="F271" s="68"/>
      <c r="G271" s="56"/>
      <c r="H271" s="43"/>
    </row>
    <row r="272" spans="1:8" s="18" customFormat="1" x14ac:dyDescent="0.2">
      <c r="A272" s="42"/>
      <c r="B272" s="42"/>
      <c r="C272" s="42"/>
      <c r="D272" s="47"/>
      <c r="F272" s="68"/>
      <c r="G272" s="56"/>
      <c r="H272" s="43"/>
    </row>
    <row r="273" spans="1:8" s="18" customFormat="1" x14ac:dyDescent="0.2">
      <c r="A273" s="42"/>
      <c r="B273" s="42"/>
      <c r="C273" s="42"/>
      <c r="D273" s="47"/>
      <c r="F273" s="68"/>
      <c r="G273" s="56"/>
      <c r="H273" s="43"/>
    </row>
    <row r="274" spans="1:8" s="18" customFormat="1" x14ac:dyDescent="0.2">
      <c r="A274" s="42"/>
      <c r="B274" s="42"/>
      <c r="C274" s="42"/>
      <c r="D274" s="47"/>
      <c r="F274" s="68"/>
      <c r="G274" s="56"/>
      <c r="H274" s="43"/>
    </row>
    <row r="275" spans="1:8" s="18" customFormat="1" x14ac:dyDescent="0.2">
      <c r="A275" s="42"/>
      <c r="B275" s="42"/>
      <c r="C275" s="42"/>
      <c r="D275" s="47"/>
      <c r="F275" s="68"/>
      <c r="G275" s="56"/>
      <c r="H275" s="43"/>
    </row>
    <row r="276" spans="1:8" s="18" customFormat="1" x14ac:dyDescent="0.2">
      <c r="A276" s="42"/>
      <c r="B276" s="42"/>
      <c r="C276" s="42"/>
      <c r="D276" s="47"/>
      <c r="F276" s="68"/>
      <c r="G276" s="56"/>
      <c r="H276" s="43"/>
    </row>
    <row r="277" spans="1:8" s="18" customFormat="1" x14ac:dyDescent="0.2">
      <c r="A277" s="42"/>
      <c r="B277" s="42"/>
      <c r="C277" s="42"/>
      <c r="D277" s="47"/>
      <c r="F277" s="68"/>
      <c r="G277" s="56"/>
      <c r="H277" s="43"/>
    </row>
    <row r="278" spans="1:8" s="18" customFormat="1" x14ac:dyDescent="0.2">
      <c r="A278" s="42"/>
      <c r="B278" s="42"/>
      <c r="C278" s="42"/>
      <c r="D278" s="47"/>
      <c r="F278" s="68"/>
      <c r="G278" s="56"/>
      <c r="H278" s="43"/>
    </row>
    <row r="279" spans="1:8" s="18" customFormat="1" x14ac:dyDescent="0.2">
      <c r="A279" s="42"/>
      <c r="B279" s="42"/>
      <c r="C279" s="42"/>
      <c r="D279" s="47"/>
      <c r="F279" s="68"/>
      <c r="G279" s="56"/>
      <c r="H279" s="43"/>
    </row>
    <row r="280" spans="1:8" s="18" customFormat="1" x14ac:dyDescent="0.2">
      <c r="A280" s="42"/>
      <c r="B280" s="42"/>
      <c r="C280" s="42"/>
      <c r="D280" s="47"/>
      <c r="F280" s="68"/>
      <c r="G280" s="56"/>
      <c r="H280" s="43"/>
    </row>
    <row r="281" spans="1:8" s="18" customFormat="1" x14ac:dyDescent="0.2">
      <c r="A281" s="42"/>
      <c r="B281" s="42"/>
      <c r="C281" s="42"/>
      <c r="D281" s="47"/>
      <c r="F281" s="68"/>
      <c r="G281" s="56"/>
      <c r="H281" s="43"/>
    </row>
    <row r="282" spans="1:8" s="18" customFormat="1" x14ac:dyDescent="0.2">
      <c r="A282" s="42"/>
      <c r="B282" s="42"/>
      <c r="C282" s="42"/>
      <c r="D282" s="47"/>
      <c r="F282" s="68"/>
      <c r="G282" s="56"/>
      <c r="H282" s="43"/>
    </row>
    <row r="283" spans="1:8" s="18" customFormat="1" x14ac:dyDescent="0.2">
      <c r="A283" s="42"/>
      <c r="B283" s="42"/>
      <c r="C283" s="42"/>
      <c r="D283" s="47"/>
      <c r="F283" s="68"/>
      <c r="G283" s="56"/>
      <c r="H283" s="43"/>
    </row>
    <row r="284" spans="1:8" s="18" customFormat="1" x14ac:dyDescent="0.2">
      <c r="A284" s="42"/>
      <c r="B284" s="42"/>
      <c r="C284" s="42"/>
      <c r="D284" s="47"/>
      <c r="F284" s="68"/>
      <c r="G284" s="56"/>
      <c r="H284" s="43"/>
    </row>
    <row r="285" spans="1:8" s="18" customFormat="1" x14ac:dyDescent="0.2">
      <c r="A285" s="42"/>
      <c r="B285" s="42"/>
      <c r="C285" s="42"/>
      <c r="D285" s="47"/>
      <c r="F285" s="68"/>
      <c r="G285" s="56"/>
      <c r="H285" s="43"/>
    </row>
    <row r="286" spans="1:8" s="18" customFormat="1" x14ac:dyDescent="0.2">
      <c r="A286" s="42"/>
      <c r="B286" s="42"/>
      <c r="C286" s="42"/>
      <c r="D286" s="47"/>
      <c r="F286" s="68"/>
      <c r="G286" s="56"/>
      <c r="H286" s="43"/>
    </row>
    <row r="287" spans="1:8" s="18" customFormat="1" x14ac:dyDescent="0.2">
      <c r="A287" s="42"/>
      <c r="B287" s="42"/>
      <c r="C287" s="42"/>
      <c r="D287" s="47"/>
      <c r="F287" s="68"/>
      <c r="G287" s="56"/>
      <c r="H287" s="43"/>
    </row>
    <row r="288" spans="1:8" s="18" customFormat="1" x14ac:dyDescent="0.2">
      <c r="A288" s="42"/>
      <c r="B288" s="42"/>
      <c r="C288" s="42"/>
      <c r="D288" s="47"/>
      <c r="F288" s="68"/>
      <c r="G288" s="56"/>
      <c r="H288" s="43"/>
    </row>
    <row r="289" spans="1:8" s="18" customFormat="1" x14ac:dyDescent="0.2">
      <c r="A289" s="42"/>
      <c r="B289" s="42"/>
      <c r="C289" s="42"/>
      <c r="D289" s="47"/>
      <c r="F289" s="68"/>
      <c r="G289" s="56"/>
      <c r="H289" s="43"/>
    </row>
    <row r="290" spans="1:8" s="18" customFormat="1" x14ac:dyDescent="0.2">
      <c r="A290" s="42"/>
      <c r="B290" s="42"/>
      <c r="C290" s="42"/>
      <c r="D290" s="47"/>
      <c r="F290" s="68"/>
      <c r="G290" s="56"/>
      <c r="H290" s="43"/>
    </row>
    <row r="291" spans="1:8" s="18" customFormat="1" x14ac:dyDescent="0.2">
      <c r="A291" s="42"/>
      <c r="B291" s="42"/>
      <c r="C291" s="42"/>
      <c r="D291" s="47"/>
      <c r="F291" s="68"/>
      <c r="G291" s="56"/>
      <c r="H291" s="43"/>
    </row>
    <row r="292" spans="1:8" s="18" customFormat="1" x14ac:dyDescent="0.2">
      <c r="A292" s="42"/>
      <c r="B292" s="42"/>
      <c r="C292" s="42"/>
      <c r="D292" s="47"/>
      <c r="F292" s="68"/>
      <c r="G292" s="56"/>
      <c r="H292" s="43"/>
    </row>
    <row r="293" spans="1:8" s="18" customFormat="1" x14ac:dyDescent="0.2">
      <c r="A293" s="42"/>
      <c r="B293" s="42"/>
      <c r="C293" s="42"/>
      <c r="D293" s="47"/>
      <c r="F293" s="68"/>
      <c r="G293" s="56"/>
      <c r="H293" s="43"/>
    </row>
    <row r="294" spans="1:8" s="18" customFormat="1" x14ac:dyDescent="0.2">
      <c r="A294" s="42"/>
      <c r="B294" s="42"/>
      <c r="C294" s="42"/>
      <c r="D294" s="47"/>
      <c r="F294" s="68"/>
      <c r="G294" s="56"/>
      <c r="H294" s="43"/>
    </row>
    <row r="295" spans="1:8" s="18" customFormat="1" x14ac:dyDescent="0.2">
      <c r="A295" s="42"/>
      <c r="B295" s="42"/>
      <c r="C295" s="42"/>
      <c r="D295" s="47"/>
      <c r="F295" s="68"/>
      <c r="G295" s="56"/>
      <c r="H295" s="43"/>
    </row>
    <row r="296" spans="1:8" s="18" customFormat="1" x14ac:dyDescent="0.2">
      <c r="A296" s="42"/>
      <c r="B296" s="42"/>
      <c r="C296" s="42"/>
      <c r="D296" s="47"/>
      <c r="F296" s="68"/>
      <c r="G296" s="56"/>
      <c r="H296" s="43"/>
    </row>
    <row r="297" spans="1:8" s="18" customFormat="1" x14ac:dyDescent="0.2">
      <c r="A297" s="42"/>
      <c r="B297" s="42"/>
      <c r="C297" s="42"/>
      <c r="D297" s="47"/>
      <c r="F297" s="68"/>
      <c r="G297" s="56"/>
      <c r="H297" s="43"/>
    </row>
    <row r="298" spans="1:8" s="18" customFormat="1" x14ac:dyDescent="0.2">
      <c r="A298" s="42"/>
      <c r="B298" s="42"/>
      <c r="C298" s="42"/>
      <c r="D298" s="47"/>
      <c r="F298" s="68"/>
      <c r="G298" s="56"/>
      <c r="H298" s="43"/>
    </row>
    <row r="299" spans="1:8" s="18" customFormat="1" x14ac:dyDescent="0.2">
      <c r="A299" s="42"/>
      <c r="B299" s="42"/>
      <c r="C299" s="42"/>
      <c r="D299" s="47"/>
      <c r="F299" s="68"/>
      <c r="G299" s="56"/>
      <c r="H299" s="43"/>
    </row>
    <row r="300" spans="1:8" s="18" customFormat="1" x14ac:dyDescent="0.2">
      <c r="A300" s="42"/>
      <c r="B300" s="42"/>
      <c r="C300" s="42"/>
      <c r="D300" s="47"/>
      <c r="F300" s="68"/>
      <c r="G300" s="56"/>
      <c r="H300" s="43"/>
    </row>
    <row r="301" spans="1:8" s="18" customFormat="1" x14ac:dyDescent="0.2">
      <c r="A301" s="42"/>
      <c r="B301" s="42"/>
      <c r="C301" s="42"/>
      <c r="D301" s="47"/>
      <c r="F301" s="68"/>
      <c r="G301" s="56"/>
      <c r="H301" s="43"/>
    </row>
    <row r="302" spans="1:8" s="18" customFormat="1" x14ac:dyDescent="0.2">
      <c r="A302" s="42"/>
      <c r="B302" s="42"/>
      <c r="C302" s="42"/>
      <c r="D302" s="47"/>
      <c r="F302" s="68"/>
      <c r="G302" s="56"/>
      <c r="H302" s="43"/>
    </row>
    <row r="303" spans="1:8" s="18" customFormat="1" x14ac:dyDescent="0.2">
      <c r="A303" s="42"/>
      <c r="B303" s="42"/>
      <c r="C303" s="42"/>
      <c r="D303" s="47"/>
      <c r="F303" s="68"/>
      <c r="G303" s="56"/>
      <c r="H303" s="43"/>
    </row>
    <row r="304" spans="1:8" s="18" customFormat="1" x14ac:dyDescent="0.2">
      <c r="A304" s="42"/>
      <c r="B304" s="42"/>
      <c r="C304" s="42"/>
      <c r="D304" s="47"/>
      <c r="F304" s="68"/>
      <c r="G304" s="56"/>
      <c r="H304" s="43"/>
    </row>
    <row r="305" spans="1:8" s="18" customFormat="1" x14ac:dyDescent="0.2">
      <c r="A305" s="42"/>
      <c r="B305" s="42"/>
      <c r="C305" s="42"/>
      <c r="D305" s="47"/>
      <c r="F305" s="68"/>
      <c r="G305" s="56"/>
      <c r="H305" s="43"/>
    </row>
    <row r="306" spans="1:8" s="18" customFormat="1" x14ac:dyDescent="0.2">
      <c r="A306" s="42"/>
      <c r="B306" s="42"/>
      <c r="C306" s="42"/>
      <c r="D306" s="47"/>
      <c r="F306" s="68"/>
      <c r="G306" s="56"/>
      <c r="H306" s="43"/>
    </row>
    <row r="307" spans="1:8" s="18" customFormat="1" x14ac:dyDescent="0.2">
      <c r="A307" s="42"/>
      <c r="B307" s="42"/>
      <c r="C307" s="42"/>
      <c r="D307" s="47"/>
      <c r="F307" s="68"/>
      <c r="G307" s="56"/>
      <c r="H307" s="43"/>
    </row>
    <row r="308" spans="1:8" s="18" customFormat="1" x14ac:dyDescent="0.2">
      <c r="A308" s="42"/>
      <c r="B308" s="42"/>
      <c r="C308" s="42"/>
      <c r="D308" s="47"/>
      <c r="F308" s="68"/>
      <c r="G308" s="56"/>
      <c r="H308" s="43"/>
    </row>
    <row r="309" spans="1:8" s="18" customFormat="1" x14ac:dyDescent="0.2">
      <c r="A309" s="42"/>
      <c r="B309" s="42"/>
      <c r="C309" s="42"/>
      <c r="D309" s="47"/>
      <c r="F309" s="68"/>
      <c r="G309" s="56"/>
      <c r="H309" s="43"/>
    </row>
    <row r="310" spans="1:8" s="18" customFormat="1" x14ac:dyDescent="0.2">
      <c r="A310" s="42"/>
      <c r="B310" s="42"/>
      <c r="C310" s="42"/>
      <c r="D310" s="47"/>
      <c r="F310" s="68"/>
      <c r="G310" s="56"/>
      <c r="H310" s="43"/>
    </row>
    <row r="311" spans="1:8" s="18" customFormat="1" x14ac:dyDescent="0.2">
      <c r="A311" s="42"/>
      <c r="B311" s="42"/>
      <c r="C311" s="42"/>
      <c r="D311" s="47"/>
      <c r="F311" s="68"/>
      <c r="G311" s="56"/>
      <c r="H311" s="43"/>
    </row>
    <row r="312" spans="1:8" s="18" customFormat="1" x14ac:dyDescent="0.2">
      <c r="A312" s="42"/>
      <c r="B312" s="42"/>
      <c r="C312" s="42"/>
      <c r="D312" s="47"/>
      <c r="F312" s="68"/>
      <c r="G312" s="56"/>
      <c r="H312" s="43"/>
    </row>
    <row r="313" spans="1:8" s="18" customFormat="1" x14ac:dyDescent="0.2">
      <c r="A313" s="42"/>
      <c r="B313" s="42"/>
      <c r="C313" s="42"/>
      <c r="D313" s="47"/>
      <c r="F313" s="68"/>
      <c r="G313" s="56"/>
      <c r="H313" s="43"/>
    </row>
    <row r="314" spans="1:8" s="18" customFormat="1" x14ac:dyDescent="0.2">
      <c r="A314" s="42"/>
      <c r="B314" s="42"/>
      <c r="C314" s="42"/>
      <c r="D314" s="47"/>
      <c r="F314" s="68"/>
      <c r="G314" s="56"/>
      <c r="H314" s="43"/>
    </row>
    <row r="315" spans="1:8" s="18" customFormat="1" x14ac:dyDescent="0.2">
      <c r="A315" s="42"/>
      <c r="B315" s="42"/>
      <c r="C315" s="42"/>
      <c r="D315" s="47"/>
      <c r="F315" s="68"/>
      <c r="G315" s="56"/>
      <c r="H315" s="43"/>
    </row>
    <row r="316" spans="1:8" s="18" customFormat="1" x14ac:dyDescent="0.2">
      <c r="A316" s="42"/>
      <c r="B316" s="42"/>
      <c r="C316" s="42"/>
      <c r="D316" s="47"/>
      <c r="F316" s="68"/>
      <c r="G316" s="56"/>
      <c r="H316" s="43"/>
    </row>
    <row r="317" spans="1:8" s="18" customFormat="1" x14ac:dyDescent="0.2">
      <c r="A317" s="42"/>
      <c r="B317" s="42"/>
      <c r="C317" s="42"/>
      <c r="D317" s="47"/>
      <c r="F317" s="68"/>
      <c r="G317" s="56"/>
      <c r="H317" s="43"/>
    </row>
    <row r="318" spans="1:8" s="18" customFormat="1" x14ac:dyDescent="0.2">
      <c r="A318" s="42"/>
      <c r="B318" s="42"/>
      <c r="C318" s="42"/>
      <c r="D318" s="47"/>
      <c r="F318" s="68"/>
      <c r="G318" s="56"/>
      <c r="H318" s="43"/>
    </row>
    <row r="319" spans="1:8" s="18" customFormat="1" x14ac:dyDescent="0.2">
      <c r="A319" s="42"/>
      <c r="B319" s="42"/>
      <c r="C319" s="42"/>
      <c r="D319" s="47"/>
      <c r="F319" s="68"/>
      <c r="G319" s="56"/>
      <c r="H319" s="43"/>
    </row>
    <row r="320" spans="1:8" s="18" customFormat="1" x14ac:dyDescent="0.2">
      <c r="A320" s="42"/>
      <c r="B320" s="42"/>
      <c r="C320" s="42"/>
      <c r="D320" s="47"/>
      <c r="F320" s="68"/>
      <c r="G320" s="56"/>
      <c r="H320" s="43"/>
    </row>
    <row r="321" spans="1:8" s="18" customFormat="1" x14ac:dyDescent="0.2">
      <c r="A321" s="42"/>
      <c r="B321" s="42"/>
      <c r="C321" s="42"/>
      <c r="D321" s="47"/>
      <c r="F321" s="68"/>
      <c r="G321" s="56"/>
      <c r="H321" s="43"/>
    </row>
    <row r="322" spans="1:8" s="18" customFormat="1" x14ac:dyDescent="0.2">
      <c r="A322" s="42"/>
      <c r="B322" s="42"/>
      <c r="C322" s="42"/>
      <c r="D322" s="47"/>
      <c r="F322" s="68"/>
      <c r="G322" s="56"/>
      <c r="H322" s="43"/>
    </row>
    <row r="323" spans="1:8" s="18" customFormat="1" x14ac:dyDescent="0.2">
      <c r="A323" s="42"/>
      <c r="B323" s="42"/>
      <c r="C323" s="42"/>
      <c r="D323" s="47"/>
      <c r="F323" s="68"/>
      <c r="G323" s="56"/>
      <c r="H323" s="43"/>
    </row>
    <row r="324" spans="1:8" s="18" customFormat="1" x14ac:dyDescent="0.2">
      <c r="A324" s="42"/>
      <c r="B324" s="42"/>
      <c r="C324" s="42"/>
      <c r="D324" s="47"/>
      <c r="F324" s="68"/>
      <c r="G324" s="56"/>
      <c r="H324" s="43"/>
    </row>
    <row r="325" spans="1:8" s="18" customFormat="1" x14ac:dyDescent="0.2">
      <c r="A325" s="42"/>
      <c r="B325" s="42"/>
      <c r="C325" s="42"/>
      <c r="D325" s="47"/>
      <c r="F325" s="68"/>
      <c r="G325" s="56"/>
      <c r="H325" s="43"/>
    </row>
    <row r="326" spans="1:8" s="18" customFormat="1" x14ac:dyDescent="0.2">
      <c r="A326" s="42"/>
      <c r="B326" s="42"/>
      <c r="C326" s="42"/>
      <c r="D326" s="47"/>
      <c r="F326" s="68"/>
      <c r="G326" s="56"/>
      <c r="H326" s="43"/>
    </row>
    <row r="327" spans="1:8" s="18" customFormat="1" x14ac:dyDescent="0.2">
      <c r="A327" s="42"/>
      <c r="B327" s="42"/>
      <c r="C327" s="42"/>
      <c r="D327" s="47"/>
      <c r="F327" s="68"/>
      <c r="G327" s="56"/>
      <c r="H327" s="43"/>
    </row>
    <row r="328" spans="1:8" s="18" customFormat="1" x14ac:dyDescent="0.2">
      <c r="A328" s="42"/>
      <c r="B328" s="42"/>
      <c r="C328" s="42"/>
      <c r="D328" s="47"/>
      <c r="F328" s="68"/>
      <c r="G328" s="56"/>
      <c r="H328" s="43"/>
    </row>
    <row r="329" spans="1:8" s="18" customFormat="1" x14ac:dyDescent="0.2">
      <c r="A329" s="42"/>
      <c r="B329" s="42"/>
      <c r="C329" s="42"/>
      <c r="D329" s="47"/>
      <c r="F329" s="68"/>
      <c r="G329" s="56"/>
      <c r="H329" s="43"/>
    </row>
    <row r="330" spans="1:8" s="18" customFormat="1" x14ac:dyDescent="0.2">
      <c r="A330" s="42"/>
      <c r="B330" s="42"/>
      <c r="C330" s="42"/>
      <c r="D330" s="47"/>
      <c r="F330" s="68"/>
      <c r="G330" s="56"/>
      <c r="H330" s="43"/>
    </row>
    <row r="331" spans="1:8" s="18" customFormat="1" x14ac:dyDescent="0.2">
      <c r="A331" s="42"/>
      <c r="B331" s="42"/>
      <c r="C331" s="42"/>
      <c r="D331" s="47"/>
      <c r="F331" s="68"/>
      <c r="G331" s="56"/>
      <c r="H331" s="43"/>
    </row>
    <row r="332" spans="1:8" s="18" customFormat="1" x14ac:dyDescent="0.2">
      <c r="A332" s="42"/>
      <c r="B332" s="42"/>
      <c r="C332" s="42"/>
      <c r="D332" s="47"/>
      <c r="F332" s="68"/>
      <c r="G332" s="56"/>
      <c r="H332" s="43"/>
    </row>
    <row r="333" spans="1:8" s="18" customFormat="1" x14ac:dyDescent="0.2">
      <c r="A333" s="42"/>
      <c r="B333" s="42"/>
      <c r="C333" s="42"/>
      <c r="D333" s="47"/>
      <c r="F333" s="68"/>
      <c r="G333" s="56"/>
      <c r="H333" s="43"/>
    </row>
    <row r="334" spans="1:8" s="18" customFormat="1" x14ac:dyDescent="0.2">
      <c r="A334" s="42"/>
      <c r="B334" s="42"/>
      <c r="C334" s="42"/>
      <c r="D334" s="47"/>
      <c r="F334" s="68"/>
      <c r="G334" s="56"/>
      <c r="H334" s="43"/>
    </row>
    <row r="335" spans="1:8" s="18" customFormat="1" x14ac:dyDescent="0.2">
      <c r="A335" s="42"/>
      <c r="B335" s="42"/>
      <c r="C335" s="42"/>
      <c r="D335" s="47"/>
      <c r="F335" s="68"/>
      <c r="G335" s="56"/>
      <c r="H335" s="43"/>
    </row>
    <row r="336" spans="1:8" s="18" customFormat="1" x14ac:dyDescent="0.2">
      <c r="A336" s="42"/>
      <c r="B336" s="42"/>
      <c r="C336" s="42"/>
      <c r="D336" s="47"/>
      <c r="F336" s="68"/>
      <c r="G336" s="56"/>
      <c r="H336" s="43"/>
    </row>
    <row r="337" spans="1:8" s="18" customFormat="1" x14ac:dyDescent="0.2">
      <c r="A337" s="42"/>
      <c r="B337" s="42"/>
      <c r="C337" s="42"/>
      <c r="D337" s="47"/>
      <c r="F337" s="68"/>
      <c r="G337" s="56"/>
      <c r="H337" s="43"/>
    </row>
    <row r="338" spans="1:8" s="18" customFormat="1" x14ac:dyDescent="0.2">
      <c r="A338" s="42"/>
      <c r="B338" s="42"/>
      <c r="C338" s="42"/>
      <c r="D338" s="47"/>
      <c r="F338" s="68"/>
      <c r="G338" s="56"/>
      <c r="H338" s="43"/>
    </row>
    <row r="339" spans="1:8" s="18" customFormat="1" x14ac:dyDescent="0.2">
      <c r="A339" s="42"/>
      <c r="B339" s="42"/>
      <c r="C339" s="42"/>
      <c r="D339" s="47"/>
      <c r="F339" s="68"/>
      <c r="G339" s="56"/>
      <c r="H339" s="43"/>
    </row>
    <row r="340" spans="1:8" s="18" customFormat="1" x14ac:dyDescent="0.2">
      <c r="A340" s="42"/>
      <c r="B340" s="42"/>
      <c r="C340" s="42"/>
      <c r="D340" s="47"/>
      <c r="F340" s="68"/>
      <c r="G340" s="56"/>
      <c r="H340" s="43"/>
    </row>
    <row r="341" spans="1:8" s="18" customFormat="1" x14ac:dyDescent="0.2">
      <c r="A341" s="42"/>
      <c r="B341" s="42"/>
      <c r="C341" s="42"/>
      <c r="D341" s="47"/>
      <c r="F341" s="68"/>
      <c r="G341" s="56"/>
      <c r="H341" s="43"/>
    </row>
    <row r="342" spans="1:8" s="18" customFormat="1" x14ac:dyDescent="0.2">
      <c r="A342" s="42"/>
      <c r="B342" s="42"/>
      <c r="C342" s="42"/>
      <c r="D342" s="47"/>
      <c r="F342" s="68"/>
      <c r="G342" s="56"/>
      <c r="H342" s="43"/>
    </row>
    <row r="343" spans="1:8" s="18" customFormat="1" x14ac:dyDescent="0.2">
      <c r="A343" s="42"/>
      <c r="B343" s="42"/>
      <c r="C343" s="42"/>
      <c r="D343" s="47"/>
      <c r="F343" s="68"/>
      <c r="G343" s="56"/>
      <c r="H343" s="43"/>
    </row>
    <row r="344" spans="1:8" s="18" customFormat="1" x14ac:dyDescent="0.2">
      <c r="A344" s="42"/>
      <c r="B344" s="42"/>
      <c r="C344" s="42"/>
      <c r="D344" s="47"/>
      <c r="F344" s="68"/>
      <c r="G344" s="56"/>
      <c r="H344" s="43"/>
    </row>
    <row r="345" spans="1:8" s="18" customFormat="1" x14ac:dyDescent="0.2">
      <c r="A345" s="42"/>
      <c r="B345" s="42"/>
      <c r="C345" s="42"/>
      <c r="D345" s="47"/>
      <c r="F345" s="68"/>
      <c r="G345" s="56"/>
      <c r="H345" s="43"/>
    </row>
    <row r="346" spans="1:8" s="18" customFormat="1" x14ac:dyDescent="0.2">
      <c r="A346" s="42"/>
      <c r="B346" s="42"/>
      <c r="C346" s="42"/>
      <c r="D346" s="47"/>
      <c r="F346" s="68"/>
      <c r="G346" s="56"/>
      <c r="H346" s="43"/>
    </row>
    <row r="347" spans="1:8" s="18" customFormat="1" x14ac:dyDescent="0.2">
      <c r="A347" s="42"/>
      <c r="B347" s="42"/>
      <c r="C347" s="42"/>
      <c r="D347" s="47"/>
      <c r="F347" s="68"/>
      <c r="G347" s="56"/>
      <c r="H347" s="43"/>
    </row>
  </sheetData>
  <mergeCells count="2">
    <mergeCell ref="A1:H3"/>
    <mergeCell ref="A5:H5"/>
  </mergeCells>
  <dataValidations count="2">
    <dataValidation type="list" allowBlank="1" showInputMessage="1" showErrorMessage="1" sqref="F100:F119" xr:uid="{29F376B2-7C82-43E7-B12D-B55B8690A124}">
      <formula1>Marque_Chaudiére</formula1>
    </dataValidation>
    <dataValidation type="list" allowBlank="1" showInputMessage="1" showErrorMessage="1" sqref="C100" xr:uid="{CD5B9A36-23CB-4FD4-83DA-D90F1B5FAC4F}">
      <formula1>Intervenant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EC1F6C2B-568C-4F03-9297-12ABED858EA0}">
          <x14:formula1>
            <xm:f>Données!$H$2:$H$5</xm:f>
          </x14:formula1>
          <xm:sqref>G7:G99</xm:sqref>
        </x14:dataValidation>
        <x14:dataValidation type="list" allowBlank="1" showInputMessage="1" showErrorMessage="1" xr:uid="{7C2354CF-38FC-4211-9981-1FD60D45ED35}">
          <x14:formula1>
            <xm:f>Données!$C$2:$C$58</xm:f>
          </x14:formula1>
          <xm:sqref>D7:D99</xm:sqref>
        </x14:dataValidation>
        <x14:dataValidation type="list" allowBlank="1" showInputMessage="1" showErrorMessage="1" xr:uid="{738DE222-0D19-4427-AAB6-5C69118B183C}">
          <x14:formula1>
            <xm:f>Données!$J$2:$J$4</xm:f>
          </x14:formula1>
          <xm:sqref>C7:C99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B790BD-CD39-4058-A894-A5C19873D58C}">
  <dimension ref="A1:AV347"/>
  <sheetViews>
    <sheetView workbookViewId="0">
      <selection activeCell="D7" sqref="D7"/>
    </sheetView>
  </sheetViews>
  <sheetFormatPr baseColWidth="10" defaultColWidth="10.875" defaultRowHeight="15" x14ac:dyDescent="0.2"/>
  <cols>
    <col min="1" max="1" width="18.125" style="36" customWidth="1"/>
    <col min="2" max="2" width="32" style="1" bestFit="1" customWidth="1"/>
    <col min="3" max="3" width="27.125" style="69" bestFit="1" customWidth="1"/>
    <col min="4" max="4" width="20.625" style="24" customWidth="1"/>
    <col min="5" max="48" width="10.875" style="18"/>
    <col min="49" max="16384" width="10.875" style="1"/>
  </cols>
  <sheetData>
    <row r="1" spans="1:48" s="18" customFormat="1" ht="21" customHeight="1" x14ac:dyDescent="0.2">
      <c r="A1" s="101"/>
      <c r="B1" s="101"/>
      <c r="C1" s="101"/>
      <c r="D1" s="101"/>
    </row>
    <row r="2" spans="1:48" s="18" customFormat="1" ht="21.95" customHeight="1" x14ac:dyDescent="0.2">
      <c r="A2" s="101"/>
      <c r="B2" s="101"/>
      <c r="C2" s="101"/>
      <c r="D2" s="101"/>
    </row>
    <row r="3" spans="1:48" s="18" customFormat="1" ht="21.95" customHeight="1" x14ac:dyDescent="0.2">
      <c r="A3" s="101"/>
      <c r="B3" s="101"/>
      <c r="C3" s="101"/>
      <c r="D3" s="101"/>
    </row>
    <row r="4" spans="1:48" s="18" customFormat="1" ht="21.95" customHeight="1" x14ac:dyDescent="0.2">
      <c r="A4" s="44"/>
      <c r="B4" s="63"/>
      <c r="C4" s="65"/>
      <c r="D4" s="41"/>
    </row>
    <row r="5" spans="1:48" ht="21.95" customHeight="1" x14ac:dyDescent="0.2">
      <c r="A5" s="98"/>
      <c r="B5" s="98"/>
      <c r="C5" s="98"/>
      <c r="D5" s="98"/>
    </row>
    <row r="6" spans="1:48" s="3" customFormat="1" ht="72" customHeight="1" x14ac:dyDescent="0.25">
      <c r="A6" s="33" t="s">
        <v>113</v>
      </c>
      <c r="B6" s="8" t="s">
        <v>0</v>
      </c>
      <c r="C6" s="66" t="s">
        <v>39</v>
      </c>
      <c r="D6" s="21" t="s">
        <v>135</v>
      </c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</row>
    <row r="7" spans="1:48" ht="15.95" customHeight="1" x14ac:dyDescent="0.2">
      <c r="A7" s="11" t="s">
        <v>9</v>
      </c>
      <c r="B7" s="60" t="s">
        <v>33</v>
      </c>
      <c r="C7" s="11"/>
      <c r="D7" s="4" cm="1">
        <f t="array" ref="D7">SUM(_xlfn._xlws.FILTER(_synthese_quantite_sortie,_synthese_n_article=BS_Janvier4567891011131415[[#This Row],[N° ARTICLE]],0))</f>
        <v>0</v>
      </c>
    </row>
    <row r="8" spans="1:48" ht="15.95" customHeight="1" x14ac:dyDescent="0.2">
      <c r="A8" s="34" t="s">
        <v>10</v>
      </c>
      <c r="B8" s="61" t="s">
        <v>25</v>
      </c>
      <c r="C8" s="34" t="str">
        <f>IF(BS_Janvier4567891011131415[[#This Row],[N° ARTICLE]]=0,"",VLOOKUP(BS_Janvier4567891011131415[[#This Row],[N° ARTICLE]],Données!C3:E59,3))</f>
        <v>Viessmann</v>
      </c>
      <c r="D8" s="27" cm="1">
        <f t="array" ref="D8">SUM(_xlfn._xlws.FILTER(_synthese_quantite_sortie,_synthese_n_article=BS_Janvier4567891011131415[[#This Row],[N° ARTICLE]],0))</f>
        <v>0</v>
      </c>
    </row>
    <row r="9" spans="1:48" ht="15.95" customHeight="1" x14ac:dyDescent="0.2">
      <c r="A9" s="35" t="s">
        <v>11</v>
      </c>
      <c r="B9" s="60" t="s">
        <v>34</v>
      </c>
      <c r="C9" s="35" t="str">
        <f>IF(BS_Janvier4567891011131415[[#This Row],[N° ARTICLE]]=0,"",VLOOKUP(BS_Janvier4567891011131415[[#This Row],[N° ARTICLE]],Données!C4:E60,3))</f>
        <v>Viessmann</v>
      </c>
      <c r="D9" s="4" cm="1">
        <f t="array" ref="D9">SUM(_xlfn._xlws.FILTER(_synthese_quantite_sortie,_synthese_n_article=BS_Janvier4567891011131415[[#This Row],[N° ARTICLE]],0))</f>
        <v>0</v>
      </c>
    </row>
    <row r="10" spans="1:48" s="18" customFormat="1" ht="15.95" customHeight="1" x14ac:dyDescent="0.2">
      <c r="A10" s="34" t="s">
        <v>40</v>
      </c>
      <c r="B10" s="61" t="s">
        <v>71</v>
      </c>
      <c r="C10" s="34" t="str">
        <f>IF(BS_Janvier4567891011131415[[#This Row],[N° ARTICLE]]=0,"",VLOOKUP(BS_Janvier4567891011131415[[#This Row],[N° ARTICLE]],Données!C5:E61,3))</f>
        <v>Frisquet</v>
      </c>
      <c r="D10" s="27" cm="1">
        <f t="array" ref="D10">SUM(_xlfn._xlws.FILTER(_synthese_quantite_sortie,_synthese_n_article=BS_Janvier4567891011131415[[#This Row],[N° ARTICLE]],0))</f>
        <v>0</v>
      </c>
    </row>
    <row r="11" spans="1:48" ht="15.95" customHeight="1" x14ac:dyDescent="0.2">
      <c r="A11" s="35" t="s">
        <v>41</v>
      </c>
      <c r="B11" s="60" t="s">
        <v>72</v>
      </c>
      <c r="C11" s="35" t="str">
        <f>IF(BS_Janvier4567891011131415[[#This Row],[N° ARTICLE]]=0,"",VLOOKUP(BS_Janvier4567891011131415[[#This Row],[N° ARTICLE]],Données!C6:E62,3))</f>
        <v>Frisquet</v>
      </c>
      <c r="D11" s="4" cm="1">
        <f t="array" ref="D11">SUM(_xlfn._xlws.FILTER(_synthese_quantite_sortie,_synthese_n_article=BS_Janvier4567891011131415[[#This Row],[N° ARTICLE]],0))</f>
        <v>0</v>
      </c>
    </row>
    <row r="12" spans="1:48" s="18" customFormat="1" ht="15.95" customHeight="1" x14ac:dyDescent="0.2">
      <c r="A12" s="29" t="s">
        <v>42</v>
      </c>
      <c r="B12" s="61" t="s">
        <v>73</v>
      </c>
      <c r="C12" s="29"/>
      <c r="D12" s="27" cm="1">
        <f t="array" ref="D12">SUM(_xlfn._xlws.FILTER(_synthese_quantite_sortie,_synthese_n_article=BS_Janvier4567891011131415[[#This Row],[N° ARTICLE]],0))</f>
        <v>0</v>
      </c>
    </row>
    <row r="13" spans="1:48" ht="15.95" customHeight="1" x14ac:dyDescent="0.2">
      <c r="A13" s="35" t="s">
        <v>43</v>
      </c>
      <c r="B13" s="60" t="s">
        <v>74</v>
      </c>
      <c r="C13" s="35" t="str">
        <f>IF(BS_Janvier4567891011131415[[#This Row],[N° ARTICLE]]=0,"",VLOOKUP(BS_Janvier4567891011131415[[#This Row],[N° ARTICLE]],Données!C8:E64,3))</f>
        <v>Frisquet</v>
      </c>
      <c r="D13" s="4" cm="1">
        <f t="array" ref="D13">SUM(_xlfn._xlws.FILTER(_synthese_quantite_sortie,_synthese_n_article=BS_Janvier4567891011131415[[#This Row],[N° ARTICLE]],0))</f>
        <v>1</v>
      </c>
    </row>
    <row r="14" spans="1:48" s="18" customFormat="1" ht="15.95" customHeight="1" x14ac:dyDescent="0.2">
      <c r="A14" s="34" t="s">
        <v>44</v>
      </c>
      <c r="B14" s="61" t="s">
        <v>75</v>
      </c>
      <c r="C14" s="34" t="str">
        <f>IF(BS_Janvier4567891011131415[[#This Row],[N° ARTICLE]]=0,"",VLOOKUP(BS_Janvier4567891011131415[[#This Row],[N° ARTICLE]],Données!C9:E65,3))</f>
        <v>Frisquet</v>
      </c>
      <c r="D14" s="27" cm="1">
        <f t="array" ref="D14">SUM(_xlfn._xlws.FILTER(_synthese_quantite_sortie,_synthese_n_article=BS_Janvier4567891011131415[[#This Row],[N° ARTICLE]],0))</f>
        <v>0</v>
      </c>
    </row>
    <row r="15" spans="1:48" ht="15.95" customHeight="1" x14ac:dyDescent="0.2">
      <c r="A15" s="35" t="s">
        <v>45</v>
      </c>
      <c r="B15" s="60" t="s">
        <v>75</v>
      </c>
      <c r="C15" s="35" t="str">
        <f>IF(BS_Janvier4567891011131415[[#This Row],[N° ARTICLE]]=0,"",VLOOKUP(BS_Janvier4567891011131415[[#This Row],[N° ARTICLE]],Données!C10:E66,3))</f>
        <v>Frisquet</v>
      </c>
      <c r="D15" s="4" cm="1">
        <f t="array" ref="D15">SUM(_xlfn._xlws.FILTER(_synthese_quantite_sortie,_synthese_n_article=BS_Janvier4567891011131415[[#This Row],[N° ARTICLE]],0))</f>
        <v>0</v>
      </c>
    </row>
    <row r="16" spans="1:48" s="18" customFormat="1" ht="15.95" customHeight="1" x14ac:dyDescent="0.2">
      <c r="A16" s="34" t="s">
        <v>46</v>
      </c>
      <c r="B16" s="61" t="s">
        <v>76</v>
      </c>
      <c r="C16" s="34" t="str">
        <f>IF(BS_Janvier4567891011131415[[#This Row],[N° ARTICLE]]=0,"",VLOOKUP(BS_Janvier4567891011131415[[#This Row],[N° ARTICLE]],Données!C11:E67,3))</f>
        <v>Frisquet</v>
      </c>
      <c r="D16" s="27" cm="1">
        <f t="array" ref="D16">SUM(_xlfn._xlws.FILTER(_synthese_quantite_sortie,_synthese_n_article=BS_Janvier4567891011131415[[#This Row],[N° ARTICLE]],0))</f>
        <v>0</v>
      </c>
    </row>
    <row r="17" spans="1:4" ht="15.95" customHeight="1" x14ac:dyDescent="0.2">
      <c r="A17" s="35" t="s">
        <v>47</v>
      </c>
      <c r="B17" s="60" t="s">
        <v>77</v>
      </c>
      <c r="C17" s="35" t="str">
        <f>IF(BS_Janvier4567891011131415[[#This Row],[N° ARTICLE]]=0,"",VLOOKUP(BS_Janvier4567891011131415[[#This Row],[N° ARTICLE]],Données!C12:E68,3))</f>
        <v>Frisquet</v>
      </c>
      <c r="D17" s="4" cm="1">
        <f t="array" ref="D17">SUM(_xlfn._xlws.FILTER(_synthese_quantite_sortie,_synthese_n_article=BS_Janvier4567891011131415[[#This Row],[N° ARTICLE]],0))</f>
        <v>0</v>
      </c>
    </row>
    <row r="18" spans="1:4" s="18" customFormat="1" ht="15.95" customHeight="1" x14ac:dyDescent="0.2">
      <c r="A18" s="34" t="s">
        <v>48</v>
      </c>
      <c r="B18" s="61" t="s">
        <v>78</v>
      </c>
      <c r="C18" s="34" t="str">
        <f>IF(BS_Janvier4567891011131415[[#This Row],[N° ARTICLE]]=0,"",VLOOKUP(BS_Janvier4567891011131415[[#This Row],[N° ARTICLE]],Données!C13:E69,3))</f>
        <v>Frisquet</v>
      </c>
      <c r="D18" s="27" cm="1">
        <f t="array" ref="D18">SUM(_xlfn._xlws.FILTER(_synthese_quantite_sortie,_synthese_n_article=BS_Janvier4567891011131415[[#This Row],[N° ARTICLE]],0))</f>
        <v>0</v>
      </c>
    </row>
    <row r="19" spans="1:4" ht="15.95" customHeight="1" x14ac:dyDescent="0.2">
      <c r="A19" s="35" t="s">
        <v>49</v>
      </c>
      <c r="B19" s="60" t="s">
        <v>79</v>
      </c>
      <c r="C19" s="35" t="str">
        <f>IF(BS_Janvier4567891011131415[[#This Row],[N° ARTICLE]]=0,"",VLOOKUP(BS_Janvier4567891011131415[[#This Row],[N° ARTICLE]],Données!C14:E70,3))</f>
        <v>Frisquet</v>
      </c>
      <c r="D19" s="4" cm="1">
        <f t="array" ref="D19">SUM(_xlfn._xlws.FILTER(_synthese_quantite_sortie,_synthese_n_article=BS_Janvier4567891011131415[[#This Row],[N° ARTICLE]],0))</f>
        <v>0</v>
      </c>
    </row>
    <row r="20" spans="1:4" s="18" customFormat="1" ht="15.95" customHeight="1" x14ac:dyDescent="0.2">
      <c r="A20" s="34" t="s">
        <v>50</v>
      </c>
      <c r="B20" s="61" t="s">
        <v>80</v>
      </c>
      <c r="C20" s="34" t="str">
        <f>IF(BS_Janvier4567891011131415[[#This Row],[N° ARTICLE]]=0,"",VLOOKUP(BS_Janvier4567891011131415[[#This Row],[N° ARTICLE]],Données!C15:E71,3))</f>
        <v>Frisquet</v>
      </c>
      <c r="D20" s="27" cm="1">
        <f t="array" ref="D20">SUM(_xlfn._xlws.FILTER(_synthese_quantite_sortie,_synthese_n_article=BS_Janvier4567891011131415[[#This Row],[N° ARTICLE]],0))</f>
        <v>0</v>
      </c>
    </row>
    <row r="21" spans="1:4" ht="15.95" customHeight="1" x14ac:dyDescent="0.2">
      <c r="A21" s="35" t="s">
        <v>51</v>
      </c>
      <c r="B21" s="60" t="s">
        <v>81</v>
      </c>
      <c r="C21" s="35" t="str">
        <f>IF(BS_Janvier4567891011131415[[#This Row],[N° ARTICLE]]=0,"",VLOOKUP(BS_Janvier4567891011131415[[#This Row],[N° ARTICLE]],Données!C16:E72,3))</f>
        <v>Frisquet</v>
      </c>
      <c r="D21" s="4" cm="1">
        <f t="array" ref="D21">SUM(_xlfn._xlws.FILTER(_synthese_quantite_sortie,_synthese_n_article=BS_Janvier4567891011131415[[#This Row],[N° ARTICLE]],0))</f>
        <v>0</v>
      </c>
    </row>
    <row r="22" spans="1:4" s="18" customFormat="1" ht="15.95" customHeight="1" x14ac:dyDescent="0.2">
      <c r="A22" s="34" t="s">
        <v>52</v>
      </c>
      <c r="B22" s="61" t="s">
        <v>82</v>
      </c>
      <c r="C22" s="34" t="str">
        <f>IF(BS_Janvier4567891011131415[[#This Row],[N° ARTICLE]]=0,"",VLOOKUP(BS_Janvier4567891011131415[[#This Row],[N° ARTICLE]],Données!C17:E73,3))</f>
        <v>Frisquet</v>
      </c>
      <c r="D22" s="27" cm="1">
        <f t="array" ref="D22">SUM(_xlfn._xlws.FILTER(_synthese_quantite_sortie,_synthese_n_article=BS_Janvier4567891011131415[[#This Row],[N° ARTICLE]],0))</f>
        <v>0</v>
      </c>
    </row>
    <row r="23" spans="1:4" ht="15.95" customHeight="1" x14ac:dyDescent="0.2">
      <c r="A23" s="35" t="s">
        <v>53</v>
      </c>
      <c r="B23" s="60" t="s">
        <v>83</v>
      </c>
      <c r="C23" s="35" t="str">
        <f>IF(BS_Janvier4567891011131415[[#This Row],[N° ARTICLE]]=0,"",VLOOKUP(BS_Janvier4567891011131415[[#This Row],[N° ARTICLE]],Données!C18:E74,3))</f>
        <v>Frisquet</v>
      </c>
      <c r="D23" s="4" cm="1">
        <f t="array" ref="D23">SUM(_xlfn._xlws.FILTER(_synthese_quantite_sortie,_synthese_n_article=BS_Janvier4567891011131415[[#This Row],[N° ARTICLE]],0))</f>
        <v>0</v>
      </c>
    </row>
    <row r="24" spans="1:4" ht="15.95" customHeight="1" x14ac:dyDescent="0.2">
      <c r="A24" s="34" t="s">
        <v>54</v>
      </c>
      <c r="B24" s="61" t="s">
        <v>84</v>
      </c>
      <c r="C24" s="34" t="str">
        <f>IF(BS_Janvier4567891011131415[[#This Row],[N° ARTICLE]]=0,"",VLOOKUP(BS_Janvier4567891011131415[[#This Row],[N° ARTICLE]],Données!C19:E75,3))</f>
        <v>Frisquet</v>
      </c>
      <c r="D24" s="27" cm="1">
        <f t="array" ref="D24">SUM(_xlfn._xlws.FILTER(_synthese_quantite_sortie,_synthese_n_article=BS_Janvier4567891011131415[[#This Row],[N° ARTICLE]],0))</f>
        <v>0</v>
      </c>
    </row>
    <row r="25" spans="1:4" s="18" customFormat="1" ht="15.95" customHeight="1" x14ac:dyDescent="0.2">
      <c r="A25" s="35" t="s">
        <v>55</v>
      </c>
      <c r="B25" s="60" t="s">
        <v>85</v>
      </c>
      <c r="C25" s="35" t="str">
        <f>IF(BS_Janvier4567891011131415[[#This Row],[N° ARTICLE]]=0,"",VLOOKUP(BS_Janvier4567891011131415[[#This Row],[N° ARTICLE]],Données!C20:E76,3))</f>
        <v>Frisquet</v>
      </c>
      <c r="D25" s="4" cm="1">
        <f t="array" ref="D25">SUM(_xlfn._xlws.FILTER(_synthese_quantite_sortie,_synthese_n_article=BS_Janvier4567891011131415[[#This Row],[N° ARTICLE]],0))</f>
        <v>0</v>
      </c>
    </row>
    <row r="26" spans="1:4" ht="15.95" customHeight="1" x14ac:dyDescent="0.2">
      <c r="A26" s="34" t="s">
        <v>56</v>
      </c>
      <c r="B26" s="61" t="s">
        <v>86</v>
      </c>
      <c r="C26" s="34" t="str">
        <f>IF(BS_Janvier4567891011131415[[#This Row],[N° ARTICLE]]=0,"",VLOOKUP(BS_Janvier4567891011131415[[#This Row],[N° ARTICLE]],Données!C21:E77,3))</f>
        <v>Frisquet</v>
      </c>
      <c r="D26" s="27" cm="1">
        <f t="array" ref="D26">SUM(_xlfn._xlws.FILTER(_synthese_quantite_sortie,_synthese_n_article=BS_Janvier4567891011131415[[#This Row],[N° ARTICLE]],0))</f>
        <v>0</v>
      </c>
    </row>
    <row r="27" spans="1:4" s="18" customFormat="1" ht="15.95" customHeight="1" x14ac:dyDescent="0.2">
      <c r="A27" s="35" t="s">
        <v>57</v>
      </c>
      <c r="B27" s="60" t="s">
        <v>87</v>
      </c>
      <c r="C27" s="35" t="str">
        <f>IF(BS_Janvier4567891011131415[[#This Row],[N° ARTICLE]]=0,"",VLOOKUP(BS_Janvier4567891011131415[[#This Row],[N° ARTICLE]],Données!C22:E78,3))</f>
        <v>Frisquet</v>
      </c>
      <c r="D27" s="4" cm="1">
        <f t="array" ref="D27">SUM(_xlfn._xlws.FILTER(_synthese_quantite_sortie,_synthese_n_article=BS_Janvier4567891011131415[[#This Row],[N° ARTICLE]],0))</f>
        <v>0</v>
      </c>
    </row>
    <row r="28" spans="1:4" ht="15.95" customHeight="1" x14ac:dyDescent="0.2">
      <c r="A28" s="34" t="s">
        <v>58</v>
      </c>
      <c r="B28" s="61" t="s">
        <v>88</v>
      </c>
      <c r="C28" s="34" t="str">
        <f>IF(BS_Janvier4567891011131415[[#This Row],[N° ARTICLE]]=0,"",VLOOKUP(BS_Janvier4567891011131415[[#This Row],[N° ARTICLE]],Données!C23:E79,3))</f>
        <v>Frisquet</v>
      </c>
      <c r="D28" s="27" cm="1">
        <f t="array" ref="D28">SUM(_xlfn._xlws.FILTER(_synthese_quantite_sortie,_synthese_n_article=BS_Janvier4567891011131415[[#This Row],[N° ARTICLE]],0))</f>
        <v>0</v>
      </c>
    </row>
    <row r="29" spans="1:4" s="18" customFormat="1" ht="15.95" customHeight="1" x14ac:dyDescent="0.2">
      <c r="A29" s="35" t="s">
        <v>59</v>
      </c>
      <c r="B29" s="60" t="s">
        <v>89</v>
      </c>
      <c r="C29" s="35" t="str">
        <f>IF(BS_Janvier4567891011131415[[#This Row],[N° ARTICLE]]=0,"",VLOOKUP(BS_Janvier4567891011131415[[#This Row],[N° ARTICLE]],Données!C24:E80,3))</f>
        <v>Frisquet</v>
      </c>
      <c r="D29" s="4" cm="1">
        <f t="array" ref="D29">SUM(_xlfn._xlws.FILTER(_synthese_quantite_sortie,_synthese_n_article=BS_Janvier4567891011131415[[#This Row],[N° ARTICLE]],0))</f>
        <v>0</v>
      </c>
    </row>
    <row r="30" spans="1:4" ht="15.95" customHeight="1" x14ac:dyDescent="0.2">
      <c r="A30" s="34" t="s">
        <v>60</v>
      </c>
      <c r="B30" s="61" t="s">
        <v>90</v>
      </c>
      <c r="C30" s="34" t="str">
        <f>IF(BS_Janvier4567891011131415[[#This Row],[N° ARTICLE]]=0,"",VLOOKUP(BS_Janvier4567891011131415[[#This Row],[N° ARTICLE]],Données!C25:E81,3))</f>
        <v>Frisquet</v>
      </c>
      <c r="D30" s="27" cm="1">
        <f t="array" ref="D30">SUM(_xlfn._xlws.FILTER(_synthese_quantite_sortie,_synthese_n_article=BS_Janvier4567891011131415[[#This Row],[N° ARTICLE]],0))</f>
        <v>2</v>
      </c>
    </row>
    <row r="31" spans="1:4" s="18" customFormat="1" ht="15.95" customHeight="1" x14ac:dyDescent="0.2">
      <c r="A31" s="35" t="s">
        <v>61</v>
      </c>
      <c r="B31" s="60" t="s">
        <v>91</v>
      </c>
      <c r="C31" s="35" t="str">
        <f>IF(BS_Janvier4567891011131415[[#This Row],[N° ARTICLE]]=0,"",VLOOKUP(BS_Janvier4567891011131415[[#This Row],[N° ARTICLE]],Données!C26:E82,3))</f>
        <v>Frisquet</v>
      </c>
      <c r="D31" s="4" cm="1">
        <f t="array" ref="D31">SUM(_xlfn._xlws.FILTER(_synthese_quantite_sortie,_synthese_n_article=BS_Janvier4567891011131415[[#This Row],[N° ARTICLE]],0))</f>
        <v>0</v>
      </c>
    </row>
    <row r="32" spans="1:4" ht="15.95" customHeight="1" x14ac:dyDescent="0.2">
      <c r="A32" s="34" t="s">
        <v>62</v>
      </c>
      <c r="B32" s="61" t="s">
        <v>92</v>
      </c>
      <c r="C32" s="34" t="str">
        <f>IF(BS_Janvier4567891011131415[[#This Row],[N° ARTICLE]]=0,"",VLOOKUP(BS_Janvier4567891011131415[[#This Row],[N° ARTICLE]],Données!C27:E83,3))</f>
        <v>Frisquet</v>
      </c>
      <c r="D32" s="27" cm="1">
        <f t="array" ref="D32">SUM(_xlfn._xlws.FILTER(_synthese_quantite_sortie,_synthese_n_article=BS_Janvier4567891011131415[[#This Row],[N° ARTICLE]],0))</f>
        <v>0</v>
      </c>
    </row>
    <row r="33" spans="1:4" s="18" customFormat="1" ht="15.95" customHeight="1" x14ac:dyDescent="0.2">
      <c r="A33" s="35" t="s">
        <v>63</v>
      </c>
      <c r="B33" s="60" t="s">
        <v>93</v>
      </c>
      <c r="C33" s="35" t="str">
        <f>IF(BS_Janvier4567891011131415[[#This Row],[N° ARTICLE]]=0,"",VLOOKUP(BS_Janvier4567891011131415[[#This Row],[N° ARTICLE]],Données!C28:E84,3))</f>
        <v>Frisquet</v>
      </c>
      <c r="D33" s="4" cm="1">
        <f t="array" ref="D33">SUM(_xlfn._xlws.FILTER(_synthese_quantite_sortie,_synthese_n_article=BS_Janvier4567891011131415[[#This Row],[N° ARTICLE]],0))</f>
        <v>0</v>
      </c>
    </row>
    <row r="34" spans="1:4" ht="15.95" customHeight="1" x14ac:dyDescent="0.2">
      <c r="A34" s="34" t="s">
        <v>64</v>
      </c>
      <c r="B34" s="61" t="s">
        <v>82</v>
      </c>
      <c r="C34" s="34" t="str">
        <f>IF(BS_Janvier4567891011131415[[#This Row],[N° ARTICLE]]=0,"",VLOOKUP(BS_Janvier4567891011131415[[#This Row],[N° ARTICLE]],Données!C29:E85,3))</f>
        <v>Frisquet</v>
      </c>
      <c r="D34" s="27" cm="1">
        <f t="array" ref="D34">SUM(_xlfn._xlws.FILTER(_synthese_quantite_sortie,_synthese_n_article=BS_Janvier4567891011131415[[#This Row],[N° ARTICLE]],0))</f>
        <v>0</v>
      </c>
    </row>
    <row r="35" spans="1:4" s="18" customFormat="1" ht="15.95" customHeight="1" x14ac:dyDescent="0.2">
      <c r="A35" s="35" t="s">
        <v>65</v>
      </c>
      <c r="B35" s="60" t="s">
        <v>94</v>
      </c>
      <c r="C35" s="35" t="str">
        <f>IF(BS_Janvier4567891011131415[[#This Row],[N° ARTICLE]]=0,"",VLOOKUP(BS_Janvier4567891011131415[[#This Row],[N° ARTICLE]],Données!C30:E86,3))</f>
        <v>Frisquet</v>
      </c>
      <c r="D35" s="4" cm="1">
        <f t="array" ref="D35">SUM(_xlfn._xlws.FILTER(_synthese_quantite_sortie,_synthese_n_article=BS_Janvier4567891011131415[[#This Row],[N° ARTICLE]],0))</f>
        <v>0</v>
      </c>
    </row>
    <row r="36" spans="1:4" ht="15.95" customHeight="1" x14ac:dyDescent="0.2">
      <c r="A36" s="34" t="s">
        <v>66</v>
      </c>
      <c r="B36" s="61" t="s">
        <v>95</v>
      </c>
      <c r="C36" s="34" t="str">
        <f>IF(BS_Janvier4567891011131415[[#This Row],[N° ARTICLE]]=0,"",VLOOKUP(BS_Janvier4567891011131415[[#This Row],[N° ARTICLE]],Données!C31:E87,3))</f>
        <v>Frisquet</v>
      </c>
      <c r="D36" s="27" cm="1">
        <f t="array" ref="D36">SUM(_xlfn._xlws.FILTER(_synthese_quantite_sortie,_synthese_n_article=BS_Janvier4567891011131415[[#This Row],[N° ARTICLE]],0))</f>
        <v>0</v>
      </c>
    </row>
    <row r="37" spans="1:4" s="18" customFormat="1" ht="15.95" customHeight="1" x14ac:dyDescent="0.2">
      <c r="A37" s="35" t="s">
        <v>67</v>
      </c>
      <c r="B37" s="60" t="s">
        <v>95</v>
      </c>
      <c r="C37" s="35" t="str">
        <f>IF(BS_Janvier4567891011131415[[#This Row],[N° ARTICLE]]=0,"",VLOOKUP(BS_Janvier4567891011131415[[#This Row],[N° ARTICLE]],Données!C32:E88,3))</f>
        <v>Frisquet</v>
      </c>
      <c r="D37" s="4" cm="1">
        <f t="array" ref="D37">SUM(_xlfn._xlws.FILTER(_synthese_quantite_sortie,_synthese_n_article=BS_Janvier4567891011131415[[#This Row],[N° ARTICLE]],0))</f>
        <v>0</v>
      </c>
    </row>
    <row r="38" spans="1:4" ht="15.95" customHeight="1" x14ac:dyDescent="0.2">
      <c r="A38" s="34" t="s">
        <v>68</v>
      </c>
      <c r="B38" s="61" t="s">
        <v>96</v>
      </c>
      <c r="C38" s="34" t="str">
        <f>IF(BS_Janvier4567891011131415[[#This Row],[N° ARTICLE]]=0,"",VLOOKUP(BS_Janvier4567891011131415[[#This Row],[N° ARTICLE]],Données!C33:E89,3))</f>
        <v>Frisquet</v>
      </c>
      <c r="D38" s="27" cm="1">
        <f t="array" ref="D38">SUM(_xlfn._xlws.FILTER(_synthese_quantite_sortie,_synthese_n_article=BS_Janvier4567891011131415[[#This Row],[N° ARTICLE]],0))</f>
        <v>0</v>
      </c>
    </row>
    <row r="39" spans="1:4" s="18" customFormat="1" ht="15.95" customHeight="1" x14ac:dyDescent="0.2">
      <c r="A39" s="35" t="s">
        <v>69</v>
      </c>
      <c r="B39" s="60" t="s">
        <v>97</v>
      </c>
      <c r="C39" s="35" t="str">
        <f>IF(BS_Janvier4567891011131415[[#This Row],[N° ARTICLE]]=0,"",VLOOKUP(BS_Janvier4567891011131415[[#This Row],[N° ARTICLE]],Données!C34:E90,3))</f>
        <v>Frisquet</v>
      </c>
      <c r="D39" s="4" cm="1">
        <f t="array" ref="D39">SUM(_xlfn._xlws.FILTER(_synthese_quantite_sortie,_synthese_n_article=BS_Janvier4567891011131415[[#This Row],[N° ARTICLE]],0))</f>
        <v>0</v>
      </c>
    </row>
    <row r="40" spans="1:4" ht="15.95" customHeight="1" x14ac:dyDescent="0.2">
      <c r="A40" s="34" t="s">
        <v>70</v>
      </c>
      <c r="B40" s="61" t="s">
        <v>98</v>
      </c>
      <c r="C40" s="34" t="str">
        <f>IF(BS_Janvier4567891011131415[[#This Row],[N° ARTICLE]]=0,"",VLOOKUP(BS_Janvier4567891011131415[[#This Row],[N° ARTICLE]],Données!C35:E91,3))</f>
        <v>Frisquet</v>
      </c>
      <c r="D40" s="27" cm="1">
        <f t="array" ref="D40">SUM(_xlfn._xlws.FILTER(_synthese_quantite_sortie,_synthese_n_article=BS_Janvier4567891011131415[[#This Row],[N° ARTICLE]],0))</f>
        <v>0</v>
      </c>
    </row>
    <row r="41" spans="1:4" s="18" customFormat="1" ht="15.95" customHeight="1" x14ac:dyDescent="0.2">
      <c r="A41" s="35">
        <v>120888</v>
      </c>
      <c r="B41" s="60" t="s">
        <v>12</v>
      </c>
      <c r="C41" s="35" t="str">
        <f>IF(BS_Janvier4567891011131415[[#This Row],[N° ARTICLE]]=0,"",VLOOKUP(BS_Janvier4567891011131415[[#This Row],[N° ARTICLE]],Données!C36:E92,3))</f>
        <v>Viessmann</v>
      </c>
      <c r="D41" s="4" cm="1">
        <f t="array" ref="D41">SUM(_xlfn._xlws.FILTER(_synthese_quantite_sortie,_synthese_n_article=BS_Janvier4567891011131415[[#This Row],[N° ARTICLE]],0))</f>
        <v>0</v>
      </c>
    </row>
    <row r="42" spans="1:4" ht="15.95" customHeight="1" x14ac:dyDescent="0.2">
      <c r="A42" s="34">
        <v>706218</v>
      </c>
      <c r="B42" s="61" t="s">
        <v>15</v>
      </c>
      <c r="C42" s="34" t="str">
        <f>IF(BS_Janvier4567891011131415[[#This Row],[N° ARTICLE]]=0,"",VLOOKUP(BS_Janvier4567891011131415[[#This Row],[N° ARTICLE]],Données!C37:E93,3))</f>
        <v>Viessmann</v>
      </c>
      <c r="D42" s="27" cm="1">
        <f t="array" ref="D42">SUM(_xlfn._xlws.FILTER(_synthese_quantite_sortie,_synthese_n_article=BS_Janvier4567891011131415[[#This Row],[N° ARTICLE]],0))</f>
        <v>0</v>
      </c>
    </row>
    <row r="43" spans="1:4" s="18" customFormat="1" ht="15.95" customHeight="1" x14ac:dyDescent="0.2">
      <c r="A43" s="35">
        <v>709266</v>
      </c>
      <c r="B43" s="60" t="s">
        <v>16</v>
      </c>
      <c r="C43" s="35" t="str">
        <f>IF(BS_Janvier4567891011131415[[#This Row],[N° ARTICLE]]=0,"",VLOOKUP(BS_Janvier4567891011131415[[#This Row],[N° ARTICLE]],Données!C38:E94,3))</f>
        <v>Viessmann</v>
      </c>
      <c r="D43" s="4" cm="1">
        <f t="array" ref="D43">SUM(_xlfn._xlws.FILTER(_synthese_quantite_sortie,_synthese_n_article=BS_Janvier4567891011131415[[#This Row],[N° ARTICLE]],0))</f>
        <v>0</v>
      </c>
    </row>
    <row r="44" spans="1:4" ht="15.95" customHeight="1" x14ac:dyDescent="0.2">
      <c r="A44" s="34">
        <v>7427232</v>
      </c>
      <c r="B44" s="61" t="s">
        <v>18</v>
      </c>
      <c r="C44" s="34" t="str">
        <f>IF(BS_Janvier4567891011131415[[#This Row],[N° ARTICLE]]=0,"",VLOOKUP(BS_Janvier4567891011131415[[#This Row],[N° ARTICLE]],Données!C39:E95,3))</f>
        <v>Viessmann</v>
      </c>
      <c r="D44" s="27" cm="1">
        <f t="array" ref="D44">SUM(_xlfn._xlws.FILTER(_synthese_quantite_sortie,_synthese_n_article=BS_Janvier4567891011131415[[#This Row],[N° ARTICLE]],0))</f>
        <v>0</v>
      </c>
    </row>
    <row r="45" spans="1:4" s="18" customFormat="1" ht="15.95" customHeight="1" x14ac:dyDescent="0.2">
      <c r="A45" s="35">
        <v>7600485</v>
      </c>
      <c r="B45" s="60" t="s">
        <v>19</v>
      </c>
      <c r="C45" s="35" t="str">
        <f>IF(BS_Janvier4567891011131415[[#This Row],[N° ARTICLE]]=0,"",VLOOKUP(BS_Janvier4567891011131415[[#This Row],[N° ARTICLE]],Données!C40:E96,3))</f>
        <v>Viessmann</v>
      </c>
      <c r="D45" s="4" cm="1">
        <f t="array" ref="D45">SUM(_xlfn._xlws.FILTER(_synthese_quantite_sortie,_synthese_n_article=BS_Janvier4567891011131415[[#This Row],[N° ARTICLE]],0))</f>
        <v>0</v>
      </c>
    </row>
    <row r="46" spans="1:4" ht="15.95" customHeight="1" x14ac:dyDescent="0.2">
      <c r="A46" s="34">
        <v>7819825</v>
      </c>
      <c r="B46" s="61" t="s">
        <v>20</v>
      </c>
      <c r="C46" s="34" t="str">
        <f>IF(BS_Janvier4567891011131415[[#This Row],[N° ARTICLE]]=0,"",VLOOKUP(BS_Janvier4567891011131415[[#This Row],[N° ARTICLE]],Données!C41:E97,3))</f>
        <v>Viessmann</v>
      </c>
      <c r="D46" s="27" cm="1">
        <f t="array" ref="D46">SUM(_xlfn._xlws.FILTER(_synthese_quantite_sortie,_synthese_n_article=BS_Janvier4567891011131415[[#This Row],[N° ARTICLE]],0))</f>
        <v>0</v>
      </c>
    </row>
    <row r="47" spans="1:4" s="18" customFormat="1" ht="15.95" customHeight="1" x14ac:dyDescent="0.2">
      <c r="A47" s="35">
        <v>7819967</v>
      </c>
      <c r="B47" s="60" t="s">
        <v>17</v>
      </c>
      <c r="C47" s="35" t="str">
        <f>IF(BS_Janvier4567891011131415[[#This Row],[N° ARTICLE]]=0,"",VLOOKUP(BS_Janvier4567891011131415[[#This Row],[N° ARTICLE]],Données!C42:E98,3))</f>
        <v>Viessmann</v>
      </c>
      <c r="D47" s="4" cm="1">
        <f t="array" ref="D47">SUM(_xlfn._xlws.FILTER(_synthese_quantite_sortie,_synthese_n_article=BS_Janvier4567891011131415[[#This Row],[N° ARTICLE]],0))</f>
        <v>0</v>
      </c>
    </row>
    <row r="48" spans="1:4" ht="15.95" customHeight="1" x14ac:dyDescent="0.2">
      <c r="A48" s="34">
        <v>7819971</v>
      </c>
      <c r="B48" s="61" t="s">
        <v>21</v>
      </c>
      <c r="C48" s="34" t="str">
        <f>IF(BS_Janvier4567891011131415[[#This Row],[N° ARTICLE]]=0,"",VLOOKUP(BS_Janvier4567891011131415[[#This Row],[N° ARTICLE]],Données!C43:E99,3))</f>
        <v>Viessmann</v>
      </c>
      <c r="D48" s="27" cm="1">
        <f t="array" ref="D48">SUM(_xlfn._xlws.FILTER(_synthese_quantite_sortie,_synthese_n_article=BS_Janvier4567891011131415[[#This Row],[N° ARTICLE]],0))</f>
        <v>0</v>
      </c>
    </row>
    <row r="49" spans="1:4" s="18" customFormat="1" ht="15.95" customHeight="1" x14ac:dyDescent="0.2">
      <c r="A49" s="35">
        <v>7826504</v>
      </c>
      <c r="B49" s="60" t="s">
        <v>22</v>
      </c>
      <c r="C49" s="35" t="str">
        <f>IF(BS_Janvier4567891011131415[[#This Row],[N° ARTICLE]]=0,"",VLOOKUP(BS_Janvier4567891011131415[[#This Row],[N° ARTICLE]],Données!C44:E100,3))</f>
        <v>Viessmann</v>
      </c>
      <c r="D49" s="4" cm="1">
        <f t="array" ref="D49">SUM(_xlfn._xlws.FILTER(_synthese_quantite_sortie,_synthese_n_article=BS_Janvier4567891011131415[[#This Row],[N° ARTICLE]],0))</f>
        <v>0</v>
      </c>
    </row>
    <row r="50" spans="1:4" ht="15.95" customHeight="1" x14ac:dyDescent="0.2">
      <c r="A50" s="34">
        <v>7826515</v>
      </c>
      <c r="B50" s="61" t="s">
        <v>22</v>
      </c>
      <c r="C50" s="34" t="str">
        <f>IF(BS_Janvier4567891011131415[[#This Row],[N° ARTICLE]]=0,"",VLOOKUP(BS_Janvier4567891011131415[[#This Row],[N° ARTICLE]],Données!C45:E101,3))</f>
        <v>Viessmann</v>
      </c>
      <c r="D50" s="27" cm="1">
        <f t="array" ref="D50">SUM(_xlfn._xlws.FILTER(_synthese_quantite_sortie,_synthese_n_article=BS_Janvier4567891011131415[[#This Row],[N° ARTICLE]],0))</f>
        <v>0</v>
      </c>
    </row>
    <row r="51" spans="1:4" s="18" customFormat="1" ht="15.95" customHeight="1" x14ac:dyDescent="0.2">
      <c r="A51" s="35">
        <v>7826529</v>
      </c>
      <c r="B51" s="60" t="s">
        <v>100</v>
      </c>
      <c r="C51" s="35" t="str">
        <f>IF(BS_Janvier4567891011131415[[#This Row],[N° ARTICLE]]=0,"",VLOOKUP(BS_Janvier4567891011131415[[#This Row],[N° ARTICLE]],Données!C46:E102,3))</f>
        <v>Viessmann</v>
      </c>
      <c r="D51" s="4" cm="1">
        <f t="array" ref="D51">SUM(_xlfn._xlws.FILTER(_synthese_quantite_sortie,_synthese_n_article=BS_Janvier4567891011131415[[#This Row],[N° ARTICLE]],0))</f>
        <v>0</v>
      </c>
    </row>
    <row r="52" spans="1:4" ht="15.95" customHeight="1" x14ac:dyDescent="0.2">
      <c r="A52" s="34">
        <v>7827933</v>
      </c>
      <c r="B52" s="61" t="s">
        <v>23</v>
      </c>
      <c r="C52" s="34" t="str">
        <f>IF(BS_Janvier4567891011131415[[#This Row],[N° ARTICLE]]=0,"",VLOOKUP(BS_Janvier4567891011131415[[#This Row],[N° ARTICLE]],Données!C47:E103,3))</f>
        <v>Viessmann</v>
      </c>
      <c r="D52" s="27" cm="1">
        <f t="array" ref="D52">SUM(_xlfn._xlws.FILTER(_synthese_quantite_sortie,_synthese_n_article=BS_Janvier4567891011131415[[#This Row],[N° ARTICLE]],0))</f>
        <v>0</v>
      </c>
    </row>
    <row r="53" spans="1:4" s="18" customFormat="1" ht="15.95" customHeight="1" x14ac:dyDescent="0.2">
      <c r="A53" s="35">
        <v>7828718</v>
      </c>
      <c r="B53" s="60" t="s">
        <v>24</v>
      </c>
      <c r="C53" s="35" t="str">
        <f>IF(BS_Janvier4567891011131415[[#This Row],[N° ARTICLE]]=0,"",VLOOKUP(BS_Janvier4567891011131415[[#This Row],[N° ARTICLE]],Données!C48:E104,3))</f>
        <v>Viessmann</v>
      </c>
      <c r="D53" s="4" cm="1">
        <f t="array" ref="D53">SUM(_xlfn._xlws.FILTER(_synthese_quantite_sortie,_synthese_n_article=BS_Janvier4567891011131415[[#This Row],[N° ARTICLE]],0))</f>
        <v>0</v>
      </c>
    </row>
    <row r="54" spans="1:4" ht="15.95" customHeight="1" x14ac:dyDescent="0.2">
      <c r="A54" s="34">
        <v>7831305</v>
      </c>
      <c r="B54" s="61" t="s">
        <v>25</v>
      </c>
      <c r="C54" s="34" t="str">
        <f>IF(BS_Janvier4567891011131415[[#This Row],[N° ARTICLE]]=0,"",VLOOKUP(BS_Janvier4567891011131415[[#This Row],[N° ARTICLE]],Données!C49:E105,3))</f>
        <v>Viessmann</v>
      </c>
      <c r="D54" s="27" cm="1">
        <f t="array" ref="D54">SUM(_xlfn._xlws.FILTER(_synthese_quantite_sortie,_synthese_n_article=BS_Janvier4567891011131415[[#This Row],[N° ARTICLE]],0))</f>
        <v>0</v>
      </c>
    </row>
    <row r="55" spans="1:4" s="18" customFormat="1" ht="15.95" customHeight="1" x14ac:dyDescent="0.2">
      <c r="A55" s="35">
        <v>7836177</v>
      </c>
      <c r="B55" s="60" t="s">
        <v>26</v>
      </c>
      <c r="C55" s="35" t="str">
        <f>IF(BS_Janvier4567891011131415[[#This Row],[N° ARTICLE]]=0,"",VLOOKUP(BS_Janvier4567891011131415[[#This Row],[N° ARTICLE]],Données!C50:E106,3))</f>
        <v>Viessmann</v>
      </c>
      <c r="D55" s="4" cm="1">
        <f t="array" ref="D55">SUM(_xlfn._xlws.FILTER(_synthese_quantite_sortie,_synthese_n_article=BS_Janvier4567891011131415[[#This Row],[N° ARTICLE]],0))</f>
        <v>0</v>
      </c>
    </row>
    <row r="56" spans="1:4" ht="15.95" customHeight="1" x14ac:dyDescent="0.2">
      <c r="A56" s="34">
        <v>7836777</v>
      </c>
      <c r="B56" s="61" t="s">
        <v>27</v>
      </c>
      <c r="C56" s="34" t="str">
        <f>IF(BS_Janvier4567891011131415[[#This Row],[N° ARTICLE]]=0,"",VLOOKUP(BS_Janvier4567891011131415[[#This Row],[N° ARTICLE]],Données!C51:E107,3))</f>
        <v>Viessmann</v>
      </c>
      <c r="D56" s="27" cm="1">
        <f t="array" ref="D56">SUM(_xlfn._xlws.FILTER(_synthese_quantite_sortie,_synthese_n_article=BS_Janvier4567891011131415[[#This Row],[N° ARTICLE]],0))</f>
        <v>0</v>
      </c>
    </row>
    <row r="57" spans="1:4" s="18" customFormat="1" ht="15.95" customHeight="1" x14ac:dyDescent="0.2">
      <c r="A57" s="35">
        <v>7838979</v>
      </c>
      <c r="B57" s="60" t="s">
        <v>28</v>
      </c>
      <c r="C57" s="35" t="str">
        <f>IF(BS_Janvier4567891011131415[[#This Row],[N° ARTICLE]]=0,"",VLOOKUP(BS_Janvier4567891011131415[[#This Row],[N° ARTICLE]],Données!C52:E108,3))</f>
        <v>Viessmann</v>
      </c>
      <c r="D57" s="4" cm="1">
        <f t="array" ref="D57">SUM(_xlfn._xlws.FILTER(_synthese_quantite_sortie,_synthese_n_article=BS_Janvier4567891011131415[[#This Row],[N° ARTICLE]],0))</f>
        <v>0</v>
      </c>
    </row>
    <row r="58" spans="1:4" ht="15.95" customHeight="1" x14ac:dyDescent="0.2">
      <c r="A58" s="34">
        <v>7839451</v>
      </c>
      <c r="B58" s="61" t="s">
        <v>29</v>
      </c>
      <c r="C58" s="34" t="str">
        <f>IF(BS_Janvier4567891011131415[[#This Row],[N° ARTICLE]]=0,"",VLOOKUP(BS_Janvier4567891011131415[[#This Row],[N° ARTICLE]],Données!C53:E109,3))</f>
        <v>Viessmann</v>
      </c>
      <c r="D58" s="27" cm="1">
        <f t="array" ref="D58">SUM(_xlfn._xlws.FILTER(_synthese_quantite_sortie,_synthese_n_article=BS_Janvier4567891011131415[[#This Row],[N° ARTICLE]],0))</f>
        <v>0</v>
      </c>
    </row>
    <row r="59" spans="1:4" s="18" customFormat="1" ht="15.95" customHeight="1" x14ac:dyDescent="0.2">
      <c r="A59" s="35">
        <v>7839971</v>
      </c>
      <c r="B59" s="60" t="s">
        <v>30</v>
      </c>
      <c r="C59" s="35" t="str">
        <f>IF(BS_Janvier4567891011131415[[#This Row],[N° ARTICLE]]=0,"",VLOOKUP(BS_Janvier4567891011131415[[#This Row],[N° ARTICLE]],Données!C54:E110,3))</f>
        <v>Viessmann</v>
      </c>
      <c r="D59" s="4" cm="1">
        <f t="array" ref="D59">SUM(_xlfn._xlws.FILTER(_synthese_quantite_sortie,_synthese_n_article=BS_Janvier4567891011131415[[#This Row],[N° ARTICLE]],0))</f>
        <v>0</v>
      </c>
    </row>
    <row r="60" spans="1:4" ht="15.95" customHeight="1" x14ac:dyDescent="0.2">
      <c r="A60" s="34">
        <v>7840346</v>
      </c>
      <c r="B60" s="61" t="s">
        <v>31</v>
      </c>
      <c r="C60" s="34" t="str">
        <f>IF(BS_Janvier4567891011131415[[#This Row],[N° ARTICLE]]=0,"",VLOOKUP(BS_Janvier4567891011131415[[#This Row],[N° ARTICLE]],Données!C55:E111,3))</f>
        <v>Viessmann</v>
      </c>
      <c r="D60" s="27" cm="1">
        <f t="array" ref="D60">SUM(_xlfn._xlws.FILTER(_synthese_quantite_sortie,_synthese_n_article=BS_Janvier4567891011131415[[#This Row],[N° ARTICLE]],0))</f>
        <v>0</v>
      </c>
    </row>
    <row r="61" spans="1:4" s="18" customFormat="1" ht="15.95" customHeight="1" x14ac:dyDescent="0.2">
      <c r="A61" s="35">
        <v>7858539</v>
      </c>
      <c r="B61" s="60" t="s">
        <v>32</v>
      </c>
      <c r="C61" s="35" t="str">
        <f>IF(BS_Janvier4567891011131415[[#This Row],[N° ARTICLE]]=0,"",VLOOKUP(BS_Janvier4567891011131415[[#This Row],[N° ARTICLE]],Données!C56:E112,3))</f>
        <v>Viessmann</v>
      </c>
      <c r="D61" s="4" cm="1">
        <f t="array" ref="D61">SUM(_xlfn._xlws.FILTER(_synthese_quantite_sortie,_synthese_n_article=BS_Janvier4567891011131415[[#This Row],[N° ARTICLE]],0))</f>
        <v>0</v>
      </c>
    </row>
    <row r="62" spans="1:4" ht="15.95" customHeight="1" x14ac:dyDescent="0.2">
      <c r="A62" s="34" t="s">
        <v>99</v>
      </c>
      <c r="B62" s="61" t="s">
        <v>14</v>
      </c>
      <c r="C62" s="34" t="str">
        <f>IF(BS_Janvier4567891011131415[[#This Row],[N° ARTICLE]]=0,"",VLOOKUP(BS_Janvier4567891011131415[[#This Row],[N° ARTICLE]],Données!C57:E113,3))</f>
        <v>Viessmann</v>
      </c>
      <c r="D62" s="27" cm="1">
        <f t="array" ref="D62">SUM(_xlfn._xlws.FILTER(_synthese_quantite_sortie,_synthese_n_article=BS_Janvier4567891011131415[[#This Row],[N° ARTICLE]],0))</f>
        <v>0</v>
      </c>
    </row>
    <row r="63" spans="1:4" ht="15.95" customHeight="1" x14ac:dyDescent="0.2">
      <c r="A63" s="35" t="s">
        <v>101</v>
      </c>
      <c r="B63" s="60" t="s">
        <v>13</v>
      </c>
      <c r="C63" s="35" t="str">
        <f>IF(BS_Janvier4567891011131415[[#This Row],[N° ARTICLE]]=0,"",VLOOKUP(BS_Janvier4567891011131415[[#This Row],[N° ARTICLE]],Données!C58:E114,3))</f>
        <v>Viessmann</v>
      </c>
      <c r="D63" s="4" cm="1">
        <f t="array" ref="D63">SUM(_xlfn._xlws.FILTER(_synthese_quantite_sortie,_synthese_n_article=BS_Janvier4567891011131415[[#This Row],[N° ARTICLE]],0))</f>
        <v>0</v>
      </c>
    </row>
    <row r="64" spans="1:4" s="18" customFormat="1" ht="15.95" customHeight="1" x14ac:dyDescent="0.2">
      <c r="A64" s="34"/>
      <c r="B64" s="61" t="str">
        <f>IF(BS_Janvier4567891011131415[[#This Row],[N° ARTICLE]]=0,"",VLOOKUP(BS_Janvier4567891011131415[[#This Row],[N° ARTICLE]],Données!C59:E115,2,FALSE))</f>
        <v/>
      </c>
      <c r="C64" s="34" t="str">
        <f>IF(BS_Janvier4567891011131415[[#This Row],[N° ARTICLE]]=0,"",VLOOKUP(BS_Janvier4567891011131415[[#This Row],[N° ARTICLE]],Données!C59:E115,3))</f>
        <v/>
      </c>
      <c r="D64" s="27" cm="1">
        <f t="array" ref="D64">SUM(_xlfn._xlws.FILTER(_synthese_quantite_sortie,_synthese_n_article=BS_Janvier4567891011131415[[#This Row],[N° ARTICLE]],0))</f>
        <v>0</v>
      </c>
    </row>
    <row r="65" spans="1:4" ht="15.95" customHeight="1" x14ac:dyDescent="0.2">
      <c r="A65" s="35"/>
      <c r="B65" s="60" t="str">
        <f>IF(BS_Janvier4567891011131415[[#This Row],[N° ARTICLE]]=0,"",VLOOKUP(BS_Janvier4567891011131415[[#This Row],[N° ARTICLE]],Données!C60:E116,2,FALSE))</f>
        <v/>
      </c>
      <c r="C65" s="35" t="str">
        <f>IF(BS_Janvier4567891011131415[[#This Row],[N° ARTICLE]]=0,"",VLOOKUP(BS_Janvier4567891011131415[[#This Row],[N° ARTICLE]],Données!C60:E116,3))</f>
        <v/>
      </c>
      <c r="D65" s="4" cm="1">
        <f t="array" ref="D65">SUM(_xlfn._xlws.FILTER(_synthese_quantite_sortie,_synthese_n_article=BS_Janvier4567891011131415[[#This Row],[N° ARTICLE]],0))</f>
        <v>0</v>
      </c>
    </row>
    <row r="66" spans="1:4" ht="15.95" customHeight="1" x14ac:dyDescent="0.2">
      <c r="A66" s="34"/>
      <c r="B66" s="61" t="str">
        <f>IF(BS_Janvier4567891011131415[[#This Row],[N° ARTICLE]]=0,"",VLOOKUP(BS_Janvier4567891011131415[[#This Row],[N° ARTICLE]],Données!C61:E117,2,FALSE))</f>
        <v/>
      </c>
      <c r="C66" s="34" t="str">
        <f>IF(BS_Janvier4567891011131415[[#This Row],[N° ARTICLE]]=0,"",VLOOKUP(BS_Janvier4567891011131415[[#This Row],[N° ARTICLE]],Données!C61:E117,3))</f>
        <v/>
      </c>
      <c r="D66" s="27" cm="1">
        <f t="array" ref="D66">SUM(_xlfn._xlws.FILTER(_synthese_quantite_sortie,_synthese_n_article=BS_Janvier4567891011131415[[#This Row],[N° ARTICLE]],0))</f>
        <v>0</v>
      </c>
    </row>
    <row r="67" spans="1:4" s="18" customFormat="1" ht="15.95" customHeight="1" x14ac:dyDescent="0.2">
      <c r="A67" s="35"/>
      <c r="B67" s="60" t="str">
        <f>IF(BS_Janvier4567891011131415[[#This Row],[N° ARTICLE]]=0,"",VLOOKUP(BS_Janvier4567891011131415[[#This Row],[N° ARTICLE]],Données!C62:E118,2,FALSE))</f>
        <v/>
      </c>
      <c r="C67" s="35" t="str">
        <f>IF(BS_Janvier4567891011131415[[#This Row],[N° ARTICLE]]=0,"",VLOOKUP(BS_Janvier4567891011131415[[#This Row],[N° ARTICLE]],Données!C62:E118,3))</f>
        <v/>
      </c>
      <c r="D67" s="4" cm="1">
        <f t="array" ref="D67">SUM(_xlfn._xlws.FILTER(_synthese_quantite_sortie,_synthese_n_article=BS_Janvier4567891011131415[[#This Row],[N° ARTICLE]],0))</f>
        <v>0</v>
      </c>
    </row>
    <row r="68" spans="1:4" ht="15.95" customHeight="1" x14ac:dyDescent="0.2">
      <c r="A68" s="34"/>
      <c r="B68" s="61" t="str">
        <f>IF(BS_Janvier4567891011131415[[#This Row],[N° ARTICLE]]=0,"",VLOOKUP(BS_Janvier4567891011131415[[#This Row],[N° ARTICLE]],Données!C63:E119,2,FALSE))</f>
        <v/>
      </c>
      <c r="C68" s="34" t="str">
        <f>IF(BS_Janvier4567891011131415[[#This Row],[N° ARTICLE]]=0,"",VLOOKUP(BS_Janvier4567891011131415[[#This Row],[N° ARTICLE]],Données!C63:E119,3))</f>
        <v/>
      </c>
      <c r="D68" s="27" cm="1">
        <f t="array" ref="D68">SUM(_xlfn._xlws.FILTER(_synthese_quantite_sortie,_synthese_n_article=BS_Janvier4567891011131415[[#This Row],[N° ARTICLE]],0))</f>
        <v>0</v>
      </c>
    </row>
    <row r="69" spans="1:4" s="18" customFormat="1" ht="15.95" customHeight="1" x14ac:dyDescent="0.2">
      <c r="A69" s="35"/>
      <c r="B69" s="60" t="str">
        <f>IF(BS_Janvier4567891011131415[[#This Row],[N° ARTICLE]]=0,"",VLOOKUP(BS_Janvier4567891011131415[[#This Row],[N° ARTICLE]],Données!C64:E120,2,FALSE))</f>
        <v/>
      </c>
      <c r="C69" s="35" t="str">
        <f>IF(BS_Janvier4567891011131415[[#This Row],[N° ARTICLE]]=0,"",VLOOKUP(BS_Janvier4567891011131415[[#This Row],[N° ARTICLE]],Données!C64:E120,3))</f>
        <v/>
      </c>
      <c r="D69" s="4" cm="1">
        <f t="array" ref="D69">SUM(_xlfn._xlws.FILTER(_synthese_quantite_sortie,_synthese_n_article=BS_Janvier4567891011131415[[#This Row],[N° ARTICLE]],0))</f>
        <v>0</v>
      </c>
    </row>
    <row r="70" spans="1:4" ht="15.95" customHeight="1" x14ac:dyDescent="0.2">
      <c r="A70" s="34"/>
      <c r="B70" s="61" t="str">
        <f>IF(BS_Janvier4567891011131415[[#This Row],[N° ARTICLE]]=0,"",VLOOKUP(BS_Janvier4567891011131415[[#This Row],[N° ARTICLE]],Données!C65:E121,2,FALSE))</f>
        <v/>
      </c>
      <c r="C70" s="34" t="str">
        <f>IF(BS_Janvier4567891011131415[[#This Row],[N° ARTICLE]]=0,"",VLOOKUP(BS_Janvier4567891011131415[[#This Row],[N° ARTICLE]],Données!C65:E121,3))</f>
        <v/>
      </c>
      <c r="D70" s="27" cm="1">
        <f t="array" ref="D70">SUM(_xlfn._xlws.FILTER(_synthese_quantite_sortie,_synthese_n_article=BS_Janvier4567891011131415[[#This Row],[N° ARTICLE]],0))</f>
        <v>0</v>
      </c>
    </row>
    <row r="71" spans="1:4" s="18" customFormat="1" ht="15.95" customHeight="1" x14ac:dyDescent="0.2">
      <c r="A71" s="35"/>
      <c r="B71" s="60" t="str">
        <f>IF(BS_Janvier4567891011131415[[#This Row],[N° ARTICLE]]=0,"",VLOOKUP(BS_Janvier4567891011131415[[#This Row],[N° ARTICLE]],Données!C66:E122,2,FALSE))</f>
        <v/>
      </c>
      <c r="C71" s="35" t="str">
        <f>IF(BS_Janvier4567891011131415[[#This Row],[N° ARTICLE]]=0,"",VLOOKUP(BS_Janvier4567891011131415[[#This Row],[N° ARTICLE]],Données!C66:E122,3))</f>
        <v/>
      </c>
      <c r="D71" s="4" cm="1">
        <f t="array" ref="D71">SUM(_xlfn._xlws.FILTER(_synthese_quantite_sortie,_synthese_n_article=BS_Janvier4567891011131415[[#This Row],[N° ARTICLE]],0))</f>
        <v>0</v>
      </c>
    </row>
    <row r="72" spans="1:4" ht="15.95" customHeight="1" x14ac:dyDescent="0.2">
      <c r="A72" s="34"/>
      <c r="B72" s="61" t="str">
        <f>IF(BS_Janvier4567891011131415[[#This Row],[N° ARTICLE]]=0,"",VLOOKUP(BS_Janvier4567891011131415[[#This Row],[N° ARTICLE]],Données!C67:E123,2,FALSE))</f>
        <v/>
      </c>
      <c r="C72" s="34" t="str">
        <f>IF(BS_Janvier4567891011131415[[#This Row],[N° ARTICLE]]=0,"",VLOOKUP(BS_Janvier4567891011131415[[#This Row],[N° ARTICLE]],Données!C67:E123,3))</f>
        <v/>
      </c>
      <c r="D72" s="27" cm="1">
        <f t="array" ref="D72">SUM(_xlfn._xlws.FILTER(_synthese_quantite_sortie,_synthese_n_article=BS_Janvier4567891011131415[[#This Row],[N° ARTICLE]],0))</f>
        <v>0</v>
      </c>
    </row>
    <row r="73" spans="1:4" s="18" customFormat="1" ht="15.95" customHeight="1" x14ac:dyDescent="0.2">
      <c r="A73" s="35"/>
      <c r="B73" s="60" t="str">
        <f>IF(BS_Janvier4567891011131415[[#This Row],[N° ARTICLE]]=0,"",VLOOKUP(BS_Janvier4567891011131415[[#This Row],[N° ARTICLE]],Données!C68:E124,2,FALSE))</f>
        <v/>
      </c>
      <c r="C73" s="35" t="str">
        <f>IF(BS_Janvier4567891011131415[[#This Row],[N° ARTICLE]]=0,"",VLOOKUP(BS_Janvier4567891011131415[[#This Row],[N° ARTICLE]],Données!C68:E124,3))</f>
        <v/>
      </c>
      <c r="D73" s="4" cm="1">
        <f t="array" ref="D73">SUM(_xlfn._xlws.FILTER(_synthese_quantite_sortie,_synthese_n_article=BS_Janvier4567891011131415[[#This Row],[N° ARTICLE]],0))</f>
        <v>0</v>
      </c>
    </row>
    <row r="74" spans="1:4" ht="15.95" customHeight="1" x14ac:dyDescent="0.2">
      <c r="A74" s="34"/>
      <c r="B74" s="61" t="str">
        <f>IF(BS_Janvier4567891011131415[[#This Row],[N° ARTICLE]]=0,"",VLOOKUP(BS_Janvier4567891011131415[[#This Row],[N° ARTICLE]],Données!C69:E125,2,FALSE))</f>
        <v/>
      </c>
      <c r="C74" s="34" t="str">
        <f>IF(BS_Janvier4567891011131415[[#This Row],[N° ARTICLE]]=0,"",VLOOKUP(BS_Janvier4567891011131415[[#This Row],[N° ARTICLE]],Données!C69:E125,3))</f>
        <v/>
      </c>
      <c r="D74" s="27" cm="1">
        <f t="array" ref="D74">SUM(_xlfn._xlws.FILTER(_synthese_quantite_sortie,_synthese_n_article=BS_Janvier4567891011131415[[#This Row],[N° ARTICLE]],0))</f>
        <v>0</v>
      </c>
    </row>
    <row r="75" spans="1:4" s="18" customFormat="1" ht="15.95" customHeight="1" x14ac:dyDescent="0.2">
      <c r="A75" s="35"/>
      <c r="B75" s="60" t="str">
        <f>IF(BS_Janvier4567891011131415[[#This Row],[N° ARTICLE]]=0,"",VLOOKUP(BS_Janvier4567891011131415[[#This Row],[N° ARTICLE]],Données!C70:E126,2,FALSE))</f>
        <v/>
      </c>
      <c r="C75" s="35" t="str">
        <f>IF(BS_Janvier4567891011131415[[#This Row],[N° ARTICLE]]=0,"",VLOOKUP(BS_Janvier4567891011131415[[#This Row],[N° ARTICLE]],Données!C70:E126,3))</f>
        <v/>
      </c>
      <c r="D75" s="4" cm="1">
        <f t="array" ref="D75">SUM(_xlfn._xlws.FILTER(_synthese_quantite_sortie,_synthese_n_article=BS_Janvier4567891011131415[[#This Row],[N° ARTICLE]],0))</f>
        <v>0</v>
      </c>
    </row>
    <row r="76" spans="1:4" ht="15.95" customHeight="1" x14ac:dyDescent="0.2">
      <c r="A76" s="34"/>
      <c r="B76" s="61" t="str">
        <f>IF(BS_Janvier4567891011131415[[#This Row],[N° ARTICLE]]=0,"",VLOOKUP(BS_Janvier4567891011131415[[#This Row],[N° ARTICLE]],Données!C71:E127,2,FALSE))</f>
        <v/>
      </c>
      <c r="C76" s="34" t="str">
        <f>IF(BS_Janvier4567891011131415[[#This Row],[N° ARTICLE]]=0,"",VLOOKUP(BS_Janvier4567891011131415[[#This Row],[N° ARTICLE]],Données!C71:E127,3))</f>
        <v/>
      </c>
      <c r="D76" s="27" cm="1">
        <f t="array" ref="D76">SUM(_xlfn._xlws.FILTER(_synthese_quantite_sortie,_synthese_n_article=BS_Janvier4567891011131415[[#This Row],[N° ARTICLE]],0))</f>
        <v>0</v>
      </c>
    </row>
    <row r="77" spans="1:4" s="18" customFormat="1" ht="15.95" customHeight="1" x14ac:dyDescent="0.2">
      <c r="A77" s="35"/>
      <c r="B77" s="60" t="str">
        <f>IF(BS_Janvier4567891011131415[[#This Row],[N° ARTICLE]]=0,"",VLOOKUP(BS_Janvier4567891011131415[[#This Row],[N° ARTICLE]],Données!C72:E128,2,FALSE))</f>
        <v/>
      </c>
      <c r="C77" s="35" t="str">
        <f>IF(BS_Janvier4567891011131415[[#This Row],[N° ARTICLE]]=0,"",VLOOKUP(BS_Janvier4567891011131415[[#This Row],[N° ARTICLE]],Données!C72:E128,3))</f>
        <v/>
      </c>
      <c r="D77" s="4" cm="1">
        <f t="array" ref="D77">SUM(_xlfn._xlws.FILTER(_synthese_quantite_sortie,_synthese_n_article=BS_Janvier4567891011131415[[#This Row],[N° ARTICLE]],0))</f>
        <v>0</v>
      </c>
    </row>
    <row r="78" spans="1:4" ht="15.95" customHeight="1" x14ac:dyDescent="0.2">
      <c r="A78" s="34"/>
      <c r="B78" s="61" t="str">
        <f>IF(BS_Janvier4567891011131415[[#This Row],[N° ARTICLE]]=0,"",VLOOKUP(BS_Janvier4567891011131415[[#This Row],[N° ARTICLE]],Données!C73:E129,2,FALSE))</f>
        <v/>
      </c>
      <c r="C78" s="34" t="str">
        <f>IF(BS_Janvier4567891011131415[[#This Row],[N° ARTICLE]]=0,"",VLOOKUP(BS_Janvier4567891011131415[[#This Row],[N° ARTICLE]],Données!C73:E129,3))</f>
        <v/>
      </c>
      <c r="D78" s="27" cm="1">
        <f t="array" ref="D78">SUM(_xlfn._xlws.FILTER(_synthese_quantite_sortie,_synthese_n_article=BS_Janvier4567891011131415[[#This Row],[N° ARTICLE]],0))</f>
        <v>0</v>
      </c>
    </row>
    <row r="79" spans="1:4" s="18" customFormat="1" ht="15.95" customHeight="1" x14ac:dyDescent="0.2">
      <c r="A79" s="35"/>
      <c r="B79" s="60" t="str">
        <f>IF(BS_Janvier4567891011131415[[#This Row],[N° ARTICLE]]=0,"",VLOOKUP(BS_Janvier4567891011131415[[#This Row],[N° ARTICLE]],Données!C74:E130,2,FALSE))</f>
        <v/>
      </c>
      <c r="C79" s="35" t="str">
        <f>IF(BS_Janvier4567891011131415[[#This Row],[N° ARTICLE]]=0,"",VLOOKUP(BS_Janvier4567891011131415[[#This Row],[N° ARTICLE]],Données!C74:E130,3))</f>
        <v/>
      </c>
      <c r="D79" s="4" cm="1">
        <f t="array" ref="D79">SUM(_xlfn._xlws.FILTER(_synthese_quantite_sortie,_synthese_n_article=BS_Janvier4567891011131415[[#This Row],[N° ARTICLE]],0))</f>
        <v>0</v>
      </c>
    </row>
    <row r="80" spans="1:4" ht="15.95" customHeight="1" x14ac:dyDescent="0.2">
      <c r="A80" s="34"/>
      <c r="B80" s="61" t="str">
        <f>IF(BS_Janvier4567891011131415[[#This Row],[N° ARTICLE]]=0,"",VLOOKUP(BS_Janvier4567891011131415[[#This Row],[N° ARTICLE]],Données!C75:E131,2,FALSE))</f>
        <v/>
      </c>
      <c r="C80" s="34" t="str">
        <f>IF(BS_Janvier4567891011131415[[#This Row],[N° ARTICLE]]=0,"",VLOOKUP(BS_Janvier4567891011131415[[#This Row],[N° ARTICLE]],Données!C75:E131,3))</f>
        <v/>
      </c>
      <c r="D80" s="27" cm="1">
        <f t="array" ref="D80">SUM(_xlfn._xlws.FILTER(_synthese_quantite_sortie,_synthese_n_article=BS_Janvier4567891011131415[[#This Row],[N° ARTICLE]],0))</f>
        <v>0</v>
      </c>
    </row>
    <row r="81" spans="1:4" ht="15.95" customHeight="1" x14ac:dyDescent="0.2">
      <c r="A81" s="35"/>
      <c r="B81" s="60" t="str">
        <f>IF(BS_Janvier4567891011131415[[#This Row],[N° ARTICLE]]=0,"",VLOOKUP(BS_Janvier4567891011131415[[#This Row],[N° ARTICLE]],Données!C76:E132,2,FALSE))</f>
        <v/>
      </c>
      <c r="C81" s="35" t="str">
        <f>IF(BS_Janvier4567891011131415[[#This Row],[N° ARTICLE]]=0,"",VLOOKUP(BS_Janvier4567891011131415[[#This Row],[N° ARTICLE]],Données!C76:E132,3))</f>
        <v/>
      </c>
      <c r="D81" s="4" cm="1">
        <f t="array" ref="D81">SUM(_xlfn._xlws.FILTER(_synthese_quantite_sortie,_synthese_n_article=BS_Janvier4567891011131415[[#This Row],[N° ARTICLE]],0))</f>
        <v>0</v>
      </c>
    </row>
    <row r="82" spans="1:4" s="18" customFormat="1" ht="15.95" customHeight="1" x14ac:dyDescent="0.2">
      <c r="A82" s="34"/>
      <c r="B82" s="61" t="str">
        <f>IF(BS_Janvier4567891011131415[[#This Row],[N° ARTICLE]]=0,"",VLOOKUP(BS_Janvier4567891011131415[[#This Row],[N° ARTICLE]],Données!C77:E133,2,FALSE))</f>
        <v/>
      </c>
      <c r="C82" s="34" t="str">
        <f>IF(BS_Janvier4567891011131415[[#This Row],[N° ARTICLE]]=0,"",VLOOKUP(BS_Janvier4567891011131415[[#This Row],[N° ARTICLE]],Données!C77:E133,3))</f>
        <v/>
      </c>
      <c r="D82" s="27" cm="1">
        <f t="array" ref="D82">SUM(_xlfn._xlws.FILTER(_synthese_quantite_sortie,_synthese_n_article=BS_Janvier4567891011131415[[#This Row],[N° ARTICLE]],0))</f>
        <v>0</v>
      </c>
    </row>
    <row r="83" spans="1:4" ht="15.95" customHeight="1" x14ac:dyDescent="0.2">
      <c r="A83" s="35"/>
      <c r="B83" s="60" t="str">
        <f>IF(BS_Janvier4567891011131415[[#This Row],[N° ARTICLE]]=0,"",VLOOKUP(BS_Janvier4567891011131415[[#This Row],[N° ARTICLE]],Données!C78:E134,2,FALSE))</f>
        <v/>
      </c>
      <c r="C83" s="35" t="str">
        <f>IF(BS_Janvier4567891011131415[[#This Row],[N° ARTICLE]]=0,"",VLOOKUP(BS_Janvier4567891011131415[[#This Row],[N° ARTICLE]],Données!C78:E134,3))</f>
        <v/>
      </c>
      <c r="D83" s="4" cm="1">
        <f t="array" ref="D83">SUM(_xlfn._xlws.FILTER(_synthese_quantite_sortie,_synthese_n_article=BS_Janvier4567891011131415[[#This Row],[N° ARTICLE]],0))</f>
        <v>0</v>
      </c>
    </row>
    <row r="84" spans="1:4" s="18" customFormat="1" ht="15.95" customHeight="1" x14ac:dyDescent="0.2">
      <c r="A84" s="34"/>
      <c r="B84" s="61" t="str">
        <f>IF(BS_Janvier4567891011131415[[#This Row],[N° ARTICLE]]=0,"",VLOOKUP(BS_Janvier4567891011131415[[#This Row],[N° ARTICLE]],Données!C79:E135,2,FALSE))</f>
        <v/>
      </c>
      <c r="C84" s="34" t="str">
        <f>IF(BS_Janvier4567891011131415[[#This Row],[N° ARTICLE]]=0,"",VLOOKUP(BS_Janvier4567891011131415[[#This Row],[N° ARTICLE]],Données!C79:E135,3))</f>
        <v/>
      </c>
      <c r="D84" s="27" cm="1">
        <f t="array" ref="D84">SUM(_xlfn._xlws.FILTER(_synthese_quantite_sortie,_synthese_n_article=BS_Janvier4567891011131415[[#This Row],[N° ARTICLE]],0))</f>
        <v>0</v>
      </c>
    </row>
    <row r="85" spans="1:4" ht="15.95" customHeight="1" x14ac:dyDescent="0.2">
      <c r="A85" s="35"/>
      <c r="B85" s="60" t="str">
        <f>IF(BS_Janvier4567891011131415[[#This Row],[N° ARTICLE]]=0,"",VLOOKUP(BS_Janvier4567891011131415[[#This Row],[N° ARTICLE]],Données!C80:E136,2,FALSE))</f>
        <v/>
      </c>
      <c r="C85" s="35" t="str">
        <f>IF(BS_Janvier4567891011131415[[#This Row],[N° ARTICLE]]=0,"",VLOOKUP(BS_Janvier4567891011131415[[#This Row],[N° ARTICLE]],Données!C80:E136,3))</f>
        <v/>
      </c>
      <c r="D85" s="4" cm="1">
        <f t="array" ref="D85">SUM(_xlfn._xlws.FILTER(_synthese_quantite_sortie,_synthese_n_article=BS_Janvier4567891011131415[[#This Row],[N° ARTICLE]],0))</f>
        <v>0</v>
      </c>
    </row>
    <row r="86" spans="1:4" s="18" customFormat="1" ht="15.95" customHeight="1" x14ac:dyDescent="0.2">
      <c r="A86" s="34"/>
      <c r="B86" s="61" t="str">
        <f>IF(BS_Janvier4567891011131415[[#This Row],[N° ARTICLE]]=0,"",VLOOKUP(BS_Janvier4567891011131415[[#This Row],[N° ARTICLE]],Données!C81:E137,2,FALSE))</f>
        <v/>
      </c>
      <c r="C86" s="34" t="str">
        <f>IF(BS_Janvier4567891011131415[[#This Row],[N° ARTICLE]]=0,"",VLOOKUP(BS_Janvier4567891011131415[[#This Row],[N° ARTICLE]],Données!C81:E137,3))</f>
        <v/>
      </c>
      <c r="D86" s="27" cm="1">
        <f t="array" ref="D86">SUM(_xlfn._xlws.FILTER(_synthese_quantite_sortie,_synthese_n_article=BS_Janvier4567891011131415[[#This Row],[N° ARTICLE]],0))</f>
        <v>0</v>
      </c>
    </row>
    <row r="87" spans="1:4" ht="15.95" customHeight="1" x14ac:dyDescent="0.2">
      <c r="A87" s="35"/>
      <c r="B87" s="60" t="str">
        <f>IF(BS_Janvier4567891011131415[[#This Row],[N° ARTICLE]]=0,"",VLOOKUP(BS_Janvier4567891011131415[[#This Row],[N° ARTICLE]],Données!C82:E138,2,FALSE))</f>
        <v/>
      </c>
      <c r="C87" s="35" t="str">
        <f>IF(BS_Janvier4567891011131415[[#This Row],[N° ARTICLE]]=0,"",VLOOKUP(BS_Janvier4567891011131415[[#This Row],[N° ARTICLE]],Données!C82:E138,3))</f>
        <v/>
      </c>
      <c r="D87" s="4" cm="1">
        <f t="array" ref="D87">SUM(_xlfn._xlws.FILTER(_synthese_quantite_sortie,_synthese_n_article=BS_Janvier4567891011131415[[#This Row],[N° ARTICLE]],0))</f>
        <v>0</v>
      </c>
    </row>
    <row r="88" spans="1:4" s="18" customFormat="1" ht="15.95" customHeight="1" x14ac:dyDescent="0.2">
      <c r="A88" s="34"/>
      <c r="B88" s="61" t="str">
        <f>IF(BS_Janvier4567891011131415[[#This Row],[N° ARTICLE]]=0,"",VLOOKUP(BS_Janvier4567891011131415[[#This Row],[N° ARTICLE]],Données!C83:E139,2,FALSE))</f>
        <v/>
      </c>
      <c r="C88" s="34" t="str">
        <f>IF(BS_Janvier4567891011131415[[#This Row],[N° ARTICLE]]=0,"",VLOOKUP(BS_Janvier4567891011131415[[#This Row],[N° ARTICLE]],Données!C83:E139,3))</f>
        <v/>
      </c>
      <c r="D88" s="27" cm="1">
        <f t="array" ref="D88">SUM(_xlfn._xlws.FILTER(_synthese_quantite_sortie,_synthese_n_article=BS_Janvier4567891011131415[[#This Row],[N° ARTICLE]],0))</f>
        <v>0</v>
      </c>
    </row>
    <row r="89" spans="1:4" ht="15.95" customHeight="1" x14ac:dyDescent="0.2">
      <c r="A89" s="35"/>
      <c r="B89" s="60" t="str">
        <f>IF(BS_Janvier4567891011131415[[#This Row],[N° ARTICLE]]=0,"",VLOOKUP(BS_Janvier4567891011131415[[#This Row],[N° ARTICLE]],Données!C84:E140,2,FALSE))</f>
        <v/>
      </c>
      <c r="C89" s="35" t="str">
        <f>IF(BS_Janvier4567891011131415[[#This Row],[N° ARTICLE]]=0,"",VLOOKUP(BS_Janvier4567891011131415[[#This Row],[N° ARTICLE]],Données!C84:E140,3))</f>
        <v/>
      </c>
      <c r="D89" s="4" cm="1">
        <f t="array" ref="D89">SUM(_xlfn._xlws.FILTER(_synthese_quantite_sortie,_synthese_n_article=BS_Janvier4567891011131415[[#This Row],[N° ARTICLE]],0))</f>
        <v>0</v>
      </c>
    </row>
    <row r="90" spans="1:4" s="18" customFormat="1" ht="15.95" customHeight="1" x14ac:dyDescent="0.2">
      <c r="A90" s="34"/>
      <c r="B90" s="61" t="str">
        <f>IF(BS_Janvier4567891011131415[[#This Row],[N° ARTICLE]]=0,"",VLOOKUP(BS_Janvier4567891011131415[[#This Row],[N° ARTICLE]],Données!C85:E141,2,FALSE))</f>
        <v/>
      </c>
      <c r="C90" s="34" t="str">
        <f>IF(BS_Janvier4567891011131415[[#This Row],[N° ARTICLE]]=0,"",VLOOKUP(BS_Janvier4567891011131415[[#This Row],[N° ARTICLE]],Données!C85:E141,3))</f>
        <v/>
      </c>
      <c r="D90" s="27" cm="1">
        <f t="array" ref="D90">SUM(_xlfn._xlws.FILTER(_synthese_quantite_sortie,_synthese_n_article=BS_Janvier4567891011131415[[#This Row],[N° ARTICLE]],0))</f>
        <v>0</v>
      </c>
    </row>
    <row r="91" spans="1:4" ht="15.95" customHeight="1" x14ac:dyDescent="0.2">
      <c r="A91" s="35"/>
      <c r="B91" s="60" t="str">
        <f>IF(BS_Janvier4567891011131415[[#This Row],[N° ARTICLE]]=0,"",VLOOKUP(BS_Janvier4567891011131415[[#This Row],[N° ARTICLE]],Données!C86:E142,2,FALSE))</f>
        <v/>
      </c>
      <c r="C91" s="35" t="str">
        <f>IF(BS_Janvier4567891011131415[[#This Row],[N° ARTICLE]]=0,"",VLOOKUP(BS_Janvier4567891011131415[[#This Row],[N° ARTICLE]],Données!C86:E142,3))</f>
        <v/>
      </c>
      <c r="D91" s="4" cm="1">
        <f t="array" ref="D91">SUM(_xlfn._xlws.FILTER(_synthese_quantite_sortie,_synthese_n_article=BS_Janvier4567891011131415[[#This Row],[N° ARTICLE]],0))</f>
        <v>0</v>
      </c>
    </row>
    <row r="92" spans="1:4" ht="15.95" customHeight="1" x14ac:dyDescent="0.2">
      <c r="A92" s="34"/>
      <c r="B92" s="61" t="str">
        <f>IF(BS_Janvier4567891011131415[[#This Row],[N° ARTICLE]]=0,"",VLOOKUP(BS_Janvier4567891011131415[[#This Row],[N° ARTICLE]],Données!C87:E143,2,FALSE))</f>
        <v/>
      </c>
      <c r="C92" s="34" t="str">
        <f>IF(BS_Janvier4567891011131415[[#This Row],[N° ARTICLE]]=0,"",VLOOKUP(BS_Janvier4567891011131415[[#This Row],[N° ARTICLE]],Données!C87:E143,3))</f>
        <v/>
      </c>
      <c r="D92" s="27" cm="1">
        <f t="array" ref="D92">SUM(_xlfn._xlws.FILTER(_synthese_quantite_sortie,_synthese_n_article=BS_Janvier4567891011131415[[#This Row],[N° ARTICLE]],0))</f>
        <v>0</v>
      </c>
    </row>
    <row r="93" spans="1:4" s="18" customFormat="1" ht="15.95" customHeight="1" x14ac:dyDescent="0.2">
      <c r="A93" s="35"/>
      <c r="B93" s="60" t="str">
        <f>IF(BS_Janvier4567891011131415[[#This Row],[N° ARTICLE]]=0,"",VLOOKUP(BS_Janvier4567891011131415[[#This Row],[N° ARTICLE]],Données!C88:E144,2,FALSE))</f>
        <v/>
      </c>
      <c r="C93" s="35" t="str">
        <f>IF(BS_Janvier4567891011131415[[#This Row],[N° ARTICLE]]=0,"",VLOOKUP(BS_Janvier4567891011131415[[#This Row],[N° ARTICLE]],Données!C88:E144,3))</f>
        <v/>
      </c>
      <c r="D93" s="4" cm="1">
        <f t="array" ref="D93">SUM(_xlfn._xlws.FILTER(_synthese_quantite_sortie,_synthese_n_article=BS_Janvier4567891011131415[[#This Row],[N° ARTICLE]],0))</f>
        <v>0</v>
      </c>
    </row>
    <row r="94" spans="1:4" ht="15.95" customHeight="1" x14ac:dyDescent="0.2">
      <c r="A94" s="34"/>
      <c r="B94" s="61" t="str">
        <f>IF(BS_Janvier4567891011131415[[#This Row],[N° ARTICLE]]=0,"",VLOOKUP(BS_Janvier4567891011131415[[#This Row],[N° ARTICLE]],Données!C89:E145,2,FALSE))</f>
        <v/>
      </c>
      <c r="C94" s="34" t="str">
        <f>IF(BS_Janvier4567891011131415[[#This Row],[N° ARTICLE]]=0,"",VLOOKUP(BS_Janvier4567891011131415[[#This Row],[N° ARTICLE]],Données!C89:E145,3))</f>
        <v/>
      </c>
      <c r="D94" s="27" cm="1">
        <f t="array" ref="D94">SUM(_xlfn._xlws.FILTER(_synthese_quantite_sortie,_synthese_n_article=BS_Janvier4567891011131415[[#This Row],[N° ARTICLE]],0))</f>
        <v>0</v>
      </c>
    </row>
    <row r="95" spans="1:4" s="18" customFormat="1" ht="15.95" customHeight="1" x14ac:dyDescent="0.2">
      <c r="A95" s="35"/>
      <c r="B95" s="60" t="str">
        <f>IF(BS_Janvier4567891011131415[[#This Row],[N° ARTICLE]]=0,"",VLOOKUP(BS_Janvier4567891011131415[[#This Row],[N° ARTICLE]],Données!C90:E146,2,FALSE))</f>
        <v/>
      </c>
      <c r="C95" s="35" t="str">
        <f>IF(BS_Janvier4567891011131415[[#This Row],[N° ARTICLE]]=0,"",VLOOKUP(BS_Janvier4567891011131415[[#This Row],[N° ARTICLE]],Données!C90:E146,3))</f>
        <v/>
      </c>
      <c r="D95" s="4" cm="1">
        <f t="array" ref="D95">SUM(_xlfn._xlws.FILTER(_synthese_quantite_sortie,_synthese_n_article=BS_Janvier4567891011131415[[#This Row],[N° ARTICLE]],0))</f>
        <v>0</v>
      </c>
    </row>
    <row r="96" spans="1:4" ht="15.95" customHeight="1" x14ac:dyDescent="0.2">
      <c r="A96" s="34"/>
      <c r="B96" s="61" t="str">
        <f>IF(BS_Janvier4567891011131415[[#This Row],[N° ARTICLE]]=0,"",VLOOKUP(BS_Janvier4567891011131415[[#This Row],[N° ARTICLE]],Données!C91:E147,2,FALSE))</f>
        <v/>
      </c>
      <c r="C96" s="34" t="str">
        <f>IF(BS_Janvier4567891011131415[[#This Row],[N° ARTICLE]]=0,"",VLOOKUP(BS_Janvier4567891011131415[[#This Row],[N° ARTICLE]],Données!C91:E147,3))</f>
        <v/>
      </c>
      <c r="D96" s="27" cm="1">
        <f t="array" ref="D96">SUM(_xlfn._xlws.FILTER(_synthese_quantite_sortie,_synthese_n_article=BS_Janvier4567891011131415[[#This Row],[N° ARTICLE]],0))</f>
        <v>0</v>
      </c>
    </row>
    <row r="97" spans="1:4" s="18" customFormat="1" ht="15.95" customHeight="1" x14ac:dyDescent="0.2">
      <c r="A97" s="35"/>
      <c r="B97" s="60" t="str">
        <f>IF(BS_Janvier4567891011131415[[#This Row],[N° ARTICLE]]=0,"",VLOOKUP(BS_Janvier4567891011131415[[#This Row],[N° ARTICLE]],Données!C92:E148,2,FALSE))</f>
        <v/>
      </c>
      <c r="C97" s="35" t="str">
        <f>IF(BS_Janvier4567891011131415[[#This Row],[N° ARTICLE]]=0,"",VLOOKUP(BS_Janvier4567891011131415[[#This Row],[N° ARTICLE]],Données!C92:E148,3))</f>
        <v/>
      </c>
      <c r="D97" s="4" cm="1">
        <f t="array" ref="D97">SUM(_xlfn._xlws.FILTER(_synthese_quantite_sortie,_synthese_n_article=BS_Janvier4567891011131415[[#This Row],[N° ARTICLE]],0))</f>
        <v>0</v>
      </c>
    </row>
    <row r="98" spans="1:4" ht="15.95" customHeight="1" x14ac:dyDescent="0.2">
      <c r="A98" s="34"/>
      <c r="B98" s="61" t="str">
        <f>IF(BS_Janvier4567891011131415[[#This Row],[N° ARTICLE]]=0,"",VLOOKUP(BS_Janvier4567891011131415[[#This Row],[N° ARTICLE]],Données!C93:E149,2,FALSE))</f>
        <v/>
      </c>
      <c r="C98" s="34" t="str">
        <f>IF(BS_Janvier4567891011131415[[#This Row],[N° ARTICLE]]=0,"",VLOOKUP(BS_Janvier4567891011131415[[#This Row],[N° ARTICLE]],Données!C93:E149,3))</f>
        <v/>
      </c>
      <c r="D98" s="27" cm="1">
        <f t="array" ref="D98">SUM(_xlfn._xlws.FILTER(_synthese_quantite_sortie,_synthese_n_article=BS_Janvier4567891011131415[[#This Row],[N° ARTICLE]],0))</f>
        <v>0</v>
      </c>
    </row>
    <row r="99" spans="1:4" s="18" customFormat="1" ht="15.95" customHeight="1" x14ac:dyDescent="0.2">
      <c r="A99" s="49"/>
      <c r="B99" s="62" t="str">
        <f>IF(BS_Janvier4567891011131415[[#This Row],[N° ARTICLE]]=0,"",VLOOKUP(BS_Janvier4567891011131415[[#This Row],[N° ARTICLE]],Données!C94:E150,2,FALSE))</f>
        <v/>
      </c>
      <c r="C99" s="49" t="str">
        <f>IF(BS_Janvier4567891011131415[[#This Row],[N° ARTICLE]]=0,"",VLOOKUP(BS_Janvier4567891011131415[[#This Row],[N° ARTICLE]],Données!C94:E150,3))</f>
        <v/>
      </c>
      <c r="D99" s="57" cm="1">
        <f t="array" ref="D99">SUM(_xlfn._xlws.FILTER(_synthese_quantite_sortie,_synthese_n_article=BS_Janvier4567891011131415[[#This Row],[N° ARTICLE]],0))</f>
        <v>0</v>
      </c>
    </row>
    <row r="100" spans="1:4" s="18" customFormat="1" ht="15.95" customHeight="1" x14ac:dyDescent="0.2">
      <c r="A100" s="51"/>
      <c r="B100" s="64"/>
      <c r="C100" s="67"/>
      <c r="D100" s="58"/>
    </row>
    <row r="101" spans="1:4" s="18" customFormat="1" ht="15.95" customHeight="1" x14ac:dyDescent="0.2">
      <c r="A101" s="51"/>
      <c r="B101" s="64"/>
      <c r="C101" s="67"/>
      <c r="D101" s="58"/>
    </row>
    <row r="102" spans="1:4" s="18" customFormat="1" ht="15.95" customHeight="1" x14ac:dyDescent="0.2">
      <c r="A102" s="51"/>
      <c r="B102" s="64"/>
      <c r="C102" s="67"/>
      <c r="D102" s="58"/>
    </row>
    <row r="103" spans="1:4" s="18" customFormat="1" ht="15.95" customHeight="1" x14ac:dyDescent="0.2">
      <c r="A103" s="51"/>
      <c r="B103" s="64"/>
      <c r="C103" s="67"/>
      <c r="D103" s="58"/>
    </row>
    <row r="104" spans="1:4" s="18" customFormat="1" ht="15.95" customHeight="1" x14ac:dyDescent="0.2">
      <c r="A104" s="51"/>
      <c r="B104" s="64"/>
      <c r="C104" s="67"/>
      <c r="D104" s="58"/>
    </row>
    <row r="105" spans="1:4" s="18" customFormat="1" ht="15.95" customHeight="1" x14ac:dyDescent="0.2">
      <c r="A105" s="51"/>
      <c r="B105" s="64"/>
      <c r="C105" s="67"/>
      <c r="D105" s="58"/>
    </row>
    <row r="106" spans="1:4" s="18" customFormat="1" ht="15.95" customHeight="1" x14ac:dyDescent="0.2">
      <c r="A106" s="51"/>
      <c r="B106" s="64"/>
      <c r="C106" s="67"/>
      <c r="D106" s="58"/>
    </row>
    <row r="107" spans="1:4" s="18" customFormat="1" ht="15.95" customHeight="1" x14ac:dyDescent="0.2">
      <c r="A107" s="51"/>
      <c r="B107" s="64"/>
      <c r="C107" s="67"/>
      <c r="D107" s="58"/>
    </row>
    <row r="108" spans="1:4" s="18" customFormat="1" ht="15.95" customHeight="1" x14ac:dyDescent="0.2">
      <c r="A108" s="51"/>
      <c r="B108" s="64"/>
      <c r="C108" s="67"/>
      <c r="D108" s="58"/>
    </row>
    <row r="109" spans="1:4" s="18" customFormat="1" ht="15.95" customHeight="1" x14ac:dyDescent="0.2">
      <c r="A109" s="51"/>
      <c r="B109" s="64"/>
      <c r="C109" s="67"/>
      <c r="D109" s="58"/>
    </row>
    <row r="110" spans="1:4" s="18" customFormat="1" ht="15.95" customHeight="1" x14ac:dyDescent="0.2">
      <c r="A110" s="51"/>
      <c r="B110" s="64"/>
      <c r="C110" s="67"/>
      <c r="D110" s="58"/>
    </row>
    <row r="111" spans="1:4" s="18" customFormat="1" ht="15.95" customHeight="1" x14ac:dyDescent="0.2">
      <c r="A111" s="51"/>
      <c r="B111" s="64"/>
      <c r="C111" s="67"/>
      <c r="D111" s="58"/>
    </row>
    <row r="112" spans="1:4" s="18" customFormat="1" ht="15.95" customHeight="1" x14ac:dyDescent="0.2">
      <c r="A112" s="51"/>
      <c r="B112" s="64"/>
      <c r="C112" s="67"/>
      <c r="D112" s="58"/>
    </row>
    <row r="113" spans="1:4" s="18" customFormat="1" ht="15.95" customHeight="1" x14ac:dyDescent="0.2">
      <c r="A113" s="51"/>
      <c r="B113" s="64"/>
      <c r="C113" s="67"/>
      <c r="D113" s="58"/>
    </row>
    <row r="114" spans="1:4" s="18" customFormat="1" ht="15.95" customHeight="1" x14ac:dyDescent="0.2">
      <c r="A114" s="51"/>
      <c r="B114" s="64"/>
      <c r="C114" s="67"/>
      <c r="D114" s="58"/>
    </row>
    <row r="115" spans="1:4" s="18" customFormat="1" ht="15.95" customHeight="1" x14ac:dyDescent="0.2">
      <c r="A115" s="51"/>
      <c r="B115" s="64"/>
      <c r="C115" s="67"/>
      <c r="D115" s="58"/>
    </row>
    <row r="116" spans="1:4" s="18" customFormat="1" ht="15.95" customHeight="1" x14ac:dyDescent="0.2">
      <c r="A116" s="51"/>
      <c r="B116" s="64"/>
      <c r="C116" s="67"/>
      <c r="D116" s="58"/>
    </row>
    <row r="117" spans="1:4" s="18" customFormat="1" ht="15.95" customHeight="1" x14ac:dyDescent="0.2">
      <c r="A117" s="51"/>
      <c r="B117" s="64"/>
      <c r="C117" s="67"/>
      <c r="D117" s="58"/>
    </row>
    <row r="118" spans="1:4" s="18" customFormat="1" ht="15.95" customHeight="1" x14ac:dyDescent="0.2">
      <c r="A118" s="51"/>
      <c r="B118" s="64"/>
      <c r="C118" s="67"/>
      <c r="D118" s="58"/>
    </row>
    <row r="119" spans="1:4" s="18" customFormat="1" ht="15.95" customHeight="1" x14ac:dyDescent="0.2">
      <c r="A119" s="51"/>
      <c r="B119" s="64"/>
      <c r="C119" s="67"/>
      <c r="D119" s="58"/>
    </row>
    <row r="120" spans="1:4" s="18" customFormat="1" ht="15.95" customHeight="1" x14ac:dyDescent="0.2">
      <c r="A120" s="51"/>
      <c r="B120" s="64"/>
      <c r="C120" s="67"/>
      <c r="D120" s="58"/>
    </row>
    <row r="121" spans="1:4" s="18" customFormat="1" ht="15.95" customHeight="1" x14ac:dyDescent="0.2">
      <c r="A121" s="51"/>
      <c r="B121" s="64"/>
      <c r="C121" s="67"/>
      <c r="D121" s="58"/>
    </row>
    <row r="122" spans="1:4" s="18" customFormat="1" ht="15.95" customHeight="1" x14ac:dyDescent="0.2">
      <c r="A122" s="51"/>
      <c r="B122" s="64"/>
      <c r="C122" s="67"/>
      <c r="D122" s="58"/>
    </row>
    <row r="123" spans="1:4" s="18" customFormat="1" ht="15.95" customHeight="1" x14ac:dyDescent="0.2">
      <c r="A123" s="51"/>
      <c r="B123" s="64"/>
      <c r="C123" s="67"/>
      <c r="D123" s="58"/>
    </row>
    <row r="124" spans="1:4" s="18" customFormat="1" ht="15.95" customHeight="1" x14ac:dyDescent="0.2">
      <c r="A124" s="51"/>
      <c r="B124" s="64"/>
      <c r="C124" s="67"/>
      <c r="D124" s="58"/>
    </row>
    <row r="125" spans="1:4" s="18" customFormat="1" ht="15.95" customHeight="1" x14ac:dyDescent="0.2">
      <c r="A125" s="51"/>
      <c r="B125" s="64"/>
      <c r="C125" s="67"/>
      <c r="D125" s="58"/>
    </row>
    <row r="126" spans="1:4" s="18" customFormat="1" ht="15.95" customHeight="1" x14ac:dyDescent="0.2">
      <c r="A126" s="51"/>
      <c r="B126" s="64"/>
      <c r="C126" s="67"/>
      <c r="D126" s="58"/>
    </row>
    <row r="127" spans="1:4" s="18" customFormat="1" ht="15.95" customHeight="1" x14ac:dyDescent="0.2">
      <c r="A127" s="51"/>
      <c r="B127" s="64"/>
      <c r="C127" s="67"/>
      <c r="D127" s="58"/>
    </row>
    <row r="128" spans="1:4" s="18" customFormat="1" ht="15.95" customHeight="1" x14ac:dyDescent="0.2">
      <c r="A128" s="51"/>
      <c r="B128" s="64"/>
      <c r="C128" s="67"/>
      <c r="D128" s="58"/>
    </row>
    <row r="129" spans="1:4" s="18" customFormat="1" ht="15.95" customHeight="1" x14ac:dyDescent="0.2">
      <c r="A129" s="51"/>
      <c r="B129" s="64"/>
      <c r="C129" s="67"/>
      <c r="D129" s="58"/>
    </row>
    <row r="130" spans="1:4" s="18" customFormat="1" ht="15.95" customHeight="1" x14ac:dyDescent="0.2">
      <c r="A130" s="51"/>
      <c r="B130" s="64"/>
      <c r="C130" s="67"/>
      <c r="D130" s="58"/>
    </row>
    <row r="131" spans="1:4" s="18" customFormat="1" ht="15.95" customHeight="1" x14ac:dyDescent="0.2">
      <c r="A131" s="51"/>
      <c r="B131" s="64"/>
      <c r="C131" s="67"/>
      <c r="D131" s="58"/>
    </row>
    <row r="132" spans="1:4" s="18" customFormat="1" ht="15.95" customHeight="1" x14ac:dyDescent="0.2">
      <c r="A132" s="51"/>
      <c r="B132" s="64"/>
      <c r="C132" s="67"/>
      <c r="D132" s="58"/>
    </row>
    <row r="133" spans="1:4" s="18" customFormat="1" ht="15.95" customHeight="1" x14ac:dyDescent="0.2">
      <c r="A133" s="51"/>
      <c r="B133" s="64"/>
      <c r="C133" s="67"/>
      <c r="D133" s="58"/>
    </row>
    <row r="134" spans="1:4" s="18" customFormat="1" x14ac:dyDescent="0.2">
      <c r="A134" s="51"/>
      <c r="B134" s="64"/>
      <c r="C134" s="67"/>
      <c r="D134" s="58"/>
    </row>
    <row r="135" spans="1:4" s="18" customFormat="1" x14ac:dyDescent="0.2">
      <c r="A135" s="51"/>
      <c r="B135" s="64"/>
      <c r="C135" s="67"/>
      <c r="D135" s="58"/>
    </row>
    <row r="136" spans="1:4" s="18" customFormat="1" x14ac:dyDescent="0.2">
      <c r="A136" s="51"/>
      <c r="B136" s="64"/>
      <c r="C136" s="67"/>
      <c r="D136" s="58"/>
    </row>
    <row r="137" spans="1:4" s="18" customFormat="1" x14ac:dyDescent="0.2">
      <c r="A137" s="51"/>
      <c r="B137" s="64"/>
      <c r="C137" s="67"/>
      <c r="D137" s="58"/>
    </row>
    <row r="138" spans="1:4" s="18" customFormat="1" x14ac:dyDescent="0.2">
      <c r="A138" s="51"/>
      <c r="B138" s="64"/>
      <c r="C138" s="67"/>
      <c r="D138" s="58"/>
    </row>
    <row r="139" spans="1:4" s="18" customFormat="1" x14ac:dyDescent="0.2">
      <c r="A139" s="51"/>
      <c r="B139" s="64"/>
      <c r="C139" s="67"/>
      <c r="D139" s="58"/>
    </row>
    <row r="140" spans="1:4" s="18" customFormat="1" x14ac:dyDescent="0.2">
      <c r="A140" s="51"/>
      <c r="B140" s="64"/>
      <c r="C140" s="67"/>
      <c r="D140" s="58"/>
    </row>
    <row r="141" spans="1:4" s="18" customFormat="1" x14ac:dyDescent="0.2">
      <c r="A141" s="51"/>
      <c r="B141" s="64"/>
      <c r="C141" s="67"/>
      <c r="D141" s="58"/>
    </row>
    <row r="142" spans="1:4" s="18" customFormat="1" x14ac:dyDescent="0.2">
      <c r="A142" s="51"/>
      <c r="B142" s="64"/>
      <c r="C142" s="67"/>
      <c r="D142" s="58"/>
    </row>
    <row r="143" spans="1:4" s="18" customFormat="1" x14ac:dyDescent="0.2">
      <c r="A143" s="51"/>
      <c r="B143" s="64"/>
      <c r="C143" s="67"/>
      <c r="D143" s="58"/>
    </row>
    <row r="144" spans="1:4" s="18" customFormat="1" x14ac:dyDescent="0.2">
      <c r="A144" s="51"/>
      <c r="B144" s="64"/>
      <c r="C144" s="67"/>
      <c r="D144" s="58"/>
    </row>
    <row r="145" spans="1:4" s="18" customFormat="1" x14ac:dyDescent="0.2">
      <c r="A145" s="51"/>
      <c r="B145" s="64"/>
      <c r="C145" s="67"/>
      <c r="D145" s="58"/>
    </row>
    <row r="146" spans="1:4" s="18" customFormat="1" x14ac:dyDescent="0.2">
      <c r="A146" s="51"/>
      <c r="B146" s="64"/>
      <c r="C146" s="67"/>
      <c r="D146" s="58"/>
    </row>
    <row r="147" spans="1:4" s="18" customFormat="1" x14ac:dyDescent="0.2">
      <c r="A147" s="51"/>
      <c r="B147" s="64"/>
      <c r="C147" s="67"/>
      <c r="D147" s="58"/>
    </row>
    <row r="148" spans="1:4" s="18" customFormat="1" x14ac:dyDescent="0.2">
      <c r="A148" s="51"/>
      <c r="B148" s="64"/>
      <c r="C148" s="67"/>
      <c r="D148" s="58"/>
    </row>
    <row r="149" spans="1:4" s="18" customFormat="1" x14ac:dyDescent="0.2">
      <c r="A149" s="51"/>
      <c r="B149" s="64"/>
      <c r="C149" s="67"/>
      <c r="D149" s="58"/>
    </row>
    <row r="150" spans="1:4" s="18" customFormat="1" x14ac:dyDescent="0.2">
      <c r="A150" s="51"/>
      <c r="B150" s="64"/>
      <c r="C150" s="67"/>
      <c r="D150" s="58"/>
    </row>
    <row r="151" spans="1:4" s="18" customFormat="1" x14ac:dyDescent="0.2">
      <c r="A151" s="51"/>
      <c r="B151" s="64"/>
      <c r="C151" s="67"/>
      <c r="D151" s="58"/>
    </row>
    <row r="152" spans="1:4" s="18" customFormat="1" x14ac:dyDescent="0.2">
      <c r="A152" s="51"/>
      <c r="B152" s="64"/>
      <c r="C152" s="67"/>
      <c r="D152" s="58"/>
    </row>
    <row r="153" spans="1:4" s="18" customFormat="1" x14ac:dyDescent="0.2">
      <c r="A153" s="51"/>
      <c r="B153" s="64"/>
      <c r="C153" s="67"/>
      <c r="D153" s="58"/>
    </row>
    <row r="154" spans="1:4" s="18" customFormat="1" x14ac:dyDescent="0.2">
      <c r="A154" s="51"/>
      <c r="B154" s="64"/>
      <c r="C154" s="67"/>
      <c r="D154" s="58"/>
    </row>
    <row r="155" spans="1:4" s="18" customFormat="1" x14ac:dyDescent="0.2">
      <c r="A155" s="51"/>
      <c r="B155" s="64"/>
      <c r="C155" s="67"/>
      <c r="D155" s="58"/>
    </row>
    <row r="156" spans="1:4" s="18" customFormat="1" x14ac:dyDescent="0.2">
      <c r="A156" s="51"/>
      <c r="B156" s="64"/>
      <c r="C156" s="67"/>
      <c r="D156" s="58"/>
    </row>
    <row r="157" spans="1:4" s="18" customFormat="1" x14ac:dyDescent="0.2">
      <c r="A157" s="51"/>
      <c r="B157" s="64"/>
      <c r="C157" s="67"/>
      <c r="D157" s="58"/>
    </row>
    <row r="158" spans="1:4" s="18" customFormat="1" x14ac:dyDescent="0.2">
      <c r="A158" s="51"/>
      <c r="B158" s="64"/>
      <c r="C158" s="67"/>
      <c r="D158" s="58"/>
    </row>
    <row r="159" spans="1:4" s="18" customFormat="1" x14ac:dyDescent="0.2">
      <c r="A159" s="51"/>
      <c r="B159" s="64"/>
      <c r="C159" s="67"/>
      <c r="D159" s="58"/>
    </row>
    <row r="160" spans="1:4" s="18" customFormat="1" x14ac:dyDescent="0.2">
      <c r="A160" s="51"/>
      <c r="B160" s="64"/>
      <c r="C160" s="67"/>
      <c r="D160" s="58"/>
    </row>
    <row r="161" spans="1:4" s="18" customFormat="1" x14ac:dyDescent="0.2">
      <c r="A161" s="51"/>
      <c r="B161" s="64"/>
      <c r="C161" s="67"/>
      <c r="D161" s="58"/>
    </row>
    <row r="162" spans="1:4" s="18" customFormat="1" x14ac:dyDescent="0.2">
      <c r="A162" s="51"/>
      <c r="B162" s="64"/>
      <c r="C162" s="67"/>
      <c r="D162" s="58"/>
    </row>
    <row r="163" spans="1:4" s="18" customFormat="1" x14ac:dyDescent="0.2">
      <c r="A163" s="51"/>
      <c r="B163" s="64"/>
      <c r="C163" s="67"/>
      <c r="D163" s="58"/>
    </row>
    <row r="164" spans="1:4" s="18" customFormat="1" x14ac:dyDescent="0.2">
      <c r="A164" s="47"/>
      <c r="C164" s="68"/>
      <c r="D164" s="43"/>
    </row>
    <row r="165" spans="1:4" s="18" customFormat="1" x14ac:dyDescent="0.2">
      <c r="A165" s="47"/>
      <c r="C165" s="68"/>
      <c r="D165" s="43"/>
    </row>
    <row r="166" spans="1:4" s="18" customFormat="1" x14ac:dyDescent="0.2">
      <c r="A166" s="47"/>
      <c r="C166" s="68"/>
      <c r="D166" s="43"/>
    </row>
    <row r="167" spans="1:4" s="18" customFormat="1" x14ac:dyDescent="0.2">
      <c r="A167" s="47"/>
      <c r="C167" s="68"/>
      <c r="D167" s="43"/>
    </row>
    <row r="168" spans="1:4" s="18" customFormat="1" x14ac:dyDescent="0.2">
      <c r="A168" s="47"/>
      <c r="C168" s="68"/>
      <c r="D168" s="43"/>
    </row>
    <row r="169" spans="1:4" s="18" customFormat="1" x14ac:dyDescent="0.2">
      <c r="A169" s="47"/>
      <c r="C169" s="68"/>
      <c r="D169" s="43"/>
    </row>
    <row r="170" spans="1:4" s="18" customFormat="1" x14ac:dyDescent="0.2">
      <c r="A170" s="47"/>
      <c r="C170" s="68"/>
      <c r="D170" s="43"/>
    </row>
    <row r="171" spans="1:4" s="18" customFormat="1" x14ac:dyDescent="0.2">
      <c r="A171" s="47"/>
      <c r="C171" s="68"/>
      <c r="D171" s="43"/>
    </row>
    <row r="172" spans="1:4" s="18" customFormat="1" x14ac:dyDescent="0.2">
      <c r="A172" s="47"/>
      <c r="C172" s="68"/>
      <c r="D172" s="43"/>
    </row>
    <row r="173" spans="1:4" s="18" customFormat="1" x14ac:dyDescent="0.2">
      <c r="A173" s="47"/>
      <c r="C173" s="68"/>
      <c r="D173" s="43"/>
    </row>
    <row r="174" spans="1:4" s="18" customFormat="1" x14ac:dyDescent="0.2">
      <c r="A174" s="47"/>
      <c r="C174" s="68"/>
      <c r="D174" s="43"/>
    </row>
    <row r="175" spans="1:4" s="18" customFormat="1" x14ac:dyDescent="0.2">
      <c r="A175" s="47"/>
      <c r="C175" s="68"/>
      <c r="D175" s="43"/>
    </row>
    <row r="176" spans="1:4" s="18" customFormat="1" x14ac:dyDescent="0.2">
      <c r="A176" s="47"/>
      <c r="C176" s="68"/>
      <c r="D176" s="43"/>
    </row>
    <row r="177" spans="1:4" s="18" customFormat="1" x14ac:dyDescent="0.2">
      <c r="A177" s="47"/>
      <c r="C177" s="68"/>
      <c r="D177" s="43"/>
    </row>
    <row r="178" spans="1:4" s="18" customFormat="1" x14ac:dyDescent="0.2">
      <c r="A178" s="47"/>
      <c r="C178" s="68"/>
      <c r="D178" s="43"/>
    </row>
    <row r="179" spans="1:4" s="18" customFormat="1" x14ac:dyDescent="0.2">
      <c r="A179" s="47"/>
      <c r="C179" s="68"/>
      <c r="D179" s="43"/>
    </row>
    <row r="180" spans="1:4" s="18" customFormat="1" x14ac:dyDescent="0.2">
      <c r="A180" s="47"/>
      <c r="C180" s="68"/>
      <c r="D180" s="43"/>
    </row>
    <row r="181" spans="1:4" s="18" customFormat="1" x14ac:dyDescent="0.2">
      <c r="A181" s="47"/>
      <c r="C181" s="68"/>
      <c r="D181" s="43"/>
    </row>
    <row r="182" spans="1:4" s="18" customFormat="1" x14ac:dyDescent="0.2">
      <c r="A182" s="47"/>
      <c r="C182" s="68"/>
      <c r="D182" s="43"/>
    </row>
    <row r="183" spans="1:4" s="18" customFormat="1" x14ac:dyDescent="0.2">
      <c r="A183" s="47"/>
      <c r="C183" s="68"/>
      <c r="D183" s="43"/>
    </row>
    <row r="184" spans="1:4" s="18" customFormat="1" x14ac:dyDescent="0.2">
      <c r="A184" s="47"/>
      <c r="C184" s="68"/>
      <c r="D184" s="43"/>
    </row>
    <row r="185" spans="1:4" s="18" customFormat="1" x14ac:dyDescent="0.2">
      <c r="A185" s="47"/>
      <c r="C185" s="68"/>
      <c r="D185" s="43"/>
    </row>
    <row r="186" spans="1:4" s="18" customFormat="1" x14ac:dyDescent="0.2">
      <c r="A186" s="47"/>
      <c r="C186" s="68"/>
      <c r="D186" s="43"/>
    </row>
    <row r="187" spans="1:4" s="18" customFormat="1" x14ac:dyDescent="0.2">
      <c r="A187" s="47"/>
      <c r="C187" s="68"/>
      <c r="D187" s="43"/>
    </row>
    <row r="188" spans="1:4" s="18" customFormat="1" x14ac:dyDescent="0.2">
      <c r="A188" s="47"/>
      <c r="C188" s="68"/>
      <c r="D188" s="43"/>
    </row>
    <row r="189" spans="1:4" s="18" customFormat="1" x14ac:dyDescent="0.2">
      <c r="A189" s="47"/>
      <c r="C189" s="68"/>
      <c r="D189" s="43"/>
    </row>
    <row r="190" spans="1:4" s="18" customFormat="1" x14ac:dyDescent="0.2">
      <c r="A190" s="47"/>
      <c r="C190" s="68"/>
      <c r="D190" s="43"/>
    </row>
    <row r="191" spans="1:4" s="18" customFormat="1" x14ac:dyDescent="0.2">
      <c r="A191" s="47"/>
      <c r="C191" s="68"/>
      <c r="D191" s="43"/>
    </row>
    <row r="192" spans="1:4" s="18" customFormat="1" x14ac:dyDescent="0.2">
      <c r="A192" s="47"/>
      <c r="C192" s="68"/>
      <c r="D192" s="43"/>
    </row>
    <row r="193" spans="1:4" s="18" customFormat="1" x14ac:dyDescent="0.2">
      <c r="A193" s="47"/>
      <c r="C193" s="68"/>
      <c r="D193" s="43"/>
    </row>
    <row r="194" spans="1:4" s="18" customFormat="1" x14ac:dyDescent="0.2">
      <c r="A194" s="47"/>
      <c r="C194" s="68"/>
      <c r="D194" s="43"/>
    </row>
    <row r="195" spans="1:4" s="18" customFormat="1" x14ac:dyDescent="0.2">
      <c r="A195" s="47"/>
      <c r="C195" s="68"/>
      <c r="D195" s="43"/>
    </row>
    <row r="196" spans="1:4" s="18" customFormat="1" x14ac:dyDescent="0.2">
      <c r="A196" s="47"/>
      <c r="C196" s="68"/>
      <c r="D196" s="43"/>
    </row>
    <row r="197" spans="1:4" s="18" customFormat="1" x14ac:dyDescent="0.2">
      <c r="A197" s="47"/>
      <c r="C197" s="68"/>
      <c r="D197" s="43"/>
    </row>
    <row r="198" spans="1:4" s="18" customFormat="1" x14ac:dyDescent="0.2">
      <c r="A198" s="47"/>
      <c r="C198" s="68"/>
      <c r="D198" s="43"/>
    </row>
    <row r="199" spans="1:4" s="18" customFormat="1" x14ac:dyDescent="0.2">
      <c r="A199" s="47"/>
      <c r="C199" s="68"/>
      <c r="D199" s="43"/>
    </row>
    <row r="200" spans="1:4" s="18" customFormat="1" x14ac:dyDescent="0.2">
      <c r="A200" s="47"/>
      <c r="C200" s="68"/>
      <c r="D200" s="43"/>
    </row>
    <row r="201" spans="1:4" s="18" customFormat="1" x14ac:dyDescent="0.2">
      <c r="A201" s="47"/>
      <c r="C201" s="68"/>
      <c r="D201" s="43"/>
    </row>
    <row r="202" spans="1:4" s="18" customFormat="1" x14ac:dyDescent="0.2">
      <c r="A202" s="47"/>
      <c r="C202" s="68"/>
      <c r="D202" s="43"/>
    </row>
    <row r="203" spans="1:4" s="18" customFormat="1" x14ac:dyDescent="0.2">
      <c r="A203" s="47"/>
      <c r="C203" s="68"/>
      <c r="D203" s="43"/>
    </row>
    <row r="204" spans="1:4" s="18" customFormat="1" x14ac:dyDescent="0.2">
      <c r="A204" s="47"/>
      <c r="C204" s="68"/>
      <c r="D204" s="43"/>
    </row>
    <row r="205" spans="1:4" s="18" customFormat="1" x14ac:dyDescent="0.2">
      <c r="A205" s="47"/>
      <c r="C205" s="68"/>
      <c r="D205" s="43"/>
    </row>
    <row r="206" spans="1:4" s="18" customFormat="1" x14ac:dyDescent="0.2">
      <c r="A206" s="47"/>
      <c r="C206" s="68"/>
      <c r="D206" s="43"/>
    </row>
    <row r="207" spans="1:4" s="18" customFormat="1" x14ac:dyDescent="0.2">
      <c r="A207" s="47"/>
      <c r="C207" s="68"/>
      <c r="D207" s="43"/>
    </row>
    <row r="208" spans="1:4" s="18" customFormat="1" x14ac:dyDescent="0.2">
      <c r="A208" s="47"/>
      <c r="C208" s="68"/>
      <c r="D208" s="43"/>
    </row>
    <row r="209" spans="1:4" s="18" customFormat="1" x14ac:dyDescent="0.2">
      <c r="A209" s="47"/>
      <c r="C209" s="68"/>
      <c r="D209" s="43"/>
    </row>
    <row r="210" spans="1:4" s="18" customFormat="1" x14ac:dyDescent="0.2">
      <c r="A210" s="47"/>
      <c r="C210" s="68"/>
      <c r="D210" s="43"/>
    </row>
    <row r="211" spans="1:4" s="18" customFormat="1" x14ac:dyDescent="0.2">
      <c r="A211" s="47"/>
      <c r="C211" s="68"/>
      <c r="D211" s="43"/>
    </row>
    <row r="212" spans="1:4" s="18" customFormat="1" x14ac:dyDescent="0.2">
      <c r="A212" s="47"/>
      <c r="C212" s="68"/>
      <c r="D212" s="43"/>
    </row>
    <row r="213" spans="1:4" s="18" customFormat="1" x14ac:dyDescent="0.2">
      <c r="A213" s="47"/>
      <c r="C213" s="68"/>
      <c r="D213" s="43"/>
    </row>
    <row r="214" spans="1:4" s="18" customFormat="1" x14ac:dyDescent="0.2">
      <c r="A214" s="47"/>
      <c r="C214" s="68"/>
      <c r="D214" s="43"/>
    </row>
    <row r="215" spans="1:4" s="18" customFormat="1" x14ac:dyDescent="0.2">
      <c r="A215" s="47"/>
      <c r="C215" s="68"/>
      <c r="D215" s="43"/>
    </row>
    <row r="216" spans="1:4" s="18" customFormat="1" x14ac:dyDescent="0.2">
      <c r="A216" s="47"/>
      <c r="C216" s="68"/>
      <c r="D216" s="43"/>
    </row>
    <row r="217" spans="1:4" s="18" customFormat="1" x14ac:dyDescent="0.2">
      <c r="A217" s="47"/>
      <c r="C217" s="68"/>
      <c r="D217" s="43"/>
    </row>
    <row r="218" spans="1:4" s="18" customFormat="1" x14ac:dyDescent="0.2">
      <c r="A218" s="47"/>
      <c r="C218" s="68"/>
      <c r="D218" s="43"/>
    </row>
    <row r="219" spans="1:4" s="18" customFormat="1" x14ac:dyDescent="0.2">
      <c r="A219" s="47"/>
      <c r="C219" s="68"/>
      <c r="D219" s="43"/>
    </row>
    <row r="220" spans="1:4" s="18" customFormat="1" x14ac:dyDescent="0.2">
      <c r="A220" s="47"/>
      <c r="C220" s="68"/>
      <c r="D220" s="43"/>
    </row>
    <row r="221" spans="1:4" s="18" customFormat="1" x14ac:dyDescent="0.2">
      <c r="A221" s="47"/>
      <c r="C221" s="68"/>
      <c r="D221" s="43"/>
    </row>
    <row r="222" spans="1:4" s="18" customFormat="1" x14ac:dyDescent="0.2">
      <c r="A222" s="47"/>
      <c r="C222" s="68"/>
      <c r="D222" s="43"/>
    </row>
    <row r="223" spans="1:4" s="18" customFormat="1" x14ac:dyDescent="0.2">
      <c r="A223" s="47"/>
      <c r="C223" s="68"/>
      <c r="D223" s="43"/>
    </row>
    <row r="224" spans="1:4" s="18" customFormat="1" x14ac:dyDescent="0.2">
      <c r="A224" s="47"/>
      <c r="C224" s="68"/>
      <c r="D224" s="43"/>
    </row>
    <row r="225" spans="1:4" s="18" customFormat="1" x14ac:dyDescent="0.2">
      <c r="A225" s="47"/>
      <c r="C225" s="68"/>
      <c r="D225" s="43"/>
    </row>
    <row r="226" spans="1:4" s="18" customFormat="1" x14ac:dyDescent="0.2">
      <c r="A226" s="47"/>
      <c r="C226" s="68"/>
      <c r="D226" s="43"/>
    </row>
    <row r="227" spans="1:4" s="18" customFormat="1" x14ac:dyDescent="0.2">
      <c r="A227" s="47"/>
      <c r="C227" s="68"/>
      <c r="D227" s="43"/>
    </row>
    <row r="228" spans="1:4" s="18" customFormat="1" x14ac:dyDescent="0.2">
      <c r="A228" s="47"/>
      <c r="C228" s="68"/>
      <c r="D228" s="43"/>
    </row>
    <row r="229" spans="1:4" s="18" customFormat="1" x14ac:dyDescent="0.2">
      <c r="A229" s="47"/>
      <c r="C229" s="68"/>
      <c r="D229" s="43"/>
    </row>
    <row r="230" spans="1:4" s="18" customFormat="1" x14ac:dyDescent="0.2">
      <c r="A230" s="47"/>
      <c r="C230" s="68"/>
      <c r="D230" s="43"/>
    </row>
    <row r="231" spans="1:4" s="18" customFormat="1" x14ac:dyDescent="0.2">
      <c r="A231" s="47"/>
      <c r="C231" s="68"/>
      <c r="D231" s="43"/>
    </row>
    <row r="232" spans="1:4" s="18" customFormat="1" x14ac:dyDescent="0.2">
      <c r="A232" s="47"/>
      <c r="C232" s="68"/>
      <c r="D232" s="43"/>
    </row>
    <row r="233" spans="1:4" s="18" customFormat="1" x14ac:dyDescent="0.2">
      <c r="A233" s="47"/>
      <c r="C233" s="68"/>
      <c r="D233" s="43"/>
    </row>
    <row r="234" spans="1:4" s="18" customFormat="1" x14ac:dyDescent="0.2">
      <c r="A234" s="47"/>
      <c r="C234" s="68"/>
      <c r="D234" s="43"/>
    </row>
    <row r="235" spans="1:4" s="18" customFormat="1" x14ac:dyDescent="0.2">
      <c r="A235" s="47"/>
      <c r="C235" s="68"/>
      <c r="D235" s="43"/>
    </row>
    <row r="236" spans="1:4" s="18" customFormat="1" x14ac:dyDescent="0.2">
      <c r="A236" s="47"/>
      <c r="C236" s="68"/>
      <c r="D236" s="43"/>
    </row>
    <row r="237" spans="1:4" s="18" customFormat="1" x14ac:dyDescent="0.2">
      <c r="A237" s="47"/>
      <c r="C237" s="68"/>
      <c r="D237" s="43"/>
    </row>
    <row r="238" spans="1:4" s="18" customFormat="1" x14ac:dyDescent="0.2">
      <c r="A238" s="47"/>
      <c r="C238" s="68"/>
      <c r="D238" s="43"/>
    </row>
    <row r="239" spans="1:4" s="18" customFormat="1" x14ac:dyDescent="0.2">
      <c r="A239" s="47"/>
      <c r="C239" s="68"/>
      <c r="D239" s="43"/>
    </row>
    <row r="240" spans="1:4" s="18" customFormat="1" x14ac:dyDescent="0.2">
      <c r="A240" s="47"/>
      <c r="C240" s="68"/>
      <c r="D240" s="43"/>
    </row>
    <row r="241" spans="1:4" s="18" customFormat="1" x14ac:dyDescent="0.2">
      <c r="A241" s="47"/>
      <c r="C241" s="68"/>
      <c r="D241" s="43"/>
    </row>
    <row r="242" spans="1:4" s="18" customFormat="1" x14ac:dyDescent="0.2">
      <c r="A242" s="47"/>
      <c r="C242" s="68"/>
      <c r="D242" s="43"/>
    </row>
    <row r="243" spans="1:4" s="18" customFormat="1" x14ac:dyDescent="0.2">
      <c r="A243" s="47"/>
      <c r="C243" s="68"/>
      <c r="D243" s="43"/>
    </row>
    <row r="244" spans="1:4" s="18" customFormat="1" x14ac:dyDescent="0.2">
      <c r="A244" s="47"/>
      <c r="C244" s="68"/>
      <c r="D244" s="43"/>
    </row>
    <row r="245" spans="1:4" s="18" customFormat="1" x14ac:dyDescent="0.2">
      <c r="A245" s="47"/>
      <c r="C245" s="68"/>
      <c r="D245" s="43"/>
    </row>
    <row r="246" spans="1:4" s="18" customFormat="1" x14ac:dyDescent="0.2">
      <c r="A246" s="47"/>
      <c r="C246" s="68"/>
      <c r="D246" s="43"/>
    </row>
    <row r="247" spans="1:4" s="18" customFormat="1" x14ac:dyDescent="0.2">
      <c r="A247" s="47"/>
      <c r="C247" s="68"/>
      <c r="D247" s="43"/>
    </row>
    <row r="248" spans="1:4" s="18" customFormat="1" x14ac:dyDescent="0.2">
      <c r="A248" s="47"/>
      <c r="C248" s="68"/>
      <c r="D248" s="43"/>
    </row>
    <row r="249" spans="1:4" s="18" customFormat="1" x14ac:dyDescent="0.2">
      <c r="A249" s="47"/>
      <c r="C249" s="68"/>
      <c r="D249" s="43"/>
    </row>
    <row r="250" spans="1:4" s="18" customFormat="1" x14ac:dyDescent="0.2">
      <c r="A250" s="47"/>
      <c r="C250" s="68"/>
      <c r="D250" s="43"/>
    </row>
    <row r="251" spans="1:4" s="18" customFormat="1" x14ac:dyDescent="0.2">
      <c r="A251" s="47"/>
      <c r="C251" s="68"/>
      <c r="D251" s="43"/>
    </row>
    <row r="252" spans="1:4" s="18" customFormat="1" x14ac:dyDescent="0.2">
      <c r="A252" s="47"/>
      <c r="C252" s="68"/>
      <c r="D252" s="43"/>
    </row>
    <row r="253" spans="1:4" s="18" customFormat="1" x14ac:dyDescent="0.2">
      <c r="A253" s="47"/>
      <c r="C253" s="68"/>
      <c r="D253" s="43"/>
    </row>
    <row r="254" spans="1:4" s="18" customFormat="1" x14ac:dyDescent="0.2">
      <c r="A254" s="47"/>
      <c r="C254" s="68"/>
      <c r="D254" s="43"/>
    </row>
    <row r="255" spans="1:4" s="18" customFormat="1" x14ac:dyDescent="0.2">
      <c r="A255" s="47"/>
      <c r="C255" s="68"/>
      <c r="D255" s="43"/>
    </row>
    <row r="256" spans="1:4" s="18" customFormat="1" x14ac:dyDescent="0.2">
      <c r="A256" s="47"/>
      <c r="C256" s="68"/>
      <c r="D256" s="43"/>
    </row>
    <row r="257" spans="1:4" s="18" customFormat="1" x14ac:dyDescent="0.2">
      <c r="A257" s="47"/>
      <c r="C257" s="68"/>
      <c r="D257" s="43"/>
    </row>
    <row r="258" spans="1:4" s="18" customFormat="1" x14ac:dyDescent="0.2">
      <c r="A258" s="47"/>
      <c r="C258" s="68"/>
      <c r="D258" s="43"/>
    </row>
    <row r="259" spans="1:4" s="18" customFormat="1" x14ac:dyDescent="0.2">
      <c r="A259" s="47"/>
      <c r="C259" s="68"/>
      <c r="D259" s="43"/>
    </row>
    <row r="260" spans="1:4" s="18" customFormat="1" x14ac:dyDescent="0.2">
      <c r="A260" s="47"/>
      <c r="C260" s="68"/>
      <c r="D260" s="43"/>
    </row>
    <row r="261" spans="1:4" s="18" customFormat="1" x14ac:dyDescent="0.2">
      <c r="A261" s="47"/>
      <c r="C261" s="68"/>
      <c r="D261" s="43"/>
    </row>
    <row r="262" spans="1:4" s="18" customFormat="1" x14ac:dyDescent="0.2">
      <c r="A262" s="47"/>
      <c r="C262" s="68"/>
      <c r="D262" s="43"/>
    </row>
    <row r="263" spans="1:4" s="18" customFormat="1" x14ac:dyDescent="0.2">
      <c r="A263" s="47"/>
      <c r="C263" s="68"/>
      <c r="D263" s="43"/>
    </row>
    <row r="264" spans="1:4" s="18" customFormat="1" x14ac:dyDescent="0.2">
      <c r="A264" s="47"/>
      <c r="C264" s="68"/>
      <c r="D264" s="43"/>
    </row>
    <row r="265" spans="1:4" s="18" customFormat="1" x14ac:dyDescent="0.2">
      <c r="A265" s="47"/>
      <c r="C265" s="68"/>
      <c r="D265" s="43"/>
    </row>
    <row r="266" spans="1:4" s="18" customFormat="1" x14ac:dyDescent="0.2">
      <c r="A266" s="47"/>
      <c r="C266" s="68"/>
      <c r="D266" s="43"/>
    </row>
    <row r="267" spans="1:4" s="18" customFormat="1" x14ac:dyDescent="0.2">
      <c r="A267" s="47"/>
      <c r="C267" s="68"/>
      <c r="D267" s="43"/>
    </row>
    <row r="268" spans="1:4" s="18" customFormat="1" x14ac:dyDescent="0.2">
      <c r="A268" s="47"/>
      <c r="C268" s="68"/>
      <c r="D268" s="43"/>
    </row>
    <row r="269" spans="1:4" s="18" customFormat="1" x14ac:dyDescent="0.2">
      <c r="A269" s="47"/>
      <c r="C269" s="68"/>
      <c r="D269" s="43"/>
    </row>
    <row r="270" spans="1:4" s="18" customFormat="1" x14ac:dyDescent="0.2">
      <c r="A270" s="47"/>
      <c r="C270" s="68"/>
      <c r="D270" s="43"/>
    </row>
    <row r="271" spans="1:4" s="18" customFormat="1" x14ac:dyDescent="0.2">
      <c r="A271" s="47"/>
      <c r="C271" s="68"/>
      <c r="D271" s="43"/>
    </row>
    <row r="272" spans="1:4" s="18" customFormat="1" x14ac:dyDescent="0.2">
      <c r="A272" s="47"/>
      <c r="C272" s="68"/>
      <c r="D272" s="43"/>
    </row>
    <row r="273" spans="1:4" s="18" customFormat="1" x14ac:dyDescent="0.2">
      <c r="A273" s="47"/>
      <c r="C273" s="68"/>
      <c r="D273" s="43"/>
    </row>
    <row r="274" spans="1:4" s="18" customFormat="1" x14ac:dyDescent="0.2">
      <c r="A274" s="47"/>
      <c r="C274" s="68"/>
      <c r="D274" s="43"/>
    </row>
    <row r="275" spans="1:4" s="18" customFormat="1" x14ac:dyDescent="0.2">
      <c r="A275" s="47"/>
      <c r="C275" s="68"/>
      <c r="D275" s="43"/>
    </row>
    <row r="276" spans="1:4" s="18" customFormat="1" x14ac:dyDescent="0.2">
      <c r="A276" s="47"/>
      <c r="C276" s="68"/>
      <c r="D276" s="43"/>
    </row>
    <row r="277" spans="1:4" s="18" customFormat="1" x14ac:dyDescent="0.2">
      <c r="A277" s="47"/>
      <c r="C277" s="68"/>
      <c r="D277" s="43"/>
    </row>
    <row r="278" spans="1:4" s="18" customFormat="1" x14ac:dyDescent="0.2">
      <c r="A278" s="47"/>
      <c r="C278" s="68"/>
      <c r="D278" s="43"/>
    </row>
    <row r="279" spans="1:4" s="18" customFormat="1" x14ac:dyDescent="0.2">
      <c r="A279" s="47"/>
      <c r="C279" s="68"/>
      <c r="D279" s="43"/>
    </row>
    <row r="280" spans="1:4" s="18" customFormat="1" x14ac:dyDescent="0.2">
      <c r="A280" s="47"/>
      <c r="C280" s="68"/>
      <c r="D280" s="43"/>
    </row>
    <row r="281" spans="1:4" s="18" customFormat="1" x14ac:dyDescent="0.2">
      <c r="A281" s="47"/>
      <c r="C281" s="68"/>
      <c r="D281" s="43"/>
    </row>
    <row r="282" spans="1:4" s="18" customFormat="1" x14ac:dyDescent="0.2">
      <c r="A282" s="47"/>
      <c r="C282" s="68"/>
      <c r="D282" s="43"/>
    </row>
    <row r="283" spans="1:4" s="18" customFormat="1" x14ac:dyDescent="0.2">
      <c r="A283" s="47"/>
      <c r="C283" s="68"/>
      <c r="D283" s="43"/>
    </row>
    <row r="284" spans="1:4" s="18" customFormat="1" x14ac:dyDescent="0.2">
      <c r="A284" s="47"/>
      <c r="C284" s="68"/>
      <c r="D284" s="43"/>
    </row>
    <row r="285" spans="1:4" s="18" customFormat="1" x14ac:dyDescent="0.2">
      <c r="A285" s="47"/>
      <c r="C285" s="68"/>
      <c r="D285" s="43"/>
    </row>
    <row r="286" spans="1:4" s="18" customFormat="1" x14ac:dyDescent="0.2">
      <c r="A286" s="47"/>
      <c r="C286" s="68"/>
      <c r="D286" s="43"/>
    </row>
    <row r="287" spans="1:4" s="18" customFormat="1" x14ac:dyDescent="0.2">
      <c r="A287" s="47"/>
      <c r="C287" s="68"/>
      <c r="D287" s="43"/>
    </row>
    <row r="288" spans="1:4" s="18" customFormat="1" x14ac:dyDescent="0.2">
      <c r="A288" s="47"/>
      <c r="C288" s="68"/>
      <c r="D288" s="43"/>
    </row>
    <row r="289" spans="1:4" s="18" customFormat="1" x14ac:dyDescent="0.2">
      <c r="A289" s="47"/>
      <c r="C289" s="68"/>
      <c r="D289" s="43"/>
    </row>
    <row r="290" spans="1:4" s="18" customFormat="1" x14ac:dyDescent="0.2">
      <c r="A290" s="47"/>
      <c r="C290" s="68"/>
      <c r="D290" s="43"/>
    </row>
    <row r="291" spans="1:4" s="18" customFormat="1" x14ac:dyDescent="0.2">
      <c r="A291" s="47"/>
      <c r="C291" s="68"/>
      <c r="D291" s="43"/>
    </row>
    <row r="292" spans="1:4" s="18" customFormat="1" x14ac:dyDescent="0.2">
      <c r="A292" s="47"/>
      <c r="C292" s="68"/>
      <c r="D292" s="43"/>
    </row>
    <row r="293" spans="1:4" s="18" customFormat="1" x14ac:dyDescent="0.2">
      <c r="A293" s="47"/>
      <c r="C293" s="68"/>
      <c r="D293" s="43"/>
    </row>
    <row r="294" spans="1:4" s="18" customFormat="1" x14ac:dyDescent="0.2">
      <c r="A294" s="47"/>
      <c r="C294" s="68"/>
      <c r="D294" s="43"/>
    </row>
    <row r="295" spans="1:4" s="18" customFormat="1" x14ac:dyDescent="0.2">
      <c r="A295" s="47"/>
      <c r="C295" s="68"/>
      <c r="D295" s="43"/>
    </row>
    <row r="296" spans="1:4" s="18" customFormat="1" x14ac:dyDescent="0.2">
      <c r="A296" s="47"/>
      <c r="C296" s="68"/>
      <c r="D296" s="43"/>
    </row>
    <row r="297" spans="1:4" s="18" customFormat="1" x14ac:dyDescent="0.2">
      <c r="A297" s="47"/>
      <c r="C297" s="68"/>
      <c r="D297" s="43"/>
    </row>
    <row r="298" spans="1:4" s="18" customFormat="1" x14ac:dyDescent="0.2">
      <c r="A298" s="47"/>
      <c r="C298" s="68"/>
      <c r="D298" s="43"/>
    </row>
    <row r="299" spans="1:4" s="18" customFormat="1" x14ac:dyDescent="0.2">
      <c r="A299" s="47"/>
      <c r="C299" s="68"/>
      <c r="D299" s="43"/>
    </row>
    <row r="300" spans="1:4" s="18" customFormat="1" x14ac:dyDescent="0.2">
      <c r="A300" s="47"/>
      <c r="C300" s="68"/>
      <c r="D300" s="43"/>
    </row>
    <row r="301" spans="1:4" s="18" customFormat="1" x14ac:dyDescent="0.2">
      <c r="A301" s="47"/>
      <c r="C301" s="68"/>
      <c r="D301" s="43"/>
    </row>
    <row r="302" spans="1:4" s="18" customFormat="1" x14ac:dyDescent="0.2">
      <c r="A302" s="47"/>
      <c r="C302" s="68"/>
      <c r="D302" s="43"/>
    </row>
    <row r="303" spans="1:4" s="18" customFormat="1" x14ac:dyDescent="0.2">
      <c r="A303" s="47"/>
      <c r="C303" s="68"/>
      <c r="D303" s="43"/>
    </row>
    <row r="304" spans="1:4" s="18" customFormat="1" x14ac:dyDescent="0.2">
      <c r="A304" s="47"/>
      <c r="C304" s="68"/>
      <c r="D304" s="43"/>
    </row>
    <row r="305" spans="1:4" s="18" customFormat="1" x14ac:dyDescent="0.2">
      <c r="A305" s="47"/>
      <c r="C305" s="68"/>
      <c r="D305" s="43"/>
    </row>
    <row r="306" spans="1:4" s="18" customFormat="1" x14ac:dyDescent="0.2">
      <c r="A306" s="47"/>
      <c r="C306" s="68"/>
      <c r="D306" s="43"/>
    </row>
    <row r="307" spans="1:4" s="18" customFormat="1" x14ac:dyDescent="0.2">
      <c r="A307" s="47"/>
      <c r="C307" s="68"/>
      <c r="D307" s="43"/>
    </row>
    <row r="308" spans="1:4" s="18" customFormat="1" x14ac:dyDescent="0.2">
      <c r="A308" s="47"/>
      <c r="C308" s="68"/>
      <c r="D308" s="43"/>
    </row>
    <row r="309" spans="1:4" s="18" customFormat="1" x14ac:dyDescent="0.2">
      <c r="A309" s="47"/>
      <c r="C309" s="68"/>
      <c r="D309" s="43"/>
    </row>
    <row r="310" spans="1:4" s="18" customFormat="1" x14ac:dyDescent="0.2">
      <c r="A310" s="47"/>
      <c r="C310" s="68"/>
      <c r="D310" s="43"/>
    </row>
    <row r="311" spans="1:4" s="18" customFormat="1" x14ac:dyDescent="0.2">
      <c r="A311" s="47"/>
      <c r="C311" s="68"/>
      <c r="D311" s="43"/>
    </row>
    <row r="312" spans="1:4" s="18" customFormat="1" x14ac:dyDescent="0.2">
      <c r="A312" s="47"/>
      <c r="C312" s="68"/>
      <c r="D312" s="43"/>
    </row>
    <row r="313" spans="1:4" s="18" customFormat="1" x14ac:dyDescent="0.2">
      <c r="A313" s="47"/>
      <c r="C313" s="68"/>
      <c r="D313" s="43"/>
    </row>
    <row r="314" spans="1:4" s="18" customFormat="1" x14ac:dyDescent="0.2">
      <c r="A314" s="47"/>
      <c r="C314" s="68"/>
      <c r="D314" s="43"/>
    </row>
    <row r="315" spans="1:4" s="18" customFormat="1" x14ac:dyDescent="0.2">
      <c r="A315" s="47"/>
      <c r="C315" s="68"/>
      <c r="D315" s="43"/>
    </row>
    <row r="316" spans="1:4" s="18" customFormat="1" x14ac:dyDescent="0.2">
      <c r="A316" s="47"/>
      <c r="C316" s="68"/>
      <c r="D316" s="43"/>
    </row>
    <row r="317" spans="1:4" s="18" customFormat="1" x14ac:dyDescent="0.2">
      <c r="A317" s="47"/>
      <c r="C317" s="68"/>
      <c r="D317" s="43"/>
    </row>
    <row r="318" spans="1:4" s="18" customFormat="1" x14ac:dyDescent="0.2">
      <c r="A318" s="47"/>
      <c r="C318" s="68"/>
      <c r="D318" s="43"/>
    </row>
    <row r="319" spans="1:4" s="18" customFormat="1" x14ac:dyDescent="0.2">
      <c r="A319" s="47"/>
      <c r="C319" s="68"/>
      <c r="D319" s="43"/>
    </row>
    <row r="320" spans="1:4" s="18" customFormat="1" x14ac:dyDescent="0.2">
      <c r="A320" s="47"/>
      <c r="C320" s="68"/>
      <c r="D320" s="43"/>
    </row>
    <row r="321" spans="1:4" s="18" customFormat="1" x14ac:dyDescent="0.2">
      <c r="A321" s="47"/>
      <c r="C321" s="68"/>
      <c r="D321" s="43"/>
    </row>
    <row r="322" spans="1:4" s="18" customFormat="1" x14ac:dyDescent="0.2">
      <c r="A322" s="47"/>
      <c r="C322" s="68"/>
      <c r="D322" s="43"/>
    </row>
    <row r="323" spans="1:4" s="18" customFormat="1" x14ac:dyDescent="0.2">
      <c r="A323" s="47"/>
      <c r="C323" s="68"/>
      <c r="D323" s="43"/>
    </row>
    <row r="324" spans="1:4" s="18" customFormat="1" x14ac:dyDescent="0.2">
      <c r="A324" s="47"/>
      <c r="C324" s="68"/>
      <c r="D324" s="43"/>
    </row>
    <row r="325" spans="1:4" s="18" customFormat="1" x14ac:dyDescent="0.2">
      <c r="A325" s="47"/>
      <c r="C325" s="68"/>
      <c r="D325" s="43"/>
    </row>
    <row r="326" spans="1:4" s="18" customFormat="1" x14ac:dyDescent="0.2">
      <c r="A326" s="47"/>
      <c r="C326" s="68"/>
      <c r="D326" s="43"/>
    </row>
    <row r="327" spans="1:4" s="18" customFormat="1" x14ac:dyDescent="0.2">
      <c r="A327" s="47"/>
      <c r="C327" s="68"/>
      <c r="D327" s="43"/>
    </row>
    <row r="328" spans="1:4" s="18" customFormat="1" x14ac:dyDescent="0.2">
      <c r="A328" s="47"/>
      <c r="C328" s="68"/>
      <c r="D328" s="43"/>
    </row>
    <row r="329" spans="1:4" s="18" customFormat="1" x14ac:dyDescent="0.2">
      <c r="A329" s="47"/>
      <c r="C329" s="68"/>
      <c r="D329" s="43"/>
    </row>
    <row r="330" spans="1:4" s="18" customFormat="1" x14ac:dyDescent="0.2">
      <c r="A330" s="47"/>
      <c r="C330" s="68"/>
      <c r="D330" s="43"/>
    </row>
    <row r="331" spans="1:4" s="18" customFormat="1" x14ac:dyDescent="0.2">
      <c r="A331" s="47"/>
      <c r="C331" s="68"/>
      <c r="D331" s="43"/>
    </row>
    <row r="332" spans="1:4" s="18" customFormat="1" x14ac:dyDescent="0.2">
      <c r="A332" s="47"/>
      <c r="C332" s="68"/>
      <c r="D332" s="43"/>
    </row>
    <row r="333" spans="1:4" s="18" customFormat="1" x14ac:dyDescent="0.2">
      <c r="A333" s="47"/>
      <c r="C333" s="68"/>
      <c r="D333" s="43"/>
    </row>
    <row r="334" spans="1:4" s="18" customFormat="1" x14ac:dyDescent="0.2">
      <c r="A334" s="47"/>
      <c r="C334" s="68"/>
      <c r="D334" s="43"/>
    </row>
    <row r="335" spans="1:4" s="18" customFormat="1" x14ac:dyDescent="0.2">
      <c r="A335" s="47"/>
      <c r="C335" s="68"/>
      <c r="D335" s="43"/>
    </row>
    <row r="336" spans="1:4" s="18" customFormat="1" x14ac:dyDescent="0.2">
      <c r="A336" s="47"/>
      <c r="C336" s="68"/>
      <c r="D336" s="43"/>
    </row>
    <row r="337" spans="1:4" s="18" customFormat="1" x14ac:dyDescent="0.2">
      <c r="A337" s="47"/>
      <c r="C337" s="68"/>
      <c r="D337" s="43"/>
    </row>
    <row r="338" spans="1:4" s="18" customFormat="1" x14ac:dyDescent="0.2">
      <c r="A338" s="47"/>
      <c r="C338" s="68"/>
      <c r="D338" s="43"/>
    </row>
    <row r="339" spans="1:4" s="18" customFormat="1" x14ac:dyDescent="0.2">
      <c r="A339" s="47"/>
      <c r="C339" s="68"/>
      <c r="D339" s="43"/>
    </row>
    <row r="340" spans="1:4" s="18" customFormat="1" x14ac:dyDescent="0.2">
      <c r="A340" s="47"/>
      <c r="C340" s="68"/>
      <c r="D340" s="43"/>
    </row>
    <row r="341" spans="1:4" s="18" customFormat="1" x14ac:dyDescent="0.2">
      <c r="A341" s="47"/>
      <c r="C341" s="68"/>
      <c r="D341" s="43"/>
    </row>
    <row r="342" spans="1:4" s="18" customFormat="1" x14ac:dyDescent="0.2">
      <c r="A342" s="47"/>
      <c r="C342" s="68"/>
      <c r="D342" s="43"/>
    </row>
    <row r="343" spans="1:4" s="18" customFormat="1" x14ac:dyDescent="0.2">
      <c r="A343" s="47"/>
      <c r="C343" s="68"/>
      <c r="D343" s="43"/>
    </row>
    <row r="344" spans="1:4" s="18" customFormat="1" x14ac:dyDescent="0.2">
      <c r="A344" s="47"/>
      <c r="C344" s="68"/>
      <c r="D344" s="43"/>
    </row>
    <row r="345" spans="1:4" s="18" customFormat="1" x14ac:dyDescent="0.2">
      <c r="A345" s="47"/>
      <c r="C345" s="68"/>
      <c r="D345" s="43"/>
    </row>
    <row r="346" spans="1:4" s="18" customFormat="1" x14ac:dyDescent="0.2">
      <c r="A346" s="47"/>
      <c r="C346" s="68"/>
      <c r="D346" s="43"/>
    </row>
    <row r="347" spans="1:4" s="18" customFormat="1" x14ac:dyDescent="0.2">
      <c r="A347" s="47"/>
      <c r="C347" s="68"/>
      <c r="D347" s="43"/>
    </row>
  </sheetData>
  <mergeCells count="2">
    <mergeCell ref="A1:D3"/>
    <mergeCell ref="A5:D5"/>
  </mergeCells>
  <dataValidations count="1">
    <dataValidation type="list" allowBlank="1" showInputMessage="1" showErrorMessage="1" sqref="C100:C119" xr:uid="{10C45189-849C-4909-81DA-84DDFB17F3DA}">
      <formula1>Marque_Chaudiére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8DC0370-7C55-4775-B8FF-85E66C02CCFD}">
          <x14:formula1>
            <xm:f>Données!$C$2:$C$58</xm:f>
          </x14:formula1>
          <xm:sqref>A7:A99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334511-D268-4546-ABC3-BC3821AB37BA}">
  <dimension ref="A1:K64"/>
  <sheetViews>
    <sheetView workbookViewId="0">
      <selection activeCell="G12" sqref="G12"/>
    </sheetView>
  </sheetViews>
  <sheetFormatPr baseColWidth="10" defaultRowHeight="15.75" x14ac:dyDescent="0.25"/>
  <cols>
    <col min="1" max="1" width="22.75" style="19" customWidth="1"/>
    <col min="2" max="2" width="5.625" style="19" customWidth="1"/>
    <col min="3" max="3" width="12.875" style="83" customWidth="1"/>
    <col min="4" max="4" width="30" style="83" customWidth="1"/>
    <col min="5" max="6" width="14" style="83" customWidth="1"/>
    <col min="7" max="7" width="5.625" style="19" customWidth="1"/>
    <col min="8" max="8" width="26.5" style="19" customWidth="1"/>
    <col min="9" max="9" width="5.625" style="19" customWidth="1"/>
    <col min="10" max="10" width="14" style="19" customWidth="1"/>
    <col min="11" max="11" width="5.625" style="19" customWidth="1"/>
    <col min="12" max="16384" width="11" style="19"/>
  </cols>
  <sheetData>
    <row r="1" spans="1:11" ht="31.5" x14ac:dyDescent="0.25">
      <c r="A1" s="33" t="s">
        <v>118</v>
      </c>
      <c r="B1" s="53"/>
      <c r="C1" s="73" t="s">
        <v>113</v>
      </c>
      <c r="D1" s="55" t="s">
        <v>0</v>
      </c>
      <c r="E1" s="55" t="s">
        <v>39</v>
      </c>
      <c r="F1" s="93"/>
      <c r="G1" s="53"/>
      <c r="H1" s="33" t="s">
        <v>107</v>
      </c>
      <c r="I1" s="53"/>
      <c r="J1" s="8" t="s">
        <v>114</v>
      </c>
      <c r="K1" s="53"/>
    </row>
    <row r="2" spans="1:11" ht="15.75" customHeight="1" x14ac:dyDescent="0.25">
      <c r="C2" s="79" t="s">
        <v>9</v>
      </c>
      <c r="D2" s="25" t="s">
        <v>33</v>
      </c>
      <c r="E2" s="26" t="s">
        <v>102</v>
      </c>
      <c r="F2" s="94"/>
      <c r="H2" s="29" t="s">
        <v>108</v>
      </c>
      <c r="J2" s="29" t="s">
        <v>117</v>
      </c>
    </row>
    <row r="3" spans="1:11" ht="15.75" customHeight="1" x14ac:dyDescent="0.25">
      <c r="C3" s="79" t="s">
        <v>10</v>
      </c>
      <c r="D3" s="25" t="s">
        <v>25</v>
      </c>
      <c r="E3" s="26" t="s">
        <v>102</v>
      </c>
      <c r="F3" s="94"/>
      <c r="H3" s="29" t="s">
        <v>109</v>
      </c>
      <c r="J3" s="29" t="s">
        <v>115</v>
      </c>
    </row>
    <row r="4" spans="1:11" ht="15.75" customHeight="1" x14ac:dyDescent="0.25">
      <c r="C4" s="79" t="s">
        <v>11</v>
      </c>
      <c r="D4" s="25" t="s">
        <v>34</v>
      </c>
      <c r="E4" s="26" t="s">
        <v>102</v>
      </c>
      <c r="F4" s="94"/>
      <c r="H4" s="29" t="s">
        <v>110</v>
      </c>
      <c r="J4" s="29" t="s">
        <v>116</v>
      </c>
    </row>
    <row r="5" spans="1:11" ht="15.75" customHeight="1" x14ac:dyDescent="0.25">
      <c r="C5" s="79" t="s">
        <v>40</v>
      </c>
      <c r="D5" s="25" t="s">
        <v>71</v>
      </c>
      <c r="E5" s="26" t="s">
        <v>103</v>
      </c>
      <c r="F5" s="94"/>
      <c r="H5" s="29" t="s">
        <v>111</v>
      </c>
    </row>
    <row r="6" spans="1:11" ht="15.75" customHeight="1" x14ac:dyDescent="0.25">
      <c r="C6" s="79" t="s">
        <v>41</v>
      </c>
      <c r="D6" s="25" t="s">
        <v>72</v>
      </c>
      <c r="E6" s="26" t="s">
        <v>103</v>
      </c>
      <c r="F6" s="94"/>
    </row>
    <row r="7" spans="1:11" ht="15.75" customHeight="1" x14ac:dyDescent="0.25">
      <c r="C7" s="79" t="s">
        <v>42</v>
      </c>
      <c r="D7" s="25" t="s">
        <v>73</v>
      </c>
      <c r="E7" s="26" t="s">
        <v>103</v>
      </c>
      <c r="F7" s="94"/>
    </row>
    <row r="8" spans="1:11" ht="15.75" customHeight="1" x14ac:dyDescent="0.25">
      <c r="C8" s="79" t="s">
        <v>43</v>
      </c>
      <c r="D8" s="25" t="s">
        <v>74</v>
      </c>
      <c r="E8" s="26" t="s">
        <v>103</v>
      </c>
      <c r="F8" s="94"/>
    </row>
    <row r="9" spans="1:11" ht="15.75" customHeight="1" x14ac:dyDescent="0.25">
      <c r="C9" s="79" t="s">
        <v>44</v>
      </c>
      <c r="D9" s="25" t="s">
        <v>75</v>
      </c>
      <c r="E9" s="26" t="s">
        <v>103</v>
      </c>
      <c r="F9" s="94"/>
    </row>
    <row r="10" spans="1:11" ht="15.75" customHeight="1" x14ac:dyDescent="0.25">
      <c r="C10" s="79" t="s">
        <v>45</v>
      </c>
      <c r="D10" s="25" t="s">
        <v>75</v>
      </c>
      <c r="E10" s="26" t="s">
        <v>103</v>
      </c>
      <c r="F10" s="94"/>
    </row>
    <row r="11" spans="1:11" ht="15.75" customHeight="1" x14ac:dyDescent="0.25">
      <c r="C11" s="79" t="s">
        <v>46</v>
      </c>
      <c r="D11" s="25" t="s">
        <v>76</v>
      </c>
      <c r="E11" s="26" t="s">
        <v>103</v>
      </c>
      <c r="F11" s="94"/>
    </row>
    <row r="12" spans="1:11" ht="15.75" customHeight="1" x14ac:dyDescent="0.25">
      <c r="C12" s="79" t="s">
        <v>47</v>
      </c>
      <c r="D12" s="25" t="s">
        <v>77</v>
      </c>
      <c r="E12" s="26" t="s">
        <v>103</v>
      </c>
      <c r="F12" s="94"/>
    </row>
    <row r="13" spans="1:11" ht="15.75" customHeight="1" x14ac:dyDescent="0.25">
      <c r="C13" s="79" t="s">
        <v>48</v>
      </c>
      <c r="D13" s="25" t="s">
        <v>78</v>
      </c>
      <c r="E13" s="26" t="s">
        <v>103</v>
      </c>
      <c r="F13" s="94"/>
    </row>
    <row r="14" spans="1:11" ht="15.75" customHeight="1" x14ac:dyDescent="0.25">
      <c r="C14" s="79" t="s">
        <v>49</v>
      </c>
      <c r="D14" s="25" t="s">
        <v>79</v>
      </c>
      <c r="E14" s="26" t="s">
        <v>103</v>
      </c>
      <c r="F14" s="94"/>
    </row>
    <row r="15" spans="1:11" ht="15.75" customHeight="1" x14ac:dyDescent="0.25">
      <c r="C15" s="79" t="s">
        <v>50</v>
      </c>
      <c r="D15" s="25" t="s">
        <v>80</v>
      </c>
      <c r="E15" s="26" t="s">
        <v>103</v>
      </c>
      <c r="F15" s="94"/>
    </row>
    <row r="16" spans="1:11" ht="15.75" customHeight="1" x14ac:dyDescent="0.25">
      <c r="C16" s="79" t="s">
        <v>51</v>
      </c>
      <c r="D16" s="25" t="s">
        <v>81</v>
      </c>
      <c r="E16" s="26" t="s">
        <v>103</v>
      </c>
      <c r="F16" s="94"/>
    </row>
    <row r="17" spans="3:6" ht="15.75" customHeight="1" x14ac:dyDescent="0.25">
      <c r="C17" s="79" t="s">
        <v>52</v>
      </c>
      <c r="D17" s="25" t="s">
        <v>82</v>
      </c>
      <c r="E17" s="26" t="s">
        <v>103</v>
      </c>
      <c r="F17" s="94"/>
    </row>
    <row r="18" spans="3:6" ht="15.75" customHeight="1" x14ac:dyDescent="0.25">
      <c r="C18" s="79" t="s">
        <v>53</v>
      </c>
      <c r="D18" s="25" t="s">
        <v>83</v>
      </c>
      <c r="E18" s="26" t="s">
        <v>103</v>
      </c>
      <c r="F18" s="94"/>
    </row>
    <row r="19" spans="3:6" ht="15.75" customHeight="1" x14ac:dyDescent="0.25">
      <c r="C19" s="79" t="s">
        <v>54</v>
      </c>
      <c r="D19" s="25" t="s">
        <v>84</v>
      </c>
      <c r="E19" s="26" t="s">
        <v>103</v>
      </c>
      <c r="F19" s="94"/>
    </row>
    <row r="20" spans="3:6" ht="15.75" customHeight="1" x14ac:dyDescent="0.25">
      <c r="C20" s="79" t="s">
        <v>55</v>
      </c>
      <c r="D20" s="25" t="s">
        <v>85</v>
      </c>
      <c r="E20" s="26" t="s">
        <v>103</v>
      </c>
      <c r="F20" s="94"/>
    </row>
    <row r="21" spans="3:6" ht="15.75" customHeight="1" x14ac:dyDescent="0.25">
      <c r="C21" s="79" t="s">
        <v>56</v>
      </c>
      <c r="D21" s="25" t="s">
        <v>86</v>
      </c>
      <c r="E21" s="26" t="s">
        <v>103</v>
      </c>
      <c r="F21" s="94"/>
    </row>
    <row r="22" spans="3:6" ht="15.75" customHeight="1" x14ac:dyDescent="0.25">
      <c r="C22" s="79" t="s">
        <v>57</v>
      </c>
      <c r="D22" s="25" t="s">
        <v>87</v>
      </c>
      <c r="E22" s="26" t="s">
        <v>103</v>
      </c>
      <c r="F22" s="94"/>
    </row>
    <row r="23" spans="3:6" ht="15.75" customHeight="1" x14ac:dyDescent="0.25">
      <c r="C23" s="79" t="s">
        <v>58</v>
      </c>
      <c r="D23" s="25" t="s">
        <v>88</v>
      </c>
      <c r="E23" s="26" t="s">
        <v>103</v>
      </c>
      <c r="F23" s="94"/>
    </row>
    <row r="24" spans="3:6" ht="15.75" customHeight="1" x14ac:dyDescent="0.25">
      <c r="C24" s="79" t="s">
        <v>59</v>
      </c>
      <c r="D24" s="25" t="s">
        <v>89</v>
      </c>
      <c r="E24" s="26" t="s">
        <v>103</v>
      </c>
      <c r="F24" s="94"/>
    </row>
    <row r="25" spans="3:6" ht="15.75" customHeight="1" x14ac:dyDescent="0.25">
      <c r="C25" s="79" t="s">
        <v>60</v>
      </c>
      <c r="D25" s="25" t="s">
        <v>90</v>
      </c>
      <c r="E25" s="26" t="s">
        <v>103</v>
      </c>
      <c r="F25" s="94"/>
    </row>
    <row r="26" spans="3:6" ht="15.75" customHeight="1" x14ac:dyDescent="0.25">
      <c r="C26" s="79" t="s">
        <v>61</v>
      </c>
      <c r="D26" s="25" t="s">
        <v>91</v>
      </c>
      <c r="E26" s="26" t="s">
        <v>103</v>
      </c>
      <c r="F26" s="94"/>
    </row>
    <row r="27" spans="3:6" ht="15.75" customHeight="1" x14ac:dyDescent="0.25">
      <c r="C27" s="79" t="s">
        <v>62</v>
      </c>
      <c r="D27" s="25" t="s">
        <v>92</v>
      </c>
      <c r="E27" s="26" t="s">
        <v>103</v>
      </c>
      <c r="F27" s="94"/>
    </row>
    <row r="28" spans="3:6" ht="15.75" customHeight="1" x14ac:dyDescent="0.25">
      <c r="C28" s="79" t="s">
        <v>63</v>
      </c>
      <c r="D28" s="25" t="s">
        <v>93</v>
      </c>
      <c r="E28" s="26" t="s">
        <v>103</v>
      </c>
      <c r="F28" s="94"/>
    </row>
    <row r="29" spans="3:6" ht="15.75" customHeight="1" x14ac:dyDescent="0.25">
      <c r="C29" s="79" t="s">
        <v>64</v>
      </c>
      <c r="D29" s="25" t="s">
        <v>82</v>
      </c>
      <c r="E29" s="26" t="s">
        <v>103</v>
      </c>
      <c r="F29" s="94"/>
    </row>
    <row r="30" spans="3:6" ht="15.75" customHeight="1" x14ac:dyDescent="0.25">
      <c r="C30" s="79" t="s">
        <v>65</v>
      </c>
      <c r="D30" s="25" t="s">
        <v>94</v>
      </c>
      <c r="E30" s="26" t="s">
        <v>103</v>
      </c>
      <c r="F30" s="94"/>
    </row>
    <row r="31" spans="3:6" ht="15.75" customHeight="1" x14ac:dyDescent="0.25">
      <c r="C31" s="79" t="s">
        <v>66</v>
      </c>
      <c r="D31" s="25" t="s">
        <v>95</v>
      </c>
      <c r="E31" s="26" t="s">
        <v>103</v>
      </c>
      <c r="F31" s="94"/>
    </row>
    <row r="32" spans="3:6" ht="15.75" customHeight="1" x14ac:dyDescent="0.25">
      <c r="C32" s="79" t="s">
        <v>67</v>
      </c>
      <c r="D32" s="25" t="s">
        <v>95</v>
      </c>
      <c r="E32" s="26" t="s">
        <v>103</v>
      </c>
      <c r="F32" s="94"/>
    </row>
    <row r="33" spans="3:6" ht="15.75" customHeight="1" x14ac:dyDescent="0.25">
      <c r="C33" s="79" t="s">
        <v>68</v>
      </c>
      <c r="D33" s="25" t="s">
        <v>96</v>
      </c>
      <c r="E33" s="26" t="s">
        <v>103</v>
      </c>
      <c r="F33" s="94"/>
    </row>
    <row r="34" spans="3:6" ht="15.75" customHeight="1" x14ac:dyDescent="0.25">
      <c r="C34" s="79" t="s">
        <v>69</v>
      </c>
      <c r="D34" s="25" t="s">
        <v>97</v>
      </c>
      <c r="E34" s="26" t="s">
        <v>103</v>
      </c>
      <c r="F34" s="94"/>
    </row>
    <row r="35" spans="3:6" ht="15.75" customHeight="1" x14ac:dyDescent="0.25">
      <c r="C35" s="79" t="s">
        <v>70</v>
      </c>
      <c r="D35" s="25" t="s">
        <v>98</v>
      </c>
      <c r="E35" s="26" t="s">
        <v>103</v>
      </c>
      <c r="F35" s="94"/>
    </row>
    <row r="36" spans="3:6" ht="15.75" customHeight="1" x14ac:dyDescent="0.25">
      <c r="C36" s="79">
        <v>120888</v>
      </c>
      <c r="D36" s="25" t="s">
        <v>12</v>
      </c>
      <c r="E36" s="26" t="s">
        <v>104</v>
      </c>
      <c r="F36" s="94"/>
    </row>
    <row r="37" spans="3:6" ht="15.75" customHeight="1" x14ac:dyDescent="0.25">
      <c r="C37" s="79">
        <v>706218</v>
      </c>
      <c r="D37" s="25" t="s">
        <v>15</v>
      </c>
      <c r="E37" s="26" t="s">
        <v>104</v>
      </c>
      <c r="F37" s="94"/>
    </row>
    <row r="38" spans="3:6" ht="15.75" customHeight="1" x14ac:dyDescent="0.25">
      <c r="C38" s="79">
        <v>709266</v>
      </c>
      <c r="D38" s="25" t="s">
        <v>16</v>
      </c>
      <c r="E38" s="26" t="s">
        <v>104</v>
      </c>
      <c r="F38" s="94"/>
    </row>
    <row r="39" spans="3:6" ht="15.75" customHeight="1" x14ac:dyDescent="0.25">
      <c r="C39" s="79">
        <v>7427232</v>
      </c>
      <c r="D39" s="25" t="s">
        <v>18</v>
      </c>
      <c r="E39" s="26" t="s">
        <v>104</v>
      </c>
      <c r="F39" s="94"/>
    </row>
    <row r="40" spans="3:6" ht="15.75" customHeight="1" x14ac:dyDescent="0.25">
      <c r="C40" s="79">
        <v>7600485</v>
      </c>
      <c r="D40" s="25" t="s">
        <v>19</v>
      </c>
      <c r="E40" s="26" t="s">
        <v>104</v>
      </c>
      <c r="F40" s="94"/>
    </row>
    <row r="41" spans="3:6" ht="15.75" customHeight="1" x14ac:dyDescent="0.25">
      <c r="C41" s="79">
        <v>7819825</v>
      </c>
      <c r="D41" s="25" t="s">
        <v>20</v>
      </c>
      <c r="E41" s="26" t="s">
        <v>104</v>
      </c>
      <c r="F41" s="94"/>
    </row>
    <row r="42" spans="3:6" ht="15.75" customHeight="1" x14ac:dyDescent="0.25">
      <c r="C42" s="79">
        <v>7819967</v>
      </c>
      <c r="D42" s="25" t="s">
        <v>17</v>
      </c>
      <c r="E42" s="26" t="s">
        <v>104</v>
      </c>
      <c r="F42" s="94"/>
    </row>
    <row r="43" spans="3:6" ht="15.75" customHeight="1" x14ac:dyDescent="0.25">
      <c r="C43" s="79">
        <v>7819971</v>
      </c>
      <c r="D43" s="25" t="s">
        <v>21</v>
      </c>
      <c r="E43" s="26" t="s">
        <v>104</v>
      </c>
      <c r="F43" s="94"/>
    </row>
    <row r="44" spans="3:6" ht="15.75" customHeight="1" x14ac:dyDescent="0.25">
      <c r="C44" s="79">
        <v>7826504</v>
      </c>
      <c r="D44" s="25" t="s">
        <v>22</v>
      </c>
      <c r="E44" s="26" t="s">
        <v>104</v>
      </c>
      <c r="F44" s="94"/>
    </row>
    <row r="45" spans="3:6" ht="15.75" customHeight="1" x14ac:dyDescent="0.25">
      <c r="C45" s="79">
        <v>7826515</v>
      </c>
      <c r="D45" s="25" t="s">
        <v>22</v>
      </c>
      <c r="E45" s="26" t="s">
        <v>104</v>
      </c>
      <c r="F45" s="94"/>
    </row>
    <row r="46" spans="3:6" ht="15.75" customHeight="1" x14ac:dyDescent="0.25">
      <c r="C46" s="79">
        <v>7826529</v>
      </c>
      <c r="D46" s="25" t="s">
        <v>100</v>
      </c>
      <c r="E46" s="26" t="s">
        <v>104</v>
      </c>
      <c r="F46" s="94"/>
    </row>
    <row r="47" spans="3:6" ht="15.75" customHeight="1" x14ac:dyDescent="0.25">
      <c r="C47" s="79">
        <v>7827933</v>
      </c>
      <c r="D47" s="25" t="s">
        <v>23</v>
      </c>
      <c r="E47" s="26" t="s">
        <v>104</v>
      </c>
      <c r="F47" s="94"/>
    </row>
    <row r="48" spans="3:6" ht="15.75" customHeight="1" x14ac:dyDescent="0.25">
      <c r="C48" s="79">
        <v>7828718</v>
      </c>
      <c r="D48" s="25" t="s">
        <v>24</v>
      </c>
      <c r="E48" s="26" t="s">
        <v>104</v>
      </c>
      <c r="F48" s="94"/>
    </row>
    <row r="49" spans="3:6" ht="15.75" customHeight="1" x14ac:dyDescent="0.25">
      <c r="C49" s="79">
        <v>7831305</v>
      </c>
      <c r="D49" s="25" t="s">
        <v>25</v>
      </c>
      <c r="E49" s="26" t="s">
        <v>104</v>
      </c>
      <c r="F49" s="94"/>
    </row>
    <row r="50" spans="3:6" ht="15.75" customHeight="1" x14ac:dyDescent="0.25">
      <c r="C50" s="79">
        <v>7836177</v>
      </c>
      <c r="D50" s="25" t="s">
        <v>26</v>
      </c>
      <c r="E50" s="26" t="s">
        <v>104</v>
      </c>
      <c r="F50" s="94"/>
    </row>
    <row r="51" spans="3:6" ht="15.75" customHeight="1" x14ac:dyDescent="0.25">
      <c r="C51" s="79">
        <v>7836777</v>
      </c>
      <c r="D51" s="25" t="s">
        <v>27</v>
      </c>
      <c r="E51" s="26" t="s">
        <v>104</v>
      </c>
      <c r="F51" s="94"/>
    </row>
    <row r="52" spans="3:6" ht="15.75" customHeight="1" x14ac:dyDescent="0.25">
      <c r="C52" s="79">
        <v>7838979</v>
      </c>
      <c r="D52" s="25" t="s">
        <v>28</v>
      </c>
      <c r="E52" s="26" t="s">
        <v>104</v>
      </c>
      <c r="F52" s="94"/>
    </row>
    <row r="53" spans="3:6" ht="15.75" customHeight="1" x14ac:dyDescent="0.25">
      <c r="C53" s="79">
        <v>7839451</v>
      </c>
      <c r="D53" s="25" t="s">
        <v>29</v>
      </c>
      <c r="E53" s="26" t="s">
        <v>104</v>
      </c>
      <c r="F53" s="94"/>
    </row>
    <row r="54" spans="3:6" ht="15.75" customHeight="1" x14ac:dyDescent="0.25">
      <c r="C54" s="79">
        <v>7839971</v>
      </c>
      <c r="D54" s="25" t="s">
        <v>30</v>
      </c>
      <c r="E54" s="26" t="s">
        <v>104</v>
      </c>
      <c r="F54" s="94"/>
    </row>
    <row r="55" spans="3:6" ht="15.75" customHeight="1" x14ac:dyDescent="0.25">
      <c r="C55" s="79">
        <v>7840346</v>
      </c>
      <c r="D55" s="25" t="s">
        <v>31</v>
      </c>
      <c r="E55" s="26" t="s">
        <v>104</v>
      </c>
      <c r="F55" s="94"/>
    </row>
    <row r="56" spans="3:6" ht="15.75" customHeight="1" x14ac:dyDescent="0.25">
      <c r="C56" s="79">
        <v>7858539</v>
      </c>
      <c r="D56" s="25" t="s">
        <v>32</v>
      </c>
      <c r="E56" s="26" t="s">
        <v>104</v>
      </c>
      <c r="F56" s="94"/>
    </row>
    <row r="57" spans="3:6" ht="15.75" customHeight="1" x14ac:dyDescent="0.25">
      <c r="C57" s="79" t="s">
        <v>99</v>
      </c>
      <c r="D57" s="25" t="s">
        <v>14</v>
      </c>
      <c r="E57" s="26" t="s">
        <v>104</v>
      </c>
      <c r="F57" s="94"/>
    </row>
    <row r="58" spans="3:6" ht="15.75" customHeight="1" x14ac:dyDescent="0.25">
      <c r="C58" s="79" t="s">
        <v>101</v>
      </c>
      <c r="D58" s="25" t="s">
        <v>13</v>
      </c>
      <c r="E58" s="26" t="s">
        <v>104</v>
      </c>
      <c r="F58" s="94"/>
    </row>
    <row r="59" spans="3:6" ht="15.75" customHeight="1" x14ac:dyDescent="0.25"/>
    <row r="60" spans="3:6" ht="15.75" customHeight="1" x14ac:dyDescent="0.25"/>
    <row r="61" spans="3:6" ht="15.75" customHeight="1" x14ac:dyDescent="0.25"/>
    <row r="62" spans="3:6" ht="15.75" customHeight="1" x14ac:dyDescent="0.25"/>
    <row r="63" spans="3:6" ht="15.75" customHeight="1" x14ac:dyDescent="0.25"/>
    <row r="64" spans="3:6" ht="15.75" customHeight="1" x14ac:dyDescent="0.25"/>
  </sheetData>
  <dataValidations count="1">
    <dataValidation type="list" allowBlank="1" showInputMessage="1" showErrorMessage="1" sqref="E2:F58" xr:uid="{FE3E629E-E488-4A0A-BA8E-C7D0673A66FC}">
      <formula1>Marque_Chaudiére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Article d'inventaire</vt:lpstr>
      <vt:lpstr>BS JANVIER</vt:lpstr>
      <vt:lpstr>BS FEVRIER</vt:lpstr>
      <vt:lpstr>BS MARS</vt:lpstr>
      <vt:lpstr>BS AVRIL</vt:lpstr>
      <vt:lpstr>BS MAI</vt:lpstr>
      <vt:lpstr>BS JUIN</vt:lpstr>
      <vt:lpstr>BS JUILLET</vt:lpstr>
      <vt:lpstr>BS AOUT</vt:lpstr>
      <vt:lpstr>BS SEPTEMBRE</vt:lpstr>
      <vt:lpstr>BS OCTOBRE</vt:lpstr>
      <vt:lpstr> BS NOVEMBRE</vt:lpstr>
      <vt:lpstr>BS DECEMBRE</vt:lpstr>
      <vt:lpstr>TOTAL BS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Alane</dc:creator>
  <cp:lastModifiedBy>nicolas micot</cp:lastModifiedBy>
  <dcterms:created xsi:type="dcterms:W3CDTF">2016-02-25T02:48:22Z</dcterms:created>
  <dcterms:modified xsi:type="dcterms:W3CDTF">2024-04-12T17:12:11Z</dcterms:modified>
</cp:coreProperties>
</file>