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E201E5B7-490C-4EDA-A346-931AF44A4539}" xr6:coauthVersionLast="47" xr6:coauthVersionMax="47" xr10:uidLastSave="{00000000-0000-0000-0000-000000000000}"/>
  <bookViews>
    <workbookView xWindow="-108" yWindow="-108" windowWidth="23256" windowHeight="12576" xr2:uid="{F4BDFEFB-C46C-4724-96BC-04CFFCEC32B8}"/>
  </bookViews>
  <sheets>
    <sheet name="récap" sheetId="3" r:id="rId1"/>
    <sheet name="liste" sheetId="1" r:id="rId2"/>
  </sheets>
  <externalReferences>
    <externalReference r:id="rId3"/>
  </externalReferences>
  <definedNames>
    <definedName name="_xlnm._FilterDatabase" localSheetId="1" hidden="1">liste!$M$1:$O$1</definedName>
    <definedName name="_xlnm._FilterDatabase" localSheetId="0" hidden="1">récap!$A$1:$Z$1771</definedName>
    <definedName name="code_article">liste!$A$1:$A$28</definedName>
    <definedName name="TABLE_RATE" localSheetId="0">[1]!Tableau1[#All]</definedName>
    <definedName name="TABLE_RATE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771" i="3" l="1"/>
  <c r="R1770" i="3"/>
  <c r="R1769" i="3"/>
  <c r="R1768" i="3"/>
  <c r="R1767" i="3"/>
  <c r="R1766" i="3"/>
  <c r="R1765" i="3"/>
  <c r="R1764" i="3"/>
  <c r="R1763" i="3"/>
  <c r="R1762" i="3"/>
  <c r="R1761" i="3"/>
  <c r="R1760" i="3"/>
  <c r="R1759" i="3"/>
  <c r="R1758" i="3"/>
  <c r="R1757" i="3"/>
  <c r="R1756" i="3"/>
  <c r="R1755" i="3"/>
  <c r="R1754" i="3"/>
  <c r="R1753" i="3"/>
  <c r="R1752" i="3"/>
  <c r="R1751" i="3"/>
  <c r="R1750" i="3"/>
  <c r="R1749" i="3"/>
  <c r="R1748" i="3"/>
  <c r="R1747" i="3"/>
  <c r="R1746" i="3"/>
  <c r="R1745" i="3"/>
  <c r="R1744" i="3"/>
  <c r="R1743" i="3"/>
  <c r="R1742" i="3"/>
  <c r="R1741" i="3"/>
  <c r="R1740" i="3"/>
  <c r="R1739" i="3"/>
  <c r="R1738" i="3"/>
  <c r="R1737" i="3"/>
  <c r="R1736" i="3"/>
  <c r="R1735" i="3"/>
  <c r="R1734" i="3"/>
  <c r="R1733" i="3"/>
  <c r="R1732" i="3"/>
  <c r="R1731" i="3"/>
  <c r="R1730" i="3"/>
  <c r="R1729" i="3"/>
  <c r="R1728" i="3"/>
  <c r="R1727" i="3"/>
  <c r="R1726" i="3"/>
  <c r="R1725" i="3"/>
  <c r="R1724" i="3"/>
  <c r="R1723" i="3"/>
  <c r="R1722" i="3"/>
  <c r="R1721" i="3"/>
  <c r="R1720" i="3"/>
  <c r="R1719" i="3"/>
  <c r="R1718" i="3"/>
  <c r="R1717" i="3"/>
  <c r="R1716" i="3"/>
  <c r="R1715" i="3"/>
  <c r="R1714" i="3"/>
  <c r="R1713" i="3"/>
  <c r="R1712" i="3"/>
  <c r="R1711" i="3"/>
  <c r="R1710" i="3"/>
  <c r="R1709" i="3"/>
  <c r="R1708" i="3"/>
  <c r="R1707" i="3"/>
  <c r="R1706" i="3"/>
  <c r="R1705" i="3"/>
  <c r="R1704" i="3"/>
  <c r="R1703" i="3"/>
  <c r="R1702" i="3"/>
  <c r="R1701" i="3"/>
  <c r="R1700" i="3"/>
  <c r="R1699" i="3"/>
  <c r="R1698" i="3"/>
  <c r="R1697" i="3"/>
  <c r="R1696" i="3"/>
  <c r="R1695" i="3"/>
  <c r="R1694" i="3"/>
  <c r="R1693" i="3"/>
  <c r="R1692" i="3"/>
  <c r="R1691" i="3"/>
  <c r="R1690" i="3"/>
  <c r="R1689" i="3"/>
  <c r="R1688" i="3"/>
  <c r="R1687" i="3"/>
  <c r="R1686" i="3"/>
  <c r="R1685" i="3"/>
  <c r="R1684" i="3"/>
  <c r="R1683" i="3"/>
  <c r="R1682" i="3"/>
  <c r="R1681" i="3"/>
  <c r="R1680" i="3"/>
  <c r="R1679" i="3"/>
  <c r="R1678" i="3"/>
  <c r="R1677" i="3"/>
  <c r="R1676" i="3"/>
  <c r="R1675" i="3"/>
  <c r="R1674" i="3"/>
  <c r="R1673" i="3"/>
  <c r="R1672" i="3"/>
  <c r="R1671" i="3"/>
  <c r="R1670" i="3"/>
  <c r="R1669" i="3"/>
  <c r="R1668" i="3"/>
  <c r="R1667" i="3"/>
  <c r="R1666" i="3"/>
  <c r="R1665" i="3"/>
  <c r="R1664" i="3"/>
  <c r="R1663" i="3"/>
  <c r="R1662" i="3"/>
  <c r="R1661" i="3"/>
  <c r="R1660" i="3"/>
  <c r="R1659" i="3"/>
  <c r="R1658" i="3"/>
  <c r="R1657" i="3"/>
  <c r="R1656" i="3"/>
  <c r="R1655" i="3"/>
  <c r="R1654" i="3"/>
  <c r="R1653" i="3"/>
  <c r="R1652" i="3"/>
  <c r="R1651" i="3"/>
  <c r="R1650" i="3"/>
  <c r="R1649" i="3"/>
  <c r="R1648" i="3"/>
  <c r="R1647" i="3"/>
  <c r="R1646" i="3"/>
  <c r="R1645" i="3"/>
  <c r="R1644" i="3"/>
  <c r="R1643" i="3"/>
  <c r="R1642" i="3"/>
  <c r="R1641" i="3"/>
  <c r="R1640" i="3"/>
  <c r="R1639" i="3"/>
  <c r="R1638" i="3"/>
  <c r="R1637" i="3"/>
  <c r="R1636" i="3"/>
  <c r="R1635" i="3"/>
  <c r="R1634" i="3"/>
  <c r="R1633" i="3"/>
  <c r="R1632" i="3"/>
  <c r="R1631" i="3"/>
  <c r="R1630" i="3"/>
  <c r="R1629" i="3"/>
  <c r="R1628" i="3"/>
  <c r="R1627" i="3"/>
  <c r="R1626" i="3"/>
  <c r="R1625" i="3"/>
  <c r="R1624" i="3"/>
  <c r="R1623" i="3"/>
  <c r="R1622" i="3"/>
  <c r="R1621" i="3"/>
  <c r="R1620" i="3"/>
  <c r="R1619" i="3"/>
  <c r="R1618" i="3"/>
  <c r="R1617" i="3"/>
  <c r="R1616" i="3"/>
  <c r="R1615" i="3"/>
  <c r="R1614" i="3"/>
  <c r="R1613" i="3"/>
  <c r="R1612" i="3"/>
  <c r="R1611" i="3"/>
  <c r="R1610" i="3"/>
  <c r="R1609" i="3"/>
  <c r="R1608" i="3"/>
  <c r="R1607" i="3"/>
  <c r="R1606" i="3"/>
  <c r="R1605" i="3"/>
  <c r="R1604" i="3"/>
  <c r="R1603" i="3"/>
  <c r="R1602" i="3"/>
  <c r="R1601" i="3"/>
  <c r="R1600" i="3"/>
  <c r="R1599" i="3"/>
  <c r="R1598" i="3"/>
  <c r="R1597" i="3"/>
  <c r="R1596" i="3"/>
  <c r="R1595" i="3"/>
  <c r="R1594" i="3"/>
  <c r="R1593" i="3"/>
  <c r="R1592" i="3"/>
  <c r="R1591" i="3"/>
  <c r="R1590" i="3"/>
  <c r="R1589" i="3"/>
  <c r="R1588" i="3"/>
  <c r="R1587" i="3"/>
  <c r="R1586" i="3"/>
  <c r="R1585" i="3"/>
  <c r="R1584" i="3"/>
  <c r="R1583" i="3"/>
  <c r="R1582" i="3"/>
  <c r="R1581" i="3"/>
  <c r="R1580" i="3"/>
  <c r="R1579" i="3"/>
  <c r="R1578" i="3"/>
  <c r="R1577" i="3"/>
  <c r="R1576" i="3"/>
  <c r="R1575" i="3"/>
  <c r="R1574" i="3"/>
  <c r="R1573" i="3"/>
  <c r="R1572" i="3"/>
  <c r="R1571" i="3"/>
  <c r="R1570" i="3"/>
  <c r="R1569" i="3"/>
  <c r="R1568" i="3"/>
  <c r="R1567" i="3"/>
  <c r="R1566" i="3"/>
  <c r="R1565" i="3"/>
  <c r="R1564" i="3"/>
  <c r="R1563" i="3"/>
  <c r="R1562" i="3"/>
  <c r="R1561" i="3"/>
  <c r="R1560" i="3"/>
  <c r="R1559" i="3"/>
  <c r="R1558" i="3"/>
  <c r="R1557" i="3"/>
  <c r="R1556" i="3"/>
  <c r="R1555" i="3"/>
  <c r="R1554" i="3"/>
  <c r="R1553" i="3"/>
  <c r="R1552" i="3"/>
  <c r="R1551" i="3"/>
  <c r="R1550" i="3"/>
  <c r="R1549" i="3"/>
  <c r="R1548" i="3"/>
  <c r="R1547" i="3"/>
  <c r="R1546" i="3"/>
  <c r="R1545" i="3"/>
  <c r="R1544" i="3"/>
  <c r="R1543" i="3"/>
  <c r="R1542" i="3"/>
  <c r="R1541" i="3"/>
  <c r="R1540" i="3"/>
  <c r="R1539" i="3"/>
  <c r="R1538" i="3"/>
  <c r="R1537" i="3"/>
  <c r="R1536" i="3"/>
  <c r="R1535" i="3"/>
  <c r="R1534" i="3"/>
  <c r="R1533" i="3"/>
  <c r="R1532" i="3"/>
  <c r="R1531" i="3"/>
  <c r="R1530" i="3"/>
  <c r="R1529" i="3"/>
  <c r="R1528" i="3"/>
  <c r="R1527" i="3"/>
  <c r="R1526" i="3"/>
  <c r="R1525" i="3"/>
  <c r="R1524" i="3"/>
  <c r="R1523" i="3"/>
  <c r="R1522" i="3"/>
  <c r="R1521" i="3"/>
  <c r="R1520" i="3"/>
  <c r="R1519" i="3"/>
  <c r="R1518" i="3"/>
  <c r="R1517" i="3"/>
  <c r="R1516" i="3"/>
  <c r="R1515" i="3"/>
  <c r="R1514" i="3"/>
  <c r="R1513" i="3"/>
  <c r="R1512" i="3"/>
  <c r="R1511" i="3"/>
  <c r="R1510" i="3"/>
  <c r="R1509" i="3"/>
  <c r="R1508" i="3"/>
  <c r="R1507" i="3"/>
  <c r="R1506" i="3"/>
  <c r="R1505" i="3"/>
  <c r="R1504" i="3"/>
  <c r="R1503" i="3"/>
  <c r="R1502" i="3"/>
  <c r="R1501" i="3"/>
  <c r="R1500" i="3"/>
  <c r="R1499" i="3"/>
  <c r="R1498" i="3"/>
  <c r="R1497" i="3"/>
  <c r="R1496" i="3"/>
  <c r="R1495" i="3"/>
  <c r="R1494" i="3"/>
  <c r="R1493" i="3"/>
  <c r="R1492" i="3"/>
  <c r="R1491" i="3"/>
  <c r="R1490" i="3"/>
  <c r="R1489" i="3"/>
  <c r="R1488" i="3"/>
  <c r="R1487" i="3"/>
  <c r="R1486" i="3"/>
  <c r="R1485" i="3"/>
  <c r="R1484" i="3"/>
  <c r="R1483" i="3"/>
  <c r="R1482" i="3"/>
  <c r="R1481" i="3"/>
  <c r="R1480" i="3"/>
  <c r="R1479" i="3"/>
  <c r="R1478" i="3"/>
  <c r="R1477" i="3"/>
  <c r="R1476" i="3"/>
  <c r="R1475" i="3"/>
  <c r="R1474" i="3"/>
  <c r="R1473" i="3"/>
  <c r="R1472" i="3"/>
  <c r="R1471" i="3"/>
  <c r="R1470" i="3"/>
  <c r="R1469" i="3"/>
  <c r="R1468" i="3"/>
  <c r="R1467" i="3"/>
  <c r="R1466" i="3"/>
  <c r="R1465" i="3"/>
  <c r="R1464" i="3"/>
  <c r="R1463" i="3"/>
  <c r="R1462" i="3"/>
  <c r="R1461" i="3"/>
  <c r="R1460" i="3"/>
  <c r="R1459" i="3"/>
  <c r="R1458" i="3"/>
  <c r="R1457" i="3"/>
  <c r="R1456" i="3"/>
  <c r="R1455" i="3"/>
  <c r="R1454" i="3"/>
  <c r="R1453" i="3"/>
  <c r="R1452" i="3"/>
  <c r="R1451" i="3"/>
  <c r="R1450" i="3"/>
  <c r="R1449" i="3"/>
  <c r="R1448" i="3"/>
  <c r="R1447" i="3"/>
  <c r="R1446" i="3"/>
  <c r="R1445" i="3"/>
  <c r="R1444" i="3"/>
  <c r="R1443" i="3"/>
  <c r="R1442" i="3"/>
  <c r="R1441" i="3"/>
  <c r="R1440" i="3"/>
  <c r="R1439" i="3"/>
  <c r="R1438" i="3"/>
  <c r="R1437" i="3"/>
  <c r="R1436" i="3"/>
  <c r="R1435" i="3"/>
  <c r="R1434" i="3"/>
  <c r="R1433" i="3"/>
  <c r="R1432" i="3"/>
  <c r="R1431" i="3"/>
  <c r="R1430" i="3"/>
  <c r="R1429" i="3"/>
  <c r="R1428" i="3"/>
  <c r="R1427" i="3"/>
  <c r="R1426" i="3"/>
  <c r="R1425" i="3"/>
  <c r="R1424" i="3"/>
  <c r="R1423" i="3"/>
  <c r="R1422" i="3"/>
  <c r="R1421" i="3"/>
  <c r="R1420" i="3"/>
  <c r="R1419" i="3"/>
  <c r="R1418" i="3"/>
  <c r="R1417" i="3"/>
  <c r="R1416" i="3"/>
  <c r="R1415" i="3"/>
  <c r="R1414" i="3"/>
  <c r="R1413" i="3"/>
  <c r="R1412" i="3"/>
  <c r="R1411" i="3"/>
  <c r="R1410" i="3"/>
  <c r="R1409" i="3"/>
  <c r="R1408" i="3"/>
  <c r="R1407" i="3"/>
  <c r="R1406" i="3"/>
  <c r="R1405" i="3"/>
  <c r="R1404" i="3"/>
  <c r="R1403" i="3"/>
  <c r="R1402" i="3"/>
  <c r="R1401" i="3"/>
  <c r="R1400" i="3"/>
  <c r="R1399" i="3"/>
  <c r="R1398" i="3"/>
  <c r="R1397" i="3"/>
  <c r="R1396" i="3"/>
  <c r="R1395" i="3"/>
  <c r="R1394" i="3"/>
  <c r="R1393" i="3"/>
  <c r="R1392" i="3"/>
  <c r="R1391" i="3"/>
  <c r="R1390" i="3"/>
  <c r="R1389" i="3"/>
  <c r="R1388" i="3"/>
  <c r="R1387" i="3"/>
  <c r="R1386" i="3"/>
  <c r="R1385" i="3"/>
  <c r="R1384" i="3"/>
  <c r="R1383" i="3"/>
  <c r="R1382" i="3"/>
  <c r="R1381" i="3"/>
  <c r="R1380" i="3"/>
  <c r="R1379" i="3"/>
  <c r="R1378" i="3"/>
  <c r="R1377" i="3"/>
  <c r="R1376" i="3"/>
  <c r="R1375" i="3"/>
  <c r="R1374" i="3"/>
  <c r="R1373" i="3"/>
  <c r="R1372" i="3"/>
  <c r="R1371" i="3"/>
  <c r="R1370" i="3"/>
  <c r="R1369" i="3"/>
  <c r="R1368" i="3"/>
  <c r="R1367" i="3"/>
  <c r="R1366" i="3"/>
  <c r="R1365" i="3"/>
  <c r="R1364" i="3"/>
  <c r="R1363" i="3"/>
  <c r="R1362" i="3"/>
  <c r="R1361" i="3"/>
  <c r="R1360" i="3"/>
  <c r="R1359" i="3"/>
  <c r="R1358" i="3"/>
  <c r="R1357" i="3"/>
  <c r="R1356" i="3"/>
  <c r="R1355" i="3"/>
  <c r="R1354" i="3"/>
  <c r="R1353" i="3"/>
  <c r="R1352" i="3"/>
  <c r="R1351" i="3"/>
  <c r="R1350" i="3"/>
  <c r="R1349" i="3"/>
  <c r="R1348" i="3"/>
  <c r="R1347" i="3"/>
  <c r="R1346" i="3"/>
  <c r="R1345" i="3"/>
  <c r="R1344" i="3"/>
  <c r="R1343" i="3"/>
  <c r="R1342" i="3"/>
  <c r="R1341" i="3"/>
  <c r="R1340" i="3"/>
  <c r="R1339" i="3"/>
  <c r="R1338" i="3"/>
  <c r="R1337" i="3"/>
  <c r="R1336" i="3"/>
  <c r="R1335" i="3"/>
  <c r="R1334" i="3"/>
  <c r="R1333" i="3"/>
  <c r="R1332" i="3"/>
  <c r="R1331" i="3"/>
  <c r="R1330" i="3"/>
  <c r="R1329" i="3"/>
  <c r="R1328" i="3"/>
  <c r="R1327" i="3"/>
  <c r="R1326" i="3"/>
  <c r="R1325" i="3"/>
  <c r="R1324" i="3"/>
  <c r="R1323" i="3"/>
  <c r="R1322" i="3"/>
  <c r="R1321" i="3"/>
  <c r="R1320" i="3"/>
  <c r="R1319" i="3"/>
  <c r="R1318" i="3"/>
  <c r="R1317" i="3"/>
  <c r="R1316" i="3"/>
  <c r="R1315" i="3"/>
  <c r="R1314" i="3"/>
  <c r="R1313" i="3"/>
  <c r="R1312" i="3"/>
  <c r="R1311" i="3"/>
  <c r="R1310" i="3"/>
  <c r="R1309" i="3"/>
  <c r="R1308" i="3"/>
  <c r="R1307" i="3"/>
  <c r="R1306" i="3"/>
  <c r="R1305" i="3"/>
  <c r="R1304" i="3"/>
  <c r="R1303" i="3"/>
  <c r="R1302" i="3"/>
  <c r="R1301" i="3"/>
  <c r="R1300" i="3"/>
  <c r="R1299" i="3"/>
  <c r="R1298" i="3"/>
  <c r="R1297" i="3"/>
  <c r="R1296" i="3"/>
  <c r="R1295" i="3"/>
  <c r="R1294" i="3"/>
  <c r="R1293" i="3"/>
  <c r="R1292" i="3"/>
  <c r="R1291" i="3"/>
  <c r="R1290" i="3"/>
  <c r="R1289" i="3"/>
  <c r="R1288" i="3"/>
  <c r="R1287" i="3"/>
  <c r="R1286" i="3"/>
  <c r="R1285" i="3"/>
  <c r="R1284" i="3"/>
  <c r="R1283" i="3"/>
  <c r="R1282" i="3"/>
  <c r="R1281" i="3"/>
  <c r="R1280" i="3"/>
  <c r="R1279" i="3"/>
  <c r="R1278" i="3"/>
  <c r="R1277" i="3"/>
  <c r="R1276" i="3"/>
  <c r="R1275" i="3"/>
  <c r="R1274" i="3"/>
  <c r="R1273" i="3"/>
  <c r="R1272" i="3"/>
  <c r="R1271" i="3"/>
  <c r="R1270" i="3"/>
  <c r="R1269" i="3"/>
  <c r="R1268" i="3"/>
  <c r="R1267" i="3"/>
  <c r="R1266" i="3"/>
  <c r="R1265" i="3"/>
  <c r="R1264" i="3"/>
  <c r="R1263" i="3"/>
  <c r="R1262" i="3"/>
  <c r="R1261" i="3"/>
  <c r="R1260" i="3"/>
  <c r="R1259" i="3"/>
  <c r="R1258" i="3"/>
  <c r="R1257" i="3"/>
  <c r="R1256" i="3"/>
  <c r="R1255" i="3"/>
  <c r="R1254" i="3"/>
  <c r="R1253" i="3"/>
  <c r="R1252" i="3"/>
  <c r="R1251" i="3"/>
  <c r="R1250" i="3"/>
  <c r="R1249" i="3"/>
  <c r="R1248" i="3"/>
  <c r="R1247" i="3"/>
  <c r="R1246" i="3"/>
  <c r="R1245" i="3"/>
  <c r="R1244" i="3"/>
  <c r="R1243" i="3"/>
  <c r="R1242" i="3"/>
  <c r="R1241" i="3"/>
  <c r="R1240" i="3"/>
  <c r="R1239" i="3"/>
  <c r="R1238" i="3"/>
  <c r="R1237" i="3"/>
  <c r="R1236" i="3"/>
  <c r="R1235" i="3"/>
  <c r="R1234" i="3"/>
  <c r="R1233" i="3"/>
  <c r="R1232" i="3"/>
  <c r="R1231" i="3"/>
  <c r="R1230" i="3"/>
  <c r="R1229" i="3"/>
  <c r="R1228" i="3"/>
  <c r="R1227" i="3"/>
  <c r="R1226" i="3"/>
  <c r="R1225" i="3"/>
  <c r="R1224" i="3"/>
  <c r="R1223" i="3"/>
  <c r="R1222" i="3"/>
  <c r="R1221" i="3"/>
  <c r="R1220" i="3"/>
  <c r="R1219" i="3"/>
  <c r="R1218" i="3"/>
  <c r="R1217" i="3"/>
  <c r="R1216" i="3"/>
  <c r="R1215" i="3"/>
  <c r="R1214" i="3"/>
  <c r="R1213" i="3"/>
  <c r="R1212" i="3"/>
  <c r="R1211" i="3"/>
  <c r="R1210" i="3"/>
  <c r="R1209" i="3"/>
  <c r="R1208" i="3"/>
  <c r="R1207" i="3"/>
  <c r="R1206" i="3"/>
  <c r="R1205" i="3"/>
  <c r="R1204" i="3"/>
  <c r="R1203" i="3"/>
  <c r="R1202" i="3"/>
  <c r="R1201" i="3"/>
  <c r="R1200" i="3"/>
  <c r="R1199" i="3"/>
  <c r="R1198" i="3"/>
  <c r="R1197" i="3"/>
  <c r="R1196" i="3"/>
  <c r="R1195" i="3"/>
  <c r="R1194" i="3"/>
  <c r="R1193" i="3"/>
  <c r="R1192" i="3"/>
  <c r="R1191" i="3"/>
  <c r="R1190" i="3"/>
  <c r="R1189" i="3"/>
  <c r="R1188" i="3"/>
  <c r="R1187" i="3"/>
  <c r="R1186" i="3"/>
  <c r="R1185" i="3"/>
  <c r="R1184" i="3"/>
  <c r="R1183" i="3"/>
  <c r="R1182" i="3"/>
  <c r="R1181" i="3"/>
  <c r="R1180" i="3"/>
  <c r="R1179" i="3"/>
  <c r="R1178" i="3"/>
  <c r="R1177" i="3"/>
  <c r="R1176" i="3"/>
  <c r="R1175" i="3"/>
  <c r="R1174" i="3"/>
  <c r="R1173" i="3"/>
  <c r="R1172" i="3"/>
  <c r="R1171" i="3"/>
  <c r="R1170" i="3"/>
  <c r="R1169" i="3"/>
  <c r="R1168" i="3"/>
  <c r="R1167" i="3"/>
  <c r="R1166" i="3"/>
  <c r="R1165" i="3"/>
  <c r="R1164" i="3"/>
  <c r="R1163" i="3"/>
  <c r="R1162" i="3"/>
  <c r="R1161" i="3"/>
  <c r="R1160" i="3"/>
  <c r="R1159" i="3"/>
  <c r="R1158" i="3"/>
  <c r="R1157" i="3"/>
  <c r="R1156" i="3"/>
  <c r="R1155" i="3"/>
  <c r="R1154" i="3"/>
  <c r="R1153" i="3"/>
  <c r="R1152" i="3"/>
  <c r="R1151" i="3"/>
  <c r="R1150" i="3"/>
  <c r="R1149" i="3"/>
  <c r="R1148" i="3"/>
  <c r="R1147" i="3"/>
  <c r="R1146" i="3"/>
  <c r="R1145" i="3"/>
  <c r="R1144" i="3"/>
  <c r="R1143" i="3"/>
  <c r="R1142" i="3"/>
  <c r="R1141" i="3"/>
  <c r="R1140" i="3"/>
  <c r="R1139" i="3"/>
  <c r="R1138" i="3"/>
  <c r="R1137" i="3"/>
  <c r="R1136" i="3"/>
  <c r="R1135" i="3"/>
  <c r="R1134" i="3"/>
  <c r="R1133" i="3"/>
  <c r="R1132" i="3"/>
  <c r="R1131" i="3"/>
  <c r="R1130" i="3"/>
  <c r="R1129" i="3"/>
  <c r="R1128" i="3"/>
  <c r="R1127" i="3"/>
  <c r="R1126" i="3"/>
  <c r="R1125" i="3"/>
  <c r="R1124" i="3"/>
  <c r="R1123" i="3"/>
  <c r="R1122" i="3"/>
  <c r="R1121" i="3"/>
  <c r="R1120" i="3"/>
  <c r="R1119" i="3"/>
  <c r="R1118" i="3"/>
  <c r="R1117" i="3"/>
  <c r="R1116" i="3"/>
  <c r="R1115" i="3"/>
  <c r="R1114" i="3"/>
  <c r="R1113" i="3"/>
  <c r="R1112" i="3"/>
  <c r="R1111" i="3"/>
  <c r="R1110" i="3"/>
  <c r="R1109" i="3"/>
  <c r="R1108" i="3"/>
  <c r="R1107" i="3"/>
  <c r="R1106" i="3"/>
  <c r="R1105" i="3"/>
  <c r="R1104" i="3"/>
  <c r="R1103" i="3"/>
  <c r="R1102" i="3"/>
  <c r="R1101" i="3"/>
  <c r="R1100" i="3"/>
  <c r="R1099" i="3"/>
  <c r="R1098" i="3"/>
  <c r="R1097" i="3"/>
  <c r="R1096" i="3"/>
  <c r="R1095" i="3"/>
  <c r="R1094" i="3"/>
  <c r="R1093" i="3"/>
  <c r="R1092" i="3"/>
  <c r="R1091" i="3"/>
  <c r="R1090" i="3"/>
  <c r="R1089" i="3"/>
  <c r="R1088" i="3"/>
  <c r="R1087" i="3"/>
  <c r="R1086" i="3"/>
  <c r="R1085" i="3"/>
  <c r="R1084" i="3"/>
  <c r="R1083" i="3"/>
  <c r="R1082" i="3"/>
  <c r="R1081" i="3"/>
  <c r="R1080" i="3"/>
  <c r="R1079" i="3"/>
  <c r="R1078" i="3"/>
  <c r="R1077" i="3"/>
  <c r="R1076" i="3"/>
  <c r="R1075" i="3"/>
  <c r="R1074" i="3"/>
  <c r="R1073" i="3"/>
  <c r="R1072" i="3"/>
  <c r="R1071" i="3"/>
  <c r="R1070" i="3"/>
  <c r="R1069" i="3"/>
  <c r="R1068" i="3"/>
  <c r="R1067" i="3"/>
  <c r="R1066" i="3"/>
  <c r="R1065" i="3"/>
  <c r="R1064" i="3"/>
  <c r="R1063" i="3"/>
  <c r="R1062" i="3"/>
  <c r="R1061" i="3"/>
  <c r="R1060" i="3"/>
  <c r="R1059" i="3"/>
  <c r="R1058" i="3"/>
  <c r="R1057" i="3"/>
  <c r="R1056" i="3"/>
  <c r="R1055" i="3"/>
  <c r="R1054" i="3"/>
  <c r="R1053" i="3"/>
  <c r="R1052" i="3"/>
  <c r="R1051" i="3"/>
  <c r="R1050" i="3"/>
  <c r="R1049" i="3"/>
  <c r="R1048" i="3"/>
  <c r="R1047" i="3"/>
  <c r="R1046" i="3"/>
  <c r="R1045" i="3"/>
  <c r="R1044" i="3"/>
  <c r="R1043" i="3"/>
  <c r="R1042" i="3"/>
  <c r="R1041" i="3"/>
  <c r="R1040" i="3"/>
  <c r="R1039" i="3"/>
  <c r="R1038" i="3"/>
  <c r="R1037" i="3"/>
  <c r="R1036" i="3"/>
  <c r="R1035" i="3"/>
  <c r="R1034" i="3"/>
  <c r="R1033" i="3"/>
  <c r="R1032" i="3"/>
  <c r="R1031" i="3"/>
  <c r="R1030" i="3"/>
  <c r="R1029" i="3"/>
  <c r="R1028" i="3"/>
  <c r="R1027" i="3"/>
  <c r="R1026" i="3"/>
  <c r="R1025" i="3"/>
  <c r="R1024" i="3"/>
  <c r="R1023" i="3"/>
  <c r="R1022" i="3"/>
  <c r="R1021" i="3"/>
  <c r="R1020" i="3"/>
  <c r="R1019" i="3"/>
  <c r="R1018" i="3"/>
  <c r="R1017" i="3"/>
  <c r="R1016" i="3"/>
  <c r="R1015" i="3"/>
  <c r="R1014" i="3"/>
  <c r="R1013" i="3"/>
  <c r="R1012" i="3"/>
  <c r="R1011" i="3"/>
  <c r="R1010" i="3"/>
  <c r="R1009" i="3"/>
  <c r="R1008" i="3"/>
  <c r="R1007" i="3"/>
  <c r="R1006" i="3"/>
  <c r="R1005" i="3"/>
  <c r="R1004" i="3"/>
  <c r="R1003" i="3"/>
  <c r="R1002" i="3"/>
  <c r="R1001" i="3"/>
  <c r="R1000" i="3"/>
  <c r="R999" i="3"/>
  <c r="R998" i="3"/>
  <c r="R997" i="3"/>
  <c r="R996" i="3"/>
  <c r="R995" i="3"/>
  <c r="R994" i="3"/>
  <c r="R993" i="3"/>
  <c r="R992" i="3"/>
  <c r="R991" i="3"/>
  <c r="R990" i="3"/>
  <c r="R989" i="3"/>
  <c r="R988" i="3"/>
  <c r="R987" i="3"/>
  <c r="R986" i="3"/>
  <c r="R985" i="3"/>
  <c r="R984" i="3"/>
  <c r="R983" i="3"/>
  <c r="R982" i="3"/>
  <c r="R981" i="3"/>
  <c r="R980" i="3"/>
  <c r="R979" i="3"/>
  <c r="R978" i="3"/>
  <c r="R977" i="3"/>
  <c r="R976" i="3"/>
  <c r="R975" i="3"/>
  <c r="R974" i="3"/>
  <c r="R973" i="3"/>
  <c r="R972" i="3"/>
  <c r="R971" i="3"/>
  <c r="R970" i="3"/>
  <c r="R969" i="3"/>
  <c r="R968" i="3"/>
  <c r="R967" i="3"/>
  <c r="R966" i="3"/>
  <c r="R965" i="3"/>
  <c r="R964" i="3"/>
  <c r="R963" i="3"/>
  <c r="R962" i="3"/>
  <c r="R961" i="3"/>
  <c r="R960" i="3"/>
  <c r="R959" i="3"/>
  <c r="R958" i="3"/>
  <c r="R957" i="3"/>
  <c r="R956" i="3"/>
  <c r="R955" i="3"/>
  <c r="R954" i="3"/>
  <c r="R953" i="3"/>
  <c r="R952" i="3"/>
  <c r="R951" i="3"/>
  <c r="R950" i="3"/>
  <c r="R949" i="3"/>
  <c r="R948" i="3"/>
  <c r="R947" i="3"/>
  <c r="R946" i="3"/>
  <c r="R945" i="3"/>
  <c r="R944" i="3"/>
  <c r="R943" i="3"/>
  <c r="R942" i="3"/>
  <c r="R941" i="3"/>
  <c r="R940" i="3"/>
  <c r="R939" i="3"/>
  <c r="R938" i="3"/>
  <c r="R937" i="3"/>
  <c r="R936" i="3"/>
  <c r="R935" i="3"/>
  <c r="R934" i="3"/>
  <c r="R933" i="3"/>
  <c r="R932" i="3"/>
  <c r="R931" i="3"/>
  <c r="R930" i="3"/>
  <c r="R929" i="3"/>
  <c r="R928" i="3"/>
  <c r="R927" i="3"/>
  <c r="R926" i="3"/>
  <c r="R925" i="3"/>
  <c r="R924" i="3"/>
  <c r="R923" i="3"/>
  <c r="R922" i="3"/>
  <c r="R921" i="3"/>
  <c r="R920" i="3"/>
  <c r="R919" i="3"/>
  <c r="R918" i="3"/>
  <c r="R917" i="3"/>
  <c r="R916" i="3"/>
  <c r="R915" i="3"/>
  <c r="R914" i="3"/>
  <c r="R913" i="3"/>
  <c r="R912" i="3"/>
  <c r="R911" i="3"/>
  <c r="R910" i="3"/>
  <c r="R909" i="3"/>
  <c r="R908" i="3"/>
  <c r="R907" i="3"/>
  <c r="R906" i="3"/>
  <c r="R905" i="3"/>
  <c r="R904" i="3"/>
  <c r="R903" i="3"/>
  <c r="R902" i="3"/>
  <c r="R901" i="3"/>
  <c r="R900" i="3"/>
  <c r="R899" i="3"/>
  <c r="R898" i="3"/>
  <c r="R897" i="3"/>
  <c r="R896" i="3"/>
  <c r="R895" i="3"/>
  <c r="R894" i="3"/>
  <c r="R893" i="3"/>
  <c r="R892" i="3"/>
  <c r="R891" i="3"/>
  <c r="R890" i="3"/>
  <c r="R889" i="3"/>
  <c r="R888" i="3"/>
  <c r="R887" i="3"/>
  <c r="R886" i="3"/>
  <c r="R885" i="3"/>
  <c r="R884" i="3"/>
  <c r="R883" i="3"/>
  <c r="R882" i="3"/>
  <c r="R881" i="3"/>
  <c r="R880" i="3"/>
  <c r="R879" i="3"/>
  <c r="R878" i="3"/>
  <c r="R877" i="3"/>
  <c r="R876" i="3"/>
  <c r="R875" i="3"/>
  <c r="R874" i="3"/>
  <c r="R873" i="3"/>
  <c r="R872" i="3"/>
  <c r="R871" i="3"/>
  <c r="R870" i="3"/>
  <c r="R869" i="3"/>
  <c r="R868" i="3"/>
  <c r="R867" i="3"/>
  <c r="R866" i="3"/>
  <c r="R865" i="3"/>
  <c r="R864" i="3"/>
  <c r="R863" i="3"/>
  <c r="R862" i="3"/>
  <c r="R861" i="3"/>
  <c r="R860" i="3"/>
  <c r="R859" i="3"/>
  <c r="R858" i="3"/>
  <c r="R857" i="3"/>
  <c r="R856" i="3"/>
  <c r="R855" i="3"/>
  <c r="R854" i="3"/>
  <c r="R853" i="3"/>
  <c r="R852" i="3"/>
  <c r="R851" i="3"/>
  <c r="R850" i="3"/>
  <c r="R849" i="3"/>
  <c r="R848" i="3"/>
  <c r="R847" i="3"/>
  <c r="R846" i="3"/>
  <c r="R845" i="3"/>
  <c r="R844" i="3"/>
  <c r="R843" i="3"/>
  <c r="R842" i="3"/>
  <c r="R841" i="3"/>
  <c r="R840" i="3"/>
  <c r="R839" i="3"/>
  <c r="R838" i="3"/>
  <c r="R837" i="3"/>
  <c r="R836" i="3"/>
  <c r="R835" i="3"/>
  <c r="R834" i="3"/>
  <c r="R833" i="3"/>
  <c r="R832" i="3"/>
  <c r="R831" i="3"/>
  <c r="R830" i="3"/>
  <c r="R829" i="3"/>
  <c r="R828" i="3"/>
  <c r="R827" i="3"/>
  <c r="R826" i="3"/>
  <c r="R825" i="3"/>
  <c r="R824" i="3"/>
  <c r="R823" i="3"/>
  <c r="R822" i="3"/>
  <c r="R821" i="3"/>
  <c r="R820" i="3"/>
  <c r="R819" i="3"/>
  <c r="R818" i="3"/>
  <c r="R817" i="3"/>
  <c r="R816" i="3"/>
  <c r="R815" i="3"/>
  <c r="R814" i="3"/>
  <c r="R813" i="3"/>
  <c r="R812" i="3"/>
  <c r="R811" i="3"/>
  <c r="R810" i="3"/>
  <c r="R809" i="3"/>
  <c r="R808" i="3"/>
  <c r="R807" i="3"/>
  <c r="R806" i="3"/>
  <c r="R805" i="3"/>
  <c r="R804" i="3"/>
  <c r="R803" i="3"/>
  <c r="R802" i="3"/>
  <c r="R801" i="3"/>
  <c r="R800" i="3"/>
  <c r="R799" i="3"/>
  <c r="R798" i="3"/>
  <c r="R797" i="3"/>
  <c r="R796" i="3"/>
  <c r="R795" i="3"/>
  <c r="R794" i="3"/>
  <c r="R793" i="3"/>
  <c r="R792" i="3"/>
  <c r="R791" i="3"/>
  <c r="R790" i="3"/>
  <c r="R789" i="3"/>
  <c r="R788" i="3"/>
  <c r="R787" i="3"/>
  <c r="R786" i="3"/>
  <c r="R785" i="3"/>
  <c r="R784" i="3"/>
  <c r="R783" i="3"/>
  <c r="R782" i="3"/>
  <c r="R781" i="3"/>
  <c r="R780" i="3"/>
  <c r="R779" i="3"/>
  <c r="R778" i="3"/>
  <c r="R777" i="3"/>
  <c r="R776" i="3"/>
  <c r="R775" i="3"/>
  <c r="R774" i="3"/>
  <c r="R773" i="3"/>
  <c r="R772" i="3"/>
  <c r="R771" i="3"/>
  <c r="R770" i="3"/>
  <c r="R769" i="3"/>
  <c r="R768" i="3"/>
  <c r="R767" i="3"/>
  <c r="R766" i="3"/>
  <c r="R765" i="3"/>
  <c r="R764" i="3"/>
  <c r="R763" i="3"/>
  <c r="R762" i="3"/>
  <c r="R761" i="3"/>
  <c r="R760" i="3"/>
  <c r="R759" i="3"/>
  <c r="R758" i="3"/>
  <c r="R757" i="3"/>
  <c r="R756" i="3"/>
  <c r="R755" i="3"/>
  <c r="R754" i="3"/>
  <c r="R753" i="3"/>
  <c r="R752" i="3"/>
  <c r="R751" i="3"/>
  <c r="R750" i="3"/>
  <c r="R749" i="3"/>
  <c r="R748" i="3"/>
  <c r="R747" i="3"/>
  <c r="R746" i="3"/>
  <c r="R745" i="3"/>
  <c r="R744" i="3"/>
  <c r="R743" i="3"/>
  <c r="R742" i="3"/>
  <c r="R741" i="3"/>
  <c r="R740" i="3"/>
  <c r="R739" i="3"/>
  <c r="R738" i="3"/>
  <c r="R737" i="3"/>
  <c r="R736" i="3"/>
  <c r="R735" i="3"/>
  <c r="R734" i="3"/>
  <c r="R733" i="3"/>
  <c r="R732" i="3"/>
  <c r="R731" i="3"/>
  <c r="R730" i="3"/>
  <c r="R729" i="3"/>
  <c r="R728" i="3"/>
  <c r="R727" i="3"/>
  <c r="R726" i="3"/>
  <c r="R725" i="3"/>
  <c r="R724" i="3"/>
  <c r="R723" i="3"/>
  <c r="R722" i="3"/>
  <c r="R721" i="3"/>
  <c r="R720" i="3"/>
  <c r="R719" i="3"/>
  <c r="R718" i="3"/>
  <c r="R717" i="3"/>
  <c r="R716" i="3"/>
  <c r="R715" i="3"/>
  <c r="R714" i="3"/>
  <c r="R713" i="3"/>
  <c r="R712" i="3"/>
  <c r="R711" i="3"/>
  <c r="R710" i="3"/>
  <c r="R709" i="3"/>
  <c r="R708" i="3"/>
  <c r="R707" i="3"/>
  <c r="R706" i="3"/>
  <c r="R705" i="3"/>
  <c r="R704" i="3"/>
  <c r="R703" i="3"/>
  <c r="R702" i="3"/>
  <c r="R701" i="3"/>
  <c r="R700" i="3"/>
  <c r="R699" i="3"/>
  <c r="R698" i="3"/>
  <c r="R697" i="3"/>
  <c r="R696" i="3"/>
  <c r="R695" i="3"/>
  <c r="R694" i="3"/>
  <c r="R693" i="3"/>
  <c r="R692" i="3"/>
  <c r="R691" i="3"/>
  <c r="R690" i="3"/>
  <c r="R689" i="3"/>
  <c r="R688" i="3"/>
  <c r="R687" i="3"/>
  <c r="R686" i="3"/>
  <c r="R685" i="3"/>
  <c r="R684" i="3"/>
  <c r="R683" i="3"/>
  <c r="R682" i="3"/>
  <c r="R681" i="3"/>
  <c r="R680" i="3"/>
  <c r="R679" i="3"/>
  <c r="R678" i="3"/>
  <c r="R677" i="3"/>
  <c r="R676" i="3"/>
  <c r="R675" i="3"/>
  <c r="R674" i="3"/>
  <c r="R673" i="3"/>
  <c r="R672" i="3"/>
  <c r="R671" i="3"/>
  <c r="R670" i="3"/>
  <c r="R669" i="3"/>
  <c r="R668" i="3"/>
  <c r="R667" i="3"/>
  <c r="R666" i="3"/>
  <c r="R665" i="3"/>
  <c r="R664" i="3"/>
  <c r="R663" i="3"/>
  <c r="R662" i="3"/>
  <c r="R661" i="3"/>
  <c r="R660" i="3"/>
  <c r="R659" i="3"/>
  <c r="R658" i="3"/>
  <c r="R657" i="3"/>
  <c r="R656" i="3"/>
  <c r="R655" i="3"/>
  <c r="R654" i="3"/>
  <c r="R653" i="3"/>
  <c r="R652" i="3"/>
  <c r="R651" i="3"/>
  <c r="R650" i="3"/>
  <c r="R649" i="3"/>
  <c r="R648" i="3"/>
  <c r="R647" i="3"/>
  <c r="R646" i="3"/>
  <c r="R645" i="3"/>
  <c r="R644" i="3"/>
  <c r="R643" i="3"/>
  <c r="R642" i="3"/>
  <c r="R641" i="3"/>
  <c r="R640" i="3"/>
  <c r="R639" i="3"/>
  <c r="R638" i="3"/>
  <c r="R637" i="3"/>
  <c r="R636" i="3"/>
  <c r="R635" i="3"/>
  <c r="R634" i="3"/>
  <c r="R633" i="3"/>
  <c r="R632" i="3"/>
  <c r="R631" i="3"/>
  <c r="R630" i="3"/>
  <c r="R629" i="3"/>
  <c r="R628" i="3"/>
  <c r="R627" i="3"/>
  <c r="R626" i="3"/>
  <c r="R625" i="3"/>
  <c r="R624" i="3"/>
  <c r="R623" i="3"/>
  <c r="R622" i="3"/>
  <c r="R621" i="3"/>
  <c r="R620" i="3"/>
  <c r="R619" i="3"/>
  <c r="R618" i="3"/>
  <c r="R617" i="3"/>
  <c r="R616" i="3"/>
  <c r="R615" i="3"/>
  <c r="R614" i="3"/>
  <c r="R613" i="3"/>
  <c r="R612" i="3"/>
  <c r="R611" i="3"/>
  <c r="R610" i="3"/>
  <c r="R609" i="3"/>
  <c r="R608" i="3"/>
  <c r="R607" i="3"/>
  <c r="R606" i="3"/>
  <c r="R605" i="3"/>
  <c r="R604" i="3"/>
  <c r="R603" i="3"/>
  <c r="R602" i="3"/>
  <c r="R601" i="3"/>
  <c r="R600" i="3"/>
  <c r="R599" i="3"/>
  <c r="R598" i="3"/>
  <c r="R597" i="3"/>
  <c r="R596" i="3"/>
  <c r="R595" i="3"/>
  <c r="R594" i="3"/>
  <c r="R593" i="3"/>
  <c r="R592" i="3"/>
  <c r="R591" i="3"/>
  <c r="R590" i="3"/>
  <c r="R589" i="3"/>
  <c r="R588" i="3"/>
  <c r="R587" i="3"/>
  <c r="R586" i="3"/>
  <c r="R585" i="3"/>
  <c r="R584" i="3"/>
  <c r="R583" i="3"/>
  <c r="R582" i="3"/>
  <c r="R581" i="3"/>
  <c r="R580" i="3"/>
  <c r="R579" i="3"/>
  <c r="R578" i="3"/>
  <c r="R577" i="3"/>
  <c r="R576" i="3"/>
  <c r="R575" i="3"/>
  <c r="R574" i="3"/>
  <c r="R573" i="3"/>
  <c r="R572" i="3"/>
  <c r="R571" i="3"/>
  <c r="R570" i="3"/>
  <c r="R569" i="3"/>
  <c r="R568" i="3"/>
  <c r="R567" i="3"/>
  <c r="R566" i="3"/>
  <c r="R565" i="3"/>
  <c r="R564" i="3"/>
  <c r="R563" i="3"/>
  <c r="R562" i="3"/>
  <c r="R561" i="3"/>
  <c r="R560" i="3"/>
  <c r="R559" i="3"/>
  <c r="R558" i="3"/>
  <c r="R557" i="3"/>
  <c r="R556" i="3"/>
  <c r="R555" i="3"/>
  <c r="R554" i="3"/>
  <c r="R553" i="3"/>
  <c r="R552" i="3"/>
  <c r="R551" i="3"/>
  <c r="R550" i="3"/>
  <c r="R549" i="3"/>
  <c r="R548" i="3"/>
  <c r="R547" i="3"/>
  <c r="R546" i="3"/>
  <c r="R545" i="3"/>
  <c r="R544" i="3"/>
  <c r="R543" i="3"/>
  <c r="R542" i="3"/>
  <c r="R541" i="3"/>
  <c r="R540" i="3"/>
  <c r="R539" i="3"/>
  <c r="R538" i="3"/>
  <c r="R537" i="3"/>
  <c r="R536" i="3"/>
  <c r="R535" i="3"/>
  <c r="R534" i="3"/>
  <c r="R533" i="3"/>
  <c r="R532" i="3"/>
  <c r="R531" i="3"/>
  <c r="R530" i="3"/>
  <c r="R529" i="3"/>
  <c r="R528" i="3"/>
  <c r="R527" i="3"/>
  <c r="R526" i="3"/>
  <c r="R525" i="3"/>
  <c r="R524" i="3"/>
  <c r="R523" i="3"/>
  <c r="R522" i="3"/>
  <c r="R521" i="3"/>
  <c r="R520" i="3"/>
  <c r="R519" i="3"/>
  <c r="R518" i="3"/>
  <c r="R517" i="3"/>
  <c r="R516" i="3"/>
  <c r="R515" i="3"/>
  <c r="R514" i="3"/>
  <c r="R513" i="3"/>
  <c r="R512" i="3"/>
  <c r="R511" i="3"/>
  <c r="R510" i="3"/>
  <c r="R509" i="3"/>
  <c r="R508" i="3"/>
  <c r="R507" i="3"/>
  <c r="R506" i="3"/>
  <c r="R505" i="3"/>
  <c r="R504" i="3"/>
  <c r="R503" i="3"/>
  <c r="R502" i="3"/>
  <c r="R501" i="3"/>
  <c r="R500" i="3"/>
  <c r="R499" i="3"/>
  <c r="R498" i="3"/>
  <c r="R497" i="3"/>
  <c r="R496" i="3"/>
  <c r="R495" i="3"/>
  <c r="R494" i="3"/>
  <c r="R493" i="3"/>
  <c r="R492" i="3"/>
  <c r="R491" i="3"/>
  <c r="R490" i="3"/>
  <c r="R489" i="3"/>
  <c r="R488" i="3"/>
  <c r="R487" i="3"/>
  <c r="R486" i="3"/>
  <c r="R485" i="3"/>
  <c r="R484" i="3"/>
  <c r="R483" i="3"/>
  <c r="R482" i="3"/>
  <c r="R481" i="3"/>
  <c r="R480" i="3"/>
  <c r="R479" i="3"/>
  <c r="R478" i="3"/>
  <c r="R477" i="3"/>
  <c r="R476" i="3"/>
  <c r="R475" i="3"/>
  <c r="R474" i="3"/>
  <c r="R473" i="3"/>
  <c r="R472" i="3"/>
  <c r="R471" i="3"/>
  <c r="R470" i="3"/>
  <c r="R469" i="3"/>
  <c r="R468" i="3"/>
  <c r="R467" i="3"/>
  <c r="R466" i="3"/>
  <c r="R465" i="3"/>
  <c r="R464" i="3"/>
  <c r="R463" i="3"/>
  <c r="R462" i="3"/>
  <c r="R461" i="3"/>
  <c r="R460" i="3"/>
  <c r="R459" i="3"/>
  <c r="R458" i="3"/>
  <c r="R457" i="3"/>
  <c r="R456" i="3"/>
  <c r="R455" i="3"/>
  <c r="R454" i="3"/>
  <c r="R453" i="3"/>
  <c r="R452" i="3"/>
  <c r="R451" i="3"/>
  <c r="R450" i="3"/>
  <c r="R449" i="3"/>
  <c r="R448" i="3"/>
  <c r="R447" i="3"/>
  <c r="R446" i="3"/>
  <c r="R445" i="3"/>
  <c r="R444" i="3"/>
  <c r="R443" i="3"/>
  <c r="R442" i="3"/>
  <c r="R441" i="3"/>
  <c r="R440" i="3"/>
  <c r="R439" i="3"/>
  <c r="R438" i="3"/>
  <c r="R437" i="3"/>
  <c r="R436" i="3"/>
  <c r="R435" i="3"/>
  <c r="R434" i="3"/>
  <c r="R433" i="3"/>
  <c r="R432" i="3"/>
  <c r="R431" i="3"/>
  <c r="R430" i="3"/>
  <c r="R429" i="3"/>
  <c r="R428" i="3"/>
  <c r="R427" i="3"/>
  <c r="R426" i="3"/>
  <c r="R425" i="3"/>
  <c r="R424" i="3"/>
  <c r="R423" i="3"/>
  <c r="R422" i="3"/>
  <c r="R421" i="3"/>
  <c r="R420" i="3"/>
  <c r="R419" i="3"/>
  <c r="R418" i="3"/>
  <c r="R417" i="3"/>
  <c r="R416" i="3"/>
  <c r="R415" i="3"/>
  <c r="R414" i="3"/>
  <c r="R413" i="3"/>
  <c r="R412" i="3"/>
  <c r="R411" i="3"/>
  <c r="R410" i="3"/>
  <c r="R409" i="3"/>
  <c r="R408" i="3"/>
  <c r="R407" i="3"/>
  <c r="R406" i="3"/>
  <c r="R405" i="3"/>
  <c r="R404" i="3"/>
  <c r="R403" i="3"/>
  <c r="R402" i="3"/>
  <c r="R401" i="3"/>
  <c r="R400" i="3"/>
  <c r="R399" i="3"/>
  <c r="R398" i="3"/>
  <c r="R397" i="3"/>
  <c r="R396" i="3"/>
  <c r="R395" i="3"/>
  <c r="R394" i="3"/>
  <c r="R393" i="3"/>
  <c r="R392" i="3"/>
  <c r="R391" i="3"/>
  <c r="R390" i="3"/>
  <c r="R389" i="3"/>
  <c r="R388" i="3"/>
  <c r="R387" i="3"/>
  <c r="R386" i="3"/>
  <c r="R385" i="3"/>
  <c r="R384" i="3"/>
  <c r="R383" i="3"/>
  <c r="R382" i="3"/>
  <c r="R381" i="3"/>
  <c r="R380" i="3"/>
  <c r="R379" i="3"/>
  <c r="R378" i="3"/>
  <c r="R377" i="3"/>
  <c r="R376" i="3"/>
  <c r="R375" i="3"/>
  <c r="R374" i="3"/>
  <c r="R373" i="3"/>
  <c r="R372" i="3"/>
  <c r="R371" i="3"/>
  <c r="R370" i="3"/>
  <c r="R369" i="3"/>
  <c r="R368" i="3"/>
  <c r="R367" i="3"/>
  <c r="R366" i="3"/>
  <c r="R365" i="3"/>
  <c r="R364" i="3"/>
  <c r="R363" i="3"/>
  <c r="R362" i="3"/>
  <c r="R361" i="3"/>
  <c r="R360" i="3"/>
  <c r="R359" i="3"/>
  <c r="R358" i="3"/>
  <c r="R357" i="3"/>
  <c r="R356" i="3"/>
  <c r="R355" i="3"/>
  <c r="R354" i="3"/>
  <c r="R353" i="3"/>
  <c r="R352" i="3"/>
  <c r="R351" i="3"/>
  <c r="R350" i="3"/>
  <c r="R349" i="3"/>
  <c r="R348" i="3"/>
  <c r="R347" i="3"/>
  <c r="R346" i="3"/>
  <c r="R345" i="3"/>
  <c r="R344" i="3"/>
  <c r="R343" i="3"/>
  <c r="R342" i="3"/>
  <c r="R341" i="3"/>
  <c r="R340" i="3"/>
  <c r="R339" i="3"/>
  <c r="R338" i="3"/>
  <c r="R337" i="3"/>
  <c r="R336" i="3"/>
  <c r="R335" i="3"/>
  <c r="R334" i="3"/>
  <c r="R333" i="3"/>
  <c r="R332" i="3"/>
  <c r="R331" i="3"/>
  <c r="R330" i="3"/>
  <c r="R329" i="3"/>
  <c r="R328" i="3"/>
  <c r="R327" i="3"/>
  <c r="R326" i="3"/>
  <c r="R325" i="3"/>
  <c r="R324" i="3"/>
  <c r="R323" i="3"/>
  <c r="R322" i="3"/>
  <c r="R321" i="3"/>
  <c r="R320" i="3"/>
  <c r="R319" i="3"/>
  <c r="R318" i="3"/>
  <c r="R317" i="3"/>
  <c r="R316" i="3"/>
  <c r="R315" i="3"/>
  <c r="R314" i="3"/>
  <c r="R313" i="3"/>
  <c r="R312" i="3"/>
  <c r="R311" i="3"/>
  <c r="R310" i="3"/>
  <c r="R309" i="3"/>
  <c r="R308" i="3"/>
  <c r="R307" i="3"/>
  <c r="R306" i="3"/>
  <c r="R305" i="3"/>
  <c r="R304" i="3"/>
  <c r="R303" i="3"/>
  <c r="R302" i="3"/>
  <c r="R301" i="3"/>
  <c r="R300" i="3"/>
  <c r="R299" i="3"/>
  <c r="R298" i="3"/>
  <c r="R297" i="3"/>
  <c r="R296" i="3"/>
  <c r="R295" i="3"/>
  <c r="R294" i="3"/>
  <c r="R293" i="3"/>
  <c r="R292" i="3"/>
  <c r="R291" i="3"/>
  <c r="R290" i="3"/>
  <c r="R289" i="3"/>
  <c r="R288" i="3"/>
  <c r="R287" i="3"/>
  <c r="R286" i="3"/>
  <c r="R285" i="3"/>
  <c r="R284" i="3"/>
  <c r="R283" i="3"/>
  <c r="R282" i="3"/>
  <c r="R281" i="3"/>
  <c r="R280" i="3"/>
  <c r="R279" i="3"/>
  <c r="R278" i="3"/>
  <c r="R277" i="3"/>
  <c r="R276" i="3"/>
  <c r="R275" i="3"/>
  <c r="R274" i="3"/>
  <c r="R273" i="3"/>
  <c r="R272" i="3"/>
  <c r="R271" i="3"/>
  <c r="R270" i="3"/>
  <c r="R269" i="3"/>
  <c r="R268" i="3"/>
  <c r="R267" i="3"/>
  <c r="R266" i="3"/>
  <c r="R265" i="3"/>
  <c r="R264" i="3"/>
  <c r="R263" i="3"/>
  <c r="R262" i="3"/>
  <c r="R261" i="3"/>
  <c r="R260" i="3"/>
  <c r="R259" i="3"/>
  <c r="R258" i="3"/>
  <c r="R257" i="3"/>
  <c r="R256" i="3"/>
  <c r="R255" i="3"/>
  <c r="R254" i="3"/>
  <c r="R253" i="3"/>
  <c r="R252" i="3"/>
  <c r="R251" i="3"/>
  <c r="R250" i="3"/>
  <c r="R249" i="3"/>
  <c r="R248" i="3"/>
  <c r="R247" i="3"/>
  <c r="R246" i="3"/>
  <c r="R245" i="3"/>
  <c r="R244" i="3"/>
  <c r="R243" i="3"/>
  <c r="R242" i="3"/>
  <c r="R241" i="3"/>
  <c r="R240" i="3"/>
  <c r="R239" i="3"/>
  <c r="R238" i="3"/>
  <c r="R237" i="3"/>
  <c r="R236" i="3"/>
  <c r="R235" i="3"/>
  <c r="R234" i="3"/>
  <c r="R233" i="3"/>
  <c r="R232" i="3"/>
  <c r="R231" i="3"/>
  <c r="R230" i="3"/>
  <c r="R229" i="3"/>
  <c r="R228" i="3"/>
  <c r="R227" i="3"/>
  <c r="R226" i="3"/>
  <c r="R225" i="3"/>
  <c r="R224" i="3"/>
  <c r="R223" i="3"/>
  <c r="R222" i="3"/>
  <c r="R221" i="3"/>
  <c r="R220" i="3"/>
  <c r="R219" i="3"/>
  <c r="R218" i="3"/>
  <c r="R217" i="3"/>
  <c r="R216" i="3"/>
  <c r="R215" i="3"/>
  <c r="R214" i="3"/>
  <c r="R213" i="3"/>
  <c r="R212" i="3"/>
  <c r="R211" i="3"/>
  <c r="R210" i="3"/>
  <c r="R209" i="3"/>
  <c r="R208" i="3"/>
  <c r="R207" i="3"/>
  <c r="R206" i="3"/>
  <c r="R205" i="3"/>
  <c r="R204" i="3"/>
  <c r="R203" i="3"/>
  <c r="R202" i="3"/>
  <c r="R201" i="3"/>
  <c r="R200" i="3"/>
  <c r="R199" i="3"/>
  <c r="R198" i="3"/>
  <c r="R197" i="3"/>
  <c r="R196" i="3"/>
  <c r="R195" i="3"/>
  <c r="R194" i="3"/>
  <c r="R193" i="3"/>
  <c r="R192" i="3"/>
  <c r="R191" i="3"/>
  <c r="R190" i="3"/>
  <c r="R189" i="3"/>
  <c r="R188" i="3"/>
  <c r="R187" i="3"/>
  <c r="R186" i="3"/>
  <c r="R185" i="3"/>
  <c r="R184" i="3"/>
  <c r="R183" i="3"/>
  <c r="R182" i="3"/>
  <c r="R181" i="3"/>
  <c r="R180" i="3"/>
  <c r="R179" i="3"/>
  <c r="R178" i="3"/>
  <c r="R177" i="3"/>
  <c r="R176" i="3"/>
  <c r="R175" i="3"/>
  <c r="R174" i="3"/>
  <c r="R173" i="3"/>
  <c r="R172" i="3"/>
  <c r="R171" i="3"/>
  <c r="R170" i="3"/>
  <c r="R169" i="3"/>
  <c r="R168" i="3"/>
  <c r="R167" i="3"/>
  <c r="R166" i="3"/>
  <c r="R165" i="3"/>
  <c r="R164" i="3"/>
  <c r="R163" i="3"/>
  <c r="R162" i="3"/>
  <c r="R161" i="3"/>
  <c r="R160" i="3"/>
  <c r="R159" i="3"/>
  <c r="R158" i="3"/>
  <c r="R157" i="3"/>
  <c r="R156" i="3"/>
  <c r="R155" i="3"/>
  <c r="R154" i="3"/>
  <c r="R153" i="3"/>
  <c r="R152" i="3"/>
  <c r="R151" i="3"/>
  <c r="R150" i="3"/>
  <c r="R149" i="3"/>
  <c r="R148" i="3"/>
  <c r="R147" i="3"/>
  <c r="R146" i="3"/>
  <c r="R145" i="3"/>
  <c r="R144" i="3"/>
  <c r="R143" i="3"/>
  <c r="R142" i="3"/>
  <c r="R141" i="3"/>
  <c r="R140" i="3"/>
  <c r="R139" i="3"/>
  <c r="R138" i="3"/>
  <c r="R137" i="3"/>
  <c r="R136" i="3"/>
  <c r="R135" i="3"/>
  <c r="R134" i="3"/>
  <c r="R133" i="3"/>
  <c r="R132" i="3"/>
  <c r="R131" i="3"/>
  <c r="R130" i="3"/>
  <c r="R129" i="3"/>
  <c r="R128" i="3"/>
  <c r="R127" i="3"/>
  <c r="R126" i="3"/>
  <c r="R125" i="3"/>
  <c r="R124" i="3"/>
  <c r="R123" i="3"/>
  <c r="R122" i="3"/>
  <c r="R121" i="3"/>
  <c r="R120" i="3"/>
  <c r="R119" i="3"/>
  <c r="R118" i="3"/>
  <c r="R117" i="3"/>
  <c r="R116" i="3"/>
  <c r="R115" i="3"/>
  <c r="R114" i="3"/>
  <c r="R113" i="3"/>
  <c r="R112" i="3"/>
  <c r="R111" i="3"/>
  <c r="R110" i="3"/>
  <c r="R109" i="3"/>
  <c r="R108" i="3"/>
  <c r="R107" i="3"/>
  <c r="R106" i="3"/>
  <c r="R105" i="3"/>
  <c r="R104" i="3"/>
  <c r="R103" i="3"/>
  <c r="R102" i="3"/>
  <c r="R101" i="3"/>
  <c r="R100" i="3"/>
  <c r="R99" i="3"/>
  <c r="R98" i="3"/>
  <c r="R97" i="3"/>
  <c r="R96" i="3"/>
  <c r="R95" i="3"/>
  <c r="R94" i="3"/>
  <c r="R93" i="3"/>
  <c r="R92" i="3"/>
  <c r="R91" i="3"/>
  <c r="R90" i="3"/>
  <c r="R89" i="3"/>
  <c r="R88" i="3"/>
  <c r="R87" i="3"/>
  <c r="R86" i="3"/>
  <c r="R85" i="3"/>
  <c r="R84" i="3"/>
  <c r="R83" i="3"/>
  <c r="R82" i="3"/>
  <c r="R81" i="3"/>
  <c r="R80" i="3"/>
  <c r="R79" i="3"/>
  <c r="R78" i="3"/>
  <c r="R77" i="3"/>
  <c r="R76" i="3"/>
  <c r="R75" i="3"/>
  <c r="R74" i="3"/>
  <c r="R73" i="3"/>
  <c r="R72" i="3"/>
  <c r="R71" i="3"/>
  <c r="R70" i="3"/>
  <c r="R69" i="3"/>
  <c r="R68" i="3"/>
  <c r="R67" i="3"/>
  <c r="R66" i="3"/>
  <c r="R65" i="3"/>
  <c r="R64" i="3"/>
  <c r="R63" i="3"/>
  <c r="R62" i="3"/>
  <c r="R61" i="3"/>
  <c r="R60" i="3"/>
  <c r="R59" i="3"/>
  <c r="R58" i="3"/>
  <c r="R57" i="3"/>
  <c r="R56" i="3"/>
  <c r="R55" i="3"/>
  <c r="R54" i="3"/>
  <c r="R53" i="3"/>
  <c r="R52" i="3"/>
  <c r="R51" i="3"/>
  <c r="R50" i="3"/>
  <c r="R49" i="3"/>
  <c r="R48" i="3"/>
  <c r="R47" i="3"/>
  <c r="R46" i="3"/>
  <c r="R45" i="3"/>
  <c r="R44" i="3"/>
  <c r="R43" i="3"/>
  <c r="R42" i="3"/>
  <c r="R41" i="3"/>
  <c r="R40" i="3"/>
  <c r="R39" i="3"/>
  <c r="R38" i="3"/>
  <c r="R37" i="3"/>
  <c r="R36" i="3"/>
  <c r="R35" i="3"/>
  <c r="R34" i="3"/>
  <c r="R33" i="3"/>
  <c r="R32" i="3"/>
  <c r="R31" i="3"/>
  <c r="R30" i="3"/>
  <c r="R29" i="3"/>
  <c r="R28" i="3"/>
  <c r="R27" i="3"/>
  <c r="R26" i="3"/>
  <c r="R25" i="3"/>
  <c r="R24" i="3"/>
  <c r="R23" i="3"/>
  <c r="R22" i="3"/>
  <c r="R21" i="3"/>
  <c r="R20" i="3"/>
  <c r="R19" i="3"/>
  <c r="R18" i="3"/>
  <c r="R17" i="3"/>
  <c r="R16" i="3"/>
  <c r="R15" i="3"/>
  <c r="R14" i="3"/>
  <c r="R13" i="3"/>
  <c r="R12" i="3"/>
  <c r="R11" i="3"/>
  <c r="R10" i="3"/>
  <c r="R9" i="3"/>
  <c r="R8" i="3"/>
  <c r="R7" i="3"/>
  <c r="R6" i="3"/>
  <c r="R5" i="3"/>
  <c r="R4" i="3"/>
  <c r="R3" i="3"/>
  <c r="R2" i="3"/>
  <c r="T1771" i="3"/>
  <c r="U1771" i="3" s="1"/>
  <c r="P1771" i="3"/>
  <c r="S1771" i="3" s="1"/>
  <c r="O1771" i="3"/>
  <c r="N1771" i="3"/>
  <c r="T1770" i="3"/>
  <c r="U1770" i="3" s="1"/>
  <c r="P1770" i="3"/>
  <c r="S1770" i="3" s="1"/>
  <c r="O1770" i="3"/>
  <c r="N1770" i="3"/>
  <c r="T1769" i="3"/>
  <c r="U1769" i="3" s="1"/>
  <c r="P1769" i="3"/>
  <c r="S1769" i="3" s="1"/>
  <c r="O1769" i="3"/>
  <c r="N1769" i="3"/>
  <c r="T1768" i="3"/>
  <c r="U1768" i="3" s="1"/>
  <c r="P1768" i="3"/>
  <c r="S1768" i="3" s="1"/>
  <c r="O1768" i="3"/>
  <c r="N1768" i="3"/>
  <c r="T1767" i="3"/>
  <c r="U1767" i="3" s="1"/>
  <c r="P1767" i="3"/>
  <c r="S1767" i="3" s="1"/>
  <c r="O1767" i="3"/>
  <c r="N1767" i="3"/>
  <c r="T1766" i="3"/>
  <c r="U1766" i="3" s="1"/>
  <c r="P1766" i="3"/>
  <c r="S1766" i="3" s="1"/>
  <c r="O1766" i="3"/>
  <c r="N1766" i="3"/>
  <c r="T1765" i="3"/>
  <c r="U1765" i="3" s="1"/>
  <c r="P1765" i="3"/>
  <c r="S1765" i="3" s="1"/>
  <c r="O1765" i="3"/>
  <c r="N1765" i="3"/>
  <c r="T1764" i="3"/>
  <c r="U1764" i="3" s="1"/>
  <c r="P1764" i="3"/>
  <c r="S1764" i="3" s="1"/>
  <c r="O1764" i="3"/>
  <c r="N1764" i="3"/>
  <c r="T1763" i="3"/>
  <c r="U1763" i="3" s="1"/>
  <c r="P1763" i="3"/>
  <c r="S1763" i="3" s="1"/>
  <c r="O1763" i="3"/>
  <c r="N1763" i="3"/>
  <c r="T1762" i="3"/>
  <c r="U1762" i="3" s="1"/>
  <c r="P1762" i="3"/>
  <c r="S1762" i="3" s="1"/>
  <c r="O1762" i="3"/>
  <c r="N1762" i="3"/>
  <c r="T1761" i="3"/>
  <c r="U1761" i="3" s="1"/>
  <c r="P1761" i="3"/>
  <c r="S1761" i="3" s="1"/>
  <c r="O1761" i="3"/>
  <c r="N1761" i="3"/>
  <c r="T1760" i="3"/>
  <c r="U1760" i="3" s="1"/>
  <c r="P1760" i="3"/>
  <c r="S1760" i="3" s="1"/>
  <c r="O1760" i="3"/>
  <c r="N1760" i="3"/>
  <c r="T1759" i="3"/>
  <c r="U1759" i="3" s="1"/>
  <c r="P1759" i="3"/>
  <c r="S1759" i="3" s="1"/>
  <c r="O1759" i="3"/>
  <c r="N1759" i="3"/>
  <c r="T1758" i="3"/>
  <c r="U1758" i="3" s="1"/>
  <c r="P1758" i="3"/>
  <c r="S1758" i="3" s="1"/>
  <c r="O1758" i="3"/>
  <c r="N1758" i="3"/>
  <c r="T1757" i="3"/>
  <c r="U1757" i="3" s="1"/>
  <c r="P1757" i="3"/>
  <c r="S1757" i="3" s="1"/>
  <c r="O1757" i="3"/>
  <c r="N1757" i="3"/>
  <c r="T1756" i="3"/>
  <c r="U1756" i="3" s="1"/>
  <c r="P1756" i="3"/>
  <c r="S1756" i="3" s="1"/>
  <c r="O1756" i="3"/>
  <c r="N1756" i="3"/>
  <c r="T1755" i="3"/>
  <c r="U1755" i="3" s="1"/>
  <c r="P1755" i="3"/>
  <c r="S1755" i="3" s="1"/>
  <c r="O1755" i="3"/>
  <c r="N1755" i="3"/>
  <c r="T1754" i="3"/>
  <c r="U1754" i="3" s="1"/>
  <c r="P1754" i="3"/>
  <c r="S1754" i="3" s="1"/>
  <c r="O1754" i="3"/>
  <c r="N1754" i="3"/>
  <c r="T1753" i="3"/>
  <c r="U1753" i="3" s="1"/>
  <c r="P1753" i="3"/>
  <c r="S1753" i="3" s="1"/>
  <c r="O1753" i="3"/>
  <c r="N1753" i="3"/>
  <c r="T1752" i="3"/>
  <c r="U1752" i="3" s="1"/>
  <c r="P1752" i="3"/>
  <c r="S1752" i="3" s="1"/>
  <c r="O1752" i="3"/>
  <c r="N1752" i="3"/>
  <c r="T1751" i="3"/>
  <c r="U1751" i="3" s="1"/>
  <c r="P1751" i="3"/>
  <c r="S1751" i="3" s="1"/>
  <c r="O1751" i="3"/>
  <c r="N1751" i="3"/>
  <c r="T1750" i="3"/>
  <c r="U1750" i="3" s="1"/>
  <c r="P1750" i="3"/>
  <c r="S1750" i="3" s="1"/>
  <c r="O1750" i="3"/>
  <c r="N1750" i="3"/>
  <c r="T1749" i="3"/>
  <c r="U1749" i="3" s="1"/>
  <c r="P1749" i="3"/>
  <c r="S1749" i="3" s="1"/>
  <c r="O1749" i="3"/>
  <c r="N1749" i="3"/>
  <c r="T1748" i="3"/>
  <c r="U1748" i="3" s="1"/>
  <c r="P1748" i="3"/>
  <c r="S1748" i="3" s="1"/>
  <c r="O1748" i="3"/>
  <c r="N1748" i="3"/>
  <c r="T1747" i="3"/>
  <c r="U1747" i="3" s="1"/>
  <c r="P1747" i="3"/>
  <c r="S1747" i="3" s="1"/>
  <c r="O1747" i="3"/>
  <c r="N1747" i="3"/>
  <c r="T1746" i="3"/>
  <c r="U1746" i="3" s="1"/>
  <c r="P1746" i="3"/>
  <c r="S1746" i="3" s="1"/>
  <c r="O1746" i="3"/>
  <c r="N1746" i="3"/>
  <c r="T1745" i="3"/>
  <c r="U1745" i="3" s="1"/>
  <c r="P1745" i="3"/>
  <c r="S1745" i="3" s="1"/>
  <c r="O1745" i="3"/>
  <c r="N1745" i="3"/>
  <c r="T1744" i="3"/>
  <c r="U1744" i="3" s="1"/>
  <c r="P1744" i="3"/>
  <c r="S1744" i="3" s="1"/>
  <c r="O1744" i="3"/>
  <c r="N1744" i="3"/>
  <c r="T1743" i="3"/>
  <c r="U1743" i="3" s="1"/>
  <c r="P1743" i="3"/>
  <c r="S1743" i="3" s="1"/>
  <c r="O1743" i="3"/>
  <c r="N1743" i="3"/>
  <c r="T1742" i="3"/>
  <c r="U1742" i="3" s="1"/>
  <c r="P1742" i="3"/>
  <c r="S1742" i="3" s="1"/>
  <c r="O1742" i="3"/>
  <c r="N1742" i="3"/>
  <c r="T1741" i="3"/>
  <c r="U1741" i="3" s="1"/>
  <c r="P1741" i="3"/>
  <c r="S1741" i="3" s="1"/>
  <c r="O1741" i="3"/>
  <c r="N1741" i="3"/>
  <c r="T1740" i="3"/>
  <c r="U1740" i="3" s="1"/>
  <c r="P1740" i="3"/>
  <c r="S1740" i="3" s="1"/>
  <c r="O1740" i="3"/>
  <c r="N1740" i="3"/>
  <c r="T1739" i="3"/>
  <c r="U1739" i="3" s="1"/>
  <c r="P1739" i="3"/>
  <c r="S1739" i="3" s="1"/>
  <c r="O1739" i="3"/>
  <c r="N1739" i="3"/>
  <c r="T1738" i="3"/>
  <c r="U1738" i="3" s="1"/>
  <c r="P1738" i="3"/>
  <c r="S1738" i="3" s="1"/>
  <c r="O1738" i="3"/>
  <c r="N1738" i="3"/>
  <c r="T1737" i="3"/>
  <c r="U1737" i="3" s="1"/>
  <c r="P1737" i="3"/>
  <c r="S1737" i="3" s="1"/>
  <c r="O1737" i="3"/>
  <c r="N1737" i="3"/>
  <c r="T1736" i="3"/>
  <c r="U1736" i="3" s="1"/>
  <c r="P1736" i="3"/>
  <c r="S1736" i="3" s="1"/>
  <c r="O1736" i="3"/>
  <c r="N1736" i="3"/>
  <c r="T1735" i="3"/>
  <c r="U1735" i="3" s="1"/>
  <c r="P1735" i="3"/>
  <c r="S1735" i="3" s="1"/>
  <c r="O1735" i="3"/>
  <c r="N1735" i="3"/>
  <c r="T1734" i="3"/>
  <c r="U1734" i="3" s="1"/>
  <c r="P1734" i="3"/>
  <c r="S1734" i="3" s="1"/>
  <c r="O1734" i="3"/>
  <c r="N1734" i="3"/>
  <c r="T1733" i="3"/>
  <c r="U1733" i="3" s="1"/>
  <c r="P1733" i="3"/>
  <c r="S1733" i="3" s="1"/>
  <c r="O1733" i="3"/>
  <c r="N1733" i="3"/>
  <c r="T1732" i="3"/>
  <c r="U1732" i="3" s="1"/>
  <c r="P1732" i="3"/>
  <c r="S1732" i="3" s="1"/>
  <c r="O1732" i="3"/>
  <c r="N1732" i="3"/>
  <c r="T1731" i="3"/>
  <c r="U1731" i="3" s="1"/>
  <c r="P1731" i="3"/>
  <c r="S1731" i="3" s="1"/>
  <c r="O1731" i="3"/>
  <c r="N1731" i="3"/>
  <c r="T1730" i="3"/>
  <c r="U1730" i="3" s="1"/>
  <c r="P1730" i="3"/>
  <c r="S1730" i="3" s="1"/>
  <c r="O1730" i="3"/>
  <c r="N1730" i="3"/>
  <c r="T1729" i="3"/>
  <c r="U1729" i="3" s="1"/>
  <c r="P1729" i="3"/>
  <c r="S1729" i="3" s="1"/>
  <c r="O1729" i="3"/>
  <c r="N1729" i="3"/>
  <c r="T1728" i="3"/>
  <c r="U1728" i="3" s="1"/>
  <c r="P1728" i="3"/>
  <c r="S1728" i="3" s="1"/>
  <c r="O1728" i="3"/>
  <c r="N1728" i="3"/>
  <c r="T1727" i="3"/>
  <c r="U1727" i="3" s="1"/>
  <c r="P1727" i="3"/>
  <c r="S1727" i="3" s="1"/>
  <c r="O1727" i="3"/>
  <c r="N1727" i="3"/>
  <c r="T1726" i="3"/>
  <c r="U1726" i="3" s="1"/>
  <c r="P1726" i="3"/>
  <c r="S1726" i="3" s="1"/>
  <c r="O1726" i="3"/>
  <c r="N1726" i="3"/>
  <c r="T1725" i="3"/>
  <c r="U1725" i="3" s="1"/>
  <c r="P1725" i="3"/>
  <c r="S1725" i="3" s="1"/>
  <c r="O1725" i="3"/>
  <c r="N1725" i="3"/>
  <c r="T1724" i="3"/>
  <c r="U1724" i="3" s="1"/>
  <c r="P1724" i="3"/>
  <c r="S1724" i="3" s="1"/>
  <c r="O1724" i="3"/>
  <c r="N1724" i="3"/>
  <c r="T1723" i="3"/>
  <c r="U1723" i="3" s="1"/>
  <c r="P1723" i="3"/>
  <c r="S1723" i="3" s="1"/>
  <c r="O1723" i="3"/>
  <c r="N1723" i="3"/>
  <c r="T1722" i="3"/>
  <c r="U1722" i="3" s="1"/>
  <c r="P1722" i="3"/>
  <c r="S1722" i="3" s="1"/>
  <c r="O1722" i="3"/>
  <c r="N1722" i="3"/>
  <c r="T1721" i="3"/>
  <c r="U1721" i="3" s="1"/>
  <c r="P1721" i="3"/>
  <c r="S1721" i="3" s="1"/>
  <c r="O1721" i="3"/>
  <c r="N1721" i="3"/>
  <c r="T1720" i="3"/>
  <c r="U1720" i="3" s="1"/>
  <c r="P1720" i="3"/>
  <c r="S1720" i="3" s="1"/>
  <c r="O1720" i="3"/>
  <c r="N1720" i="3"/>
  <c r="T1719" i="3"/>
  <c r="U1719" i="3" s="1"/>
  <c r="P1719" i="3"/>
  <c r="S1719" i="3" s="1"/>
  <c r="O1719" i="3"/>
  <c r="N1719" i="3"/>
  <c r="T1718" i="3"/>
  <c r="U1718" i="3" s="1"/>
  <c r="P1718" i="3"/>
  <c r="S1718" i="3" s="1"/>
  <c r="O1718" i="3"/>
  <c r="N1718" i="3"/>
  <c r="T1717" i="3"/>
  <c r="U1717" i="3" s="1"/>
  <c r="P1717" i="3"/>
  <c r="S1717" i="3" s="1"/>
  <c r="O1717" i="3"/>
  <c r="N1717" i="3"/>
  <c r="T1716" i="3"/>
  <c r="U1716" i="3" s="1"/>
  <c r="P1716" i="3"/>
  <c r="S1716" i="3" s="1"/>
  <c r="O1716" i="3"/>
  <c r="N1716" i="3"/>
  <c r="T1715" i="3"/>
  <c r="U1715" i="3" s="1"/>
  <c r="P1715" i="3"/>
  <c r="S1715" i="3" s="1"/>
  <c r="O1715" i="3"/>
  <c r="N1715" i="3"/>
  <c r="T1714" i="3"/>
  <c r="U1714" i="3" s="1"/>
  <c r="P1714" i="3"/>
  <c r="S1714" i="3" s="1"/>
  <c r="O1714" i="3"/>
  <c r="N1714" i="3"/>
  <c r="T1713" i="3"/>
  <c r="U1713" i="3" s="1"/>
  <c r="P1713" i="3"/>
  <c r="S1713" i="3" s="1"/>
  <c r="O1713" i="3"/>
  <c r="N1713" i="3"/>
  <c r="T1712" i="3"/>
  <c r="U1712" i="3" s="1"/>
  <c r="P1712" i="3"/>
  <c r="S1712" i="3" s="1"/>
  <c r="O1712" i="3"/>
  <c r="N1712" i="3"/>
  <c r="T1711" i="3"/>
  <c r="U1711" i="3" s="1"/>
  <c r="P1711" i="3"/>
  <c r="S1711" i="3" s="1"/>
  <c r="O1711" i="3"/>
  <c r="N1711" i="3"/>
  <c r="T1710" i="3"/>
  <c r="U1710" i="3" s="1"/>
  <c r="P1710" i="3"/>
  <c r="S1710" i="3" s="1"/>
  <c r="O1710" i="3"/>
  <c r="N1710" i="3"/>
  <c r="T1709" i="3"/>
  <c r="U1709" i="3" s="1"/>
  <c r="P1709" i="3"/>
  <c r="S1709" i="3" s="1"/>
  <c r="O1709" i="3"/>
  <c r="N1709" i="3"/>
  <c r="T1708" i="3"/>
  <c r="U1708" i="3" s="1"/>
  <c r="P1708" i="3"/>
  <c r="S1708" i="3" s="1"/>
  <c r="O1708" i="3"/>
  <c r="N1708" i="3"/>
  <c r="T1707" i="3"/>
  <c r="U1707" i="3" s="1"/>
  <c r="P1707" i="3"/>
  <c r="S1707" i="3" s="1"/>
  <c r="O1707" i="3"/>
  <c r="N1707" i="3"/>
  <c r="T1706" i="3"/>
  <c r="U1706" i="3" s="1"/>
  <c r="P1706" i="3"/>
  <c r="S1706" i="3" s="1"/>
  <c r="O1706" i="3"/>
  <c r="N1706" i="3"/>
  <c r="T1705" i="3"/>
  <c r="U1705" i="3" s="1"/>
  <c r="P1705" i="3"/>
  <c r="S1705" i="3" s="1"/>
  <c r="O1705" i="3"/>
  <c r="N1705" i="3"/>
  <c r="T1704" i="3"/>
  <c r="U1704" i="3" s="1"/>
  <c r="P1704" i="3"/>
  <c r="S1704" i="3" s="1"/>
  <c r="O1704" i="3"/>
  <c r="N1704" i="3"/>
  <c r="T1703" i="3"/>
  <c r="U1703" i="3" s="1"/>
  <c r="P1703" i="3"/>
  <c r="S1703" i="3" s="1"/>
  <c r="O1703" i="3"/>
  <c r="N1703" i="3"/>
  <c r="T1702" i="3"/>
  <c r="U1702" i="3" s="1"/>
  <c r="P1702" i="3"/>
  <c r="S1702" i="3" s="1"/>
  <c r="O1702" i="3"/>
  <c r="N1702" i="3"/>
  <c r="T1701" i="3"/>
  <c r="U1701" i="3" s="1"/>
  <c r="P1701" i="3"/>
  <c r="S1701" i="3" s="1"/>
  <c r="O1701" i="3"/>
  <c r="N1701" i="3"/>
  <c r="T1700" i="3"/>
  <c r="U1700" i="3" s="1"/>
  <c r="P1700" i="3"/>
  <c r="S1700" i="3" s="1"/>
  <c r="O1700" i="3"/>
  <c r="N1700" i="3"/>
  <c r="T1699" i="3"/>
  <c r="U1699" i="3" s="1"/>
  <c r="P1699" i="3"/>
  <c r="S1699" i="3" s="1"/>
  <c r="O1699" i="3"/>
  <c r="N1699" i="3"/>
  <c r="T1698" i="3"/>
  <c r="U1698" i="3" s="1"/>
  <c r="P1698" i="3"/>
  <c r="S1698" i="3" s="1"/>
  <c r="O1698" i="3"/>
  <c r="N1698" i="3"/>
  <c r="T1697" i="3"/>
  <c r="U1697" i="3" s="1"/>
  <c r="P1697" i="3"/>
  <c r="S1697" i="3" s="1"/>
  <c r="O1697" i="3"/>
  <c r="N1697" i="3"/>
  <c r="T1696" i="3"/>
  <c r="U1696" i="3" s="1"/>
  <c r="P1696" i="3"/>
  <c r="S1696" i="3" s="1"/>
  <c r="O1696" i="3"/>
  <c r="N1696" i="3"/>
  <c r="T1695" i="3"/>
  <c r="U1695" i="3" s="1"/>
  <c r="P1695" i="3"/>
  <c r="S1695" i="3" s="1"/>
  <c r="O1695" i="3"/>
  <c r="N1695" i="3"/>
  <c r="T1694" i="3"/>
  <c r="U1694" i="3" s="1"/>
  <c r="P1694" i="3"/>
  <c r="S1694" i="3" s="1"/>
  <c r="O1694" i="3"/>
  <c r="N1694" i="3"/>
  <c r="T1693" i="3"/>
  <c r="U1693" i="3" s="1"/>
  <c r="P1693" i="3"/>
  <c r="S1693" i="3" s="1"/>
  <c r="O1693" i="3"/>
  <c r="N1693" i="3"/>
  <c r="T1692" i="3"/>
  <c r="U1692" i="3" s="1"/>
  <c r="P1692" i="3"/>
  <c r="S1692" i="3" s="1"/>
  <c r="O1692" i="3"/>
  <c r="N1692" i="3"/>
  <c r="T1691" i="3"/>
  <c r="U1691" i="3" s="1"/>
  <c r="P1691" i="3"/>
  <c r="S1691" i="3" s="1"/>
  <c r="O1691" i="3"/>
  <c r="N1691" i="3"/>
  <c r="T1690" i="3"/>
  <c r="U1690" i="3" s="1"/>
  <c r="P1690" i="3"/>
  <c r="S1690" i="3" s="1"/>
  <c r="O1690" i="3"/>
  <c r="N1690" i="3"/>
  <c r="T1689" i="3"/>
  <c r="U1689" i="3" s="1"/>
  <c r="P1689" i="3"/>
  <c r="S1689" i="3" s="1"/>
  <c r="O1689" i="3"/>
  <c r="N1689" i="3"/>
  <c r="T1688" i="3"/>
  <c r="U1688" i="3" s="1"/>
  <c r="P1688" i="3"/>
  <c r="S1688" i="3" s="1"/>
  <c r="O1688" i="3"/>
  <c r="N1688" i="3"/>
  <c r="T1687" i="3"/>
  <c r="U1687" i="3" s="1"/>
  <c r="P1687" i="3"/>
  <c r="S1687" i="3" s="1"/>
  <c r="O1687" i="3"/>
  <c r="N1687" i="3"/>
  <c r="T1686" i="3"/>
  <c r="U1686" i="3" s="1"/>
  <c r="P1686" i="3"/>
  <c r="S1686" i="3" s="1"/>
  <c r="O1686" i="3"/>
  <c r="N1686" i="3"/>
  <c r="T1685" i="3"/>
  <c r="U1685" i="3" s="1"/>
  <c r="P1685" i="3"/>
  <c r="S1685" i="3" s="1"/>
  <c r="O1685" i="3"/>
  <c r="N1685" i="3"/>
  <c r="T1684" i="3"/>
  <c r="U1684" i="3" s="1"/>
  <c r="P1684" i="3"/>
  <c r="S1684" i="3" s="1"/>
  <c r="O1684" i="3"/>
  <c r="N1684" i="3"/>
  <c r="T1683" i="3"/>
  <c r="U1683" i="3" s="1"/>
  <c r="P1683" i="3"/>
  <c r="S1683" i="3" s="1"/>
  <c r="O1683" i="3"/>
  <c r="N1683" i="3"/>
  <c r="T1682" i="3"/>
  <c r="U1682" i="3" s="1"/>
  <c r="P1682" i="3"/>
  <c r="S1682" i="3" s="1"/>
  <c r="O1682" i="3"/>
  <c r="N1682" i="3"/>
  <c r="T1681" i="3"/>
  <c r="U1681" i="3" s="1"/>
  <c r="P1681" i="3"/>
  <c r="S1681" i="3" s="1"/>
  <c r="O1681" i="3"/>
  <c r="N1681" i="3"/>
  <c r="T1680" i="3"/>
  <c r="U1680" i="3" s="1"/>
  <c r="P1680" i="3"/>
  <c r="S1680" i="3" s="1"/>
  <c r="O1680" i="3"/>
  <c r="N1680" i="3"/>
  <c r="T1679" i="3"/>
  <c r="U1679" i="3" s="1"/>
  <c r="P1679" i="3"/>
  <c r="S1679" i="3" s="1"/>
  <c r="O1679" i="3"/>
  <c r="N1679" i="3"/>
  <c r="T1678" i="3"/>
  <c r="U1678" i="3" s="1"/>
  <c r="P1678" i="3"/>
  <c r="S1678" i="3" s="1"/>
  <c r="O1678" i="3"/>
  <c r="N1678" i="3"/>
  <c r="T1677" i="3"/>
  <c r="U1677" i="3" s="1"/>
  <c r="P1677" i="3"/>
  <c r="S1677" i="3" s="1"/>
  <c r="O1677" i="3"/>
  <c r="N1677" i="3"/>
  <c r="T1676" i="3"/>
  <c r="U1676" i="3" s="1"/>
  <c r="P1676" i="3"/>
  <c r="S1676" i="3" s="1"/>
  <c r="O1676" i="3"/>
  <c r="N1676" i="3"/>
  <c r="T1675" i="3"/>
  <c r="U1675" i="3" s="1"/>
  <c r="P1675" i="3"/>
  <c r="S1675" i="3" s="1"/>
  <c r="O1675" i="3"/>
  <c r="N1675" i="3"/>
  <c r="T1674" i="3"/>
  <c r="U1674" i="3" s="1"/>
  <c r="P1674" i="3"/>
  <c r="S1674" i="3" s="1"/>
  <c r="O1674" i="3"/>
  <c r="N1674" i="3"/>
  <c r="T1673" i="3"/>
  <c r="U1673" i="3" s="1"/>
  <c r="P1673" i="3"/>
  <c r="S1673" i="3" s="1"/>
  <c r="O1673" i="3"/>
  <c r="N1673" i="3"/>
  <c r="T1672" i="3"/>
  <c r="U1672" i="3" s="1"/>
  <c r="P1672" i="3"/>
  <c r="S1672" i="3" s="1"/>
  <c r="O1672" i="3"/>
  <c r="N1672" i="3"/>
  <c r="T1671" i="3"/>
  <c r="U1671" i="3" s="1"/>
  <c r="P1671" i="3"/>
  <c r="S1671" i="3" s="1"/>
  <c r="O1671" i="3"/>
  <c r="N1671" i="3"/>
  <c r="T1670" i="3"/>
  <c r="U1670" i="3" s="1"/>
  <c r="P1670" i="3"/>
  <c r="S1670" i="3" s="1"/>
  <c r="O1670" i="3"/>
  <c r="N1670" i="3"/>
  <c r="T1669" i="3"/>
  <c r="U1669" i="3" s="1"/>
  <c r="P1669" i="3"/>
  <c r="S1669" i="3" s="1"/>
  <c r="O1669" i="3"/>
  <c r="N1669" i="3"/>
  <c r="T1668" i="3"/>
  <c r="U1668" i="3" s="1"/>
  <c r="P1668" i="3"/>
  <c r="S1668" i="3" s="1"/>
  <c r="O1668" i="3"/>
  <c r="N1668" i="3"/>
  <c r="T1667" i="3"/>
  <c r="U1667" i="3" s="1"/>
  <c r="P1667" i="3"/>
  <c r="S1667" i="3" s="1"/>
  <c r="O1667" i="3"/>
  <c r="N1667" i="3"/>
  <c r="T1666" i="3"/>
  <c r="U1666" i="3" s="1"/>
  <c r="P1666" i="3"/>
  <c r="S1666" i="3" s="1"/>
  <c r="O1666" i="3"/>
  <c r="N1666" i="3"/>
  <c r="T1665" i="3"/>
  <c r="U1665" i="3" s="1"/>
  <c r="P1665" i="3"/>
  <c r="S1665" i="3" s="1"/>
  <c r="O1665" i="3"/>
  <c r="N1665" i="3"/>
  <c r="T1664" i="3"/>
  <c r="U1664" i="3" s="1"/>
  <c r="P1664" i="3"/>
  <c r="S1664" i="3" s="1"/>
  <c r="O1664" i="3"/>
  <c r="N1664" i="3"/>
  <c r="T1663" i="3"/>
  <c r="U1663" i="3" s="1"/>
  <c r="P1663" i="3"/>
  <c r="S1663" i="3" s="1"/>
  <c r="O1663" i="3"/>
  <c r="N1663" i="3"/>
  <c r="T1662" i="3"/>
  <c r="U1662" i="3" s="1"/>
  <c r="P1662" i="3"/>
  <c r="S1662" i="3" s="1"/>
  <c r="O1662" i="3"/>
  <c r="N1662" i="3"/>
  <c r="T1661" i="3"/>
  <c r="U1661" i="3" s="1"/>
  <c r="P1661" i="3"/>
  <c r="S1661" i="3" s="1"/>
  <c r="O1661" i="3"/>
  <c r="N1661" i="3"/>
  <c r="T1660" i="3"/>
  <c r="U1660" i="3" s="1"/>
  <c r="P1660" i="3"/>
  <c r="S1660" i="3" s="1"/>
  <c r="O1660" i="3"/>
  <c r="N1660" i="3"/>
  <c r="T1659" i="3"/>
  <c r="U1659" i="3" s="1"/>
  <c r="P1659" i="3"/>
  <c r="S1659" i="3" s="1"/>
  <c r="O1659" i="3"/>
  <c r="N1659" i="3"/>
  <c r="T1658" i="3"/>
  <c r="U1658" i="3" s="1"/>
  <c r="P1658" i="3"/>
  <c r="S1658" i="3" s="1"/>
  <c r="O1658" i="3"/>
  <c r="N1658" i="3"/>
  <c r="T1657" i="3"/>
  <c r="U1657" i="3" s="1"/>
  <c r="P1657" i="3"/>
  <c r="S1657" i="3" s="1"/>
  <c r="O1657" i="3"/>
  <c r="N1657" i="3"/>
  <c r="T1656" i="3"/>
  <c r="U1656" i="3" s="1"/>
  <c r="P1656" i="3"/>
  <c r="S1656" i="3" s="1"/>
  <c r="O1656" i="3"/>
  <c r="N1656" i="3"/>
  <c r="T1655" i="3"/>
  <c r="U1655" i="3" s="1"/>
  <c r="P1655" i="3"/>
  <c r="S1655" i="3" s="1"/>
  <c r="O1655" i="3"/>
  <c r="N1655" i="3"/>
  <c r="T1654" i="3"/>
  <c r="U1654" i="3" s="1"/>
  <c r="P1654" i="3"/>
  <c r="S1654" i="3" s="1"/>
  <c r="O1654" i="3"/>
  <c r="N1654" i="3"/>
  <c r="T1653" i="3"/>
  <c r="U1653" i="3" s="1"/>
  <c r="P1653" i="3"/>
  <c r="S1653" i="3" s="1"/>
  <c r="O1653" i="3"/>
  <c r="N1653" i="3"/>
  <c r="T1652" i="3"/>
  <c r="U1652" i="3" s="1"/>
  <c r="P1652" i="3"/>
  <c r="S1652" i="3" s="1"/>
  <c r="O1652" i="3"/>
  <c r="N1652" i="3"/>
  <c r="T1651" i="3"/>
  <c r="U1651" i="3" s="1"/>
  <c r="P1651" i="3"/>
  <c r="S1651" i="3" s="1"/>
  <c r="O1651" i="3"/>
  <c r="N1651" i="3"/>
  <c r="T1650" i="3"/>
  <c r="U1650" i="3" s="1"/>
  <c r="P1650" i="3"/>
  <c r="S1650" i="3" s="1"/>
  <c r="O1650" i="3"/>
  <c r="N1650" i="3"/>
  <c r="T1649" i="3"/>
  <c r="U1649" i="3" s="1"/>
  <c r="P1649" i="3"/>
  <c r="S1649" i="3" s="1"/>
  <c r="O1649" i="3"/>
  <c r="N1649" i="3"/>
  <c r="T1648" i="3"/>
  <c r="U1648" i="3" s="1"/>
  <c r="P1648" i="3"/>
  <c r="S1648" i="3" s="1"/>
  <c r="O1648" i="3"/>
  <c r="N1648" i="3"/>
  <c r="T1647" i="3"/>
  <c r="U1647" i="3" s="1"/>
  <c r="P1647" i="3"/>
  <c r="S1647" i="3" s="1"/>
  <c r="O1647" i="3"/>
  <c r="N1647" i="3"/>
  <c r="T1646" i="3"/>
  <c r="U1646" i="3" s="1"/>
  <c r="P1646" i="3"/>
  <c r="S1646" i="3" s="1"/>
  <c r="O1646" i="3"/>
  <c r="N1646" i="3"/>
  <c r="T1645" i="3"/>
  <c r="U1645" i="3" s="1"/>
  <c r="P1645" i="3"/>
  <c r="S1645" i="3" s="1"/>
  <c r="O1645" i="3"/>
  <c r="N1645" i="3"/>
  <c r="T1644" i="3"/>
  <c r="U1644" i="3" s="1"/>
  <c r="P1644" i="3"/>
  <c r="S1644" i="3" s="1"/>
  <c r="O1644" i="3"/>
  <c r="N1644" i="3"/>
  <c r="T1643" i="3"/>
  <c r="U1643" i="3" s="1"/>
  <c r="P1643" i="3"/>
  <c r="S1643" i="3" s="1"/>
  <c r="O1643" i="3"/>
  <c r="N1643" i="3"/>
  <c r="T1642" i="3"/>
  <c r="U1642" i="3" s="1"/>
  <c r="P1642" i="3"/>
  <c r="S1642" i="3" s="1"/>
  <c r="O1642" i="3"/>
  <c r="N1642" i="3"/>
  <c r="T1641" i="3"/>
  <c r="U1641" i="3" s="1"/>
  <c r="P1641" i="3"/>
  <c r="S1641" i="3" s="1"/>
  <c r="O1641" i="3"/>
  <c r="N1641" i="3"/>
  <c r="T1640" i="3"/>
  <c r="U1640" i="3" s="1"/>
  <c r="P1640" i="3"/>
  <c r="S1640" i="3" s="1"/>
  <c r="O1640" i="3"/>
  <c r="N1640" i="3"/>
  <c r="T1639" i="3"/>
  <c r="U1639" i="3" s="1"/>
  <c r="P1639" i="3"/>
  <c r="S1639" i="3" s="1"/>
  <c r="O1639" i="3"/>
  <c r="N1639" i="3"/>
  <c r="T1638" i="3"/>
  <c r="U1638" i="3" s="1"/>
  <c r="P1638" i="3"/>
  <c r="S1638" i="3" s="1"/>
  <c r="O1638" i="3"/>
  <c r="N1638" i="3"/>
  <c r="T1637" i="3"/>
  <c r="U1637" i="3" s="1"/>
  <c r="P1637" i="3"/>
  <c r="S1637" i="3" s="1"/>
  <c r="O1637" i="3"/>
  <c r="N1637" i="3"/>
  <c r="T1636" i="3"/>
  <c r="U1636" i="3" s="1"/>
  <c r="P1636" i="3"/>
  <c r="S1636" i="3" s="1"/>
  <c r="O1636" i="3"/>
  <c r="N1636" i="3"/>
  <c r="T1635" i="3"/>
  <c r="U1635" i="3" s="1"/>
  <c r="P1635" i="3"/>
  <c r="S1635" i="3" s="1"/>
  <c r="O1635" i="3"/>
  <c r="N1635" i="3"/>
  <c r="T1634" i="3"/>
  <c r="U1634" i="3" s="1"/>
  <c r="P1634" i="3"/>
  <c r="S1634" i="3" s="1"/>
  <c r="O1634" i="3"/>
  <c r="N1634" i="3"/>
  <c r="T1633" i="3"/>
  <c r="U1633" i="3" s="1"/>
  <c r="P1633" i="3"/>
  <c r="S1633" i="3" s="1"/>
  <c r="O1633" i="3"/>
  <c r="N1633" i="3"/>
  <c r="T1632" i="3"/>
  <c r="U1632" i="3" s="1"/>
  <c r="P1632" i="3"/>
  <c r="S1632" i="3" s="1"/>
  <c r="O1632" i="3"/>
  <c r="N1632" i="3"/>
  <c r="T1631" i="3"/>
  <c r="U1631" i="3" s="1"/>
  <c r="P1631" i="3"/>
  <c r="S1631" i="3" s="1"/>
  <c r="O1631" i="3"/>
  <c r="N1631" i="3"/>
  <c r="T1630" i="3"/>
  <c r="U1630" i="3" s="1"/>
  <c r="P1630" i="3"/>
  <c r="S1630" i="3" s="1"/>
  <c r="O1630" i="3"/>
  <c r="N1630" i="3"/>
  <c r="T1629" i="3"/>
  <c r="U1629" i="3" s="1"/>
  <c r="P1629" i="3"/>
  <c r="S1629" i="3" s="1"/>
  <c r="O1629" i="3"/>
  <c r="N1629" i="3"/>
  <c r="T1628" i="3"/>
  <c r="U1628" i="3" s="1"/>
  <c r="P1628" i="3"/>
  <c r="S1628" i="3" s="1"/>
  <c r="O1628" i="3"/>
  <c r="N1628" i="3"/>
  <c r="T1627" i="3"/>
  <c r="U1627" i="3" s="1"/>
  <c r="P1627" i="3"/>
  <c r="S1627" i="3" s="1"/>
  <c r="O1627" i="3"/>
  <c r="N1627" i="3"/>
  <c r="T1626" i="3"/>
  <c r="U1626" i="3" s="1"/>
  <c r="P1626" i="3"/>
  <c r="S1626" i="3" s="1"/>
  <c r="O1626" i="3"/>
  <c r="N1626" i="3"/>
  <c r="T1625" i="3"/>
  <c r="U1625" i="3" s="1"/>
  <c r="P1625" i="3"/>
  <c r="S1625" i="3" s="1"/>
  <c r="O1625" i="3"/>
  <c r="N1625" i="3"/>
  <c r="T1624" i="3"/>
  <c r="U1624" i="3" s="1"/>
  <c r="P1624" i="3"/>
  <c r="S1624" i="3" s="1"/>
  <c r="O1624" i="3"/>
  <c r="N1624" i="3"/>
  <c r="T1623" i="3"/>
  <c r="U1623" i="3" s="1"/>
  <c r="P1623" i="3"/>
  <c r="S1623" i="3" s="1"/>
  <c r="O1623" i="3"/>
  <c r="N1623" i="3"/>
  <c r="T1622" i="3"/>
  <c r="U1622" i="3" s="1"/>
  <c r="P1622" i="3"/>
  <c r="S1622" i="3" s="1"/>
  <c r="O1622" i="3"/>
  <c r="N1622" i="3"/>
  <c r="T1621" i="3"/>
  <c r="U1621" i="3" s="1"/>
  <c r="P1621" i="3"/>
  <c r="S1621" i="3" s="1"/>
  <c r="O1621" i="3"/>
  <c r="N1621" i="3"/>
  <c r="T1620" i="3"/>
  <c r="U1620" i="3" s="1"/>
  <c r="P1620" i="3"/>
  <c r="S1620" i="3" s="1"/>
  <c r="O1620" i="3"/>
  <c r="N1620" i="3"/>
  <c r="T1619" i="3"/>
  <c r="U1619" i="3" s="1"/>
  <c r="P1619" i="3"/>
  <c r="S1619" i="3" s="1"/>
  <c r="O1619" i="3"/>
  <c r="N1619" i="3"/>
  <c r="T1618" i="3"/>
  <c r="U1618" i="3" s="1"/>
  <c r="P1618" i="3"/>
  <c r="S1618" i="3" s="1"/>
  <c r="O1618" i="3"/>
  <c r="N1618" i="3"/>
  <c r="T1617" i="3"/>
  <c r="U1617" i="3" s="1"/>
  <c r="P1617" i="3"/>
  <c r="S1617" i="3" s="1"/>
  <c r="O1617" i="3"/>
  <c r="N1617" i="3"/>
  <c r="T1616" i="3"/>
  <c r="U1616" i="3" s="1"/>
  <c r="P1616" i="3"/>
  <c r="S1616" i="3" s="1"/>
  <c r="O1616" i="3"/>
  <c r="N1616" i="3"/>
  <c r="T1615" i="3"/>
  <c r="U1615" i="3" s="1"/>
  <c r="P1615" i="3"/>
  <c r="S1615" i="3" s="1"/>
  <c r="O1615" i="3"/>
  <c r="N1615" i="3"/>
  <c r="T1614" i="3"/>
  <c r="U1614" i="3" s="1"/>
  <c r="P1614" i="3"/>
  <c r="S1614" i="3" s="1"/>
  <c r="O1614" i="3"/>
  <c r="N1614" i="3"/>
  <c r="T1613" i="3"/>
  <c r="U1613" i="3" s="1"/>
  <c r="P1613" i="3"/>
  <c r="S1613" i="3" s="1"/>
  <c r="O1613" i="3"/>
  <c r="N1613" i="3"/>
  <c r="T1612" i="3"/>
  <c r="U1612" i="3" s="1"/>
  <c r="P1612" i="3"/>
  <c r="S1612" i="3" s="1"/>
  <c r="O1612" i="3"/>
  <c r="N1612" i="3"/>
  <c r="T1611" i="3"/>
  <c r="U1611" i="3" s="1"/>
  <c r="P1611" i="3"/>
  <c r="S1611" i="3" s="1"/>
  <c r="O1611" i="3"/>
  <c r="N1611" i="3"/>
  <c r="T1610" i="3"/>
  <c r="U1610" i="3" s="1"/>
  <c r="P1610" i="3"/>
  <c r="S1610" i="3" s="1"/>
  <c r="O1610" i="3"/>
  <c r="N1610" i="3"/>
  <c r="T1609" i="3"/>
  <c r="U1609" i="3" s="1"/>
  <c r="P1609" i="3"/>
  <c r="S1609" i="3" s="1"/>
  <c r="O1609" i="3"/>
  <c r="N1609" i="3"/>
  <c r="T1608" i="3"/>
  <c r="U1608" i="3" s="1"/>
  <c r="P1608" i="3"/>
  <c r="S1608" i="3" s="1"/>
  <c r="O1608" i="3"/>
  <c r="N1608" i="3"/>
  <c r="T1607" i="3"/>
  <c r="U1607" i="3" s="1"/>
  <c r="P1607" i="3"/>
  <c r="S1607" i="3" s="1"/>
  <c r="O1607" i="3"/>
  <c r="N1607" i="3"/>
  <c r="T1606" i="3"/>
  <c r="U1606" i="3" s="1"/>
  <c r="P1606" i="3"/>
  <c r="S1606" i="3" s="1"/>
  <c r="O1606" i="3"/>
  <c r="N1606" i="3"/>
  <c r="T1605" i="3"/>
  <c r="U1605" i="3" s="1"/>
  <c r="P1605" i="3"/>
  <c r="S1605" i="3" s="1"/>
  <c r="O1605" i="3"/>
  <c r="N1605" i="3"/>
  <c r="T1604" i="3"/>
  <c r="U1604" i="3" s="1"/>
  <c r="P1604" i="3"/>
  <c r="S1604" i="3" s="1"/>
  <c r="O1604" i="3"/>
  <c r="N1604" i="3"/>
  <c r="T1603" i="3"/>
  <c r="U1603" i="3" s="1"/>
  <c r="P1603" i="3"/>
  <c r="S1603" i="3" s="1"/>
  <c r="O1603" i="3"/>
  <c r="N1603" i="3"/>
  <c r="T1602" i="3"/>
  <c r="U1602" i="3" s="1"/>
  <c r="P1602" i="3"/>
  <c r="S1602" i="3" s="1"/>
  <c r="O1602" i="3"/>
  <c r="N1602" i="3"/>
  <c r="T1601" i="3"/>
  <c r="U1601" i="3" s="1"/>
  <c r="P1601" i="3"/>
  <c r="S1601" i="3" s="1"/>
  <c r="O1601" i="3"/>
  <c r="N1601" i="3"/>
  <c r="T1600" i="3"/>
  <c r="U1600" i="3" s="1"/>
  <c r="P1600" i="3"/>
  <c r="S1600" i="3" s="1"/>
  <c r="O1600" i="3"/>
  <c r="N1600" i="3"/>
  <c r="T1599" i="3"/>
  <c r="U1599" i="3" s="1"/>
  <c r="P1599" i="3"/>
  <c r="S1599" i="3" s="1"/>
  <c r="O1599" i="3"/>
  <c r="N1599" i="3"/>
  <c r="T1598" i="3"/>
  <c r="U1598" i="3" s="1"/>
  <c r="P1598" i="3"/>
  <c r="S1598" i="3" s="1"/>
  <c r="O1598" i="3"/>
  <c r="N1598" i="3"/>
  <c r="T1597" i="3"/>
  <c r="U1597" i="3" s="1"/>
  <c r="P1597" i="3"/>
  <c r="S1597" i="3" s="1"/>
  <c r="O1597" i="3"/>
  <c r="N1597" i="3"/>
  <c r="T1596" i="3"/>
  <c r="U1596" i="3" s="1"/>
  <c r="P1596" i="3"/>
  <c r="S1596" i="3" s="1"/>
  <c r="O1596" i="3"/>
  <c r="N1596" i="3"/>
  <c r="T1595" i="3"/>
  <c r="U1595" i="3" s="1"/>
  <c r="P1595" i="3"/>
  <c r="S1595" i="3" s="1"/>
  <c r="O1595" i="3"/>
  <c r="N1595" i="3"/>
  <c r="T1594" i="3"/>
  <c r="U1594" i="3" s="1"/>
  <c r="P1594" i="3"/>
  <c r="S1594" i="3" s="1"/>
  <c r="O1594" i="3"/>
  <c r="N1594" i="3"/>
  <c r="T1593" i="3"/>
  <c r="U1593" i="3" s="1"/>
  <c r="P1593" i="3"/>
  <c r="S1593" i="3" s="1"/>
  <c r="O1593" i="3"/>
  <c r="N1593" i="3"/>
  <c r="T1592" i="3"/>
  <c r="U1592" i="3" s="1"/>
  <c r="P1592" i="3"/>
  <c r="S1592" i="3" s="1"/>
  <c r="O1592" i="3"/>
  <c r="N1592" i="3"/>
  <c r="T1591" i="3"/>
  <c r="U1591" i="3" s="1"/>
  <c r="P1591" i="3"/>
  <c r="S1591" i="3" s="1"/>
  <c r="O1591" i="3"/>
  <c r="N1591" i="3"/>
  <c r="T1590" i="3"/>
  <c r="U1590" i="3" s="1"/>
  <c r="P1590" i="3"/>
  <c r="S1590" i="3" s="1"/>
  <c r="O1590" i="3"/>
  <c r="N1590" i="3"/>
  <c r="T1589" i="3"/>
  <c r="U1589" i="3" s="1"/>
  <c r="P1589" i="3"/>
  <c r="S1589" i="3" s="1"/>
  <c r="O1589" i="3"/>
  <c r="N1589" i="3"/>
  <c r="T1588" i="3"/>
  <c r="U1588" i="3" s="1"/>
  <c r="P1588" i="3"/>
  <c r="S1588" i="3" s="1"/>
  <c r="O1588" i="3"/>
  <c r="N1588" i="3"/>
  <c r="T1587" i="3"/>
  <c r="U1587" i="3" s="1"/>
  <c r="P1587" i="3"/>
  <c r="S1587" i="3" s="1"/>
  <c r="O1587" i="3"/>
  <c r="N1587" i="3"/>
  <c r="T1586" i="3"/>
  <c r="U1586" i="3" s="1"/>
  <c r="P1586" i="3"/>
  <c r="S1586" i="3" s="1"/>
  <c r="O1586" i="3"/>
  <c r="N1586" i="3"/>
  <c r="T1585" i="3"/>
  <c r="U1585" i="3" s="1"/>
  <c r="P1585" i="3"/>
  <c r="S1585" i="3" s="1"/>
  <c r="O1585" i="3"/>
  <c r="N1585" i="3"/>
  <c r="T1584" i="3"/>
  <c r="U1584" i="3" s="1"/>
  <c r="P1584" i="3"/>
  <c r="S1584" i="3" s="1"/>
  <c r="O1584" i="3"/>
  <c r="N1584" i="3"/>
  <c r="T1583" i="3"/>
  <c r="U1583" i="3" s="1"/>
  <c r="P1583" i="3"/>
  <c r="S1583" i="3" s="1"/>
  <c r="O1583" i="3"/>
  <c r="N1583" i="3"/>
  <c r="T1582" i="3"/>
  <c r="U1582" i="3" s="1"/>
  <c r="P1582" i="3"/>
  <c r="S1582" i="3" s="1"/>
  <c r="O1582" i="3"/>
  <c r="N1582" i="3"/>
  <c r="T1581" i="3"/>
  <c r="U1581" i="3" s="1"/>
  <c r="P1581" i="3"/>
  <c r="S1581" i="3" s="1"/>
  <c r="O1581" i="3"/>
  <c r="N1581" i="3"/>
  <c r="T1580" i="3"/>
  <c r="U1580" i="3" s="1"/>
  <c r="P1580" i="3"/>
  <c r="S1580" i="3" s="1"/>
  <c r="O1580" i="3"/>
  <c r="N1580" i="3"/>
  <c r="T1579" i="3"/>
  <c r="U1579" i="3" s="1"/>
  <c r="P1579" i="3"/>
  <c r="S1579" i="3" s="1"/>
  <c r="O1579" i="3"/>
  <c r="N1579" i="3"/>
  <c r="T1578" i="3"/>
  <c r="U1578" i="3" s="1"/>
  <c r="P1578" i="3"/>
  <c r="S1578" i="3" s="1"/>
  <c r="O1578" i="3"/>
  <c r="N1578" i="3"/>
  <c r="T1577" i="3"/>
  <c r="U1577" i="3" s="1"/>
  <c r="P1577" i="3"/>
  <c r="S1577" i="3" s="1"/>
  <c r="O1577" i="3"/>
  <c r="N1577" i="3"/>
  <c r="T1576" i="3"/>
  <c r="U1576" i="3" s="1"/>
  <c r="P1576" i="3"/>
  <c r="S1576" i="3" s="1"/>
  <c r="O1576" i="3"/>
  <c r="N1576" i="3"/>
  <c r="T1575" i="3"/>
  <c r="U1575" i="3" s="1"/>
  <c r="P1575" i="3"/>
  <c r="S1575" i="3" s="1"/>
  <c r="O1575" i="3"/>
  <c r="N1575" i="3"/>
  <c r="T1574" i="3"/>
  <c r="U1574" i="3" s="1"/>
  <c r="P1574" i="3"/>
  <c r="S1574" i="3" s="1"/>
  <c r="O1574" i="3"/>
  <c r="N1574" i="3"/>
  <c r="T1573" i="3"/>
  <c r="U1573" i="3" s="1"/>
  <c r="P1573" i="3"/>
  <c r="S1573" i="3" s="1"/>
  <c r="O1573" i="3"/>
  <c r="N1573" i="3"/>
  <c r="T1572" i="3"/>
  <c r="U1572" i="3" s="1"/>
  <c r="P1572" i="3"/>
  <c r="S1572" i="3" s="1"/>
  <c r="O1572" i="3"/>
  <c r="N1572" i="3"/>
  <c r="T1571" i="3"/>
  <c r="U1571" i="3" s="1"/>
  <c r="P1571" i="3"/>
  <c r="S1571" i="3" s="1"/>
  <c r="O1571" i="3"/>
  <c r="N1571" i="3"/>
  <c r="T1570" i="3"/>
  <c r="U1570" i="3" s="1"/>
  <c r="P1570" i="3"/>
  <c r="S1570" i="3" s="1"/>
  <c r="O1570" i="3"/>
  <c r="N1570" i="3"/>
  <c r="T1569" i="3"/>
  <c r="U1569" i="3" s="1"/>
  <c r="P1569" i="3"/>
  <c r="S1569" i="3" s="1"/>
  <c r="O1569" i="3"/>
  <c r="N1569" i="3"/>
  <c r="T1568" i="3"/>
  <c r="U1568" i="3" s="1"/>
  <c r="P1568" i="3"/>
  <c r="S1568" i="3" s="1"/>
  <c r="O1568" i="3"/>
  <c r="N1568" i="3"/>
  <c r="T1567" i="3"/>
  <c r="U1567" i="3" s="1"/>
  <c r="P1567" i="3"/>
  <c r="S1567" i="3" s="1"/>
  <c r="O1567" i="3"/>
  <c r="N1567" i="3"/>
  <c r="T1566" i="3"/>
  <c r="U1566" i="3" s="1"/>
  <c r="P1566" i="3"/>
  <c r="S1566" i="3" s="1"/>
  <c r="O1566" i="3"/>
  <c r="N1566" i="3"/>
  <c r="T1565" i="3"/>
  <c r="U1565" i="3" s="1"/>
  <c r="P1565" i="3"/>
  <c r="S1565" i="3" s="1"/>
  <c r="O1565" i="3"/>
  <c r="N1565" i="3"/>
  <c r="T1564" i="3"/>
  <c r="U1564" i="3" s="1"/>
  <c r="P1564" i="3"/>
  <c r="S1564" i="3" s="1"/>
  <c r="O1564" i="3"/>
  <c r="N1564" i="3"/>
  <c r="T1563" i="3"/>
  <c r="U1563" i="3" s="1"/>
  <c r="P1563" i="3"/>
  <c r="S1563" i="3" s="1"/>
  <c r="O1563" i="3"/>
  <c r="N1563" i="3"/>
  <c r="T1562" i="3"/>
  <c r="U1562" i="3" s="1"/>
  <c r="P1562" i="3"/>
  <c r="S1562" i="3" s="1"/>
  <c r="O1562" i="3"/>
  <c r="N1562" i="3"/>
  <c r="T1561" i="3"/>
  <c r="U1561" i="3" s="1"/>
  <c r="P1561" i="3"/>
  <c r="S1561" i="3" s="1"/>
  <c r="O1561" i="3"/>
  <c r="N1561" i="3"/>
  <c r="T1560" i="3"/>
  <c r="U1560" i="3" s="1"/>
  <c r="P1560" i="3"/>
  <c r="S1560" i="3" s="1"/>
  <c r="O1560" i="3"/>
  <c r="N1560" i="3"/>
  <c r="T1559" i="3"/>
  <c r="U1559" i="3" s="1"/>
  <c r="P1559" i="3"/>
  <c r="S1559" i="3" s="1"/>
  <c r="O1559" i="3"/>
  <c r="N1559" i="3"/>
  <c r="T1558" i="3"/>
  <c r="U1558" i="3" s="1"/>
  <c r="P1558" i="3"/>
  <c r="S1558" i="3" s="1"/>
  <c r="O1558" i="3"/>
  <c r="N1558" i="3"/>
  <c r="T1557" i="3"/>
  <c r="U1557" i="3" s="1"/>
  <c r="P1557" i="3"/>
  <c r="S1557" i="3" s="1"/>
  <c r="O1557" i="3"/>
  <c r="N1557" i="3"/>
  <c r="T1556" i="3"/>
  <c r="U1556" i="3" s="1"/>
  <c r="P1556" i="3"/>
  <c r="S1556" i="3" s="1"/>
  <c r="O1556" i="3"/>
  <c r="N1556" i="3"/>
  <c r="T1555" i="3"/>
  <c r="U1555" i="3" s="1"/>
  <c r="P1555" i="3"/>
  <c r="S1555" i="3" s="1"/>
  <c r="O1555" i="3"/>
  <c r="N1555" i="3"/>
  <c r="T1554" i="3"/>
  <c r="U1554" i="3" s="1"/>
  <c r="P1554" i="3"/>
  <c r="S1554" i="3" s="1"/>
  <c r="O1554" i="3"/>
  <c r="N1554" i="3"/>
  <c r="T1553" i="3"/>
  <c r="U1553" i="3" s="1"/>
  <c r="P1553" i="3"/>
  <c r="S1553" i="3" s="1"/>
  <c r="O1553" i="3"/>
  <c r="N1553" i="3"/>
  <c r="T1552" i="3"/>
  <c r="U1552" i="3" s="1"/>
  <c r="P1552" i="3"/>
  <c r="S1552" i="3" s="1"/>
  <c r="O1552" i="3"/>
  <c r="N1552" i="3"/>
  <c r="T1551" i="3"/>
  <c r="U1551" i="3" s="1"/>
  <c r="P1551" i="3"/>
  <c r="S1551" i="3" s="1"/>
  <c r="O1551" i="3"/>
  <c r="N1551" i="3"/>
  <c r="T1550" i="3"/>
  <c r="U1550" i="3" s="1"/>
  <c r="P1550" i="3"/>
  <c r="S1550" i="3" s="1"/>
  <c r="O1550" i="3"/>
  <c r="N1550" i="3"/>
  <c r="T1549" i="3"/>
  <c r="U1549" i="3" s="1"/>
  <c r="P1549" i="3"/>
  <c r="S1549" i="3" s="1"/>
  <c r="O1549" i="3"/>
  <c r="N1549" i="3"/>
  <c r="T1548" i="3"/>
  <c r="U1548" i="3" s="1"/>
  <c r="P1548" i="3"/>
  <c r="S1548" i="3" s="1"/>
  <c r="O1548" i="3"/>
  <c r="N1548" i="3"/>
  <c r="T1547" i="3"/>
  <c r="U1547" i="3" s="1"/>
  <c r="P1547" i="3"/>
  <c r="S1547" i="3" s="1"/>
  <c r="O1547" i="3"/>
  <c r="N1547" i="3"/>
  <c r="T1546" i="3"/>
  <c r="U1546" i="3" s="1"/>
  <c r="P1546" i="3"/>
  <c r="S1546" i="3" s="1"/>
  <c r="O1546" i="3"/>
  <c r="N1546" i="3"/>
  <c r="T1545" i="3"/>
  <c r="U1545" i="3" s="1"/>
  <c r="P1545" i="3"/>
  <c r="S1545" i="3" s="1"/>
  <c r="O1545" i="3"/>
  <c r="N1545" i="3"/>
  <c r="T1544" i="3"/>
  <c r="U1544" i="3" s="1"/>
  <c r="P1544" i="3"/>
  <c r="S1544" i="3" s="1"/>
  <c r="O1544" i="3"/>
  <c r="N1544" i="3"/>
  <c r="T1543" i="3"/>
  <c r="U1543" i="3" s="1"/>
  <c r="P1543" i="3"/>
  <c r="S1543" i="3" s="1"/>
  <c r="O1543" i="3"/>
  <c r="N1543" i="3"/>
  <c r="T1542" i="3"/>
  <c r="U1542" i="3" s="1"/>
  <c r="P1542" i="3"/>
  <c r="S1542" i="3" s="1"/>
  <c r="O1542" i="3"/>
  <c r="N1542" i="3"/>
  <c r="T1541" i="3"/>
  <c r="U1541" i="3" s="1"/>
  <c r="P1541" i="3"/>
  <c r="S1541" i="3" s="1"/>
  <c r="O1541" i="3"/>
  <c r="N1541" i="3"/>
  <c r="T1540" i="3"/>
  <c r="U1540" i="3" s="1"/>
  <c r="P1540" i="3"/>
  <c r="S1540" i="3" s="1"/>
  <c r="O1540" i="3"/>
  <c r="N1540" i="3"/>
  <c r="T1539" i="3"/>
  <c r="U1539" i="3" s="1"/>
  <c r="P1539" i="3"/>
  <c r="S1539" i="3" s="1"/>
  <c r="O1539" i="3"/>
  <c r="N1539" i="3"/>
  <c r="T1538" i="3"/>
  <c r="U1538" i="3" s="1"/>
  <c r="P1538" i="3"/>
  <c r="S1538" i="3" s="1"/>
  <c r="O1538" i="3"/>
  <c r="N1538" i="3"/>
  <c r="T1537" i="3"/>
  <c r="U1537" i="3" s="1"/>
  <c r="P1537" i="3"/>
  <c r="S1537" i="3" s="1"/>
  <c r="O1537" i="3"/>
  <c r="N1537" i="3"/>
  <c r="T1536" i="3"/>
  <c r="U1536" i="3" s="1"/>
  <c r="P1536" i="3"/>
  <c r="S1536" i="3" s="1"/>
  <c r="O1536" i="3"/>
  <c r="N1536" i="3"/>
  <c r="T1535" i="3"/>
  <c r="U1535" i="3" s="1"/>
  <c r="P1535" i="3"/>
  <c r="S1535" i="3" s="1"/>
  <c r="O1535" i="3"/>
  <c r="N1535" i="3"/>
  <c r="T1534" i="3"/>
  <c r="U1534" i="3" s="1"/>
  <c r="P1534" i="3"/>
  <c r="S1534" i="3" s="1"/>
  <c r="O1534" i="3"/>
  <c r="N1534" i="3"/>
  <c r="T1533" i="3"/>
  <c r="U1533" i="3" s="1"/>
  <c r="P1533" i="3"/>
  <c r="S1533" i="3" s="1"/>
  <c r="O1533" i="3"/>
  <c r="N1533" i="3"/>
  <c r="T1532" i="3"/>
  <c r="U1532" i="3" s="1"/>
  <c r="P1532" i="3"/>
  <c r="S1532" i="3" s="1"/>
  <c r="O1532" i="3"/>
  <c r="N1532" i="3"/>
  <c r="T1531" i="3"/>
  <c r="U1531" i="3" s="1"/>
  <c r="P1531" i="3"/>
  <c r="S1531" i="3" s="1"/>
  <c r="O1531" i="3"/>
  <c r="N1531" i="3"/>
  <c r="T1530" i="3"/>
  <c r="U1530" i="3" s="1"/>
  <c r="P1530" i="3"/>
  <c r="S1530" i="3" s="1"/>
  <c r="O1530" i="3"/>
  <c r="N1530" i="3"/>
  <c r="T1529" i="3"/>
  <c r="U1529" i="3" s="1"/>
  <c r="P1529" i="3"/>
  <c r="S1529" i="3" s="1"/>
  <c r="O1529" i="3"/>
  <c r="N1529" i="3"/>
  <c r="T1528" i="3"/>
  <c r="U1528" i="3" s="1"/>
  <c r="P1528" i="3"/>
  <c r="S1528" i="3" s="1"/>
  <c r="O1528" i="3"/>
  <c r="N1528" i="3"/>
  <c r="T1527" i="3"/>
  <c r="U1527" i="3" s="1"/>
  <c r="P1527" i="3"/>
  <c r="S1527" i="3" s="1"/>
  <c r="O1527" i="3"/>
  <c r="N1527" i="3"/>
  <c r="T1526" i="3"/>
  <c r="U1526" i="3" s="1"/>
  <c r="P1526" i="3"/>
  <c r="S1526" i="3" s="1"/>
  <c r="O1526" i="3"/>
  <c r="N1526" i="3"/>
  <c r="T1525" i="3"/>
  <c r="U1525" i="3" s="1"/>
  <c r="P1525" i="3"/>
  <c r="S1525" i="3" s="1"/>
  <c r="O1525" i="3"/>
  <c r="N1525" i="3"/>
  <c r="T1524" i="3"/>
  <c r="U1524" i="3" s="1"/>
  <c r="P1524" i="3"/>
  <c r="S1524" i="3" s="1"/>
  <c r="O1524" i="3"/>
  <c r="N1524" i="3"/>
  <c r="T1523" i="3"/>
  <c r="U1523" i="3" s="1"/>
  <c r="P1523" i="3"/>
  <c r="S1523" i="3" s="1"/>
  <c r="O1523" i="3"/>
  <c r="N1523" i="3"/>
  <c r="T1522" i="3"/>
  <c r="U1522" i="3" s="1"/>
  <c r="P1522" i="3"/>
  <c r="S1522" i="3" s="1"/>
  <c r="O1522" i="3"/>
  <c r="N1522" i="3"/>
  <c r="T1521" i="3"/>
  <c r="U1521" i="3" s="1"/>
  <c r="P1521" i="3"/>
  <c r="S1521" i="3" s="1"/>
  <c r="O1521" i="3"/>
  <c r="N1521" i="3"/>
  <c r="T1520" i="3"/>
  <c r="U1520" i="3" s="1"/>
  <c r="P1520" i="3"/>
  <c r="S1520" i="3" s="1"/>
  <c r="O1520" i="3"/>
  <c r="N1520" i="3"/>
  <c r="T1519" i="3"/>
  <c r="U1519" i="3" s="1"/>
  <c r="P1519" i="3"/>
  <c r="S1519" i="3" s="1"/>
  <c r="O1519" i="3"/>
  <c r="N1519" i="3"/>
  <c r="T1518" i="3"/>
  <c r="U1518" i="3" s="1"/>
  <c r="P1518" i="3"/>
  <c r="S1518" i="3" s="1"/>
  <c r="O1518" i="3"/>
  <c r="N1518" i="3"/>
  <c r="T1517" i="3"/>
  <c r="U1517" i="3" s="1"/>
  <c r="P1517" i="3"/>
  <c r="S1517" i="3" s="1"/>
  <c r="O1517" i="3"/>
  <c r="N1517" i="3"/>
  <c r="T1516" i="3"/>
  <c r="U1516" i="3" s="1"/>
  <c r="P1516" i="3"/>
  <c r="S1516" i="3" s="1"/>
  <c r="O1516" i="3"/>
  <c r="N1516" i="3"/>
  <c r="T1515" i="3"/>
  <c r="U1515" i="3" s="1"/>
  <c r="P1515" i="3"/>
  <c r="S1515" i="3" s="1"/>
  <c r="O1515" i="3"/>
  <c r="N1515" i="3"/>
  <c r="T1514" i="3"/>
  <c r="U1514" i="3" s="1"/>
  <c r="P1514" i="3"/>
  <c r="S1514" i="3" s="1"/>
  <c r="O1514" i="3"/>
  <c r="N1514" i="3"/>
  <c r="T1513" i="3"/>
  <c r="U1513" i="3" s="1"/>
  <c r="P1513" i="3"/>
  <c r="S1513" i="3" s="1"/>
  <c r="O1513" i="3"/>
  <c r="N1513" i="3"/>
  <c r="T1512" i="3"/>
  <c r="U1512" i="3" s="1"/>
  <c r="P1512" i="3"/>
  <c r="S1512" i="3" s="1"/>
  <c r="O1512" i="3"/>
  <c r="N1512" i="3"/>
  <c r="T1511" i="3"/>
  <c r="U1511" i="3" s="1"/>
  <c r="P1511" i="3"/>
  <c r="S1511" i="3" s="1"/>
  <c r="O1511" i="3"/>
  <c r="N1511" i="3"/>
  <c r="T1510" i="3"/>
  <c r="U1510" i="3" s="1"/>
  <c r="P1510" i="3"/>
  <c r="S1510" i="3" s="1"/>
  <c r="O1510" i="3"/>
  <c r="N1510" i="3"/>
  <c r="T1509" i="3"/>
  <c r="U1509" i="3" s="1"/>
  <c r="P1509" i="3"/>
  <c r="S1509" i="3" s="1"/>
  <c r="O1509" i="3"/>
  <c r="N1509" i="3"/>
  <c r="T1508" i="3"/>
  <c r="U1508" i="3" s="1"/>
  <c r="P1508" i="3"/>
  <c r="S1508" i="3" s="1"/>
  <c r="O1508" i="3"/>
  <c r="N1508" i="3"/>
  <c r="T1507" i="3"/>
  <c r="U1507" i="3" s="1"/>
  <c r="P1507" i="3"/>
  <c r="S1507" i="3" s="1"/>
  <c r="O1507" i="3"/>
  <c r="N1507" i="3"/>
  <c r="T1506" i="3"/>
  <c r="U1506" i="3" s="1"/>
  <c r="P1506" i="3"/>
  <c r="S1506" i="3" s="1"/>
  <c r="O1506" i="3"/>
  <c r="N1506" i="3"/>
  <c r="T1505" i="3"/>
  <c r="U1505" i="3" s="1"/>
  <c r="P1505" i="3"/>
  <c r="S1505" i="3" s="1"/>
  <c r="O1505" i="3"/>
  <c r="N1505" i="3"/>
  <c r="T1504" i="3"/>
  <c r="U1504" i="3" s="1"/>
  <c r="P1504" i="3"/>
  <c r="S1504" i="3" s="1"/>
  <c r="O1504" i="3"/>
  <c r="N1504" i="3"/>
  <c r="T1503" i="3"/>
  <c r="U1503" i="3" s="1"/>
  <c r="P1503" i="3"/>
  <c r="S1503" i="3" s="1"/>
  <c r="O1503" i="3"/>
  <c r="N1503" i="3"/>
  <c r="T1502" i="3"/>
  <c r="U1502" i="3" s="1"/>
  <c r="P1502" i="3"/>
  <c r="S1502" i="3" s="1"/>
  <c r="O1502" i="3"/>
  <c r="N1502" i="3"/>
  <c r="T1501" i="3"/>
  <c r="U1501" i="3" s="1"/>
  <c r="P1501" i="3"/>
  <c r="S1501" i="3" s="1"/>
  <c r="O1501" i="3"/>
  <c r="N1501" i="3"/>
  <c r="T1500" i="3"/>
  <c r="U1500" i="3" s="1"/>
  <c r="P1500" i="3"/>
  <c r="S1500" i="3" s="1"/>
  <c r="O1500" i="3"/>
  <c r="N1500" i="3"/>
  <c r="T1499" i="3"/>
  <c r="U1499" i="3" s="1"/>
  <c r="P1499" i="3"/>
  <c r="S1499" i="3" s="1"/>
  <c r="O1499" i="3"/>
  <c r="N1499" i="3"/>
  <c r="T1498" i="3"/>
  <c r="U1498" i="3" s="1"/>
  <c r="P1498" i="3"/>
  <c r="S1498" i="3" s="1"/>
  <c r="O1498" i="3"/>
  <c r="N1498" i="3"/>
  <c r="T1497" i="3"/>
  <c r="U1497" i="3" s="1"/>
  <c r="P1497" i="3"/>
  <c r="S1497" i="3" s="1"/>
  <c r="O1497" i="3"/>
  <c r="N1497" i="3"/>
  <c r="T1496" i="3"/>
  <c r="U1496" i="3" s="1"/>
  <c r="P1496" i="3"/>
  <c r="S1496" i="3" s="1"/>
  <c r="O1496" i="3"/>
  <c r="N1496" i="3"/>
  <c r="T1495" i="3"/>
  <c r="U1495" i="3" s="1"/>
  <c r="P1495" i="3"/>
  <c r="S1495" i="3" s="1"/>
  <c r="O1495" i="3"/>
  <c r="N1495" i="3"/>
  <c r="T1494" i="3"/>
  <c r="U1494" i="3" s="1"/>
  <c r="P1494" i="3"/>
  <c r="S1494" i="3" s="1"/>
  <c r="O1494" i="3"/>
  <c r="N1494" i="3"/>
  <c r="T1493" i="3"/>
  <c r="U1493" i="3" s="1"/>
  <c r="P1493" i="3"/>
  <c r="S1493" i="3" s="1"/>
  <c r="O1493" i="3"/>
  <c r="N1493" i="3"/>
  <c r="T1492" i="3"/>
  <c r="U1492" i="3" s="1"/>
  <c r="P1492" i="3"/>
  <c r="S1492" i="3" s="1"/>
  <c r="O1492" i="3"/>
  <c r="N1492" i="3"/>
  <c r="T1491" i="3"/>
  <c r="U1491" i="3" s="1"/>
  <c r="P1491" i="3"/>
  <c r="S1491" i="3" s="1"/>
  <c r="O1491" i="3"/>
  <c r="N1491" i="3"/>
  <c r="T1490" i="3"/>
  <c r="U1490" i="3" s="1"/>
  <c r="P1490" i="3"/>
  <c r="S1490" i="3" s="1"/>
  <c r="O1490" i="3"/>
  <c r="N1490" i="3"/>
  <c r="T1489" i="3"/>
  <c r="U1489" i="3" s="1"/>
  <c r="P1489" i="3"/>
  <c r="S1489" i="3" s="1"/>
  <c r="O1489" i="3"/>
  <c r="N1489" i="3"/>
  <c r="T1488" i="3"/>
  <c r="U1488" i="3" s="1"/>
  <c r="P1488" i="3"/>
  <c r="S1488" i="3" s="1"/>
  <c r="O1488" i="3"/>
  <c r="N1488" i="3"/>
  <c r="T1487" i="3"/>
  <c r="U1487" i="3" s="1"/>
  <c r="P1487" i="3"/>
  <c r="S1487" i="3" s="1"/>
  <c r="O1487" i="3"/>
  <c r="N1487" i="3"/>
  <c r="T1486" i="3"/>
  <c r="U1486" i="3" s="1"/>
  <c r="P1486" i="3"/>
  <c r="S1486" i="3" s="1"/>
  <c r="O1486" i="3"/>
  <c r="N1486" i="3"/>
  <c r="T1485" i="3"/>
  <c r="U1485" i="3" s="1"/>
  <c r="P1485" i="3"/>
  <c r="S1485" i="3" s="1"/>
  <c r="O1485" i="3"/>
  <c r="N1485" i="3"/>
  <c r="T1484" i="3"/>
  <c r="U1484" i="3" s="1"/>
  <c r="P1484" i="3"/>
  <c r="S1484" i="3" s="1"/>
  <c r="O1484" i="3"/>
  <c r="N1484" i="3"/>
  <c r="T1483" i="3"/>
  <c r="U1483" i="3" s="1"/>
  <c r="P1483" i="3"/>
  <c r="S1483" i="3" s="1"/>
  <c r="O1483" i="3"/>
  <c r="N1483" i="3"/>
  <c r="T1482" i="3"/>
  <c r="U1482" i="3" s="1"/>
  <c r="P1482" i="3"/>
  <c r="S1482" i="3" s="1"/>
  <c r="O1482" i="3"/>
  <c r="N1482" i="3"/>
  <c r="T1481" i="3"/>
  <c r="U1481" i="3" s="1"/>
  <c r="P1481" i="3"/>
  <c r="S1481" i="3" s="1"/>
  <c r="O1481" i="3"/>
  <c r="N1481" i="3"/>
  <c r="T1480" i="3"/>
  <c r="U1480" i="3" s="1"/>
  <c r="P1480" i="3"/>
  <c r="S1480" i="3" s="1"/>
  <c r="O1480" i="3"/>
  <c r="N1480" i="3"/>
  <c r="T1479" i="3"/>
  <c r="U1479" i="3" s="1"/>
  <c r="P1479" i="3"/>
  <c r="S1479" i="3" s="1"/>
  <c r="O1479" i="3"/>
  <c r="N1479" i="3"/>
  <c r="T1478" i="3"/>
  <c r="U1478" i="3" s="1"/>
  <c r="P1478" i="3"/>
  <c r="S1478" i="3" s="1"/>
  <c r="O1478" i="3"/>
  <c r="N1478" i="3"/>
  <c r="T1477" i="3"/>
  <c r="U1477" i="3" s="1"/>
  <c r="P1477" i="3"/>
  <c r="S1477" i="3" s="1"/>
  <c r="O1477" i="3"/>
  <c r="N1477" i="3"/>
  <c r="T1476" i="3"/>
  <c r="U1476" i="3" s="1"/>
  <c r="P1476" i="3"/>
  <c r="S1476" i="3" s="1"/>
  <c r="O1476" i="3"/>
  <c r="N1476" i="3"/>
  <c r="T1475" i="3"/>
  <c r="U1475" i="3" s="1"/>
  <c r="P1475" i="3"/>
  <c r="S1475" i="3" s="1"/>
  <c r="O1475" i="3"/>
  <c r="N1475" i="3"/>
  <c r="T1474" i="3"/>
  <c r="U1474" i="3" s="1"/>
  <c r="P1474" i="3"/>
  <c r="S1474" i="3" s="1"/>
  <c r="O1474" i="3"/>
  <c r="N1474" i="3"/>
  <c r="T1473" i="3"/>
  <c r="U1473" i="3" s="1"/>
  <c r="P1473" i="3"/>
  <c r="S1473" i="3" s="1"/>
  <c r="O1473" i="3"/>
  <c r="N1473" i="3"/>
  <c r="T1472" i="3"/>
  <c r="U1472" i="3" s="1"/>
  <c r="P1472" i="3"/>
  <c r="S1472" i="3" s="1"/>
  <c r="O1472" i="3"/>
  <c r="N1472" i="3"/>
  <c r="T1471" i="3"/>
  <c r="U1471" i="3" s="1"/>
  <c r="P1471" i="3"/>
  <c r="S1471" i="3" s="1"/>
  <c r="O1471" i="3"/>
  <c r="N1471" i="3"/>
  <c r="T1470" i="3"/>
  <c r="U1470" i="3" s="1"/>
  <c r="P1470" i="3"/>
  <c r="S1470" i="3" s="1"/>
  <c r="O1470" i="3"/>
  <c r="N1470" i="3"/>
  <c r="T1469" i="3"/>
  <c r="U1469" i="3" s="1"/>
  <c r="P1469" i="3"/>
  <c r="S1469" i="3" s="1"/>
  <c r="O1469" i="3"/>
  <c r="N1469" i="3"/>
  <c r="T1468" i="3"/>
  <c r="U1468" i="3" s="1"/>
  <c r="P1468" i="3"/>
  <c r="S1468" i="3" s="1"/>
  <c r="O1468" i="3"/>
  <c r="N1468" i="3"/>
  <c r="T1467" i="3"/>
  <c r="U1467" i="3" s="1"/>
  <c r="P1467" i="3"/>
  <c r="S1467" i="3" s="1"/>
  <c r="O1467" i="3"/>
  <c r="N1467" i="3"/>
  <c r="T1466" i="3"/>
  <c r="U1466" i="3" s="1"/>
  <c r="P1466" i="3"/>
  <c r="S1466" i="3" s="1"/>
  <c r="O1466" i="3"/>
  <c r="N1466" i="3"/>
  <c r="T1465" i="3"/>
  <c r="U1465" i="3" s="1"/>
  <c r="P1465" i="3"/>
  <c r="S1465" i="3" s="1"/>
  <c r="O1465" i="3"/>
  <c r="N1465" i="3"/>
  <c r="T1464" i="3"/>
  <c r="U1464" i="3" s="1"/>
  <c r="P1464" i="3"/>
  <c r="S1464" i="3" s="1"/>
  <c r="O1464" i="3"/>
  <c r="N1464" i="3"/>
  <c r="T1463" i="3"/>
  <c r="U1463" i="3" s="1"/>
  <c r="P1463" i="3"/>
  <c r="S1463" i="3" s="1"/>
  <c r="O1463" i="3"/>
  <c r="N1463" i="3"/>
  <c r="T1462" i="3"/>
  <c r="U1462" i="3" s="1"/>
  <c r="P1462" i="3"/>
  <c r="S1462" i="3" s="1"/>
  <c r="O1462" i="3"/>
  <c r="N1462" i="3"/>
  <c r="T1461" i="3"/>
  <c r="U1461" i="3" s="1"/>
  <c r="P1461" i="3"/>
  <c r="S1461" i="3" s="1"/>
  <c r="O1461" i="3"/>
  <c r="N1461" i="3"/>
  <c r="T1460" i="3"/>
  <c r="U1460" i="3" s="1"/>
  <c r="P1460" i="3"/>
  <c r="S1460" i="3" s="1"/>
  <c r="O1460" i="3"/>
  <c r="N1460" i="3"/>
  <c r="T1459" i="3"/>
  <c r="U1459" i="3" s="1"/>
  <c r="P1459" i="3"/>
  <c r="S1459" i="3" s="1"/>
  <c r="O1459" i="3"/>
  <c r="N1459" i="3"/>
  <c r="T1458" i="3"/>
  <c r="U1458" i="3" s="1"/>
  <c r="P1458" i="3"/>
  <c r="S1458" i="3" s="1"/>
  <c r="O1458" i="3"/>
  <c r="N1458" i="3"/>
  <c r="T1457" i="3"/>
  <c r="U1457" i="3" s="1"/>
  <c r="P1457" i="3"/>
  <c r="S1457" i="3" s="1"/>
  <c r="O1457" i="3"/>
  <c r="N1457" i="3"/>
  <c r="T1456" i="3"/>
  <c r="U1456" i="3" s="1"/>
  <c r="P1456" i="3"/>
  <c r="S1456" i="3" s="1"/>
  <c r="O1456" i="3"/>
  <c r="N1456" i="3"/>
  <c r="T1455" i="3"/>
  <c r="U1455" i="3" s="1"/>
  <c r="P1455" i="3"/>
  <c r="S1455" i="3" s="1"/>
  <c r="O1455" i="3"/>
  <c r="N1455" i="3"/>
  <c r="T1454" i="3"/>
  <c r="U1454" i="3" s="1"/>
  <c r="P1454" i="3"/>
  <c r="S1454" i="3" s="1"/>
  <c r="O1454" i="3"/>
  <c r="N1454" i="3"/>
  <c r="T1453" i="3"/>
  <c r="U1453" i="3" s="1"/>
  <c r="P1453" i="3"/>
  <c r="S1453" i="3" s="1"/>
  <c r="O1453" i="3"/>
  <c r="N1453" i="3"/>
  <c r="T1452" i="3"/>
  <c r="U1452" i="3" s="1"/>
  <c r="P1452" i="3"/>
  <c r="S1452" i="3" s="1"/>
  <c r="O1452" i="3"/>
  <c r="N1452" i="3"/>
  <c r="T1451" i="3"/>
  <c r="U1451" i="3" s="1"/>
  <c r="P1451" i="3"/>
  <c r="S1451" i="3" s="1"/>
  <c r="O1451" i="3"/>
  <c r="N1451" i="3"/>
  <c r="T1450" i="3"/>
  <c r="U1450" i="3" s="1"/>
  <c r="P1450" i="3"/>
  <c r="S1450" i="3" s="1"/>
  <c r="O1450" i="3"/>
  <c r="N1450" i="3"/>
  <c r="T1449" i="3"/>
  <c r="U1449" i="3" s="1"/>
  <c r="P1449" i="3"/>
  <c r="S1449" i="3" s="1"/>
  <c r="O1449" i="3"/>
  <c r="N1449" i="3"/>
  <c r="T1448" i="3"/>
  <c r="U1448" i="3" s="1"/>
  <c r="P1448" i="3"/>
  <c r="S1448" i="3" s="1"/>
  <c r="O1448" i="3"/>
  <c r="N1448" i="3"/>
  <c r="T1447" i="3"/>
  <c r="U1447" i="3" s="1"/>
  <c r="P1447" i="3"/>
  <c r="S1447" i="3" s="1"/>
  <c r="O1447" i="3"/>
  <c r="N1447" i="3"/>
  <c r="T1446" i="3"/>
  <c r="U1446" i="3" s="1"/>
  <c r="P1446" i="3"/>
  <c r="S1446" i="3" s="1"/>
  <c r="O1446" i="3"/>
  <c r="N1446" i="3"/>
  <c r="T1445" i="3"/>
  <c r="U1445" i="3" s="1"/>
  <c r="P1445" i="3"/>
  <c r="S1445" i="3" s="1"/>
  <c r="O1445" i="3"/>
  <c r="N1445" i="3"/>
  <c r="T1444" i="3"/>
  <c r="U1444" i="3" s="1"/>
  <c r="P1444" i="3"/>
  <c r="S1444" i="3" s="1"/>
  <c r="O1444" i="3"/>
  <c r="N1444" i="3"/>
  <c r="T1443" i="3"/>
  <c r="U1443" i="3" s="1"/>
  <c r="P1443" i="3"/>
  <c r="S1443" i="3" s="1"/>
  <c r="O1443" i="3"/>
  <c r="N1443" i="3"/>
  <c r="T1442" i="3"/>
  <c r="U1442" i="3" s="1"/>
  <c r="P1442" i="3"/>
  <c r="S1442" i="3" s="1"/>
  <c r="O1442" i="3"/>
  <c r="N1442" i="3"/>
  <c r="T1441" i="3"/>
  <c r="U1441" i="3" s="1"/>
  <c r="P1441" i="3"/>
  <c r="S1441" i="3" s="1"/>
  <c r="O1441" i="3"/>
  <c r="N1441" i="3"/>
  <c r="T1440" i="3"/>
  <c r="U1440" i="3" s="1"/>
  <c r="P1440" i="3"/>
  <c r="S1440" i="3" s="1"/>
  <c r="O1440" i="3"/>
  <c r="N1440" i="3"/>
  <c r="T1439" i="3"/>
  <c r="U1439" i="3" s="1"/>
  <c r="P1439" i="3"/>
  <c r="S1439" i="3" s="1"/>
  <c r="O1439" i="3"/>
  <c r="N1439" i="3"/>
  <c r="T1438" i="3"/>
  <c r="U1438" i="3" s="1"/>
  <c r="P1438" i="3"/>
  <c r="S1438" i="3" s="1"/>
  <c r="O1438" i="3"/>
  <c r="N1438" i="3"/>
  <c r="T1437" i="3"/>
  <c r="U1437" i="3" s="1"/>
  <c r="P1437" i="3"/>
  <c r="S1437" i="3" s="1"/>
  <c r="O1437" i="3"/>
  <c r="N1437" i="3"/>
  <c r="T1436" i="3"/>
  <c r="U1436" i="3" s="1"/>
  <c r="P1436" i="3"/>
  <c r="S1436" i="3" s="1"/>
  <c r="O1436" i="3"/>
  <c r="N1436" i="3"/>
  <c r="T1435" i="3"/>
  <c r="U1435" i="3" s="1"/>
  <c r="P1435" i="3"/>
  <c r="S1435" i="3" s="1"/>
  <c r="O1435" i="3"/>
  <c r="N1435" i="3"/>
  <c r="T1434" i="3"/>
  <c r="U1434" i="3" s="1"/>
  <c r="P1434" i="3"/>
  <c r="S1434" i="3" s="1"/>
  <c r="O1434" i="3"/>
  <c r="N1434" i="3"/>
  <c r="T1433" i="3"/>
  <c r="U1433" i="3" s="1"/>
  <c r="P1433" i="3"/>
  <c r="S1433" i="3" s="1"/>
  <c r="O1433" i="3"/>
  <c r="N1433" i="3"/>
  <c r="T1432" i="3"/>
  <c r="U1432" i="3" s="1"/>
  <c r="P1432" i="3"/>
  <c r="S1432" i="3" s="1"/>
  <c r="O1432" i="3"/>
  <c r="N1432" i="3"/>
  <c r="T1431" i="3"/>
  <c r="U1431" i="3" s="1"/>
  <c r="P1431" i="3"/>
  <c r="S1431" i="3" s="1"/>
  <c r="O1431" i="3"/>
  <c r="N1431" i="3"/>
  <c r="T1430" i="3"/>
  <c r="U1430" i="3" s="1"/>
  <c r="P1430" i="3"/>
  <c r="S1430" i="3" s="1"/>
  <c r="O1430" i="3"/>
  <c r="N1430" i="3"/>
  <c r="T1429" i="3"/>
  <c r="U1429" i="3" s="1"/>
  <c r="P1429" i="3"/>
  <c r="S1429" i="3" s="1"/>
  <c r="O1429" i="3"/>
  <c r="N1429" i="3"/>
  <c r="T1428" i="3"/>
  <c r="U1428" i="3" s="1"/>
  <c r="P1428" i="3"/>
  <c r="S1428" i="3" s="1"/>
  <c r="O1428" i="3"/>
  <c r="N1428" i="3"/>
  <c r="T1427" i="3"/>
  <c r="U1427" i="3" s="1"/>
  <c r="P1427" i="3"/>
  <c r="S1427" i="3" s="1"/>
  <c r="O1427" i="3"/>
  <c r="N1427" i="3"/>
  <c r="T1426" i="3"/>
  <c r="U1426" i="3" s="1"/>
  <c r="P1426" i="3"/>
  <c r="S1426" i="3" s="1"/>
  <c r="O1426" i="3"/>
  <c r="N1426" i="3"/>
  <c r="T1425" i="3"/>
  <c r="U1425" i="3" s="1"/>
  <c r="P1425" i="3"/>
  <c r="S1425" i="3" s="1"/>
  <c r="O1425" i="3"/>
  <c r="N1425" i="3"/>
  <c r="T1424" i="3"/>
  <c r="U1424" i="3" s="1"/>
  <c r="P1424" i="3"/>
  <c r="S1424" i="3" s="1"/>
  <c r="O1424" i="3"/>
  <c r="N1424" i="3"/>
  <c r="T1423" i="3"/>
  <c r="U1423" i="3" s="1"/>
  <c r="P1423" i="3"/>
  <c r="S1423" i="3" s="1"/>
  <c r="O1423" i="3"/>
  <c r="N1423" i="3"/>
  <c r="T1422" i="3"/>
  <c r="U1422" i="3" s="1"/>
  <c r="P1422" i="3"/>
  <c r="S1422" i="3" s="1"/>
  <c r="O1422" i="3"/>
  <c r="N1422" i="3"/>
  <c r="T1421" i="3"/>
  <c r="U1421" i="3" s="1"/>
  <c r="P1421" i="3"/>
  <c r="S1421" i="3" s="1"/>
  <c r="O1421" i="3"/>
  <c r="N1421" i="3"/>
  <c r="T1420" i="3"/>
  <c r="U1420" i="3" s="1"/>
  <c r="P1420" i="3"/>
  <c r="S1420" i="3" s="1"/>
  <c r="O1420" i="3"/>
  <c r="N1420" i="3"/>
  <c r="T1419" i="3"/>
  <c r="U1419" i="3" s="1"/>
  <c r="P1419" i="3"/>
  <c r="S1419" i="3" s="1"/>
  <c r="O1419" i="3"/>
  <c r="N1419" i="3"/>
  <c r="T1418" i="3"/>
  <c r="U1418" i="3" s="1"/>
  <c r="P1418" i="3"/>
  <c r="S1418" i="3" s="1"/>
  <c r="O1418" i="3"/>
  <c r="N1418" i="3"/>
  <c r="T1417" i="3"/>
  <c r="U1417" i="3" s="1"/>
  <c r="P1417" i="3"/>
  <c r="S1417" i="3" s="1"/>
  <c r="O1417" i="3"/>
  <c r="N1417" i="3"/>
  <c r="T1416" i="3"/>
  <c r="U1416" i="3" s="1"/>
  <c r="P1416" i="3"/>
  <c r="S1416" i="3" s="1"/>
  <c r="O1416" i="3"/>
  <c r="N1416" i="3"/>
  <c r="T1415" i="3"/>
  <c r="U1415" i="3" s="1"/>
  <c r="P1415" i="3"/>
  <c r="S1415" i="3" s="1"/>
  <c r="O1415" i="3"/>
  <c r="N1415" i="3"/>
  <c r="T1414" i="3"/>
  <c r="U1414" i="3" s="1"/>
  <c r="P1414" i="3"/>
  <c r="S1414" i="3" s="1"/>
  <c r="O1414" i="3"/>
  <c r="N1414" i="3"/>
  <c r="T1413" i="3"/>
  <c r="U1413" i="3" s="1"/>
  <c r="P1413" i="3"/>
  <c r="S1413" i="3" s="1"/>
  <c r="O1413" i="3"/>
  <c r="N1413" i="3"/>
  <c r="T1412" i="3"/>
  <c r="U1412" i="3" s="1"/>
  <c r="P1412" i="3"/>
  <c r="S1412" i="3" s="1"/>
  <c r="O1412" i="3"/>
  <c r="N1412" i="3"/>
  <c r="T1411" i="3"/>
  <c r="U1411" i="3" s="1"/>
  <c r="P1411" i="3"/>
  <c r="S1411" i="3" s="1"/>
  <c r="O1411" i="3"/>
  <c r="N1411" i="3"/>
  <c r="T1410" i="3"/>
  <c r="U1410" i="3" s="1"/>
  <c r="P1410" i="3"/>
  <c r="S1410" i="3" s="1"/>
  <c r="O1410" i="3"/>
  <c r="N1410" i="3"/>
  <c r="T1409" i="3"/>
  <c r="U1409" i="3" s="1"/>
  <c r="P1409" i="3"/>
  <c r="S1409" i="3" s="1"/>
  <c r="O1409" i="3"/>
  <c r="N1409" i="3"/>
  <c r="T1408" i="3"/>
  <c r="U1408" i="3" s="1"/>
  <c r="P1408" i="3"/>
  <c r="S1408" i="3" s="1"/>
  <c r="O1408" i="3"/>
  <c r="N1408" i="3"/>
  <c r="T1407" i="3"/>
  <c r="U1407" i="3" s="1"/>
  <c r="P1407" i="3"/>
  <c r="S1407" i="3" s="1"/>
  <c r="O1407" i="3"/>
  <c r="N1407" i="3"/>
  <c r="T1406" i="3"/>
  <c r="U1406" i="3" s="1"/>
  <c r="P1406" i="3"/>
  <c r="S1406" i="3" s="1"/>
  <c r="O1406" i="3"/>
  <c r="N1406" i="3"/>
  <c r="T1405" i="3"/>
  <c r="U1405" i="3" s="1"/>
  <c r="P1405" i="3"/>
  <c r="S1405" i="3" s="1"/>
  <c r="O1405" i="3"/>
  <c r="N1405" i="3"/>
  <c r="T1404" i="3"/>
  <c r="U1404" i="3" s="1"/>
  <c r="P1404" i="3"/>
  <c r="S1404" i="3" s="1"/>
  <c r="O1404" i="3"/>
  <c r="N1404" i="3"/>
  <c r="T1403" i="3"/>
  <c r="U1403" i="3" s="1"/>
  <c r="P1403" i="3"/>
  <c r="S1403" i="3" s="1"/>
  <c r="O1403" i="3"/>
  <c r="N1403" i="3"/>
  <c r="T1402" i="3"/>
  <c r="U1402" i="3" s="1"/>
  <c r="P1402" i="3"/>
  <c r="S1402" i="3" s="1"/>
  <c r="O1402" i="3"/>
  <c r="N1402" i="3"/>
  <c r="T1401" i="3"/>
  <c r="U1401" i="3" s="1"/>
  <c r="P1401" i="3"/>
  <c r="S1401" i="3" s="1"/>
  <c r="O1401" i="3"/>
  <c r="N1401" i="3"/>
  <c r="T1400" i="3"/>
  <c r="U1400" i="3" s="1"/>
  <c r="P1400" i="3"/>
  <c r="S1400" i="3" s="1"/>
  <c r="O1400" i="3"/>
  <c r="N1400" i="3"/>
  <c r="T1399" i="3"/>
  <c r="U1399" i="3" s="1"/>
  <c r="P1399" i="3"/>
  <c r="S1399" i="3" s="1"/>
  <c r="O1399" i="3"/>
  <c r="N1399" i="3"/>
  <c r="T1398" i="3"/>
  <c r="U1398" i="3" s="1"/>
  <c r="P1398" i="3"/>
  <c r="S1398" i="3" s="1"/>
  <c r="O1398" i="3"/>
  <c r="N1398" i="3"/>
  <c r="T1397" i="3"/>
  <c r="U1397" i="3" s="1"/>
  <c r="P1397" i="3"/>
  <c r="S1397" i="3" s="1"/>
  <c r="O1397" i="3"/>
  <c r="N1397" i="3"/>
  <c r="T1396" i="3"/>
  <c r="U1396" i="3" s="1"/>
  <c r="P1396" i="3"/>
  <c r="S1396" i="3" s="1"/>
  <c r="O1396" i="3"/>
  <c r="N1396" i="3"/>
  <c r="T1395" i="3"/>
  <c r="U1395" i="3" s="1"/>
  <c r="P1395" i="3"/>
  <c r="S1395" i="3" s="1"/>
  <c r="O1395" i="3"/>
  <c r="N1395" i="3"/>
  <c r="T1394" i="3"/>
  <c r="U1394" i="3" s="1"/>
  <c r="P1394" i="3"/>
  <c r="S1394" i="3" s="1"/>
  <c r="O1394" i="3"/>
  <c r="N1394" i="3"/>
  <c r="T1393" i="3"/>
  <c r="U1393" i="3" s="1"/>
  <c r="P1393" i="3"/>
  <c r="S1393" i="3" s="1"/>
  <c r="O1393" i="3"/>
  <c r="N1393" i="3"/>
  <c r="T1392" i="3"/>
  <c r="U1392" i="3" s="1"/>
  <c r="P1392" i="3"/>
  <c r="S1392" i="3" s="1"/>
  <c r="O1392" i="3"/>
  <c r="N1392" i="3"/>
  <c r="T1391" i="3"/>
  <c r="U1391" i="3" s="1"/>
  <c r="P1391" i="3"/>
  <c r="S1391" i="3" s="1"/>
  <c r="O1391" i="3"/>
  <c r="N1391" i="3"/>
  <c r="T1390" i="3"/>
  <c r="U1390" i="3" s="1"/>
  <c r="P1390" i="3"/>
  <c r="S1390" i="3" s="1"/>
  <c r="O1390" i="3"/>
  <c r="N1390" i="3"/>
  <c r="T1389" i="3"/>
  <c r="U1389" i="3" s="1"/>
  <c r="P1389" i="3"/>
  <c r="S1389" i="3" s="1"/>
  <c r="O1389" i="3"/>
  <c r="N1389" i="3"/>
  <c r="T1388" i="3"/>
  <c r="U1388" i="3" s="1"/>
  <c r="P1388" i="3"/>
  <c r="S1388" i="3" s="1"/>
  <c r="O1388" i="3"/>
  <c r="N1388" i="3"/>
  <c r="T1387" i="3"/>
  <c r="U1387" i="3" s="1"/>
  <c r="P1387" i="3"/>
  <c r="S1387" i="3" s="1"/>
  <c r="O1387" i="3"/>
  <c r="N1387" i="3"/>
  <c r="T1386" i="3"/>
  <c r="U1386" i="3" s="1"/>
  <c r="P1386" i="3"/>
  <c r="S1386" i="3" s="1"/>
  <c r="O1386" i="3"/>
  <c r="N1386" i="3"/>
  <c r="T1385" i="3"/>
  <c r="U1385" i="3" s="1"/>
  <c r="P1385" i="3"/>
  <c r="S1385" i="3" s="1"/>
  <c r="O1385" i="3"/>
  <c r="N1385" i="3"/>
  <c r="T1384" i="3"/>
  <c r="U1384" i="3" s="1"/>
  <c r="P1384" i="3"/>
  <c r="S1384" i="3" s="1"/>
  <c r="O1384" i="3"/>
  <c r="N1384" i="3"/>
  <c r="T1383" i="3"/>
  <c r="U1383" i="3" s="1"/>
  <c r="P1383" i="3"/>
  <c r="S1383" i="3" s="1"/>
  <c r="O1383" i="3"/>
  <c r="N1383" i="3"/>
  <c r="T1382" i="3"/>
  <c r="U1382" i="3" s="1"/>
  <c r="P1382" i="3"/>
  <c r="S1382" i="3" s="1"/>
  <c r="O1382" i="3"/>
  <c r="N1382" i="3"/>
  <c r="T1381" i="3"/>
  <c r="U1381" i="3" s="1"/>
  <c r="P1381" i="3"/>
  <c r="S1381" i="3" s="1"/>
  <c r="O1381" i="3"/>
  <c r="N1381" i="3"/>
  <c r="T1380" i="3"/>
  <c r="U1380" i="3" s="1"/>
  <c r="P1380" i="3"/>
  <c r="S1380" i="3" s="1"/>
  <c r="O1380" i="3"/>
  <c r="N1380" i="3"/>
  <c r="T1379" i="3"/>
  <c r="U1379" i="3" s="1"/>
  <c r="P1379" i="3"/>
  <c r="S1379" i="3" s="1"/>
  <c r="O1379" i="3"/>
  <c r="N1379" i="3"/>
  <c r="T1378" i="3"/>
  <c r="U1378" i="3" s="1"/>
  <c r="P1378" i="3"/>
  <c r="S1378" i="3" s="1"/>
  <c r="O1378" i="3"/>
  <c r="N1378" i="3"/>
  <c r="T1377" i="3"/>
  <c r="U1377" i="3" s="1"/>
  <c r="P1377" i="3"/>
  <c r="S1377" i="3" s="1"/>
  <c r="O1377" i="3"/>
  <c r="N1377" i="3"/>
  <c r="T1376" i="3"/>
  <c r="U1376" i="3" s="1"/>
  <c r="P1376" i="3"/>
  <c r="S1376" i="3" s="1"/>
  <c r="O1376" i="3"/>
  <c r="N1376" i="3"/>
  <c r="T1375" i="3"/>
  <c r="U1375" i="3" s="1"/>
  <c r="P1375" i="3"/>
  <c r="S1375" i="3" s="1"/>
  <c r="O1375" i="3"/>
  <c r="N1375" i="3"/>
  <c r="T1374" i="3"/>
  <c r="U1374" i="3" s="1"/>
  <c r="P1374" i="3"/>
  <c r="S1374" i="3" s="1"/>
  <c r="O1374" i="3"/>
  <c r="N1374" i="3"/>
  <c r="T1373" i="3"/>
  <c r="U1373" i="3" s="1"/>
  <c r="P1373" i="3"/>
  <c r="S1373" i="3" s="1"/>
  <c r="O1373" i="3"/>
  <c r="N1373" i="3"/>
  <c r="T1372" i="3"/>
  <c r="U1372" i="3" s="1"/>
  <c r="P1372" i="3"/>
  <c r="S1372" i="3" s="1"/>
  <c r="O1372" i="3"/>
  <c r="N1372" i="3"/>
  <c r="T1371" i="3"/>
  <c r="U1371" i="3" s="1"/>
  <c r="P1371" i="3"/>
  <c r="S1371" i="3" s="1"/>
  <c r="O1371" i="3"/>
  <c r="N1371" i="3"/>
  <c r="T1370" i="3"/>
  <c r="U1370" i="3" s="1"/>
  <c r="P1370" i="3"/>
  <c r="S1370" i="3" s="1"/>
  <c r="O1370" i="3"/>
  <c r="N1370" i="3"/>
  <c r="T1369" i="3"/>
  <c r="U1369" i="3" s="1"/>
  <c r="P1369" i="3"/>
  <c r="S1369" i="3" s="1"/>
  <c r="O1369" i="3"/>
  <c r="N1369" i="3"/>
  <c r="T1368" i="3"/>
  <c r="U1368" i="3" s="1"/>
  <c r="P1368" i="3"/>
  <c r="S1368" i="3" s="1"/>
  <c r="O1368" i="3"/>
  <c r="N1368" i="3"/>
  <c r="T1367" i="3"/>
  <c r="U1367" i="3" s="1"/>
  <c r="P1367" i="3"/>
  <c r="S1367" i="3" s="1"/>
  <c r="O1367" i="3"/>
  <c r="N1367" i="3"/>
  <c r="T1366" i="3"/>
  <c r="U1366" i="3" s="1"/>
  <c r="P1366" i="3"/>
  <c r="S1366" i="3" s="1"/>
  <c r="O1366" i="3"/>
  <c r="N1366" i="3"/>
  <c r="T1365" i="3"/>
  <c r="U1365" i="3" s="1"/>
  <c r="P1365" i="3"/>
  <c r="S1365" i="3" s="1"/>
  <c r="O1365" i="3"/>
  <c r="N1365" i="3"/>
  <c r="T1364" i="3"/>
  <c r="U1364" i="3" s="1"/>
  <c r="P1364" i="3"/>
  <c r="S1364" i="3" s="1"/>
  <c r="O1364" i="3"/>
  <c r="N1364" i="3"/>
  <c r="T1363" i="3"/>
  <c r="U1363" i="3" s="1"/>
  <c r="P1363" i="3"/>
  <c r="S1363" i="3" s="1"/>
  <c r="O1363" i="3"/>
  <c r="N1363" i="3"/>
  <c r="T1362" i="3"/>
  <c r="U1362" i="3" s="1"/>
  <c r="P1362" i="3"/>
  <c r="S1362" i="3" s="1"/>
  <c r="O1362" i="3"/>
  <c r="N1362" i="3"/>
  <c r="T1361" i="3"/>
  <c r="U1361" i="3" s="1"/>
  <c r="P1361" i="3"/>
  <c r="S1361" i="3" s="1"/>
  <c r="O1361" i="3"/>
  <c r="N1361" i="3"/>
  <c r="T1360" i="3"/>
  <c r="U1360" i="3" s="1"/>
  <c r="P1360" i="3"/>
  <c r="S1360" i="3" s="1"/>
  <c r="O1360" i="3"/>
  <c r="N1360" i="3"/>
  <c r="T1359" i="3"/>
  <c r="U1359" i="3" s="1"/>
  <c r="P1359" i="3"/>
  <c r="S1359" i="3" s="1"/>
  <c r="O1359" i="3"/>
  <c r="N1359" i="3"/>
  <c r="T1358" i="3"/>
  <c r="U1358" i="3" s="1"/>
  <c r="P1358" i="3"/>
  <c r="S1358" i="3" s="1"/>
  <c r="O1358" i="3"/>
  <c r="N1358" i="3"/>
  <c r="T1357" i="3"/>
  <c r="U1357" i="3" s="1"/>
  <c r="P1357" i="3"/>
  <c r="S1357" i="3" s="1"/>
  <c r="O1357" i="3"/>
  <c r="N1357" i="3"/>
  <c r="T1356" i="3"/>
  <c r="U1356" i="3" s="1"/>
  <c r="P1356" i="3"/>
  <c r="S1356" i="3" s="1"/>
  <c r="O1356" i="3"/>
  <c r="N1356" i="3"/>
  <c r="T1355" i="3"/>
  <c r="U1355" i="3" s="1"/>
  <c r="P1355" i="3"/>
  <c r="S1355" i="3" s="1"/>
  <c r="O1355" i="3"/>
  <c r="N1355" i="3"/>
  <c r="T1354" i="3"/>
  <c r="U1354" i="3" s="1"/>
  <c r="P1354" i="3"/>
  <c r="S1354" i="3" s="1"/>
  <c r="O1354" i="3"/>
  <c r="N1354" i="3"/>
  <c r="T1353" i="3"/>
  <c r="U1353" i="3" s="1"/>
  <c r="P1353" i="3"/>
  <c r="S1353" i="3" s="1"/>
  <c r="O1353" i="3"/>
  <c r="N1353" i="3"/>
  <c r="T1352" i="3"/>
  <c r="U1352" i="3" s="1"/>
  <c r="P1352" i="3"/>
  <c r="S1352" i="3" s="1"/>
  <c r="O1352" i="3"/>
  <c r="N1352" i="3"/>
  <c r="T1351" i="3"/>
  <c r="U1351" i="3" s="1"/>
  <c r="P1351" i="3"/>
  <c r="S1351" i="3" s="1"/>
  <c r="O1351" i="3"/>
  <c r="N1351" i="3"/>
  <c r="T1350" i="3"/>
  <c r="U1350" i="3" s="1"/>
  <c r="P1350" i="3"/>
  <c r="S1350" i="3" s="1"/>
  <c r="O1350" i="3"/>
  <c r="N1350" i="3"/>
  <c r="T1349" i="3"/>
  <c r="U1349" i="3" s="1"/>
  <c r="P1349" i="3"/>
  <c r="S1349" i="3" s="1"/>
  <c r="O1349" i="3"/>
  <c r="N1349" i="3"/>
  <c r="T1348" i="3"/>
  <c r="U1348" i="3" s="1"/>
  <c r="P1348" i="3"/>
  <c r="S1348" i="3" s="1"/>
  <c r="O1348" i="3"/>
  <c r="N1348" i="3"/>
  <c r="T1347" i="3"/>
  <c r="U1347" i="3" s="1"/>
  <c r="P1347" i="3"/>
  <c r="S1347" i="3" s="1"/>
  <c r="O1347" i="3"/>
  <c r="N1347" i="3"/>
  <c r="T1346" i="3"/>
  <c r="U1346" i="3" s="1"/>
  <c r="P1346" i="3"/>
  <c r="S1346" i="3" s="1"/>
  <c r="O1346" i="3"/>
  <c r="N1346" i="3"/>
  <c r="T1345" i="3"/>
  <c r="U1345" i="3" s="1"/>
  <c r="P1345" i="3"/>
  <c r="S1345" i="3" s="1"/>
  <c r="O1345" i="3"/>
  <c r="N1345" i="3"/>
  <c r="T1344" i="3"/>
  <c r="U1344" i="3" s="1"/>
  <c r="P1344" i="3"/>
  <c r="S1344" i="3" s="1"/>
  <c r="O1344" i="3"/>
  <c r="N1344" i="3"/>
  <c r="T1343" i="3"/>
  <c r="U1343" i="3" s="1"/>
  <c r="P1343" i="3"/>
  <c r="S1343" i="3" s="1"/>
  <c r="O1343" i="3"/>
  <c r="N1343" i="3"/>
  <c r="T1342" i="3"/>
  <c r="U1342" i="3" s="1"/>
  <c r="P1342" i="3"/>
  <c r="S1342" i="3" s="1"/>
  <c r="O1342" i="3"/>
  <c r="N1342" i="3"/>
  <c r="T1341" i="3"/>
  <c r="U1341" i="3" s="1"/>
  <c r="P1341" i="3"/>
  <c r="S1341" i="3" s="1"/>
  <c r="O1341" i="3"/>
  <c r="N1341" i="3"/>
  <c r="T1340" i="3"/>
  <c r="U1340" i="3" s="1"/>
  <c r="P1340" i="3"/>
  <c r="S1340" i="3" s="1"/>
  <c r="O1340" i="3"/>
  <c r="N1340" i="3"/>
  <c r="T1339" i="3"/>
  <c r="U1339" i="3" s="1"/>
  <c r="P1339" i="3"/>
  <c r="S1339" i="3" s="1"/>
  <c r="O1339" i="3"/>
  <c r="N1339" i="3"/>
  <c r="T1338" i="3"/>
  <c r="U1338" i="3" s="1"/>
  <c r="P1338" i="3"/>
  <c r="S1338" i="3" s="1"/>
  <c r="O1338" i="3"/>
  <c r="N1338" i="3"/>
  <c r="T1337" i="3"/>
  <c r="U1337" i="3" s="1"/>
  <c r="P1337" i="3"/>
  <c r="S1337" i="3" s="1"/>
  <c r="O1337" i="3"/>
  <c r="N1337" i="3"/>
  <c r="T1336" i="3"/>
  <c r="U1336" i="3" s="1"/>
  <c r="P1336" i="3"/>
  <c r="S1336" i="3" s="1"/>
  <c r="O1336" i="3"/>
  <c r="N1336" i="3"/>
  <c r="T1335" i="3"/>
  <c r="U1335" i="3" s="1"/>
  <c r="P1335" i="3"/>
  <c r="S1335" i="3" s="1"/>
  <c r="O1335" i="3"/>
  <c r="N1335" i="3"/>
  <c r="T1334" i="3"/>
  <c r="U1334" i="3" s="1"/>
  <c r="P1334" i="3"/>
  <c r="S1334" i="3" s="1"/>
  <c r="O1334" i="3"/>
  <c r="N1334" i="3"/>
  <c r="T1333" i="3"/>
  <c r="U1333" i="3" s="1"/>
  <c r="P1333" i="3"/>
  <c r="S1333" i="3" s="1"/>
  <c r="O1333" i="3"/>
  <c r="N1333" i="3"/>
  <c r="T1332" i="3"/>
  <c r="U1332" i="3" s="1"/>
  <c r="P1332" i="3"/>
  <c r="S1332" i="3" s="1"/>
  <c r="O1332" i="3"/>
  <c r="N1332" i="3"/>
  <c r="T1331" i="3"/>
  <c r="U1331" i="3" s="1"/>
  <c r="P1331" i="3"/>
  <c r="S1331" i="3" s="1"/>
  <c r="O1331" i="3"/>
  <c r="N1331" i="3"/>
  <c r="T1330" i="3"/>
  <c r="U1330" i="3" s="1"/>
  <c r="P1330" i="3"/>
  <c r="S1330" i="3" s="1"/>
  <c r="O1330" i="3"/>
  <c r="N1330" i="3"/>
  <c r="T1329" i="3"/>
  <c r="U1329" i="3" s="1"/>
  <c r="P1329" i="3"/>
  <c r="S1329" i="3" s="1"/>
  <c r="O1329" i="3"/>
  <c r="N1329" i="3"/>
  <c r="T1328" i="3"/>
  <c r="U1328" i="3" s="1"/>
  <c r="P1328" i="3"/>
  <c r="S1328" i="3" s="1"/>
  <c r="O1328" i="3"/>
  <c r="N1328" i="3"/>
  <c r="T1327" i="3"/>
  <c r="U1327" i="3" s="1"/>
  <c r="P1327" i="3"/>
  <c r="S1327" i="3" s="1"/>
  <c r="O1327" i="3"/>
  <c r="N1327" i="3"/>
  <c r="T1326" i="3"/>
  <c r="U1326" i="3" s="1"/>
  <c r="P1326" i="3"/>
  <c r="S1326" i="3" s="1"/>
  <c r="O1326" i="3"/>
  <c r="N1326" i="3"/>
  <c r="T1325" i="3"/>
  <c r="U1325" i="3" s="1"/>
  <c r="P1325" i="3"/>
  <c r="S1325" i="3" s="1"/>
  <c r="O1325" i="3"/>
  <c r="N1325" i="3"/>
  <c r="T1324" i="3"/>
  <c r="U1324" i="3" s="1"/>
  <c r="P1324" i="3"/>
  <c r="S1324" i="3" s="1"/>
  <c r="O1324" i="3"/>
  <c r="N1324" i="3"/>
  <c r="T1323" i="3"/>
  <c r="U1323" i="3" s="1"/>
  <c r="P1323" i="3"/>
  <c r="S1323" i="3" s="1"/>
  <c r="O1323" i="3"/>
  <c r="N1323" i="3"/>
  <c r="T1322" i="3"/>
  <c r="U1322" i="3" s="1"/>
  <c r="P1322" i="3"/>
  <c r="S1322" i="3" s="1"/>
  <c r="O1322" i="3"/>
  <c r="N1322" i="3"/>
  <c r="T1321" i="3"/>
  <c r="U1321" i="3" s="1"/>
  <c r="P1321" i="3"/>
  <c r="S1321" i="3" s="1"/>
  <c r="O1321" i="3"/>
  <c r="N1321" i="3"/>
  <c r="T1320" i="3"/>
  <c r="U1320" i="3" s="1"/>
  <c r="P1320" i="3"/>
  <c r="S1320" i="3" s="1"/>
  <c r="O1320" i="3"/>
  <c r="N1320" i="3"/>
  <c r="T1319" i="3"/>
  <c r="U1319" i="3" s="1"/>
  <c r="P1319" i="3"/>
  <c r="S1319" i="3" s="1"/>
  <c r="O1319" i="3"/>
  <c r="N1319" i="3"/>
  <c r="T1318" i="3"/>
  <c r="U1318" i="3" s="1"/>
  <c r="P1318" i="3"/>
  <c r="S1318" i="3" s="1"/>
  <c r="O1318" i="3"/>
  <c r="N1318" i="3"/>
  <c r="T1317" i="3"/>
  <c r="U1317" i="3" s="1"/>
  <c r="P1317" i="3"/>
  <c r="S1317" i="3" s="1"/>
  <c r="O1317" i="3"/>
  <c r="N1317" i="3"/>
  <c r="T1316" i="3"/>
  <c r="U1316" i="3" s="1"/>
  <c r="P1316" i="3"/>
  <c r="S1316" i="3" s="1"/>
  <c r="O1316" i="3"/>
  <c r="N1316" i="3"/>
  <c r="T1315" i="3"/>
  <c r="U1315" i="3" s="1"/>
  <c r="P1315" i="3"/>
  <c r="S1315" i="3" s="1"/>
  <c r="O1315" i="3"/>
  <c r="N1315" i="3"/>
  <c r="T1314" i="3"/>
  <c r="U1314" i="3" s="1"/>
  <c r="P1314" i="3"/>
  <c r="S1314" i="3" s="1"/>
  <c r="O1314" i="3"/>
  <c r="N1314" i="3"/>
  <c r="T1313" i="3"/>
  <c r="U1313" i="3" s="1"/>
  <c r="P1313" i="3"/>
  <c r="S1313" i="3" s="1"/>
  <c r="O1313" i="3"/>
  <c r="N1313" i="3"/>
  <c r="T1312" i="3"/>
  <c r="U1312" i="3" s="1"/>
  <c r="P1312" i="3"/>
  <c r="S1312" i="3" s="1"/>
  <c r="O1312" i="3"/>
  <c r="N1312" i="3"/>
  <c r="T1311" i="3"/>
  <c r="U1311" i="3" s="1"/>
  <c r="P1311" i="3"/>
  <c r="S1311" i="3" s="1"/>
  <c r="O1311" i="3"/>
  <c r="N1311" i="3"/>
  <c r="T1310" i="3"/>
  <c r="U1310" i="3" s="1"/>
  <c r="P1310" i="3"/>
  <c r="S1310" i="3" s="1"/>
  <c r="O1310" i="3"/>
  <c r="N1310" i="3"/>
  <c r="T1309" i="3"/>
  <c r="U1309" i="3" s="1"/>
  <c r="P1309" i="3"/>
  <c r="S1309" i="3" s="1"/>
  <c r="O1309" i="3"/>
  <c r="N1309" i="3"/>
  <c r="T1308" i="3"/>
  <c r="U1308" i="3" s="1"/>
  <c r="P1308" i="3"/>
  <c r="S1308" i="3" s="1"/>
  <c r="O1308" i="3"/>
  <c r="N1308" i="3"/>
  <c r="T1307" i="3"/>
  <c r="U1307" i="3" s="1"/>
  <c r="P1307" i="3"/>
  <c r="S1307" i="3" s="1"/>
  <c r="O1307" i="3"/>
  <c r="N1307" i="3"/>
  <c r="T1306" i="3"/>
  <c r="U1306" i="3" s="1"/>
  <c r="P1306" i="3"/>
  <c r="S1306" i="3" s="1"/>
  <c r="O1306" i="3"/>
  <c r="N1306" i="3"/>
  <c r="T1305" i="3"/>
  <c r="U1305" i="3" s="1"/>
  <c r="P1305" i="3"/>
  <c r="S1305" i="3" s="1"/>
  <c r="O1305" i="3"/>
  <c r="N1305" i="3"/>
  <c r="T1304" i="3"/>
  <c r="U1304" i="3" s="1"/>
  <c r="P1304" i="3"/>
  <c r="S1304" i="3" s="1"/>
  <c r="O1304" i="3"/>
  <c r="N1304" i="3"/>
  <c r="T1303" i="3"/>
  <c r="U1303" i="3" s="1"/>
  <c r="P1303" i="3"/>
  <c r="S1303" i="3" s="1"/>
  <c r="O1303" i="3"/>
  <c r="N1303" i="3"/>
  <c r="T1302" i="3"/>
  <c r="U1302" i="3" s="1"/>
  <c r="P1302" i="3"/>
  <c r="S1302" i="3" s="1"/>
  <c r="O1302" i="3"/>
  <c r="N1302" i="3"/>
  <c r="T1301" i="3"/>
  <c r="U1301" i="3" s="1"/>
  <c r="P1301" i="3"/>
  <c r="S1301" i="3" s="1"/>
  <c r="O1301" i="3"/>
  <c r="N1301" i="3"/>
  <c r="T1300" i="3"/>
  <c r="U1300" i="3" s="1"/>
  <c r="P1300" i="3"/>
  <c r="S1300" i="3" s="1"/>
  <c r="O1300" i="3"/>
  <c r="N1300" i="3"/>
  <c r="T1299" i="3"/>
  <c r="U1299" i="3" s="1"/>
  <c r="P1299" i="3"/>
  <c r="S1299" i="3" s="1"/>
  <c r="O1299" i="3"/>
  <c r="N1299" i="3"/>
  <c r="T1298" i="3"/>
  <c r="U1298" i="3" s="1"/>
  <c r="P1298" i="3"/>
  <c r="S1298" i="3" s="1"/>
  <c r="O1298" i="3"/>
  <c r="N1298" i="3"/>
  <c r="T1297" i="3"/>
  <c r="U1297" i="3" s="1"/>
  <c r="P1297" i="3"/>
  <c r="S1297" i="3" s="1"/>
  <c r="O1297" i="3"/>
  <c r="N1297" i="3"/>
  <c r="T1296" i="3"/>
  <c r="U1296" i="3" s="1"/>
  <c r="P1296" i="3"/>
  <c r="S1296" i="3" s="1"/>
  <c r="O1296" i="3"/>
  <c r="N1296" i="3"/>
  <c r="T1295" i="3"/>
  <c r="U1295" i="3" s="1"/>
  <c r="P1295" i="3"/>
  <c r="S1295" i="3" s="1"/>
  <c r="O1295" i="3"/>
  <c r="N1295" i="3"/>
  <c r="T1294" i="3"/>
  <c r="U1294" i="3" s="1"/>
  <c r="P1294" i="3"/>
  <c r="S1294" i="3" s="1"/>
  <c r="O1294" i="3"/>
  <c r="N1294" i="3"/>
  <c r="T1293" i="3"/>
  <c r="U1293" i="3" s="1"/>
  <c r="P1293" i="3"/>
  <c r="S1293" i="3" s="1"/>
  <c r="O1293" i="3"/>
  <c r="N1293" i="3"/>
  <c r="T1292" i="3"/>
  <c r="U1292" i="3" s="1"/>
  <c r="P1292" i="3"/>
  <c r="S1292" i="3" s="1"/>
  <c r="O1292" i="3"/>
  <c r="N1292" i="3"/>
  <c r="T1291" i="3"/>
  <c r="U1291" i="3" s="1"/>
  <c r="P1291" i="3"/>
  <c r="S1291" i="3" s="1"/>
  <c r="O1291" i="3"/>
  <c r="N1291" i="3"/>
  <c r="T1290" i="3"/>
  <c r="U1290" i="3" s="1"/>
  <c r="P1290" i="3"/>
  <c r="S1290" i="3" s="1"/>
  <c r="O1290" i="3"/>
  <c r="N1290" i="3"/>
  <c r="T1289" i="3"/>
  <c r="U1289" i="3" s="1"/>
  <c r="P1289" i="3"/>
  <c r="S1289" i="3" s="1"/>
  <c r="O1289" i="3"/>
  <c r="N1289" i="3"/>
  <c r="T1288" i="3"/>
  <c r="U1288" i="3" s="1"/>
  <c r="P1288" i="3"/>
  <c r="S1288" i="3" s="1"/>
  <c r="O1288" i="3"/>
  <c r="N1288" i="3"/>
  <c r="T1287" i="3"/>
  <c r="U1287" i="3" s="1"/>
  <c r="P1287" i="3"/>
  <c r="S1287" i="3" s="1"/>
  <c r="O1287" i="3"/>
  <c r="N1287" i="3"/>
  <c r="T1286" i="3"/>
  <c r="U1286" i="3" s="1"/>
  <c r="P1286" i="3"/>
  <c r="S1286" i="3" s="1"/>
  <c r="O1286" i="3"/>
  <c r="N1286" i="3"/>
  <c r="T1285" i="3"/>
  <c r="U1285" i="3" s="1"/>
  <c r="P1285" i="3"/>
  <c r="S1285" i="3" s="1"/>
  <c r="O1285" i="3"/>
  <c r="N1285" i="3"/>
  <c r="T1284" i="3"/>
  <c r="U1284" i="3" s="1"/>
  <c r="P1284" i="3"/>
  <c r="S1284" i="3" s="1"/>
  <c r="O1284" i="3"/>
  <c r="N1284" i="3"/>
  <c r="T1283" i="3"/>
  <c r="U1283" i="3" s="1"/>
  <c r="P1283" i="3"/>
  <c r="S1283" i="3" s="1"/>
  <c r="O1283" i="3"/>
  <c r="N1283" i="3"/>
  <c r="T1282" i="3"/>
  <c r="U1282" i="3" s="1"/>
  <c r="P1282" i="3"/>
  <c r="S1282" i="3" s="1"/>
  <c r="O1282" i="3"/>
  <c r="N1282" i="3"/>
  <c r="T1281" i="3"/>
  <c r="U1281" i="3" s="1"/>
  <c r="P1281" i="3"/>
  <c r="S1281" i="3" s="1"/>
  <c r="O1281" i="3"/>
  <c r="N1281" i="3"/>
  <c r="T1280" i="3"/>
  <c r="U1280" i="3" s="1"/>
  <c r="P1280" i="3"/>
  <c r="S1280" i="3" s="1"/>
  <c r="O1280" i="3"/>
  <c r="N1280" i="3"/>
  <c r="T1279" i="3"/>
  <c r="U1279" i="3" s="1"/>
  <c r="P1279" i="3"/>
  <c r="S1279" i="3" s="1"/>
  <c r="O1279" i="3"/>
  <c r="N1279" i="3"/>
  <c r="T1278" i="3"/>
  <c r="U1278" i="3" s="1"/>
  <c r="P1278" i="3"/>
  <c r="S1278" i="3" s="1"/>
  <c r="O1278" i="3"/>
  <c r="N1278" i="3"/>
  <c r="T1277" i="3"/>
  <c r="U1277" i="3" s="1"/>
  <c r="P1277" i="3"/>
  <c r="S1277" i="3" s="1"/>
  <c r="O1277" i="3"/>
  <c r="N1277" i="3"/>
  <c r="T1276" i="3"/>
  <c r="U1276" i="3" s="1"/>
  <c r="P1276" i="3"/>
  <c r="S1276" i="3" s="1"/>
  <c r="O1276" i="3"/>
  <c r="N1276" i="3"/>
  <c r="T1275" i="3"/>
  <c r="U1275" i="3" s="1"/>
  <c r="P1275" i="3"/>
  <c r="S1275" i="3" s="1"/>
  <c r="O1275" i="3"/>
  <c r="N1275" i="3"/>
  <c r="T1274" i="3"/>
  <c r="U1274" i="3" s="1"/>
  <c r="P1274" i="3"/>
  <c r="S1274" i="3" s="1"/>
  <c r="O1274" i="3"/>
  <c r="N1274" i="3"/>
  <c r="T1273" i="3"/>
  <c r="U1273" i="3" s="1"/>
  <c r="P1273" i="3"/>
  <c r="S1273" i="3" s="1"/>
  <c r="O1273" i="3"/>
  <c r="N1273" i="3"/>
  <c r="T1272" i="3"/>
  <c r="U1272" i="3" s="1"/>
  <c r="P1272" i="3"/>
  <c r="S1272" i="3" s="1"/>
  <c r="O1272" i="3"/>
  <c r="N1272" i="3"/>
  <c r="T1271" i="3"/>
  <c r="U1271" i="3" s="1"/>
  <c r="P1271" i="3"/>
  <c r="S1271" i="3" s="1"/>
  <c r="O1271" i="3"/>
  <c r="N1271" i="3"/>
  <c r="T1270" i="3"/>
  <c r="U1270" i="3" s="1"/>
  <c r="P1270" i="3"/>
  <c r="S1270" i="3" s="1"/>
  <c r="O1270" i="3"/>
  <c r="N1270" i="3"/>
  <c r="T1269" i="3"/>
  <c r="U1269" i="3" s="1"/>
  <c r="P1269" i="3"/>
  <c r="S1269" i="3" s="1"/>
  <c r="O1269" i="3"/>
  <c r="N1269" i="3"/>
  <c r="T1268" i="3"/>
  <c r="U1268" i="3" s="1"/>
  <c r="P1268" i="3"/>
  <c r="S1268" i="3" s="1"/>
  <c r="O1268" i="3"/>
  <c r="N1268" i="3"/>
  <c r="T1267" i="3"/>
  <c r="U1267" i="3" s="1"/>
  <c r="P1267" i="3"/>
  <c r="S1267" i="3" s="1"/>
  <c r="O1267" i="3"/>
  <c r="N1267" i="3"/>
  <c r="T1266" i="3"/>
  <c r="U1266" i="3" s="1"/>
  <c r="P1266" i="3"/>
  <c r="S1266" i="3" s="1"/>
  <c r="O1266" i="3"/>
  <c r="N1266" i="3"/>
  <c r="T1265" i="3"/>
  <c r="U1265" i="3" s="1"/>
  <c r="P1265" i="3"/>
  <c r="S1265" i="3" s="1"/>
  <c r="O1265" i="3"/>
  <c r="N1265" i="3"/>
  <c r="T1264" i="3"/>
  <c r="U1264" i="3" s="1"/>
  <c r="P1264" i="3"/>
  <c r="S1264" i="3" s="1"/>
  <c r="O1264" i="3"/>
  <c r="N1264" i="3"/>
  <c r="T1263" i="3"/>
  <c r="U1263" i="3" s="1"/>
  <c r="P1263" i="3"/>
  <c r="S1263" i="3" s="1"/>
  <c r="O1263" i="3"/>
  <c r="N1263" i="3"/>
  <c r="T1262" i="3"/>
  <c r="U1262" i="3" s="1"/>
  <c r="P1262" i="3"/>
  <c r="S1262" i="3" s="1"/>
  <c r="O1262" i="3"/>
  <c r="N1262" i="3"/>
  <c r="T1261" i="3"/>
  <c r="U1261" i="3" s="1"/>
  <c r="P1261" i="3"/>
  <c r="S1261" i="3" s="1"/>
  <c r="O1261" i="3"/>
  <c r="N1261" i="3"/>
  <c r="T1260" i="3"/>
  <c r="U1260" i="3" s="1"/>
  <c r="P1260" i="3"/>
  <c r="S1260" i="3" s="1"/>
  <c r="O1260" i="3"/>
  <c r="N1260" i="3"/>
  <c r="T1259" i="3"/>
  <c r="U1259" i="3" s="1"/>
  <c r="P1259" i="3"/>
  <c r="S1259" i="3" s="1"/>
  <c r="O1259" i="3"/>
  <c r="N1259" i="3"/>
  <c r="T1258" i="3"/>
  <c r="U1258" i="3" s="1"/>
  <c r="P1258" i="3"/>
  <c r="S1258" i="3" s="1"/>
  <c r="O1258" i="3"/>
  <c r="N1258" i="3"/>
  <c r="T1257" i="3"/>
  <c r="U1257" i="3" s="1"/>
  <c r="P1257" i="3"/>
  <c r="S1257" i="3" s="1"/>
  <c r="O1257" i="3"/>
  <c r="N1257" i="3"/>
  <c r="T1256" i="3"/>
  <c r="U1256" i="3" s="1"/>
  <c r="P1256" i="3"/>
  <c r="S1256" i="3" s="1"/>
  <c r="O1256" i="3"/>
  <c r="N1256" i="3"/>
  <c r="T1255" i="3"/>
  <c r="U1255" i="3" s="1"/>
  <c r="P1255" i="3"/>
  <c r="S1255" i="3" s="1"/>
  <c r="O1255" i="3"/>
  <c r="N1255" i="3"/>
  <c r="T1254" i="3"/>
  <c r="U1254" i="3" s="1"/>
  <c r="P1254" i="3"/>
  <c r="S1254" i="3" s="1"/>
  <c r="O1254" i="3"/>
  <c r="N1254" i="3"/>
  <c r="T1253" i="3"/>
  <c r="U1253" i="3" s="1"/>
  <c r="P1253" i="3"/>
  <c r="S1253" i="3" s="1"/>
  <c r="O1253" i="3"/>
  <c r="N1253" i="3"/>
  <c r="T1252" i="3"/>
  <c r="U1252" i="3" s="1"/>
  <c r="P1252" i="3"/>
  <c r="S1252" i="3" s="1"/>
  <c r="O1252" i="3"/>
  <c r="N1252" i="3"/>
  <c r="T1251" i="3"/>
  <c r="U1251" i="3" s="1"/>
  <c r="P1251" i="3"/>
  <c r="S1251" i="3" s="1"/>
  <c r="O1251" i="3"/>
  <c r="N1251" i="3"/>
  <c r="T1250" i="3"/>
  <c r="U1250" i="3" s="1"/>
  <c r="P1250" i="3"/>
  <c r="S1250" i="3" s="1"/>
  <c r="O1250" i="3"/>
  <c r="N1250" i="3"/>
  <c r="T1249" i="3"/>
  <c r="U1249" i="3" s="1"/>
  <c r="P1249" i="3"/>
  <c r="S1249" i="3" s="1"/>
  <c r="O1249" i="3"/>
  <c r="N1249" i="3"/>
  <c r="T1248" i="3"/>
  <c r="U1248" i="3" s="1"/>
  <c r="P1248" i="3"/>
  <c r="S1248" i="3" s="1"/>
  <c r="O1248" i="3"/>
  <c r="N1248" i="3"/>
  <c r="T1247" i="3"/>
  <c r="U1247" i="3" s="1"/>
  <c r="P1247" i="3"/>
  <c r="S1247" i="3" s="1"/>
  <c r="O1247" i="3"/>
  <c r="N1247" i="3"/>
  <c r="T1246" i="3"/>
  <c r="U1246" i="3" s="1"/>
  <c r="P1246" i="3"/>
  <c r="S1246" i="3" s="1"/>
  <c r="O1246" i="3"/>
  <c r="N1246" i="3"/>
  <c r="T1245" i="3"/>
  <c r="U1245" i="3" s="1"/>
  <c r="P1245" i="3"/>
  <c r="S1245" i="3" s="1"/>
  <c r="O1245" i="3"/>
  <c r="N1245" i="3"/>
  <c r="T1244" i="3"/>
  <c r="U1244" i="3" s="1"/>
  <c r="P1244" i="3"/>
  <c r="S1244" i="3" s="1"/>
  <c r="O1244" i="3"/>
  <c r="N1244" i="3"/>
  <c r="T1243" i="3"/>
  <c r="U1243" i="3" s="1"/>
  <c r="P1243" i="3"/>
  <c r="S1243" i="3" s="1"/>
  <c r="O1243" i="3"/>
  <c r="N1243" i="3"/>
  <c r="T1242" i="3"/>
  <c r="U1242" i="3" s="1"/>
  <c r="P1242" i="3"/>
  <c r="S1242" i="3" s="1"/>
  <c r="O1242" i="3"/>
  <c r="N1242" i="3"/>
  <c r="T1241" i="3"/>
  <c r="U1241" i="3" s="1"/>
  <c r="P1241" i="3"/>
  <c r="S1241" i="3" s="1"/>
  <c r="O1241" i="3"/>
  <c r="N1241" i="3"/>
  <c r="T1240" i="3"/>
  <c r="U1240" i="3" s="1"/>
  <c r="P1240" i="3"/>
  <c r="S1240" i="3" s="1"/>
  <c r="O1240" i="3"/>
  <c r="N1240" i="3"/>
  <c r="T1239" i="3"/>
  <c r="U1239" i="3" s="1"/>
  <c r="P1239" i="3"/>
  <c r="S1239" i="3" s="1"/>
  <c r="O1239" i="3"/>
  <c r="N1239" i="3"/>
  <c r="T1238" i="3"/>
  <c r="U1238" i="3" s="1"/>
  <c r="P1238" i="3"/>
  <c r="S1238" i="3" s="1"/>
  <c r="O1238" i="3"/>
  <c r="N1238" i="3"/>
  <c r="T1237" i="3"/>
  <c r="U1237" i="3" s="1"/>
  <c r="P1237" i="3"/>
  <c r="S1237" i="3" s="1"/>
  <c r="O1237" i="3"/>
  <c r="N1237" i="3"/>
  <c r="T1236" i="3"/>
  <c r="U1236" i="3" s="1"/>
  <c r="P1236" i="3"/>
  <c r="S1236" i="3" s="1"/>
  <c r="O1236" i="3"/>
  <c r="N1236" i="3"/>
  <c r="T1235" i="3"/>
  <c r="U1235" i="3" s="1"/>
  <c r="P1235" i="3"/>
  <c r="S1235" i="3" s="1"/>
  <c r="O1235" i="3"/>
  <c r="N1235" i="3"/>
  <c r="T1234" i="3"/>
  <c r="U1234" i="3" s="1"/>
  <c r="P1234" i="3"/>
  <c r="S1234" i="3" s="1"/>
  <c r="O1234" i="3"/>
  <c r="N1234" i="3"/>
  <c r="T1233" i="3"/>
  <c r="U1233" i="3" s="1"/>
  <c r="P1233" i="3"/>
  <c r="S1233" i="3" s="1"/>
  <c r="O1233" i="3"/>
  <c r="N1233" i="3"/>
  <c r="T1232" i="3"/>
  <c r="U1232" i="3" s="1"/>
  <c r="P1232" i="3"/>
  <c r="S1232" i="3" s="1"/>
  <c r="O1232" i="3"/>
  <c r="N1232" i="3"/>
  <c r="T1231" i="3"/>
  <c r="U1231" i="3" s="1"/>
  <c r="P1231" i="3"/>
  <c r="S1231" i="3" s="1"/>
  <c r="O1231" i="3"/>
  <c r="N1231" i="3"/>
  <c r="T1230" i="3"/>
  <c r="U1230" i="3" s="1"/>
  <c r="P1230" i="3"/>
  <c r="S1230" i="3" s="1"/>
  <c r="O1230" i="3"/>
  <c r="N1230" i="3"/>
  <c r="T1229" i="3"/>
  <c r="U1229" i="3" s="1"/>
  <c r="P1229" i="3"/>
  <c r="S1229" i="3" s="1"/>
  <c r="O1229" i="3"/>
  <c r="N1229" i="3"/>
  <c r="T1228" i="3"/>
  <c r="U1228" i="3" s="1"/>
  <c r="P1228" i="3"/>
  <c r="S1228" i="3" s="1"/>
  <c r="O1228" i="3"/>
  <c r="N1228" i="3"/>
  <c r="T1227" i="3"/>
  <c r="U1227" i="3" s="1"/>
  <c r="P1227" i="3"/>
  <c r="S1227" i="3" s="1"/>
  <c r="O1227" i="3"/>
  <c r="N1227" i="3"/>
  <c r="T1226" i="3"/>
  <c r="U1226" i="3" s="1"/>
  <c r="P1226" i="3"/>
  <c r="S1226" i="3" s="1"/>
  <c r="O1226" i="3"/>
  <c r="N1226" i="3"/>
  <c r="T1225" i="3"/>
  <c r="U1225" i="3" s="1"/>
  <c r="P1225" i="3"/>
  <c r="S1225" i="3" s="1"/>
  <c r="O1225" i="3"/>
  <c r="N1225" i="3"/>
  <c r="T1224" i="3"/>
  <c r="U1224" i="3" s="1"/>
  <c r="P1224" i="3"/>
  <c r="S1224" i="3" s="1"/>
  <c r="O1224" i="3"/>
  <c r="N1224" i="3"/>
  <c r="T1223" i="3"/>
  <c r="U1223" i="3" s="1"/>
  <c r="P1223" i="3"/>
  <c r="S1223" i="3" s="1"/>
  <c r="O1223" i="3"/>
  <c r="N1223" i="3"/>
  <c r="T1222" i="3"/>
  <c r="U1222" i="3" s="1"/>
  <c r="P1222" i="3"/>
  <c r="S1222" i="3" s="1"/>
  <c r="O1222" i="3"/>
  <c r="N1222" i="3"/>
  <c r="T1221" i="3"/>
  <c r="U1221" i="3" s="1"/>
  <c r="P1221" i="3"/>
  <c r="S1221" i="3" s="1"/>
  <c r="O1221" i="3"/>
  <c r="N1221" i="3"/>
  <c r="T1220" i="3"/>
  <c r="U1220" i="3" s="1"/>
  <c r="P1220" i="3"/>
  <c r="S1220" i="3" s="1"/>
  <c r="O1220" i="3"/>
  <c r="N1220" i="3"/>
  <c r="T1219" i="3"/>
  <c r="U1219" i="3" s="1"/>
  <c r="P1219" i="3"/>
  <c r="S1219" i="3" s="1"/>
  <c r="O1219" i="3"/>
  <c r="N1219" i="3"/>
  <c r="T1218" i="3"/>
  <c r="U1218" i="3" s="1"/>
  <c r="P1218" i="3"/>
  <c r="S1218" i="3" s="1"/>
  <c r="O1218" i="3"/>
  <c r="N1218" i="3"/>
  <c r="T1217" i="3"/>
  <c r="U1217" i="3" s="1"/>
  <c r="P1217" i="3"/>
  <c r="S1217" i="3" s="1"/>
  <c r="O1217" i="3"/>
  <c r="N1217" i="3"/>
  <c r="T1216" i="3"/>
  <c r="U1216" i="3" s="1"/>
  <c r="P1216" i="3"/>
  <c r="S1216" i="3" s="1"/>
  <c r="O1216" i="3"/>
  <c r="N1216" i="3"/>
  <c r="T1215" i="3"/>
  <c r="U1215" i="3" s="1"/>
  <c r="P1215" i="3"/>
  <c r="S1215" i="3" s="1"/>
  <c r="O1215" i="3"/>
  <c r="N1215" i="3"/>
  <c r="T1214" i="3"/>
  <c r="U1214" i="3" s="1"/>
  <c r="P1214" i="3"/>
  <c r="S1214" i="3" s="1"/>
  <c r="O1214" i="3"/>
  <c r="N1214" i="3"/>
  <c r="T1213" i="3"/>
  <c r="U1213" i="3" s="1"/>
  <c r="P1213" i="3"/>
  <c r="S1213" i="3" s="1"/>
  <c r="O1213" i="3"/>
  <c r="N1213" i="3"/>
  <c r="T1212" i="3"/>
  <c r="U1212" i="3" s="1"/>
  <c r="P1212" i="3"/>
  <c r="S1212" i="3" s="1"/>
  <c r="O1212" i="3"/>
  <c r="N1212" i="3"/>
  <c r="T1211" i="3"/>
  <c r="U1211" i="3" s="1"/>
  <c r="P1211" i="3"/>
  <c r="S1211" i="3" s="1"/>
  <c r="O1211" i="3"/>
  <c r="N1211" i="3"/>
  <c r="T1210" i="3"/>
  <c r="U1210" i="3" s="1"/>
  <c r="P1210" i="3"/>
  <c r="S1210" i="3" s="1"/>
  <c r="O1210" i="3"/>
  <c r="N1210" i="3"/>
  <c r="T1209" i="3"/>
  <c r="U1209" i="3" s="1"/>
  <c r="P1209" i="3"/>
  <c r="S1209" i="3" s="1"/>
  <c r="O1209" i="3"/>
  <c r="N1209" i="3"/>
  <c r="T1208" i="3"/>
  <c r="U1208" i="3" s="1"/>
  <c r="P1208" i="3"/>
  <c r="S1208" i="3" s="1"/>
  <c r="O1208" i="3"/>
  <c r="N1208" i="3"/>
  <c r="T1207" i="3"/>
  <c r="U1207" i="3" s="1"/>
  <c r="P1207" i="3"/>
  <c r="S1207" i="3" s="1"/>
  <c r="O1207" i="3"/>
  <c r="N1207" i="3"/>
  <c r="T1206" i="3"/>
  <c r="U1206" i="3" s="1"/>
  <c r="P1206" i="3"/>
  <c r="S1206" i="3" s="1"/>
  <c r="O1206" i="3"/>
  <c r="N1206" i="3"/>
  <c r="T1205" i="3"/>
  <c r="U1205" i="3" s="1"/>
  <c r="P1205" i="3"/>
  <c r="S1205" i="3" s="1"/>
  <c r="O1205" i="3"/>
  <c r="N1205" i="3"/>
  <c r="T1204" i="3"/>
  <c r="U1204" i="3" s="1"/>
  <c r="P1204" i="3"/>
  <c r="S1204" i="3" s="1"/>
  <c r="O1204" i="3"/>
  <c r="N1204" i="3"/>
  <c r="T1203" i="3"/>
  <c r="U1203" i="3" s="1"/>
  <c r="P1203" i="3"/>
  <c r="S1203" i="3" s="1"/>
  <c r="O1203" i="3"/>
  <c r="N1203" i="3"/>
  <c r="T1202" i="3"/>
  <c r="U1202" i="3" s="1"/>
  <c r="P1202" i="3"/>
  <c r="S1202" i="3" s="1"/>
  <c r="O1202" i="3"/>
  <c r="N1202" i="3"/>
  <c r="T1201" i="3"/>
  <c r="U1201" i="3" s="1"/>
  <c r="P1201" i="3"/>
  <c r="S1201" i="3" s="1"/>
  <c r="O1201" i="3"/>
  <c r="N1201" i="3"/>
  <c r="T1200" i="3"/>
  <c r="U1200" i="3" s="1"/>
  <c r="P1200" i="3"/>
  <c r="S1200" i="3" s="1"/>
  <c r="O1200" i="3"/>
  <c r="N1200" i="3"/>
  <c r="T1199" i="3"/>
  <c r="U1199" i="3" s="1"/>
  <c r="P1199" i="3"/>
  <c r="S1199" i="3" s="1"/>
  <c r="O1199" i="3"/>
  <c r="N1199" i="3"/>
  <c r="T1198" i="3"/>
  <c r="U1198" i="3" s="1"/>
  <c r="P1198" i="3"/>
  <c r="S1198" i="3" s="1"/>
  <c r="O1198" i="3"/>
  <c r="N1198" i="3"/>
  <c r="T1197" i="3"/>
  <c r="U1197" i="3" s="1"/>
  <c r="P1197" i="3"/>
  <c r="S1197" i="3" s="1"/>
  <c r="O1197" i="3"/>
  <c r="N1197" i="3"/>
  <c r="T1196" i="3"/>
  <c r="U1196" i="3" s="1"/>
  <c r="P1196" i="3"/>
  <c r="S1196" i="3" s="1"/>
  <c r="O1196" i="3"/>
  <c r="N1196" i="3"/>
  <c r="T1195" i="3"/>
  <c r="U1195" i="3" s="1"/>
  <c r="P1195" i="3"/>
  <c r="S1195" i="3" s="1"/>
  <c r="O1195" i="3"/>
  <c r="N1195" i="3"/>
  <c r="T1194" i="3"/>
  <c r="U1194" i="3" s="1"/>
  <c r="P1194" i="3"/>
  <c r="S1194" i="3" s="1"/>
  <c r="O1194" i="3"/>
  <c r="N1194" i="3"/>
  <c r="T1193" i="3"/>
  <c r="U1193" i="3" s="1"/>
  <c r="P1193" i="3"/>
  <c r="S1193" i="3" s="1"/>
  <c r="O1193" i="3"/>
  <c r="N1193" i="3"/>
  <c r="T1192" i="3"/>
  <c r="U1192" i="3" s="1"/>
  <c r="P1192" i="3"/>
  <c r="S1192" i="3" s="1"/>
  <c r="O1192" i="3"/>
  <c r="N1192" i="3"/>
  <c r="T1191" i="3"/>
  <c r="U1191" i="3" s="1"/>
  <c r="P1191" i="3"/>
  <c r="S1191" i="3" s="1"/>
  <c r="O1191" i="3"/>
  <c r="N1191" i="3"/>
  <c r="T1190" i="3"/>
  <c r="U1190" i="3" s="1"/>
  <c r="P1190" i="3"/>
  <c r="S1190" i="3" s="1"/>
  <c r="O1190" i="3"/>
  <c r="N1190" i="3"/>
  <c r="T1189" i="3"/>
  <c r="U1189" i="3" s="1"/>
  <c r="P1189" i="3"/>
  <c r="S1189" i="3" s="1"/>
  <c r="O1189" i="3"/>
  <c r="N1189" i="3"/>
  <c r="T1188" i="3"/>
  <c r="U1188" i="3" s="1"/>
  <c r="P1188" i="3"/>
  <c r="S1188" i="3" s="1"/>
  <c r="O1188" i="3"/>
  <c r="N1188" i="3"/>
  <c r="T1187" i="3"/>
  <c r="U1187" i="3" s="1"/>
  <c r="P1187" i="3"/>
  <c r="S1187" i="3" s="1"/>
  <c r="O1187" i="3"/>
  <c r="N1187" i="3"/>
  <c r="T1186" i="3"/>
  <c r="U1186" i="3" s="1"/>
  <c r="P1186" i="3"/>
  <c r="S1186" i="3" s="1"/>
  <c r="O1186" i="3"/>
  <c r="N1186" i="3"/>
  <c r="T1185" i="3"/>
  <c r="U1185" i="3" s="1"/>
  <c r="P1185" i="3"/>
  <c r="S1185" i="3" s="1"/>
  <c r="O1185" i="3"/>
  <c r="N1185" i="3"/>
  <c r="T1184" i="3"/>
  <c r="U1184" i="3" s="1"/>
  <c r="P1184" i="3"/>
  <c r="S1184" i="3" s="1"/>
  <c r="O1184" i="3"/>
  <c r="N1184" i="3"/>
  <c r="T1183" i="3"/>
  <c r="U1183" i="3" s="1"/>
  <c r="P1183" i="3"/>
  <c r="S1183" i="3" s="1"/>
  <c r="O1183" i="3"/>
  <c r="N1183" i="3"/>
  <c r="T1182" i="3"/>
  <c r="U1182" i="3" s="1"/>
  <c r="P1182" i="3"/>
  <c r="S1182" i="3" s="1"/>
  <c r="O1182" i="3"/>
  <c r="N1182" i="3"/>
  <c r="T1181" i="3"/>
  <c r="U1181" i="3" s="1"/>
  <c r="P1181" i="3"/>
  <c r="S1181" i="3" s="1"/>
  <c r="O1181" i="3"/>
  <c r="N1181" i="3"/>
  <c r="T1180" i="3"/>
  <c r="U1180" i="3" s="1"/>
  <c r="P1180" i="3"/>
  <c r="S1180" i="3" s="1"/>
  <c r="O1180" i="3"/>
  <c r="N1180" i="3"/>
  <c r="T1179" i="3"/>
  <c r="U1179" i="3" s="1"/>
  <c r="P1179" i="3"/>
  <c r="S1179" i="3" s="1"/>
  <c r="O1179" i="3"/>
  <c r="N1179" i="3"/>
  <c r="T1178" i="3"/>
  <c r="U1178" i="3" s="1"/>
  <c r="P1178" i="3"/>
  <c r="S1178" i="3" s="1"/>
  <c r="O1178" i="3"/>
  <c r="N1178" i="3"/>
  <c r="T1177" i="3"/>
  <c r="U1177" i="3" s="1"/>
  <c r="P1177" i="3"/>
  <c r="S1177" i="3" s="1"/>
  <c r="O1177" i="3"/>
  <c r="N1177" i="3"/>
  <c r="T1176" i="3"/>
  <c r="U1176" i="3" s="1"/>
  <c r="P1176" i="3"/>
  <c r="S1176" i="3" s="1"/>
  <c r="O1176" i="3"/>
  <c r="N1176" i="3"/>
  <c r="T1175" i="3"/>
  <c r="U1175" i="3" s="1"/>
  <c r="P1175" i="3"/>
  <c r="S1175" i="3" s="1"/>
  <c r="O1175" i="3"/>
  <c r="N1175" i="3"/>
  <c r="T1174" i="3"/>
  <c r="U1174" i="3" s="1"/>
  <c r="P1174" i="3"/>
  <c r="S1174" i="3" s="1"/>
  <c r="O1174" i="3"/>
  <c r="N1174" i="3"/>
  <c r="T1173" i="3"/>
  <c r="U1173" i="3" s="1"/>
  <c r="P1173" i="3"/>
  <c r="S1173" i="3" s="1"/>
  <c r="O1173" i="3"/>
  <c r="N1173" i="3"/>
  <c r="T1172" i="3"/>
  <c r="U1172" i="3" s="1"/>
  <c r="P1172" i="3"/>
  <c r="S1172" i="3" s="1"/>
  <c r="O1172" i="3"/>
  <c r="N1172" i="3"/>
  <c r="T1171" i="3"/>
  <c r="U1171" i="3" s="1"/>
  <c r="P1171" i="3"/>
  <c r="S1171" i="3" s="1"/>
  <c r="O1171" i="3"/>
  <c r="N1171" i="3"/>
  <c r="T1170" i="3"/>
  <c r="U1170" i="3" s="1"/>
  <c r="P1170" i="3"/>
  <c r="S1170" i="3" s="1"/>
  <c r="O1170" i="3"/>
  <c r="N1170" i="3"/>
  <c r="T1169" i="3"/>
  <c r="U1169" i="3" s="1"/>
  <c r="P1169" i="3"/>
  <c r="S1169" i="3" s="1"/>
  <c r="O1169" i="3"/>
  <c r="N1169" i="3"/>
  <c r="T1168" i="3"/>
  <c r="U1168" i="3" s="1"/>
  <c r="P1168" i="3"/>
  <c r="S1168" i="3" s="1"/>
  <c r="O1168" i="3"/>
  <c r="N1168" i="3"/>
  <c r="T1167" i="3"/>
  <c r="U1167" i="3" s="1"/>
  <c r="P1167" i="3"/>
  <c r="S1167" i="3" s="1"/>
  <c r="O1167" i="3"/>
  <c r="N1167" i="3"/>
  <c r="T1166" i="3"/>
  <c r="U1166" i="3" s="1"/>
  <c r="P1166" i="3"/>
  <c r="S1166" i="3" s="1"/>
  <c r="O1166" i="3"/>
  <c r="N1166" i="3"/>
  <c r="T1165" i="3"/>
  <c r="U1165" i="3" s="1"/>
  <c r="P1165" i="3"/>
  <c r="S1165" i="3" s="1"/>
  <c r="O1165" i="3"/>
  <c r="N1165" i="3"/>
  <c r="T1164" i="3"/>
  <c r="U1164" i="3" s="1"/>
  <c r="P1164" i="3"/>
  <c r="S1164" i="3" s="1"/>
  <c r="O1164" i="3"/>
  <c r="N1164" i="3"/>
  <c r="T1163" i="3"/>
  <c r="U1163" i="3" s="1"/>
  <c r="P1163" i="3"/>
  <c r="S1163" i="3" s="1"/>
  <c r="O1163" i="3"/>
  <c r="N1163" i="3"/>
  <c r="T1162" i="3"/>
  <c r="U1162" i="3" s="1"/>
  <c r="P1162" i="3"/>
  <c r="S1162" i="3" s="1"/>
  <c r="O1162" i="3"/>
  <c r="N1162" i="3"/>
  <c r="T1161" i="3"/>
  <c r="U1161" i="3" s="1"/>
  <c r="P1161" i="3"/>
  <c r="S1161" i="3" s="1"/>
  <c r="O1161" i="3"/>
  <c r="N1161" i="3"/>
  <c r="T1160" i="3"/>
  <c r="U1160" i="3" s="1"/>
  <c r="P1160" i="3"/>
  <c r="S1160" i="3" s="1"/>
  <c r="O1160" i="3"/>
  <c r="N1160" i="3"/>
  <c r="T1159" i="3"/>
  <c r="U1159" i="3" s="1"/>
  <c r="P1159" i="3"/>
  <c r="S1159" i="3" s="1"/>
  <c r="O1159" i="3"/>
  <c r="N1159" i="3"/>
  <c r="T1158" i="3"/>
  <c r="U1158" i="3" s="1"/>
  <c r="P1158" i="3"/>
  <c r="S1158" i="3" s="1"/>
  <c r="O1158" i="3"/>
  <c r="N1158" i="3"/>
  <c r="T1157" i="3"/>
  <c r="U1157" i="3" s="1"/>
  <c r="P1157" i="3"/>
  <c r="S1157" i="3" s="1"/>
  <c r="O1157" i="3"/>
  <c r="N1157" i="3"/>
  <c r="T1156" i="3"/>
  <c r="U1156" i="3" s="1"/>
  <c r="P1156" i="3"/>
  <c r="S1156" i="3" s="1"/>
  <c r="O1156" i="3"/>
  <c r="N1156" i="3"/>
  <c r="T1155" i="3"/>
  <c r="U1155" i="3" s="1"/>
  <c r="P1155" i="3"/>
  <c r="S1155" i="3" s="1"/>
  <c r="O1155" i="3"/>
  <c r="N1155" i="3"/>
  <c r="T1154" i="3"/>
  <c r="U1154" i="3" s="1"/>
  <c r="P1154" i="3"/>
  <c r="S1154" i="3" s="1"/>
  <c r="O1154" i="3"/>
  <c r="N1154" i="3"/>
  <c r="T1153" i="3"/>
  <c r="U1153" i="3" s="1"/>
  <c r="P1153" i="3"/>
  <c r="S1153" i="3" s="1"/>
  <c r="O1153" i="3"/>
  <c r="N1153" i="3"/>
  <c r="T1152" i="3"/>
  <c r="U1152" i="3" s="1"/>
  <c r="P1152" i="3"/>
  <c r="S1152" i="3" s="1"/>
  <c r="O1152" i="3"/>
  <c r="N1152" i="3"/>
  <c r="T1151" i="3"/>
  <c r="U1151" i="3" s="1"/>
  <c r="P1151" i="3"/>
  <c r="S1151" i="3" s="1"/>
  <c r="O1151" i="3"/>
  <c r="N1151" i="3"/>
  <c r="T1150" i="3"/>
  <c r="U1150" i="3" s="1"/>
  <c r="P1150" i="3"/>
  <c r="S1150" i="3" s="1"/>
  <c r="O1150" i="3"/>
  <c r="N1150" i="3"/>
  <c r="T1149" i="3"/>
  <c r="U1149" i="3" s="1"/>
  <c r="P1149" i="3"/>
  <c r="S1149" i="3" s="1"/>
  <c r="O1149" i="3"/>
  <c r="N1149" i="3"/>
  <c r="T1148" i="3"/>
  <c r="U1148" i="3" s="1"/>
  <c r="P1148" i="3"/>
  <c r="S1148" i="3" s="1"/>
  <c r="O1148" i="3"/>
  <c r="N1148" i="3"/>
  <c r="T1147" i="3"/>
  <c r="U1147" i="3" s="1"/>
  <c r="P1147" i="3"/>
  <c r="S1147" i="3" s="1"/>
  <c r="O1147" i="3"/>
  <c r="N1147" i="3"/>
  <c r="T1146" i="3"/>
  <c r="U1146" i="3" s="1"/>
  <c r="P1146" i="3"/>
  <c r="S1146" i="3" s="1"/>
  <c r="O1146" i="3"/>
  <c r="N1146" i="3"/>
  <c r="T1145" i="3"/>
  <c r="U1145" i="3" s="1"/>
  <c r="P1145" i="3"/>
  <c r="S1145" i="3" s="1"/>
  <c r="O1145" i="3"/>
  <c r="N1145" i="3"/>
  <c r="T1144" i="3"/>
  <c r="U1144" i="3" s="1"/>
  <c r="P1144" i="3"/>
  <c r="S1144" i="3" s="1"/>
  <c r="O1144" i="3"/>
  <c r="N1144" i="3"/>
  <c r="T1143" i="3"/>
  <c r="U1143" i="3" s="1"/>
  <c r="P1143" i="3"/>
  <c r="S1143" i="3" s="1"/>
  <c r="O1143" i="3"/>
  <c r="N1143" i="3"/>
  <c r="T1142" i="3"/>
  <c r="U1142" i="3" s="1"/>
  <c r="P1142" i="3"/>
  <c r="S1142" i="3" s="1"/>
  <c r="O1142" i="3"/>
  <c r="N1142" i="3"/>
  <c r="T1141" i="3"/>
  <c r="U1141" i="3" s="1"/>
  <c r="P1141" i="3"/>
  <c r="S1141" i="3" s="1"/>
  <c r="O1141" i="3"/>
  <c r="N1141" i="3"/>
  <c r="T1140" i="3"/>
  <c r="U1140" i="3" s="1"/>
  <c r="P1140" i="3"/>
  <c r="S1140" i="3" s="1"/>
  <c r="O1140" i="3"/>
  <c r="N1140" i="3"/>
  <c r="T1139" i="3"/>
  <c r="U1139" i="3" s="1"/>
  <c r="P1139" i="3"/>
  <c r="S1139" i="3" s="1"/>
  <c r="O1139" i="3"/>
  <c r="N1139" i="3"/>
  <c r="T1138" i="3"/>
  <c r="U1138" i="3" s="1"/>
  <c r="P1138" i="3"/>
  <c r="S1138" i="3" s="1"/>
  <c r="O1138" i="3"/>
  <c r="N1138" i="3"/>
  <c r="T1137" i="3"/>
  <c r="U1137" i="3" s="1"/>
  <c r="P1137" i="3"/>
  <c r="S1137" i="3" s="1"/>
  <c r="O1137" i="3"/>
  <c r="N1137" i="3"/>
  <c r="T1136" i="3"/>
  <c r="U1136" i="3" s="1"/>
  <c r="P1136" i="3"/>
  <c r="S1136" i="3" s="1"/>
  <c r="O1136" i="3"/>
  <c r="N1136" i="3"/>
  <c r="T1135" i="3"/>
  <c r="U1135" i="3" s="1"/>
  <c r="P1135" i="3"/>
  <c r="S1135" i="3" s="1"/>
  <c r="O1135" i="3"/>
  <c r="N1135" i="3"/>
  <c r="T1134" i="3"/>
  <c r="U1134" i="3" s="1"/>
  <c r="P1134" i="3"/>
  <c r="S1134" i="3" s="1"/>
  <c r="O1134" i="3"/>
  <c r="N1134" i="3"/>
  <c r="T1133" i="3"/>
  <c r="U1133" i="3" s="1"/>
  <c r="P1133" i="3"/>
  <c r="S1133" i="3" s="1"/>
  <c r="O1133" i="3"/>
  <c r="N1133" i="3"/>
  <c r="T1132" i="3"/>
  <c r="U1132" i="3" s="1"/>
  <c r="P1132" i="3"/>
  <c r="S1132" i="3" s="1"/>
  <c r="O1132" i="3"/>
  <c r="N1132" i="3"/>
  <c r="T1131" i="3"/>
  <c r="U1131" i="3" s="1"/>
  <c r="P1131" i="3"/>
  <c r="S1131" i="3" s="1"/>
  <c r="O1131" i="3"/>
  <c r="N1131" i="3"/>
  <c r="T1130" i="3"/>
  <c r="U1130" i="3" s="1"/>
  <c r="P1130" i="3"/>
  <c r="S1130" i="3" s="1"/>
  <c r="O1130" i="3"/>
  <c r="N1130" i="3"/>
  <c r="T1129" i="3"/>
  <c r="U1129" i="3" s="1"/>
  <c r="P1129" i="3"/>
  <c r="S1129" i="3" s="1"/>
  <c r="O1129" i="3"/>
  <c r="N1129" i="3"/>
  <c r="T1128" i="3"/>
  <c r="U1128" i="3" s="1"/>
  <c r="P1128" i="3"/>
  <c r="S1128" i="3" s="1"/>
  <c r="O1128" i="3"/>
  <c r="N1128" i="3"/>
  <c r="T1127" i="3"/>
  <c r="U1127" i="3" s="1"/>
  <c r="P1127" i="3"/>
  <c r="S1127" i="3" s="1"/>
  <c r="O1127" i="3"/>
  <c r="N1127" i="3"/>
  <c r="T1126" i="3"/>
  <c r="U1126" i="3" s="1"/>
  <c r="P1126" i="3"/>
  <c r="S1126" i="3" s="1"/>
  <c r="O1126" i="3"/>
  <c r="N1126" i="3"/>
  <c r="T1125" i="3"/>
  <c r="U1125" i="3" s="1"/>
  <c r="P1125" i="3"/>
  <c r="S1125" i="3" s="1"/>
  <c r="O1125" i="3"/>
  <c r="N1125" i="3"/>
  <c r="T1124" i="3"/>
  <c r="U1124" i="3" s="1"/>
  <c r="P1124" i="3"/>
  <c r="S1124" i="3" s="1"/>
  <c r="O1124" i="3"/>
  <c r="N1124" i="3"/>
  <c r="T1123" i="3"/>
  <c r="U1123" i="3" s="1"/>
  <c r="P1123" i="3"/>
  <c r="S1123" i="3" s="1"/>
  <c r="O1123" i="3"/>
  <c r="N1123" i="3"/>
  <c r="T1122" i="3"/>
  <c r="U1122" i="3" s="1"/>
  <c r="P1122" i="3"/>
  <c r="S1122" i="3" s="1"/>
  <c r="O1122" i="3"/>
  <c r="N1122" i="3"/>
  <c r="T1121" i="3"/>
  <c r="U1121" i="3" s="1"/>
  <c r="P1121" i="3"/>
  <c r="S1121" i="3" s="1"/>
  <c r="O1121" i="3"/>
  <c r="N1121" i="3"/>
  <c r="T1120" i="3"/>
  <c r="U1120" i="3" s="1"/>
  <c r="P1120" i="3"/>
  <c r="S1120" i="3" s="1"/>
  <c r="O1120" i="3"/>
  <c r="N1120" i="3"/>
  <c r="T1119" i="3"/>
  <c r="U1119" i="3" s="1"/>
  <c r="P1119" i="3"/>
  <c r="S1119" i="3" s="1"/>
  <c r="O1119" i="3"/>
  <c r="N1119" i="3"/>
  <c r="T1118" i="3"/>
  <c r="U1118" i="3" s="1"/>
  <c r="P1118" i="3"/>
  <c r="S1118" i="3" s="1"/>
  <c r="O1118" i="3"/>
  <c r="N1118" i="3"/>
  <c r="T1117" i="3"/>
  <c r="U1117" i="3" s="1"/>
  <c r="P1117" i="3"/>
  <c r="S1117" i="3" s="1"/>
  <c r="O1117" i="3"/>
  <c r="N1117" i="3"/>
  <c r="T1116" i="3"/>
  <c r="U1116" i="3" s="1"/>
  <c r="P1116" i="3"/>
  <c r="S1116" i="3" s="1"/>
  <c r="O1116" i="3"/>
  <c r="N1116" i="3"/>
  <c r="T1115" i="3"/>
  <c r="U1115" i="3" s="1"/>
  <c r="P1115" i="3"/>
  <c r="S1115" i="3" s="1"/>
  <c r="O1115" i="3"/>
  <c r="N1115" i="3"/>
  <c r="T1114" i="3"/>
  <c r="U1114" i="3" s="1"/>
  <c r="P1114" i="3"/>
  <c r="S1114" i="3" s="1"/>
  <c r="O1114" i="3"/>
  <c r="N1114" i="3"/>
  <c r="T1113" i="3"/>
  <c r="U1113" i="3" s="1"/>
  <c r="P1113" i="3"/>
  <c r="S1113" i="3" s="1"/>
  <c r="O1113" i="3"/>
  <c r="N1113" i="3"/>
  <c r="T1112" i="3"/>
  <c r="U1112" i="3" s="1"/>
  <c r="P1112" i="3"/>
  <c r="S1112" i="3" s="1"/>
  <c r="O1112" i="3"/>
  <c r="N1112" i="3"/>
  <c r="T1111" i="3"/>
  <c r="U1111" i="3" s="1"/>
  <c r="P1111" i="3"/>
  <c r="S1111" i="3" s="1"/>
  <c r="O1111" i="3"/>
  <c r="N1111" i="3"/>
  <c r="T1110" i="3"/>
  <c r="U1110" i="3" s="1"/>
  <c r="P1110" i="3"/>
  <c r="S1110" i="3" s="1"/>
  <c r="O1110" i="3"/>
  <c r="N1110" i="3"/>
  <c r="T1109" i="3"/>
  <c r="U1109" i="3" s="1"/>
  <c r="P1109" i="3"/>
  <c r="S1109" i="3" s="1"/>
  <c r="O1109" i="3"/>
  <c r="N1109" i="3"/>
  <c r="T1108" i="3"/>
  <c r="U1108" i="3" s="1"/>
  <c r="P1108" i="3"/>
  <c r="S1108" i="3" s="1"/>
  <c r="O1108" i="3"/>
  <c r="N1108" i="3"/>
  <c r="T1107" i="3"/>
  <c r="U1107" i="3" s="1"/>
  <c r="P1107" i="3"/>
  <c r="S1107" i="3" s="1"/>
  <c r="O1107" i="3"/>
  <c r="N1107" i="3"/>
  <c r="T1106" i="3"/>
  <c r="U1106" i="3" s="1"/>
  <c r="P1106" i="3"/>
  <c r="S1106" i="3" s="1"/>
  <c r="O1106" i="3"/>
  <c r="N1106" i="3"/>
  <c r="T1105" i="3"/>
  <c r="U1105" i="3" s="1"/>
  <c r="P1105" i="3"/>
  <c r="S1105" i="3" s="1"/>
  <c r="O1105" i="3"/>
  <c r="N1105" i="3"/>
  <c r="T1104" i="3"/>
  <c r="U1104" i="3" s="1"/>
  <c r="P1104" i="3"/>
  <c r="S1104" i="3" s="1"/>
  <c r="O1104" i="3"/>
  <c r="N1104" i="3"/>
  <c r="T1103" i="3"/>
  <c r="U1103" i="3" s="1"/>
  <c r="P1103" i="3"/>
  <c r="S1103" i="3" s="1"/>
  <c r="O1103" i="3"/>
  <c r="N1103" i="3"/>
  <c r="T1102" i="3"/>
  <c r="U1102" i="3" s="1"/>
  <c r="P1102" i="3"/>
  <c r="S1102" i="3" s="1"/>
  <c r="O1102" i="3"/>
  <c r="N1102" i="3"/>
  <c r="T1101" i="3"/>
  <c r="U1101" i="3" s="1"/>
  <c r="P1101" i="3"/>
  <c r="S1101" i="3" s="1"/>
  <c r="O1101" i="3"/>
  <c r="N1101" i="3"/>
  <c r="T1100" i="3"/>
  <c r="U1100" i="3" s="1"/>
  <c r="P1100" i="3"/>
  <c r="S1100" i="3" s="1"/>
  <c r="O1100" i="3"/>
  <c r="N1100" i="3"/>
  <c r="T1099" i="3"/>
  <c r="U1099" i="3" s="1"/>
  <c r="P1099" i="3"/>
  <c r="S1099" i="3" s="1"/>
  <c r="O1099" i="3"/>
  <c r="N1099" i="3"/>
  <c r="T1098" i="3"/>
  <c r="U1098" i="3" s="1"/>
  <c r="P1098" i="3"/>
  <c r="S1098" i="3" s="1"/>
  <c r="O1098" i="3"/>
  <c r="N1098" i="3"/>
  <c r="T1097" i="3"/>
  <c r="U1097" i="3" s="1"/>
  <c r="P1097" i="3"/>
  <c r="S1097" i="3" s="1"/>
  <c r="O1097" i="3"/>
  <c r="N1097" i="3"/>
  <c r="T1096" i="3"/>
  <c r="U1096" i="3" s="1"/>
  <c r="P1096" i="3"/>
  <c r="S1096" i="3" s="1"/>
  <c r="O1096" i="3"/>
  <c r="N1096" i="3"/>
  <c r="T1095" i="3"/>
  <c r="U1095" i="3" s="1"/>
  <c r="P1095" i="3"/>
  <c r="S1095" i="3" s="1"/>
  <c r="O1095" i="3"/>
  <c r="N1095" i="3"/>
  <c r="T1094" i="3"/>
  <c r="U1094" i="3" s="1"/>
  <c r="P1094" i="3"/>
  <c r="S1094" i="3" s="1"/>
  <c r="O1094" i="3"/>
  <c r="N1094" i="3"/>
  <c r="T1093" i="3"/>
  <c r="U1093" i="3" s="1"/>
  <c r="P1093" i="3"/>
  <c r="S1093" i="3" s="1"/>
  <c r="O1093" i="3"/>
  <c r="N1093" i="3"/>
  <c r="T1092" i="3"/>
  <c r="U1092" i="3" s="1"/>
  <c r="P1092" i="3"/>
  <c r="S1092" i="3" s="1"/>
  <c r="O1092" i="3"/>
  <c r="N1092" i="3"/>
  <c r="T1091" i="3"/>
  <c r="U1091" i="3" s="1"/>
  <c r="P1091" i="3"/>
  <c r="S1091" i="3" s="1"/>
  <c r="O1091" i="3"/>
  <c r="N1091" i="3"/>
  <c r="T1090" i="3"/>
  <c r="U1090" i="3" s="1"/>
  <c r="P1090" i="3"/>
  <c r="S1090" i="3" s="1"/>
  <c r="O1090" i="3"/>
  <c r="N1090" i="3"/>
  <c r="T1089" i="3"/>
  <c r="U1089" i="3" s="1"/>
  <c r="P1089" i="3"/>
  <c r="S1089" i="3" s="1"/>
  <c r="O1089" i="3"/>
  <c r="N1089" i="3"/>
  <c r="T1088" i="3"/>
  <c r="U1088" i="3" s="1"/>
  <c r="P1088" i="3"/>
  <c r="S1088" i="3" s="1"/>
  <c r="O1088" i="3"/>
  <c r="N1088" i="3"/>
  <c r="T1087" i="3"/>
  <c r="U1087" i="3" s="1"/>
  <c r="P1087" i="3"/>
  <c r="S1087" i="3" s="1"/>
  <c r="O1087" i="3"/>
  <c r="N1087" i="3"/>
  <c r="T1086" i="3"/>
  <c r="U1086" i="3" s="1"/>
  <c r="P1086" i="3"/>
  <c r="S1086" i="3" s="1"/>
  <c r="O1086" i="3"/>
  <c r="N1086" i="3"/>
  <c r="T1085" i="3"/>
  <c r="U1085" i="3" s="1"/>
  <c r="P1085" i="3"/>
  <c r="S1085" i="3" s="1"/>
  <c r="O1085" i="3"/>
  <c r="N1085" i="3"/>
  <c r="T1084" i="3"/>
  <c r="U1084" i="3" s="1"/>
  <c r="P1084" i="3"/>
  <c r="S1084" i="3" s="1"/>
  <c r="O1084" i="3"/>
  <c r="N1084" i="3"/>
  <c r="T1083" i="3"/>
  <c r="U1083" i="3" s="1"/>
  <c r="P1083" i="3"/>
  <c r="S1083" i="3" s="1"/>
  <c r="O1083" i="3"/>
  <c r="N1083" i="3"/>
  <c r="T1082" i="3"/>
  <c r="U1082" i="3" s="1"/>
  <c r="P1082" i="3"/>
  <c r="S1082" i="3" s="1"/>
  <c r="O1082" i="3"/>
  <c r="N1082" i="3"/>
  <c r="T1081" i="3"/>
  <c r="U1081" i="3" s="1"/>
  <c r="P1081" i="3"/>
  <c r="S1081" i="3" s="1"/>
  <c r="O1081" i="3"/>
  <c r="N1081" i="3"/>
  <c r="T1080" i="3"/>
  <c r="U1080" i="3" s="1"/>
  <c r="P1080" i="3"/>
  <c r="S1080" i="3" s="1"/>
  <c r="O1080" i="3"/>
  <c r="N1080" i="3"/>
  <c r="T1079" i="3"/>
  <c r="U1079" i="3" s="1"/>
  <c r="P1079" i="3"/>
  <c r="S1079" i="3" s="1"/>
  <c r="O1079" i="3"/>
  <c r="N1079" i="3"/>
  <c r="T1078" i="3"/>
  <c r="U1078" i="3" s="1"/>
  <c r="P1078" i="3"/>
  <c r="S1078" i="3" s="1"/>
  <c r="O1078" i="3"/>
  <c r="N1078" i="3"/>
  <c r="T1077" i="3"/>
  <c r="U1077" i="3" s="1"/>
  <c r="P1077" i="3"/>
  <c r="S1077" i="3" s="1"/>
  <c r="O1077" i="3"/>
  <c r="N1077" i="3"/>
  <c r="T1076" i="3"/>
  <c r="U1076" i="3" s="1"/>
  <c r="P1076" i="3"/>
  <c r="S1076" i="3" s="1"/>
  <c r="O1076" i="3"/>
  <c r="N1076" i="3"/>
  <c r="T1075" i="3"/>
  <c r="U1075" i="3" s="1"/>
  <c r="P1075" i="3"/>
  <c r="S1075" i="3" s="1"/>
  <c r="O1075" i="3"/>
  <c r="N1075" i="3"/>
  <c r="T1074" i="3"/>
  <c r="U1074" i="3" s="1"/>
  <c r="P1074" i="3"/>
  <c r="S1074" i="3" s="1"/>
  <c r="O1074" i="3"/>
  <c r="N1074" i="3"/>
  <c r="T1073" i="3"/>
  <c r="U1073" i="3" s="1"/>
  <c r="P1073" i="3"/>
  <c r="S1073" i="3" s="1"/>
  <c r="O1073" i="3"/>
  <c r="N1073" i="3"/>
  <c r="T1072" i="3"/>
  <c r="U1072" i="3" s="1"/>
  <c r="P1072" i="3"/>
  <c r="S1072" i="3" s="1"/>
  <c r="O1072" i="3"/>
  <c r="N1072" i="3"/>
  <c r="T1071" i="3"/>
  <c r="U1071" i="3" s="1"/>
  <c r="P1071" i="3"/>
  <c r="S1071" i="3" s="1"/>
  <c r="O1071" i="3"/>
  <c r="N1071" i="3"/>
  <c r="T1070" i="3"/>
  <c r="U1070" i="3" s="1"/>
  <c r="P1070" i="3"/>
  <c r="S1070" i="3" s="1"/>
  <c r="O1070" i="3"/>
  <c r="N1070" i="3"/>
  <c r="T1069" i="3"/>
  <c r="U1069" i="3" s="1"/>
  <c r="P1069" i="3"/>
  <c r="S1069" i="3" s="1"/>
  <c r="O1069" i="3"/>
  <c r="N1069" i="3"/>
  <c r="T1068" i="3"/>
  <c r="U1068" i="3" s="1"/>
  <c r="P1068" i="3"/>
  <c r="S1068" i="3" s="1"/>
  <c r="O1068" i="3"/>
  <c r="N1068" i="3"/>
  <c r="T1067" i="3"/>
  <c r="U1067" i="3" s="1"/>
  <c r="P1067" i="3"/>
  <c r="S1067" i="3" s="1"/>
  <c r="O1067" i="3"/>
  <c r="N1067" i="3"/>
  <c r="T1066" i="3"/>
  <c r="U1066" i="3" s="1"/>
  <c r="P1066" i="3"/>
  <c r="S1066" i="3" s="1"/>
  <c r="O1066" i="3"/>
  <c r="N1066" i="3"/>
  <c r="T1065" i="3"/>
  <c r="U1065" i="3" s="1"/>
  <c r="P1065" i="3"/>
  <c r="S1065" i="3" s="1"/>
  <c r="O1065" i="3"/>
  <c r="N1065" i="3"/>
  <c r="T1064" i="3"/>
  <c r="U1064" i="3" s="1"/>
  <c r="P1064" i="3"/>
  <c r="S1064" i="3" s="1"/>
  <c r="O1064" i="3"/>
  <c r="N1064" i="3"/>
  <c r="T1063" i="3"/>
  <c r="U1063" i="3" s="1"/>
  <c r="P1063" i="3"/>
  <c r="S1063" i="3" s="1"/>
  <c r="O1063" i="3"/>
  <c r="N1063" i="3"/>
  <c r="T1062" i="3"/>
  <c r="U1062" i="3" s="1"/>
  <c r="P1062" i="3"/>
  <c r="S1062" i="3" s="1"/>
  <c r="O1062" i="3"/>
  <c r="N1062" i="3"/>
  <c r="T1061" i="3"/>
  <c r="U1061" i="3" s="1"/>
  <c r="P1061" i="3"/>
  <c r="S1061" i="3" s="1"/>
  <c r="O1061" i="3"/>
  <c r="N1061" i="3"/>
  <c r="T1060" i="3"/>
  <c r="U1060" i="3" s="1"/>
  <c r="P1060" i="3"/>
  <c r="S1060" i="3" s="1"/>
  <c r="O1060" i="3"/>
  <c r="N1060" i="3"/>
  <c r="T1059" i="3"/>
  <c r="U1059" i="3" s="1"/>
  <c r="P1059" i="3"/>
  <c r="S1059" i="3" s="1"/>
  <c r="O1059" i="3"/>
  <c r="N1059" i="3"/>
  <c r="T1058" i="3"/>
  <c r="U1058" i="3" s="1"/>
  <c r="P1058" i="3"/>
  <c r="S1058" i="3" s="1"/>
  <c r="O1058" i="3"/>
  <c r="N1058" i="3"/>
  <c r="T1057" i="3"/>
  <c r="U1057" i="3" s="1"/>
  <c r="P1057" i="3"/>
  <c r="S1057" i="3" s="1"/>
  <c r="O1057" i="3"/>
  <c r="N1057" i="3"/>
  <c r="T1056" i="3"/>
  <c r="U1056" i="3" s="1"/>
  <c r="P1056" i="3"/>
  <c r="S1056" i="3" s="1"/>
  <c r="O1056" i="3"/>
  <c r="N1056" i="3"/>
  <c r="T1055" i="3"/>
  <c r="U1055" i="3" s="1"/>
  <c r="P1055" i="3"/>
  <c r="S1055" i="3" s="1"/>
  <c r="O1055" i="3"/>
  <c r="N1055" i="3"/>
  <c r="T1054" i="3"/>
  <c r="U1054" i="3" s="1"/>
  <c r="P1054" i="3"/>
  <c r="S1054" i="3" s="1"/>
  <c r="O1054" i="3"/>
  <c r="N1054" i="3"/>
  <c r="T1053" i="3"/>
  <c r="U1053" i="3" s="1"/>
  <c r="P1053" i="3"/>
  <c r="S1053" i="3" s="1"/>
  <c r="O1053" i="3"/>
  <c r="N1053" i="3"/>
  <c r="T1052" i="3"/>
  <c r="U1052" i="3" s="1"/>
  <c r="P1052" i="3"/>
  <c r="S1052" i="3" s="1"/>
  <c r="O1052" i="3"/>
  <c r="N1052" i="3"/>
  <c r="T1051" i="3"/>
  <c r="U1051" i="3" s="1"/>
  <c r="P1051" i="3"/>
  <c r="S1051" i="3" s="1"/>
  <c r="O1051" i="3"/>
  <c r="N1051" i="3"/>
  <c r="T1050" i="3"/>
  <c r="U1050" i="3" s="1"/>
  <c r="P1050" i="3"/>
  <c r="S1050" i="3" s="1"/>
  <c r="O1050" i="3"/>
  <c r="N1050" i="3"/>
  <c r="T1049" i="3"/>
  <c r="U1049" i="3" s="1"/>
  <c r="P1049" i="3"/>
  <c r="S1049" i="3" s="1"/>
  <c r="O1049" i="3"/>
  <c r="N1049" i="3"/>
  <c r="T1048" i="3"/>
  <c r="U1048" i="3" s="1"/>
  <c r="P1048" i="3"/>
  <c r="S1048" i="3" s="1"/>
  <c r="O1048" i="3"/>
  <c r="N1048" i="3"/>
  <c r="T1047" i="3"/>
  <c r="U1047" i="3" s="1"/>
  <c r="P1047" i="3"/>
  <c r="S1047" i="3" s="1"/>
  <c r="O1047" i="3"/>
  <c r="N1047" i="3"/>
  <c r="T1046" i="3"/>
  <c r="U1046" i="3" s="1"/>
  <c r="P1046" i="3"/>
  <c r="S1046" i="3" s="1"/>
  <c r="O1046" i="3"/>
  <c r="N1046" i="3"/>
  <c r="T1045" i="3"/>
  <c r="U1045" i="3" s="1"/>
  <c r="P1045" i="3"/>
  <c r="S1045" i="3" s="1"/>
  <c r="O1045" i="3"/>
  <c r="N1045" i="3"/>
  <c r="T1044" i="3"/>
  <c r="U1044" i="3" s="1"/>
  <c r="P1044" i="3"/>
  <c r="S1044" i="3" s="1"/>
  <c r="O1044" i="3"/>
  <c r="N1044" i="3"/>
  <c r="T1043" i="3"/>
  <c r="U1043" i="3" s="1"/>
  <c r="P1043" i="3"/>
  <c r="S1043" i="3" s="1"/>
  <c r="O1043" i="3"/>
  <c r="N1043" i="3"/>
  <c r="T1042" i="3"/>
  <c r="U1042" i="3" s="1"/>
  <c r="P1042" i="3"/>
  <c r="S1042" i="3" s="1"/>
  <c r="O1042" i="3"/>
  <c r="N1042" i="3"/>
  <c r="T1041" i="3"/>
  <c r="U1041" i="3" s="1"/>
  <c r="P1041" i="3"/>
  <c r="S1041" i="3" s="1"/>
  <c r="O1041" i="3"/>
  <c r="N1041" i="3"/>
  <c r="T1040" i="3"/>
  <c r="U1040" i="3" s="1"/>
  <c r="P1040" i="3"/>
  <c r="S1040" i="3" s="1"/>
  <c r="O1040" i="3"/>
  <c r="N1040" i="3"/>
  <c r="T1039" i="3"/>
  <c r="U1039" i="3" s="1"/>
  <c r="P1039" i="3"/>
  <c r="S1039" i="3" s="1"/>
  <c r="O1039" i="3"/>
  <c r="N1039" i="3"/>
  <c r="T1038" i="3"/>
  <c r="U1038" i="3" s="1"/>
  <c r="P1038" i="3"/>
  <c r="S1038" i="3" s="1"/>
  <c r="O1038" i="3"/>
  <c r="N1038" i="3"/>
  <c r="T1037" i="3"/>
  <c r="U1037" i="3" s="1"/>
  <c r="P1037" i="3"/>
  <c r="S1037" i="3" s="1"/>
  <c r="O1037" i="3"/>
  <c r="N1037" i="3"/>
  <c r="T1036" i="3"/>
  <c r="U1036" i="3" s="1"/>
  <c r="P1036" i="3"/>
  <c r="S1036" i="3" s="1"/>
  <c r="O1036" i="3"/>
  <c r="N1036" i="3"/>
  <c r="T1035" i="3"/>
  <c r="U1035" i="3" s="1"/>
  <c r="P1035" i="3"/>
  <c r="S1035" i="3" s="1"/>
  <c r="O1035" i="3"/>
  <c r="N1035" i="3"/>
  <c r="T1034" i="3"/>
  <c r="U1034" i="3" s="1"/>
  <c r="P1034" i="3"/>
  <c r="S1034" i="3" s="1"/>
  <c r="O1034" i="3"/>
  <c r="N1034" i="3"/>
  <c r="T1033" i="3"/>
  <c r="U1033" i="3" s="1"/>
  <c r="P1033" i="3"/>
  <c r="S1033" i="3" s="1"/>
  <c r="O1033" i="3"/>
  <c r="N1033" i="3"/>
  <c r="T1032" i="3"/>
  <c r="U1032" i="3" s="1"/>
  <c r="P1032" i="3"/>
  <c r="S1032" i="3" s="1"/>
  <c r="O1032" i="3"/>
  <c r="N1032" i="3"/>
  <c r="T1031" i="3"/>
  <c r="U1031" i="3" s="1"/>
  <c r="P1031" i="3"/>
  <c r="S1031" i="3" s="1"/>
  <c r="O1031" i="3"/>
  <c r="N1031" i="3"/>
  <c r="T1030" i="3"/>
  <c r="U1030" i="3" s="1"/>
  <c r="P1030" i="3"/>
  <c r="S1030" i="3" s="1"/>
  <c r="O1030" i="3"/>
  <c r="N1030" i="3"/>
  <c r="T1029" i="3"/>
  <c r="U1029" i="3" s="1"/>
  <c r="P1029" i="3"/>
  <c r="S1029" i="3" s="1"/>
  <c r="O1029" i="3"/>
  <c r="N1029" i="3"/>
  <c r="T1028" i="3"/>
  <c r="U1028" i="3" s="1"/>
  <c r="P1028" i="3"/>
  <c r="S1028" i="3" s="1"/>
  <c r="O1028" i="3"/>
  <c r="N1028" i="3"/>
  <c r="T1027" i="3"/>
  <c r="U1027" i="3" s="1"/>
  <c r="P1027" i="3"/>
  <c r="S1027" i="3" s="1"/>
  <c r="O1027" i="3"/>
  <c r="N1027" i="3"/>
  <c r="T1026" i="3"/>
  <c r="U1026" i="3" s="1"/>
  <c r="P1026" i="3"/>
  <c r="S1026" i="3" s="1"/>
  <c r="O1026" i="3"/>
  <c r="N1026" i="3"/>
  <c r="T1025" i="3"/>
  <c r="U1025" i="3" s="1"/>
  <c r="P1025" i="3"/>
  <c r="S1025" i="3" s="1"/>
  <c r="O1025" i="3"/>
  <c r="N1025" i="3"/>
  <c r="T1024" i="3"/>
  <c r="U1024" i="3" s="1"/>
  <c r="P1024" i="3"/>
  <c r="S1024" i="3" s="1"/>
  <c r="O1024" i="3"/>
  <c r="N1024" i="3"/>
  <c r="T1023" i="3"/>
  <c r="U1023" i="3" s="1"/>
  <c r="P1023" i="3"/>
  <c r="S1023" i="3" s="1"/>
  <c r="O1023" i="3"/>
  <c r="N1023" i="3"/>
  <c r="T1022" i="3"/>
  <c r="U1022" i="3" s="1"/>
  <c r="P1022" i="3"/>
  <c r="S1022" i="3" s="1"/>
  <c r="O1022" i="3"/>
  <c r="N1022" i="3"/>
  <c r="T1021" i="3"/>
  <c r="U1021" i="3" s="1"/>
  <c r="P1021" i="3"/>
  <c r="S1021" i="3" s="1"/>
  <c r="O1021" i="3"/>
  <c r="N1021" i="3"/>
  <c r="T1020" i="3"/>
  <c r="U1020" i="3" s="1"/>
  <c r="P1020" i="3"/>
  <c r="S1020" i="3" s="1"/>
  <c r="O1020" i="3"/>
  <c r="N1020" i="3"/>
  <c r="T1019" i="3"/>
  <c r="U1019" i="3" s="1"/>
  <c r="P1019" i="3"/>
  <c r="S1019" i="3" s="1"/>
  <c r="O1019" i="3"/>
  <c r="N1019" i="3"/>
  <c r="T1018" i="3"/>
  <c r="U1018" i="3" s="1"/>
  <c r="P1018" i="3"/>
  <c r="S1018" i="3" s="1"/>
  <c r="O1018" i="3"/>
  <c r="N1018" i="3"/>
  <c r="T1017" i="3"/>
  <c r="U1017" i="3" s="1"/>
  <c r="P1017" i="3"/>
  <c r="S1017" i="3" s="1"/>
  <c r="O1017" i="3"/>
  <c r="N1017" i="3"/>
  <c r="T1016" i="3"/>
  <c r="U1016" i="3" s="1"/>
  <c r="P1016" i="3"/>
  <c r="S1016" i="3" s="1"/>
  <c r="O1016" i="3"/>
  <c r="N1016" i="3"/>
  <c r="T1015" i="3"/>
  <c r="U1015" i="3" s="1"/>
  <c r="P1015" i="3"/>
  <c r="S1015" i="3" s="1"/>
  <c r="O1015" i="3"/>
  <c r="N1015" i="3"/>
  <c r="T1014" i="3"/>
  <c r="U1014" i="3" s="1"/>
  <c r="P1014" i="3"/>
  <c r="S1014" i="3" s="1"/>
  <c r="O1014" i="3"/>
  <c r="N1014" i="3"/>
  <c r="T1013" i="3"/>
  <c r="U1013" i="3" s="1"/>
  <c r="P1013" i="3"/>
  <c r="S1013" i="3" s="1"/>
  <c r="O1013" i="3"/>
  <c r="N1013" i="3"/>
  <c r="T1012" i="3"/>
  <c r="U1012" i="3" s="1"/>
  <c r="P1012" i="3"/>
  <c r="S1012" i="3" s="1"/>
  <c r="O1012" i="3"/>
  <c r="N1012" i="3"/>
  <c r="T1011" i="3"/>
  <c r="U1011" i="3" s="1"/>
  <c r="P1011" i="3"/>
  <c r="S1011" i="3" s="1"/>
  <c r="O1011" i="3"/>
  <c r="N1011" i="3"/>
  <c r="T1010" i="3"/>
  <c r="U1010" i="3" s="1"/>
  <c r="P1010" i="3"/>
  <c r="S1010" i="3" s="1"/>
  <c r="O1010" i="3"/>
  <c r="N1010" i="3"/>
  <c r="T1009" i="3"/>
  <c r="U1009" i="3" s="1"/>
  <c r="P1009" i="3"/>
  <c r="S1009" i="3" s="1"/>
  <c r="O1009" i="3"/>
  <c r="N1009" i="3"/>
  <c r="T1008" i="3"/>
  <c r="U1008" i="3" s="1"/>
  <c r="P1008" i="3"/>
  <c r="S1008" i="3" s="1"/>
  <c r="O1008" i="3"/>
  <c r="N1008" i="3"/>
  <c r="T1007" i="3"/>
  <c r="U1007" i="3" s="1"/>
  <c r="P1007" i="3"/>
  <c r="S1007" i="3" s="1"/>
  <c r="O1007" i="3"/>
  <c r="N1007" i="3"/>
  <c r="T1006" i="3"/>
  <c r="U1006" i="3" s="1"/>
  <c r="P1006" i="3"/>
  <c r="S1006" i="3" s="1"/>
  <c r="O1006" i="3"/>
  <c r="N1006" i="3"/>
  <c r="T1005" i="3"/>
  <c r="U1005" i="3" s="1"/>
  <c r="P1005" i="3"/>
  <c r="S1005" i="3" s="1"/>
  <c r="O1005" i="3"/>
  <c r="N1005" i="3"/>
  <c r="T1004" i="3"/>
  <c r="U1004" i="3" s="1"/>
  <c r="P1004" i="3"/>
  <c r="S1004" i="3" s="1"/>
  <c r="O1004" i="3"/>
  <c r="N1004" i="3"/>
  <c r="T1003" i="3"/>
  <c r="U1003" i="3" s="1"/>
  <c r="P1003" i="3"/>
  <c r="S1003" i="3" s="1"/>
  <c r="O1003" i="3"/>
  <c r="N1003" i="3"/>
  <c r="T1002" i="3"/>
  <c r="U1002" i="3" s="1"/>
  <c r="P1002" i="3"/>
  <c r="S1002" i="3" s="1"/>
  <c r="O1002" i="3"/>
  <c r="N1002" i="3"/>
  <c r="T1001" i="3"/>
  <c r="U1001" i="3" s="1"/>
  <c r="P1001" i="3"/>
  <c r="S1001" i="3" s="1"/>
  <c r="O1001" i="3"/>
  <c r="N1001" i="3"/>
  <c r="T1000" i="3"/>
  <c r="U1000" i="3" s="1"/>
  <c r="P1000" i="3"/>
  <c r="S1000" i="3" s="1"/>
  <c r="O1000" i="3"/>
  <c r="N1000" i="3"/>
  <c r="T999" i="3"/>
  <c r="U999" i="3" s="1"/>
  <c r="P999" i="3"/>
  <c r="S999" i="3" s="1"/>
  <c r="O999" i="3"/>
  <c r="N999" i="3"/>
  <c r="T998" i="3"/>
  <c r="U998" i="3" s="1"/>
  <c r="P998" i="3"/>
  <c r="S998" i="3" s="1"/>
  <c r="O998" i="3"/>
  <c r="N998" i="3"/>
  <c r="T997" i="3"/>
  <c r="U997" i="3" s="1"/>
  <c r="P997" i="3"/>
  <c r="S997" i="3" s="1"/>
  <c r="O997" i="3"/>
  <c r="N997" i="3"/>
  <c r="T996" i="3"/>
  <c r="U996" i="3" s="1"/>
  <c r="P996" i="3"/>
  <c r="S996" i="3" s="1"/>
  <c r="O996" i="3"/>
  <c r="N996" i="3"/>
  <c r="T995" i="3"/>
  <c r="U995" i="3" s="1"/>
  <c r="P995" i="3"/>
  <c r="S995" i="3" s="1"/>
  <c r="O995" i="3"/>
  <c r="N995" i="3"/>
  <c r="T994" i="3"/>
  <c r="U994" i="3" s="1"/>
  <c r="P994" i="3"/>
  <c r="S994" i="3" s="1"/>
  <c r="O994" i="3"/>
  <c r="N994" i="3"/>
  <c r="T993" i="3"/>
  <c r="U993" i="3" s="1"/>
  <c r="P993" i="3"/>
  <c r="S993" i="3" s="1"/>
  <c r="O993" i="3"/>
  <c r="N993" i="3"/>
  <c r="T992" i="3"/>
  <c r="U992" i="3" s="1"/>
  <c r="P992" i="3"/>
  <c r="S992" i="3" s="1"/>
  <c r="O992" i="3"/>
  <c r="N992" i="3"/>
  <c r="T991" i="3"/>
  <c r="U991" i="3" s="1"/>
  <c r="P991" i="3"/>
  <c r="S991" i="3" s="1"/>
  <c r="O991" i="3"/>
  <c r="N991" i="3"/>
  <c r="T990" i="3"/>
  <c r="U990" i="3" s="1"/>
  <c r="P990" i="3"/>
  <c r="S990" i="3" s="1"/>
  <c r="O990" i="3"/>
  <c r="N990" i="3"/>
  <c r="T989" i="3"/>
  <c r="U989" i="3" s="1"/>
  <c r="P989" i="3"/>
  <c r="S989" i="3" s="1"/>
  <c r="O989" i="3"/>
  <c r="N989" i="3"/>
  <c r="T988" i="3"/>
  <c r="U988" i="3" s="1"/>
  <c r="P988" i="3"/>
  <c r="S988" i="3" s="1"/>
  <c r="O988" i="3"/>
  <c r="N988" i="3"/>
  <c r="T987" i="3"/>
  <c r="U987" i="3" s="1"/>
  <c r="P987" i="3"/>
  <c r="S987" i="3" s="1"/>
  <c r="O987" i="3"/>
  <c r="N987" i="3"/>
  <c r="T986" i="3"/>
  <c r="U986" i="3" s="1"/>
  <c r="P986" i="3"/>
  <c r="S986" i="3" s="1"/>
  <c r="O986" i="3"/>
  <c r="N986" i="3"/>
  <c r="T985" i="3"/>
  <c r="U985" i="3" s="1"/>
  <c r="P985" i="3"/>
  <c r="S985" i="3" s="1"/>
  <c r="O985" i="3"/>
  <c r="N985" i="3"/>
  <c r="T984" i="3"/>
  <c r="U984" i="3" s="1"/>
  <c r="P984" i="3"/>
  <c r="S984" i="3" s="1"/>
  <c r="O984" i="3"/>
  <c r="N984" i="3"/>
  <c r="T983" i="3"/>
  <c r="U983" i="3" s="1"/>
  <c r="P983" i="3"/>
  <c r="S983" i="3" s="1"/>
  <c r="O983" i="3"/>
  <c r="N983" i="3"/>
  <c r="T982" i="3"/>
  <c r="U982" i="3" s="1"/>
  <c r="P982" i="3"/>
  <c r="S982" i="3" s="1"/>
  <c r="O982" i="3"/>
  <c r="N982" i="3"/>
  <c r="T981" i="3"/>
  <c r="U981" i="3" s="1"/>
  <c r="P981" i="3"/>
  <c r="S981" i="3" s="1"/>
  <c r="O981" i="3"/>
  <c r="N981" i="3"/>
  <c r="T980" i="3"/>
  <c r="U980" i="3" s="1"/>
  <c r="P980" i="3"/>
  <c r="S980" i="3" s="1"/>
  <c r="O980" i="3"/>
  <c r="N980" i="3"/>
  <c r="T979" i="3"/>
  <c r="U979" i="3" s="1"/>
  <c r="P979" i="3"/>
  <c r="S979" i="3" s="1"/>
  <c r="O979" i="3"/>
  <c r="N979" i="3"/>
  <c r="T978" i="3"/>
  <c r="U978" i="3" s="1"/>
  <c r="P978" i="3"/>
  <c r="S978" i="3" s="1"/>
  <c r="O978" i="3"/>
  <c r="N978" i="3"/>
  <c r="T977" i="3"/>
  <c r="U977" i="3" s="1"/>
  <c r="P977" i="3"/>
  <c r="S977" i="3" s="1"/>
  <c r="O977" i="3"/>
  <c r="N977" i="3"/>
  <c r="T976" i="3"/>
  <c r="U976" i="3" s="1"/>
  <c r="P976" i="3"/>
  <c r="S976" i="3" s="1"/>
  <c r="O976" i="3"/>
  <c r="N976" i="3"/>
  <c r="T975" i="3"/>
  <c r="U975" i="3" s="1"/>
  <c r="P975" i="3"/>
  <c r="S975" i="3" s="1"/>
  <c r="O975" i="3"/>
  <c r="N975" i="3"/>
  <c r="T974" i="3"/>
  <c r="U974" i="3" s="1"/>
  <c r="P974" i="3"/>
  <c r="S974" i="3" s="1"/>
  <c r="O974" i="3"/>
  <c r="N974" i="3"/>
  <c r="T973" i="3"/>
  <c r="U973" i="3" s="1"/>
  <c r="P973" i="3"/>
  <c r="S973" i="3" s="1"/>
  <c r="O973" i="3"/>
  <c r="N973" i="3"/>
  <c r="T972" i="3"/>
  <c r="U972" i="3" s="1"/>
  <c r="P972" i="3"/>
  <c r="S972" i="3" s="1"/>
  <c r="O972" i="3"/>
  <c r="N972" i="3"/>
  <c r="T971" i="3"/>
  <c r="U971" i="3" s="1"/>
  <c r="P971" i="3"/>
  <c r="S971" i="3" s="1"/>
  <c r="O971" i="3"/>
  <c r="N971" i="3"/>
  <c r="T970" i="3"/>
  <c r="U970" i="3" s="1"/>
  <c r="P970" i="3"/>
  <c r="S970" i="3" s="1"/>
  <c r="O970" i="3"/>
  <c r="N970" i="3"/>
  <c r="T969" i="3"/>
  <c r="U969" i="3" s="1"/>
  <c r="P969" i="3"/>
  <c r="S969" i="3" s="1"/>
  <c r="O969" i="3"/>
  <c r="N969" i="3"/>
  <c r="T968" i="3"/>
  <c r="U968" i="3" s="1"/>
  <c r="P968" i="3"/>
  <c r="S968" i="3" s="1"/>
  <c r="O968" i="3"/>
  <c r="N968" i="3"/>
  <c r="T967" i="3"/>
  <c r="U967" i="3" s="1"/>
  <c r="P967" i="3"/>
  <c r="S967" i="3" s="1"/>
  <c r="O967" i="3"/>
  <c r="N967" i="3"/>
  <c r="T966" i="3"/>
  <c r="U966" i="3" s="1"/>
  <c r="P966" i="3"/>
  <c r="S966" i="3" s="1"/>
  <c r="O966" i="3"/>
  <c r="N966" i="3"/>
  <c r="T965" i="3"/>
  <c r="U965" i="3" s="1"/>
  <c r="P965" i="3"/>
  <c r="S965" i="3" s="1"/>
  <c r="O965" i="3"/>
  <c r="N965" i="3"/>
  <c r="T964" i="3"/>
  <c r="U964" i="3" s="1"/>
  <c r="P964" i="3"/>
  <c r="S964" i="3" s="1"/>
  <c r="O964" i="3"/>
  <c r="N964" i="3"/>
  <c r="T963" i="3"/>
  <c r="U963" i="3" s="1"/>
  <c r="P963" i="3"/>
  <c r="S963" i="3" s="1"/>
  <c r="O963" i="3"/>
  <c r="N963" i="3"/>
  <c r="T962" i="3"/>
  <c r="U962" i="3" s="1"/>
  <c r="P962" i="3"/>
  <c r="S962" i="3" s="1"/>
  <c r="O962" i="3"/>
  <c r="N962" i="3"/>
  <c r="T961" i="3"/>
  <c r="U961" i="3" s="1"/>
  <c r="P961" i="3"/>
  <c r="S961" i="3" s="1"/>
  <c r="O961" i="3"/>
  <c r="N961" i="3"/>
  <c r="T960" i="3"/>
  <c r="U960" i="3" s="1"/>
  <c r="P960" i="3"/>
  <c r="S960" i="3" s="1"/>
  <c r="O960" i="3"/>
  <c r="N960" i="3"/>
  <c r="T959" i="3"/>
  <c r="U959" i="3" s="1"/>
  <c r="P959" i="3"/>
  <c r="S959" i="3" s="1"/>
  <c r="O959" i="3"/>
  <c r="N959" i="3"/>
  <c r="T958" i="3"/>
  <c r="U958" i="3" s="1"/>
  <c r="P958" i="3"/>
  <c r="S958" i="3" s="1"/>
  <c r="O958" i="3"/>
  <c r="N958" i="3"/>
  <c r="T957" i="3"/>
  <c r="U957" i="3" s="1"/>
  <c r="P957" i="3"/>
  <c r="S957" i="3" s="1"/>
  <c r="O957" i="3"/>
  <c r="N957" i="3"/>
  <c r="T956" i="3"/>
  <c r="U956" i="3" s="1"/>
  <c r="P956" i="3"/>
  <c r="S956" i="3" s="1"/>
  <c r="O956" i="3"/>
  <c r="N956" i="3"/>
  <c r="T955" i="3"/>
  <c r="U955" i="3" s="1"/>
  <c r="P955" i="3"/>
  <c r="S955" i="3" s="1"/>
  <c r="O955" i="3"/>
  <c r="N955" i="3"/>
  <c r="T954" i="3"/>
  <c r="U954" i="3" s="1"/>
  <c r="P954" i="3"/>
  <c r="S954" i="3" s="1"/>
  <c r="O954" i="3"/>
  <c r="N954" i="3"/>
  <c r="T953" i="3"/>
  <c r="U953" i="3" s="1"/>
  <c r="P953" i="3"/>
  <c r="S953" i="3" s="1"/>
  <c r="O953" i="3"/>
  <c r="N953" i="3"/>
  <c r="T952" i="3"/>
  <c r="U952" i="3" s="1"/>
  <c r="P952" i="3"/>
  <c r="S952" i="3" s="1"/>
  <c r="O952" i="3"/>
  <c r="N952" i="3"/>
  <c r="T951" i="3"/>
  <c r="U951" i="3" s="1"/>
  <c r="P951" i="3"/>
  <c r="S951" i="3" s="1"/>
  <c r="O951" i="3"/>
  <c r="N951" i="3"/>
  <c r="T950" i="3"/>
  <c r="U950" i="3" s="1"/>
  <c r="P950" i="3"/>
  <c r="S950" i="3" s="1"/>
  <c r="O950" i="3"/>
  <c r="N950" i="3"/>
  <c r="T949" i="3"/>
  <c r="U949" i="3" s="1"/>
  <c r="P949" i="3"/>
  <c r="S949" i="3" s="1"/>
  <c r="O949" i="3"/>
  <c r="N949" i="3"/>
  <c r="T948" i="3"/>
  <c r="U948" i="3" s="1"/>
  <c r="P948" i="3"/>
  <c r="S948" i="3" s="1"/>
  <c r="O948" i="3"/>
  <c r="N948" i="3"/>
  <c r="T947" i="3"/>
  <c r="U947" i="3" s="1"/>
  <c r="P947" i="3"/>
  <c r="S947" i="3" s="1"/>
  <c r="O947" i="3"/>
  <c r="N947" i="3"/>
  <c r="T946" i="3"/>
  <c r="U946" i="3" s="1"/>
  <c r="P946" i="3"/>
  <c r="S946" i="3" s="1"/>
  <c r="O946" i="3"/>
  <c r="N946" i="3"/>
  <c r="T945" i="3"/>
  <c r="U945" i="3" s="1"/>
  <c r="P945" i="3"/>
  <c r="S945" i="3" s="1"/>
  <c r="O945" i="3"/>
  <c r="N945" i="3"/>
  <c r="T944" i="3"/>
  <c r="U944" i="3" s="1"/>
  <c r="P944" i="3"/>
  <c r="S944" i="3" s="1"/>
  <c r="O944" i="3"/>
  <c r="N944" i="3"/>
  <c r="T943" i="3"/>
  <c r="U943" i="3" s="1"/>
  <c r="P943" i="3"/>
  <c r="S943" i="3" s="1"/>
  <c r="O943" i="3"/>
  <c r="N943" i="3"/>
  <c r="T942" i="3"/>
  <c r="U942" i="3" s="1"/>
  <c r="P942" i="3"/>
  <c r="S942" i="3" s="1"/>
  <c r="O942" i="3"/>
  <c r="N942" i="3"/>
  <c r="T941" i="3"/>
  <c r="U941" i="3" s="1"/>
  <c r="P941" i="3"/>
  <c r="S941" i="3" s="1"/>
  <c r="O941" i="3"/>
  <c r="N941" i="3"/>
  <c r="T940" i="3"/>
  <c r="U940" i="3" s="1"/>
  <c r="P940" i="3"/>
  <c r="S940" i="3" s="1"/>
  <c r="O940" i="3"/>
  <c r="N940" i="3"/>
  <c r="T939" i="3"/>
  <c r="U939" i="3" s="1"/>
  <c r="P939" i="3"/>
  <c r="S939" i="3" s="1"/>
  <c r="O939" i="3"/>
  <c r="N939" i="3"/>
  <c r="T938" i="3"/>
  <c r="U938" i="3" s="1"/>
  <c r="P938" i="3"/>
  <c r="S938" i="3" s="1"/>
  <c r="O938" i="3"/>
  <c r="N938" i="3"/>
  <c r="T937" i="3"/>
  <c r="U937" i="3" s="1"/>
  <c r="P937" i="3"/>
  <c r="S937" i="3" s="1"/>
  <c r="O937" i="3"/>
  <c r="N937" i="3"/>
  <c r="T936" i="3"/>
  <c r="U936" i="3" s="1"/>
  <c r="P936" i="3"/>
  <c r="S936" i="3" s="1"/>
  <c r="O936" i="3"/>
  <c r="N936" i="3"/>
  <c r="T935" i="3"/>
  <c r="U935" i="3" s="1"/>
  <c r="P935" i="3"/>
  <c r="S935" i="3" s="1"/>
  <c r="O935" i="3"/>
  <c r="N935" i="3"/>
  <c r="T934" i="3"/>
  <c r="U934" i="3" s="1"/>
  <c r="P934" i="3"/>
  <c r="S934" i="3" s="1"/>
  <c r="O934" i="3"/>
  <c r="N934" i="3"/>
  <c r="T933" i="3"/>
  <c r="U933" i="3" s="1"/>
  <c r="P933" i="3"/>
  <c r="S933" i="3" s="1"/>
  <c r="O933" i="3"/>
  <c r="N933" i="3"/>
  <c r="T932" i="3"/>
  <c r="U932" i="3" s="1"/>
  <c r="P932" i="3"/>
  <c r="S932" i="3" s="1"/>
  <c r="O932" i="3"/>
  <c r="N932" i="3"/>
  <c r="T931" i="3"/>
  <c r="U931" i="3" s="1"/>
  <c r="P931" i="3"/>
  <c r="S931" i="3" s="1"/>
  <c r="O931" i="3"/>
  <c r="N931" i="3"/>
  <c r="T930" i="3"/>
  <c r="U930" i="3" s="1"/>
  <c r="P930" i="3"/>
  <c r="S930" i="3" s="1"/>
  <c r="O930" i="3"/>
  <c r="N930" i="3"/>
  <c r="T929" i="3"/>
  <c r="U929" i="3" s="1"/>
  <c r="P929" i="3"/>
  <c r="S929" i="3" s="1"/>
  <c r="O929" i="3"/>
  <c r="N929" i="3"/>
  <c r="T928" i="3"/>
  <c r="U928" i="3" s="1"/>
  <c r="P928" i="3"/>
  <c r="S928" i="3" s="1"/>
  <c r="O928" i="3"/>
  <c r="N928" i="3"/>
  <c r="T927" i="3"/>
  <c r="U927" i="3" s="1"/>
  <c r="P927" i="3"/>
  <c r="S927" i="3" s="1"/>
  <c r="O927" i="3"/>
  <c r="N927" i="3"/>
  <c r="T926" i="3"/>
  <c r="U926" i="3" s="1"/>
  <c r="P926" i="3"/>
  <c r="S926" i="3" s="1"/>
  <c r="O926" i="3"/>
  <c r="N926" i="3"/>
  <c r="T925" i="3"/>
  <c r="U925" i="3" s="1"/>
  <c r="P925" i="3"/>
  <c r="S925" i="3" s="1"/>
  <c r="O925" i="3"/>
  <c r="N925" i="3"/>
  <c r="T924" i="3"/>
  <c r="U924" i="3" s="1"/>
  <c r="P924" i="3"/>
  <c r="S924" i="3" s="1"/>
  <c r="O924" i="3"/>
  <c r="N924" i="3"/>
  <c r="T923" i="3"/>
  <c r="U923" i="3" s="1"/>
  <c r="P923" i="3"/>
  <c r="S923" i="3" s="1"/>
  <c r="O923" i="3"/>
  <c r="N923" i="3"/>
  <c r="T922" i="3"/>
  <c r="U922" i="3" s="1"/>
  <c r="P922" i="3"/>
  <c r="S922" i="3" s="1"/>
  <c r="O922" i="3"/>
  <c r="N922" i="3"/>
  <c r="T921" i="3"/>
  <c r="U921" i="3" s="1"/>
  <c r="P921" i="3"/>
  <c r="S921" i="3" s="1"/>
  <c r="O921" i="3"/>
  <c r="N921" i="3"/>
  <c r="T920" i="3"/>
  <c r="U920" i="3" s="1"/>
  <c r="P920" i="3"/>
  <c r="S920" i="3" s="1"/>
  <c r="O920" i="3"/>
  <c r="N920" i="3"/>
  <c r="T919" i="3"/>
  <c r="U919" i="3" s="1"/>
  <c r="P919" i="3"/>
  <c r="S919" i="3" s="1"/>
  <c r="O919" i="3"/>
  <c r="N919" i="3"/>
  <c r="T918" i="3"/>
  <c r="U918" i="3" s="1"/>
  <c r="P918" i="3"/>
  <c r="S918" i="3" s="1"/>
  <c r="O918" i="3"/>
  <c r="N918" i="3"/>
  <c r="T917" i="3"/>
  <c r="U917" i="3" s="1"/>
  <c r="P917" i="3"/>
  <c r="S917" i="3" s="1"/>
  <c r="O917" i="3"/>
  <c r="N917" i="3"/>
  <c r="T916" i="3"/>
  <c r="U916" i="3" s="1"/>
  <c r="P916" i="3"/>
  <c r="S916" i="3" s="1"/>
  <c r="O916" i="3"/>
  <c r="N916" i="3"/>
  <c r="T915" i="3"/>
  <c r="U915" i="3" s="1"/>
  <c r="P915" i="3"/>
  <c r="S915" i="3" s="1"/>
  <c r="O915" i="3"/>
  <c r="N915" i="3"/>
  <c r="T914" i="3"/>
  <c r="U914" i="3" s="1"/>
  <c r="P914" i="3"/>
  <c r="S914" i="3" s="1"/>
  <c r="O914" i="3"/>
  <c r="N914" i="3"/>
  <c r="T913" i="3"/>
  <c r="U913" i="3" s="1"/>
  <c r="P913" i="3"/>
  <c r="S913" i="3" s="1"/>
  <c r="O913" i="3"/>
  <c r="N913" i="3"/>
  <c r="T912" i="3"/>
  <c r="U912" i="3" s="1"/>
  <c r="P912" i="3"/>
  <c r="S912" i="3" s="1"/>
  <c r="O912" i="3"/>
  <c r="N912" i="3"/>
  <c r="T911" i="3"/>
  <c r="U911" i="3" s="1"/>
  <c r="P911" i="3"/>
  <c r="S911" i="3" s="1"/>
  <c r="O911" i="3"/>
  <c r="N911" i="3"/>
  <c r="T910" i="3"/>
  <c r="U910" i="3" s="1"/>
  <c r="P910" i="3"/>
  <c r="S910" i="3" s="1"/>
  <c r="O910" i="3"/>
  <c r="N910" i="3"/>
  <c r="T909" i="3"/>
  <c r="U909" i="3" s="1"/>
  <c r="P909" i="3"/>
  <c r="S909" i="3" s="1"/>
  <c r="O909" i="3"/>
  <c r="N909" i="3"/>
  <c r="T908" i="3"/>
  <c r="U908" i="3" s="1"/>
  <c r="P908" i="3"/>
  <c r="S908" i="3" s="1"/>
  <c r="O908" i="3"/>
  <c r="N908" i="3"/>
  <c r="T907" i="3"/>
  <c r="U907" i="3" s="1"/>
  <c r="P907" i="3"/>
  <c r="S907" i="3" s="1"/>
  <c r="O907" i="3"/>
  <c r="N907" i="3"/>
  <c r="T906" i="3"/>
  <c r="U906" i="3" s="1"/>
  <c r="P906" i="3"/>
  <c r="S906" i="3" s="1"/>
  <c r="O906" i="3"/>
  <c r="N906" i="3"/>
  <c r="T905" i="3"/>
  <c r="U905" i="3" s="1"/>
  <c r="P905" i="3"/>
  <c r="S905" i="3" s="1"/>
  <c r="O905" i="3"/>
  <c r="N905" i="3"/>
  <c r="T904" i="3"/>
  <c r="U904" i="3" s="1"/>
  <c r="P904" i="3"/>
  <c r="S904" i="3" s="1"/>
  <c r="O904" i="3"/>
  <c r="N904" i="3"/>
  <c r="T903" i="3"/>
  <c r="U903" i="3" s="1"/>
  <c r="P903" i="3"/>
  <c r="S903" i="3" s="1"/>
  <c r="O903" i="3"/>
  <c r="N903" i="3"/>
  <c r="T902" i="3"/>
  <c r="U902" i="3" s="1"/>
  <c r="P902" i="3"/>
  <c r="S902" i="3" s="1"/>
  <c r="O902" i="3"/>
  <c r="N902" i="3"/>
  <c r="T901" i="3"/>
  <c r="U901" i="3" s="1"/>
  <c r="P901" i="3"/>
  <c r="S901" i="3" s="1"/>
  <c r="O901" i="3"/>
  <c r="N901" i="3"/>
  <c r="T900" i="3"/>
  <c r="U900" i="3" s="1"/>
  <c r="P900" i="3"/>
  <c r="S900" i="3" s="1"/>
  <c r="O900" i="3"/>
  <c r="N900" i="3"/>
  <c r="T899" i="3"/>
  <c r="U899" i="3" s="1"/>
  <c r="P899" i="3"/>
  <c r="S899" i="3" s="1"/>
  <c r="O899" i="3"/>
  <c r="N899" i="3"/>
  <c r="T898" i="3"/>
  <c r="U898" i="3" s="1"/>
  <c r="P898" i="3"/>
  <c r="S898" i="3" s="1"/>
  <c r="O898" i="3"/>
  <c r="N898" i="3"/>
  <c r="T897" i="3"/>
  <c r="U897" i="3" s="1"/>
  <c r="P897" i="3"/>
  <c r="S897" i="3" s="1"/>
  <c r="O897" i="3"/>
  <c r="N897" i="3"/>
  <c r="T896" i="3"/>
  <c r="U896" i="3" s="1"/>
  <c r="P896" i="3"/>
  <c r="S896" i="3" s="1"/>
  <c r="O896" i="3"/>
  <c r="N896" i="3"/>
  <c r="T895" i="3"/>
  <c r="U895" i="3" s="1"/>
  <c r="P895" i="3"/>
  <c r="S895" i="3" s="1"/>
  <c r="O895" i="3"/>
  <c r="N895" i="3"/>
  <c r="T894" i="3"/>
  <c r="U894" i="3" s="1"/>
  <c r="P894" i="3"/>
  <c r="S894" i="3" s="1"/>
  <c r="O894" i="3"/>
  <c r="N894" i="3"/>
  <c r="T893" i="3"/>
  <c r="U893" i="3" s="1"/>
  <c r="P893" i="3"/>
  <c r="S893" i="3" s="1"/>
  <c r="O893" i="3"/>
  <c r="N893" i="3"/>
  <c r="T892" i="3"/>
  <c r="U892" i="3" s="1"/>
  <c r="P892" i="3"/>
  <c r="S892" i="3" s="1"/>
  <c r="O892" i="3"/>
  <c r="N892" i="3"/>
  <c r="T891" i="3"/>
  <c r="U891" i="3" s="1"/>
  <c r="P891" i="3"/>
  <c r="S891" i="3" s="1"/>
  <c r="O891" i="3"/>
  <c r="N891" i="3"/>
  <c r="T890" i="3"/>
  <c r="U890" i="3" s="1"/>
  <c r="P890" i="3"/>
  <c r="S890" i="3" s="1"/>
  <c r="O890" i="3"/>
  <c r="N890" i="3"/>
  <c r="T889" i="3"/>
  <c r="U889" i="3" s="1"/>
  <c r="P889" i="3"/>
  <c r="S889" i="3" s="1"/>
  <c r="O889" i="3"/>
  <c r="N889" i="3"/>
  <c r="T888" i="3"/>
  <c r="U888" i="3" s="1"/>
  <c r="P888" i="3"/>
  <c r="S888" i="3" s="1"/>
  <c r="O888" i="3"/>
  <c r="N888" i="3"/>
  <c r="T887" i="3"/>
  <c r="U887" i="3" s="1"/>
  <c r="P887" i="3"/>
  <c r="S887" i="3" s="1"/>
  <c r="O887" i="3"/>
  <c r="N887" i="3"/>
  <c r="T886" i="3"/>
  <c r="U886" i="3" s="1"/>
  <c r="P886" i="3"/>
  <c r="S886" i="3" s="1"/>
  <c r="O886" i="3"/>
  <c r="N886" i="3"/>
  <c r="T885" i="3"/>
  <c r="U885" i="3" s="1"/>
  <c r="P885" i="3"/>
  <c r="S885" i="3" s="1"/>
  <c r="O885" i="3"/>
  <c r="N885" i="3"/>
  <c r="T884" i="3"/>
  <c r="U884" i="3" s="1"/>
  <c r="P884" i="3"/>
  <c r="S884" i="3" s="1"/>
  <c r="O884" i="3"/>
  <c r="N884" i="3"/>
  <c r="T883" i="3"/>
  <c r="U883" i="3" s="1"/>
  <c r="P883" i="3"/>
  <c r="S883" i="3" s="1"/>
  <c r="O883" i="3"/>
  <c r="N883" i="3"/>
  <c r="T882" i="3"/>
  <c r="U882" i="3" s="1"/>
  <c r="P882" i="3"/>
  <c r="S882" i="3" s="1"/>
  <c r="O882" i="3"/>
  <c r="N882" i="3"/>
  <c r="T881" i="3"/>
  <c r="U881" i="3" s="1"/>
  <c r="P881" i="3"/>
  <c r="S881" i="3" s="1"/>
  <c r="O881" i="3"/>
  <c r="N881" i="3"/>
  <c r="T880" i="3"/>
  <c r="U880" i="3" s="1"/>
  <c r="P880" i="3"/>
  <c r="S880" i="3" s="1"/>
  <c r="O880" i="3"/>
  <c r="N880" i="3"/>
  <c r="T879" i="3"/>
  <c r="U879" i="3" s="1"/>
  <c r="P879" i="3"/>
  <c r="S879" i="3" s="1"/>
  <c r="O879" i="3"/>
  <c r="N879" i="3"/>
  <c r="T878" i="3"/>
  <c r="U878" i="3" s="1"/>
  <c r="P878" i="3"/>
  <c r="S878" i="3" s="1"/>
  <c r="O878" i="3"/>
  <c r="N878" i="3"/>
  <c r="T877" i="3"/>
  <c r="U877" i="3" s="1"/>
  <c r="P877" i="3"/>
  <c r="S877" i="3" s="1"/>
  <c r="O877" i="3"/>
  <c r="N877" i="3"/>
  <c r="T876" i="3"/>
  <c r="U876" i="3" s="1"/>
  <c r="P876" i="3"/>
  <c r="S876" i="3" s="1"/>
  <c r="O876" i="3"/>
  <c r="N876" i="3"/>
  <c r="T875" i="3"/>
  <c r="U875" i="3" s="1"/>
  <c r="P875" i="3"/>
  <c r="S875" i="3" s="1"/>
  <c r="O875" i="3"/>
  <c r="N875" i="3"/>
  <c r="T874" i="3"/>
  <c r="U874" i="3" s="1"/>
  <c r="P874" i="3"/>
  <c r="S874" i="3" s="1"/>
  <c r="O874" i="3"/>
  <c r="N874" i="3"/>
  <c r="T873" i="3"/>
  <c r="U873" i="3" s="1"/>
  <c r="P873" i="3"/>
  <c r="S873" i="3" s="1"/>
  <c r="O873" i="3"/>
  <c r="N873" i="3"/>
  <c r="T872" i="3"/>
  <c r="U872" i="3" s="1"/>
  <c r="P872" i="3"/>
  <c r="S872" i="3" s="1"/>
  <c r="O872" i="3"/>
  <c r="N872" i="3"/>
  <c r="T871" i="3"/>
  <c r="U871" i="3" s="1"/>
  <c r="P871" i="3"/>
  <c r="S871" i="3" s="1"/>
  <c r="O871" i="3"/>
  <c r="N871" i="3"/>
  <c r="T870" i="3"/>
  <c r="U870" i="3" s="1"/>
  <c r="P870" i="3"/>
  <c r="S870" i="3" s="1"/>
  <c r="O870" i="3"/>
  <c r="N870" i="3"/>
  <c r="T869" i="3"/>
  <c r="U869" i="3" s="1"/>
  <c r="P869" i="3"/>
  <c r="S869" i="3" s="1"/>
  <c r="O869" i="3"/>
  <c r="N869" i="3"/>
  <c r="T868" i="3"/>
  <c r="U868" i="3" s="1"/>
  <c r="P868" i="3"/>
  <c r="S868" i="3" s="1"/>
  <c r="O868" i="3"/>
  <c r="N868" i="3"/>
  <c r="T867" i="3"/>
  <c r="U867" i="3" s="1"/>
  <c r="P867" i="3"/>
  <c r="S867" i="3" s="1"/>
  <c r="O867" i="3"/>
  <c r="N867" i="3"/>
  <c r="T866" i="3"/>
  <c r="U866" i="3" s="1"/>
  <c r="P866" i="3"/>
  <c r="S866" i="3" s="1"/>
  <c r="O866" i="3"/>
  <c r="N866" i="3"/>
  <c r="T865" i="3"/>
  <c r="U865" i="3" s="1"/>
  <c r="P865" i="3"/>
  <c r="S865" i="3" s="1"/>
  <c r="O865" i="3"/>
  <c r="N865" i="3"/>
  <c r="T864" i="3"/>
  <c r="U864" i="3" s="1"/>
  <c r="P864" i="3"/>
  <c r="S864" i="3" s="1"/>
  <c r="O864" i="3"/>
  <c r="N864" i="3"/>
  <c r="T863" i="3"/>
  <c r="U863" i="3" s="1"/>
  <c r="P863" i="3"/>
  <c r="S863" i="3" s="1"/>
  <c r="O863" i="3"/>
  <c r="N863" i="3"/>
  <c r="T862" i="3"/>
  <c r="U862" i="3" s="1"/>
  <c r="P862" i="3"/>
  <c r="S862" i="3" s="1"/>
  <c r="O862" i="3"/>
  <c r="N862" i="3"/>
  <c r="T861" i="3"/>
  <c r="U861" i="3" s="1"/>
  <c r="P861" i="3"/>
  <c r="S861" i="3" s="1"/>
  <c r="O861" i="3"/>
  <c r="N861" i="3"/>
  <c r="T860" i="3"/>
  <c r="U860" i="3" s="1"/>
  <c r="P860" i="3"/>
  <c r="S860" i="3" s="1"/>
  <c r="O860" i="3"/>
  <c r="N860" i="3"/>
  <c r="T859" i="3"/>
  <c r="U859" i="3" s="1"/>
  <c r="P859" i="3"/>
  <c r="S859" i="3" s="1"/>
  <c r="O859" i="3"/>
  <c r="N859" i="3"/>
  <c r="T858" i="3"/>
  <c r="U858" i="3" s="1"/>
  <c r="P858" i="3"/>
  <c r="S858" i="3" s="1"/>
  <c r="O858" i="3"/>
  <c r="N858" i="3"/>
  <c r="T857" i="3"/>
  <c r="U857" i="3" s="1"/>
  <c r="P857" i="3"/>
  <c r="S857" i="3" s="1"/>
  <c r="O857" i="3"/>
  <c r="N857" i="3"/>
  <c r="T856" i="3"/>
  <c r="U856" i="3" s="1"/>
  <c r="P856" i="3"/>
  <c r="S856" i="3" s="1"/>
  <c r="O856" i="3"/>
  <c r="N856" i="3"/>
  <c r="T855" i="3"/>
  <c r="U855" i="3" s="1"/>
  <c r="P855" i="3"/>
  <c r="S855" i="3" s="1"/>
  <c r="O855" i="3"/>
  <c r="N855" i="3"/>
  <c r="T854" i="3"/>
  <c r="U854" i="3" s="1"/>
  <c r="P854" i="3"/>
  <c r="S854" i="3" s="1"/>
  <c r="O854" i="3"/>
  <c r="N854" i="3"/>
  <c r="T853" i="3"/>
  <c r="U853" i="3" s="1"/>
  <c r="P853" i="3"/>
  <c r="S853" i="3" s="1"/>
  <c r="O853" i="3"/>
  <c r="N853" i="3"/>
  <c r="T852" i="3"/>
  <c r="U852" i="3" s="1"/>
  <c r="P852" i="3"/>
  <c r="S852" i="3" s="1"/>
  <c r="O852" i="3"/>
  <c r="N852" i="3"/>
  <c r="T851" i="3"/>
  <c r="U851" i="3" s="1"/>
  <c r="P851" i="3"/>
  <c r="S851" i="3" s="1"/>
  <c r="O851" i="3"/>
  <c r="N851" i="3"/>
  <c r="T850" i="3"/>
  <c r="U850" i="3" s="1"/>
  <c r="P850" i="3"/>
  <c r="S850" i="3" s="1"/>
  <c r="O850" i="3"/>
  <c r="N850" i="3"/>
  <c r="T849" i="3"/>
  <c r="U849" i="3" s="1"/>
  <c r="P849" i="3"/>
  <c r="S849" i="3" s="1"/>
  <c r="O849" i="3"/>
  <c r="N849" i="3"/>
  <c r="T848" i="3"/>
  <c r="U848" i="3" s="1"/>
  <c r="P848" i="3"/>
  <c r="S848" i="3" s="1"/>
  <c r="O848" i="3"/>
  <c r="N848" i="3"/>
  <c r="T847" i="3"/>
  <c r="U847" i="3" s="1"/>
  <c r="P847" i="3"/>
  <c r="S847" i="3" s="1"/>
  <c r="O847" i="3"/>
  <c r="N847" i="3"/>
  <c r="T846" i="3"/>
  <c r="U846" i="3" s="1"/>
  <c r="P846" i="3"/>
  <c r="S846" i="3" s="1"/>
  <c r="O846" i="3"/>
  <c r="N846" i="3"/>
  <c r="T845" i="3"/>
  <c r="U845" i="3" s="1"/>
  <c r="P845" i="3"/>
  <c r="S845" i="3" s="1"/>
  <c r="O845" i="3"/>
  <c r="N845" i="3"/>
  <c r="T844" i="3"/>
  <c r="U844" i="3" s="1"/>
  <c r="P844" i="3"/>
  <c r="S844" i="3" s="1"/>
  <c r="O844" i="3"/>
  <c r="N844" i="3"/>
  <c r="T843" i="3"/>
  <c r="U843" i="3" s="1"/>
  <c r="P843" i="3"/>
  <c r="S843" i="3" s="1"/>
  <c r="O843" i="3"/>
  <c r="N843" i="3"/>
  <c r="T842" i="3"/>
  <c r="U842" i="3" s="1"/>
  <c r="P842" i="3"/>
  <c r="S842" i="3" s="1"/>
  <c r="O842" i="3"/>
  <c r="N842" i="3"/>
  <c r="T841" i="3"/>
  <c r="U841" i="3" s="1"/>
  <c r="P841" i="3"/>
  <c r="S841" i="3" s="1"/>
  <c r="O841" i="3"/>
  <c r="N841" i="3"/>
  <c r="T840" i="3"/>
  <c r="U840" i="3" s="1"/>
  <c r="P840" i="3"/>
  <c r="S840" i="3" s="1"/>
  <c r="O840" i="3"/>
  <c r="N840" i="3"/>
  <c r="T839" i="3"/>
  <c r="U839" i="3" s="1"/>
  <c r="P839" i="3"/>
  <c r="S839" i="3" s="1"/>
  <c r="O839" i="3"/>
  <c r="N839" i="3"/>
  <c r="T838" i="3"/>
  <c r="U838" i="3" s="1"/>
  <c r="P838" i="3"/>
  <c r="S838" i="3" s="1"/>
  <c r="O838" i="3"/>
  <c r="N838" i="3"/>
  <c r="T837" i="3"/>
  <c r="U837" i="3" s="1"/>
  <c r="P837" i="3"/>
  <c r="S837" i="3" s="1"/>
  <c r="O837" i="3"/>
  <c r="N837" i="3"/>
  <c r="T836" i="3"/>
  <c r="U836" i="3" s="1"/>
  <c r="P836" i="3"/>
  <c r="S836" i="3" s="1"/>
  <c r="O836" i="3"/>
  <c r="N836" i="3"/>
  <c r="T835" i="3"/>
  <c r="U835" i="3" s="1"/>
  <c r="P835" i="3"/>
  <c r="S835" i="3" s="1"/>
  <c r="O835" i="3"/>
  <c r="N835" i="3"/>
  <c r="T834" i="3"/>
  <c r="U834" i="3" s="1"/>
  <c r="P834" i="3"/>
  <c r="S834" i="3" s="1"/>
  <c r="O834" i="3"/>
  <c r="N834" i="3"/>
  <c r="T833" i="3"/>
  <c r="U833" i="3" s="1"/>
  <c r="P833" i="3"/>
  <c r="S833" i="3" s="1"/>
  <c r="O833" i="3"/>
  <c r="N833" i="3"/>
  <c r="T832" i="3"/>
  <c r="U832" i="3" s="1"/>
  <c r="P832" i="3"/>
  <c r="S832" i="3" s="1"/>
  <c r="O832" i="3"/>
  <c r="N832" i="3"/>
  <c r="T831" i="3"/>
  <c r="U831" i="3" s="1"/>
  <c r="P831" i="3"/>
  <c r="S831" i="3" s="1"/>
  <c r="O831" i="3"/>
  <c r="N831" i="3"/>
  <c r="T830" i="3"/>
  <c r="U830" i="3" s="1"/>
  <c r="P830" i="3"/>
  <c r="S830" i="3" s="1"/>
  <c r="O830" i="3"/>
  <c r="N830" i="3"/>
  <c r="T829" i="3"/>
  <c r="U829" i="3" s="1"/>
  <c r="P829" i="3"/>
  <c r="S829" i="3" s="1"/>
  <c r="O829" i="3"/>
  <c r="N829" i="3"/>
  <c r="T828" i="3"/>
  <c r="U828" i="3" s="1"/>
  <c r="P828" i="3"/>
  <c r="S828" i="3" s="1"/>
  <c r="O828" i="3"/>
  <c r="N828" i="3"/>
  <c r="T827" i="3"/>
  <c r="U827" i="3" s="1"/>
  <c r="P827" i="3"/>
  <c r="S827" i="3" s="1"/>
  <c r="O827" i="3"/>
  <c r="N827" i="3"/>
  <c r="T826" i="3"/>
  <c r="U826" i="3" s="1"/>
  <c r="P826" i="3"/>
  <c r="S826" i="3" s="1"/>
  <c r="O826" i="3"/>
  <c r="N826" i="3"/>
  <c r="T825" i="3"/>
  <c r="U825" i="3" s="1"/>
  <c r="P825" i="3"/>
  <c r="S825" i="3" s="1"/>
  <c r="O825" i="3"/>
  <c r="N825" i="3"/>
  <c r="T824" i="3"/>
  <c r="U824" i="3" s="1"/>
  <c r="P824" i="3"/>
  <c r="S824" i="3" s="1"/>
  <c r="O824" i="3"/>
  <c r="N824" i="3"/>
  <c r="T823" i="3"/>
  <c r="U823" i="3" s="1"/>
  <c r="P823" i="3"/>
  <c r="S823" i="3" s="1"/>
  <c r="O823" i="3"/>
  <c r="N823" i="3"/>
  <c r="T822" i="3"/>
  <c r="U822" i="3" s="1"/>
  <c r="P822" i="3"/>
  <c r="S822" i="3" s="1"/>
  <c r="O822" i="3"/>
  <c r="N822" i="3"/>
  <c r="T821" i="3"/>
  <c r="U821" i="3" s="1"/>
  <c r="P821" i="3"/>
  <c r="S821" i="3" s="1"/>
  <c r="O821" i="3"/>
  <c r="N821" i="3"/>
  <c r="T820" i="3"/>
  <c r="U820" i="3" s="1"/>
  <c r="P820" i="3"/>
  <c r="S820" i="3" s="1"/>
  <c r="O820" i="3"/>
  <c r="N820" i="3"/>
  <c r="T819" i="3"/>
  <c r="U819" i="3" s="1"/>
  <c r="P819" i="3"/>
  <c r="S819" i="3" s="1"/>
  <c r="O819" i="3"/>
  <c r="N819" i="3"/>
  <c r="T818" i="3"/>
  <c r="U818" i="3" s="1"/>
  <c r="P818" i="3"/>
  <c r="S818" i="3" s="1"/>
  <c r="O818" i="3"/>
  <c r="N818" i="3"/>
  <c r="T817" i="3"/>
  <c r="U817" i="3" s="1"/>
  <c r="P817" i="3"/>
  <c r="S817" i="3" s="1"/>
  <c r="O817" i="3"/>
  <c r="N817" i="3"/>
  <c r="T816" i="3"/>
  <c r="U816" i="3" s="1"/>
  <c r="P816" i="3"/>
  <c r="S816" i="3" s="1"/>
  <c r="O816" i="3"/>
  <c r="N816" i="3"/>
  <c r="T815" i="3"/>
  <c r="U815" i="3" s="1"/>
  <c r="P815" i="3"/>
  <c r="S815" i="3" s="1"/>
  <c r="O815" i="3"/>
  <c r="N815" i="3"/>
  <c r="T814" i="3"/>
  <c r="U814" i="3" s="1"/>
  <c r="P814" i="3"/>
  <c r="S814" i="3" s="1"/>
  <c r="O814" i="3"/>
  <c r="N814" i="3"/>
  <c r="T813" i="3"/>
  <c r="U813" i="3" s="1"/>
  <c r="P813" i="3"/>
  <c r="S813" i="3" s="1"/>
  <c r="O813" i="3"/>
  <c r="N813" i="3"/>
  <c r="T812" i="3"/>
  <c r="U812" i="3" s="1"/>
  <c r="P812" i="3"/>
  <c r="S812" i="3" s="1"/>
  <c r="O812" i="3"/>
  <c r="N812" i="3"/>
  <c r="T811" i="3"/>
  <c r="U811" i="3" s="1"/>
  <c r="P811" i="3"/>
  <c r="S811" i="3" s="1"/>
  <c r="O811" i="3"/>
  <c r="N811" i="3"/>
  <c r="T810" i="3"/>
  <c r="U810" i="3" s="1"/>
  <c r="P810" i="3"/>
  <c r="S810" i="3" s="1"/>
  <c r="O810" i="3"/>
  <c r="N810" i="3"/>
  <c r="T809" i="3"/>
  <c r="U809" i="3" s="1"/>
  <c r="P809" i="3"/>
  <c r="S809" i="3" s="1"/>
  <c r="O809" i="3"/>
  <c r="N809" i="3"/>
  <c r="T808" i="3"/>
  <c r="U808" i="3" s="1"/>
  <c r="P808" i="3"/>
  <c r="S808" i="3" s="1"/>
  <c r="O808" i="3"/>
  <c r="N808" i="3"/>
  <c r="T807" i="3"/>
  <c r="U807" i="3" s="1"/>
  <c r="P807" i="3"/>
  <c r="S807" i="3" s="1"/>
  <c r="O807" i="3"/>
  <c r="N807" i="3"/>
  <c r="T806" i="3"/>
  <c r="U806" i="3" s="1"/>
  <c r="P806" i="3"/>
  <c r="S806" i="3" s="1"/>
  <c r="O806" i="3"/>
  <c r="N806" i="3"/>
  <c r="T805" i="3"/>
  <c r="U805" i="3" s="1"/>
  <c r="P805" i="3"/>
  <c r="S805" i="3" s="1"/>
  <c r="O805" i="3"/>
  <c r="N805" i="3"/>
  <c r="T804" i="3"/>
  <c r="U804" i="3" s="1"/>
  <c r="P804" i="3"/>
  <c r="S804" i="3" s="1"/>
  <c r="O804" i="3"/>
  <c r="N804" i="3"/>
  <c r="T803" i="3"/>
  <c r="U803" i="3" s="1"/>
  <c r="P803" i="3"/>
  <c r="S803" i="3" s="1"/>
  <c r="O803" i="3"/>
  <c r="N803" i="3"/>
  <c r="T802" i="3"/>
  <c r="U802" i="3" s="1"/>
  <c r="P802" i="3"/>
  <c r="S802" i="3" s="1"/>
  <c r="O802" i="3"/>
  <c r="N802" i="3"/>
  <c r="T801" i="3"/>
  <c r="U801" i="3" s="1"/>
  <c r="P801" i="3"/>
  <c r="S801" i="3" s="1"/>
  <c r="O801" i="3"/>
  <c r="N801" i="3"/>
  <c r="T800" i="3"/>
  <c r="U800" i="3" s="1"/>
  <c r="P800" i="3"/>
  <c r="S800" i="3" s="1"/>
  <c r="O800" i="3"/>
  <c r="N800" i="3"/>
  <c r="T799" i="3"/>
  <c r="U799" i="3" s="1"/>
  <c r="P799" i="3"/>
  <c r="S799" i="3" s="1"/>
  <c r="O799" i="3"/>
  <c r="N799" i="3"/>
  <c r="T798" i="3"/>
  <c r="U798" i="3" s="1"/>
  <c r="P798" i="3"/>
  <c r="S798" i="3" s="1"/>
  <c r="O798" i="3"/>
  <c r="N798" i="3"/>
  <c r="T797" i="3"/>
  <c r="U797" i="3" s="1"/>
  <c r="P797" i="3"/>
  <c r="S797" i="3" s="1"/>
  <c r="O797" i="3"/>
  <c r="N797" i="3"/>
  <c r="T796" i="3"/>
  <c r="U796" i="3" s="1"/>
  <c r="P796" i="3"/>
  <c r="S796" i="3" s="1"/>
  <c r="O796" i="3"/>
  <c r="N796" i="3"/>
  <c r="T795" i="3"/>
  <c r="U795" i="3" s="1"/>
  <c r="P795" i="3"/>
  <c r="S795" i="3" s="1"/>
  <c r="O795" i="3"/>
  <c r="N795" i="3"/>
  <c r="T794" i="3"/>
  <c r="U794" i="3" s="1"/>
  <c r="P794" i="3"/>
  <c r="S794" i="3" s="1"/>
  <c r="O794" i="3"/>
  <c r="N794" i="3"/>
  <c r="T793" i="3"/>
  <c r="U793" i="3" s="1"/>
  <c r="P793" i="3"/>
  <c r="S793" i="3" s="1"/>
  <c r="O793" i="3"/>
  <c r="N793" i="3"/>
  <c r="T792" i="3"/>
  <c r="U792" i="3" s="1"/>
  <c r="P792" i="3"/>
  <c r="S792" i="3" s="1"/>
  <c r="O792" i="3"/>
  <c r="N792" i="3"/>
  <c r="T791" i="3"/>
  <c r="U791" i="3" s="1"/>
  <c r="P791" i="3"/>
  <c r="S791" i="3" s="1"/>
  <c r="O791" i="3"/>
  <c r="N791" i="3"/>
  <c r="T790" i="3"/>
  <c r="U790" i="3" s="1"/>
  <c r="P790" i="3"/>
  <c r="S790" i="3" s="1"/>
  <c r="O790" i="3"/>
  <c r="N790" i="3"/>
  <c r="T789" i="3"/>
  <c r="U789" i="3" s="1"/>
  <c r="P789" i="3"/>
  <c r="S789" i="3" s="1"/>
  <c r="O789" i="3"/>
  <c r="N789" i="3"/>
  <c r="T788" i="3"/>
  <c r="U788" i="3" s="1"/>
  <c r="P788" i="3"/>
  <c r="S788" i="3" s="1"/>
  <c r="O788" i="3"/>
  <c r="N788" i="3"/>
  <c r="T787" i="3"/>
  <c r="U787" i="3" s="1"/>
  <c r="P787" i="3"/>
  <c r="S787" i="3" s="1"/>
  <c r="O787" i="3"/>
  <c r="N787" i="3"/>
  <c r="T786" i="3"/>
  <c r="U786" i="3" s="1"/>
  <c r="P786" i="3"/>
  <c r="S786" i="3" s="1"/>
  <c r="O786" i="3"/>
  <c r="N786" i="3"/>
  <c r="T785" i="3"/>
  <c r="U785" i="3" s="1"/>
  <c r="P785" i="3"/>
  <c r="S785" i="3" s="1"/>
  <c r="O785" i="3"/>
  <c r="N785" i="3"/>
  <c r="T784" i="3"/>
  <c r="U784" i="3" s="1"/>
  <c r="P784" i="3"/>
  <c r="S784" i="3" s="1"/>
  <c r="O784" i="3"/>
  <c r="N784" i="3"/>
  <c r="T783" i="3"/>
  <c r="U783" i="3" s="1"/>
  <c r="P783" i="3"/>
  <c r="S783" i="3" s="1"/>
  <c r="O783" i="3"/>
  <c r="N783" i="3"/>
  <c r="T782" i="3"/>
  <c r="U782" i="3" s="1"/>
  <c r="P782" i="3"/>
  <c r="S782" i="3" s="1"/>
  <c r="O782" i="3"/>
  <c r="N782" i="3"/>
  <c r="T781" i="3"/>
  <c r="U781" i="3" s="1"/>
  <c r="P781" i="3"/>
  <c r="S781" i="3" s="1"/>
  <c r="O781" i="3"/>
  <c r="N781" i="3"/>
  <c r="T780" i="3"/>
  <c r="U780" i="3" s="1"/>
  <c r="P780" i="3"/>
  <c r="S780" i="3" s="1"/>
  <c r="O780" i="3"/>
  <c r="N780" i="3"/>
  <c r="T779" i="3"/>
  <c r="U779" i="3" s="1"/>
  <c r="P779" i="3"/>
  <c r="S779" i="3" s="1"/>
  <c r="O779" i="3"/>
  <c r="N779" i="3"/>
  <c r="T778" i="3"/>
  <c r="U778" i="3" s="1"/>
  <c r="P778" i="3"/>
  <c r="S778" i="3" s="1"/>
  <c r="O778" i="3"/>
  <c r="N778" i="3"/>
  <c r="T777" i="3"/>
  <c r="U777" i="3" s="1"/>
  <c r="P777" i="3"/>
  <c r="S777" i="3" s="1"/>
  <c r="O777" i="3"/>
  <c r="N777" i="3"/>
  <c r="T776" i="3"/>
  <c r="U776" i="3" s="1"/>
  <c r="P776" i="3"/>
  <c r="S776" i="3" s="1"/>
  <c r="O776" i="3"/>
  <c r="N776" i="3"/>
  <c r="T775" i="3"/>
  <c r="U775" i="3" s="1"/>
  <c r="P775" i="3"/>
  <c r="S775" i="3" s="1"/>
  <c r="O775" i="3"/>
  <c r="N775" i="3"/>
  <c r="T774" i="3"/>
  <c r="U774" i="3" s="1"/>
  <c r="P774" i="3"/>
  <c r="S774" i="3" s="1"/>
  <c r="O774" i="3"/>
  <c r="N774" i="3"/>
  <c r="T773" i="3"/>
  <c r="U773" i="3" s="1"/>
  <c r="P773" i="3"/>
  <c r="S773" i="3" s="1"/>
  <c r="O773" i="3"/>
  <c r="N773" i="3"/>
  <c r="T772" i="3"/>
  <c r="U772" i="3" s="1"/>
  <c r="P772" i="3"/>
  <c r="S772" i="3" s="1"/>
  <c r="O772" i="3"/>
  <c r="N772" i="3"/>
  <c r="T771" i="3"/>
  <c r="U771" i="3" s="1"/>
  <c r="P771" i="3"/>
  <c r="S771" i="3" s="1"/>
  <c r="O771" i="3"/>
  <c r="N771" i="3"/>
  <c r="T770" i="3"/>
  <c r="U770" i="3" s="1"/>
  <c r="P770" i="3"/>
  <c r="S770" i="3" s="1"/>
  <c r="O770" i="3"/>
  <c r="N770" i="3"/>
  <c r="T769" i="3"/>
  <c r="U769" i="3" s="1"/>
  <c r="P769" i="3"/>
  <c r="S769" i="3" s="1"/>
  <c r="O769" i="3"/>
  <c r="N769" i="3"/>
  <c r="T768" i="3"/>
  <c r="U768" i="3" s="1"/>
  <c r="P768" i="3"/>
  <c r="S768" i="3" s="1"/>
  <c r="O768" i="3"/>
  <c r="N768" i="3"/>
  <c r="T767" i="3"/>
  <c r="U767" i="3" s="1"/>
  <c r="P767" i="3"/>
  <c r="S767" i="3" s="1"/>
  <c r="O767" i="3"/>
  <c r="N767" i="3"/>
  <c r="T766" i="3"/>
  <c r="U766" i="3" s="1"/>
  <c r="P766" i="3"/>
  <c r="S766" i="3" s="1"/>
  <c r="O766" i="3"/>
  <c r="N766" i="3"/>
  <c r="T765" i="3"/>
  <c r="U765" i="3" s="1"/>
  <c r="P765" i="3"/>
  <c r="S765" i="3" s="1"/>
  <c r="O765" i="3"/>
  <c r="N765" i="3"/>
  <c r="T764" i="3"/>
  <c r="U764" i="3" s="1"/>
  <c r="P764" i="3"/>
  <c r="S764" i="3" s="1"/>
  <c r="O764" i="3"/>
  <c r="N764" i="3"/>
  <c r="T763" i="3"/>
  <c r="U763" i="3" s="1"/>
  <c r="P763" i="3"/>
  <c r="S763" i="3" s="1"/>
  <c r="O763" i="3"/>
  <c r="N763" i="3"/>
  <c r="T762" i="3"/>
  <c r="U762" i="3" s="1"/>
  <c r="P762" i="3"/>
  <c r="S762" i="3" s="1"/>
  <c r="O762" i="3"/>
  <c r="N762" i="3"/>
  <c r="T761" i="3"/>
  <c r="U761" i="3" s="1"/>
  <c r="P761" i="3"/>
  <c r="S761" i="3" s="1"/>
  <c r="O761" i="3"/>
  <c r="N761" i="3"/>
  <c r="T760" i="3"/>
  <c r="U760" i="3" s="1"/>
  <c r="P760" i="3"/>
  <c r="S760" i="3" s="1"/>
  <c r="O760" i="3"/>
  <c r="N760" i="3"/>
  <c r="T759" i="3"/>
  <c r="U759" i="3" s="1"/>
  <c r="P759" i="3"/>
  <c r="S759" i="3" s="1"/>
  <c r="O759" i="3"/>
  <c r="N759" i="3"/>
  <c r="T758" i="3"/>
  <c r="U758" i="3" s="1"/>
  <c r="P758" i="3"/>
  <c r="S758" i="3" s="1"/>
  <c r="O758" i="3"/>
  <c r="N758" i="3"/>
  <c r="T757" i="3"/>
  <c r="U757" i="3" s="1"/>
  <c r="P757" i="3"/>
  <c r="S757" i="3" s="1"/>
  <c r="O757" i="3"/>
  <c r="N757" i="3"/>
  <c r="T756" i="3"/>
  <c r="U756" i="3" s="1"/>
  <c r="P756" i="3"/>
  <c r="S756" i="3" s="1"/>
  <c r="O756" i="3"/>
  <c r="N756" i="3"/>
  <c r="T755" i="3"/>
  <c r="U755" i="3" s="1"/>
  <c r="P755" i="3"/>
  <c r="S755" i="3" s="1"/>
  <c r="O755" i="3"/>
  <c r="N755" i="3"/>
  <c r="T754" i="3"/>
  <c r="U754" i="3" s="1"/>
  <c r="P754" i="3"/>
  <c r="S754" i="3" s="1"/>
  <c r="O754" i="3"/>
  <c r="N754" i="3"/>
  <c r="T753" i="3"/>
  <c r="U753" i="3" s="1"/>
  <c r="P753" i="3"/>
  <c r="S753" i="3" s="1"/>
  <c r="O753" i="3"/>
  <c r="N753" i="3"/>
  <c r="T752" i="3"/>
  <c r="U752" i="3" s="1"/>
  <c r="P752" i="3"/>
  <c r="S752" i="3" s="1"/>
  <c r="O752" i="3"/>
  <c r="N752" i="3"/>
  <c r="T751" i="3"/>
  <c r="U751" i="3" s="1"/>
  <c r="P751" i="3"/>
  <c r="S751" i="3" s="1"/>
  <c r="O751" i="3"/>
  <c r="N751" i="3"/>
  <c r="T750" i="3"/>
  <c r="U750" i="3" s="1"/>
  <c r="P750" i="3"/>
  <c r="S750" i="3" s="1"/>
  <c r="O750" i="3"/>
  <c r="N750" i="3"/>
  <c r="T749" i="3"/>
  <c r="U749" i="3" s="1"/>
  <c r="P749" i="3"/>
  <c r="S749" i="3" s="1"/>
  <c r="O749" i="3"/>
  <c r="N749" i="3"/>
  <c r="T748" i="3"/>
  <c r="U748" i="3" s="1"/>
  <c r="P748" i="3"/>
  <c r="S748" i="3" s="1"/>
  <c r="O748" i="3"/>
  <c r="N748" i="3"/>
  <c r="T747" i="3"/>
  <c r="U747" i="3" s="1"/>
  <c r="P747" i="3"/>
  <c r="S747" i="3" s="1"/>
  <c r="O747" i="3"/>
  <c r="N747" i="3"/>
  <c r="T746" i="3"/>
  <c r="U746" i="3" s="1"/>
  <c r="P746" i="3"/>
  <c r="S746" i="3" s="1"/>
  <c r="O746" i="3"/>
  <c r="N746" i="3"/>
  <c r="T745" i="3"/>
  <c r="U745" i="3" s="1"/>
  <c r="P745" i="3"/>
  <c r="S745" i="3" s="1"/>
  <c r="O745" i="3"/>
  <c r="N745" i="3"/>
  <c r="T744" i="3"/>
  <c r="U744" i="3" s="1"/>
  <c r="P744" i="3"/>
  <c r="S744" i="3" s="1"/>
  <c r="O744" i="3"/>
  <c r="N744" i="3"/>
  <c r="T743" i="3"/>
  <c r="U743" i="3" s="1"/>
  <c r="P743" i="3"/>
  <c r="S743" i="3" s="1"/>
  <c r="O743" i="3"/>
  <c r="N743" i="3"/>
  <c r="T742" i="3"/>
  <c r="U742" i="3" s="1"/>
  <c r="P742" i="3"/>
  <c r="S742" i="3" s="1"/>
  <c r="O742" i="3"/>
  <c r="N742" i="3"/>
  <c r="T741" i="3"/>
  <c r="U741" i="3" s="1"/>
  <c r="P741" i="3"/>
  <c r="S741" i="3" s="1"/>
  <c r="O741" i="3"/>
  <c r="N741" i="3"/>
  <c r="T740" i="3"/>
  <c r="U740" i="3" s="1"/>
  <c r="P740" i="3"/>
  <c r="S740" i="3" s="1"/>
  <c r="O740" i="3"/>
  <c r="N740" i="3"/>
  <c r="T739" i="3"/>
  <c r="U739" i="3" s="1"/>
  <c r="P739" i="3"/>
  <c r="S739" i="3" s="1"/>
  <c r="O739" i="3"/>
  <c r="N739" i="3"/>
  <c r="T738" i="3"/>
  <c r="U738" i="3" s="1"/>
  <c r="P738" i="3"/>
  <c r="S738" i="3" s="1"/>
  <c r="O738" i="3"/>
  <c r="N738" i="3"/>
  <c r="T737" i="3"/>
  <c r="U737" i="3" s="1"/>
  <c r="P737" i="3"/>
  <c r="S737" i="3" s="1"/>
  <c r="O737" i="3"/>
  <c r="N737" i="3"/>
  <c r="T736" i="3"/>
  <c r="U736" i="3" s="1"/>
  <c r="P736" i="3"/>
  <c r="S736" i="3" s="1"/>
  <c r="O736" i="3"/>
  <c r="N736" i="3"/>
  <c r="T735" i="3"/>
  <c r="U735" i="3" s="1"/>
  <c r="P735" i="3"/>
  <c r="S735" i="3" s="1"/>
  <c r="O735" i="3"/>
  <c r="N735" i="3"/>
  <c r="T734" i="3"/>
  <c r="U734" i="3" s="1"/>
  <c r="P734" i="3"/>
  <c r="S734" i="3" s="1"/>
  <c r="O734" i="3"/>
  <c r="N734" i="3"/>
  <c r="T733" i="3"/>
  <c r="U733" i="3" s="1"/>
  <c r="P733" i="3"/>
  <c r="S733" i="3" s="1"/>
  <c r="O733" i="3"/>
  <c r="N733" i="3"/>
  <c r="T732" i="3"/>
  <c r="U732" i="3" s="1"/>
  <c r="P732" i="3"/>
  <c r="S732" i="3" s="1"/>
  <c r="O732" i="3"/>
  <c r="N732" i="3"/>
  <c r="T731" i="3"/>
  <c r="U731" i="3" s="1"/>
  <c r="P731" i="3"/>
  <c r="S731" i="3" s="1"/>
  <c r="O731" i="3"/>
  <c r="N731" i="3"/>
  <c r="T730" i="3"/>
  <c r="U730" i="3" s="1"/>
  <c r="P730" i="3"/>
  <c r="S730" i="3" s="1"/>
  <c r="O730" i="3"/>
  <c r="N730" i="3"/>
  <c r="T729" i="3"/>
  <c r="U729" i="3" s="1"/>
  <c r="P729" i="3"/>
  <c r="S729" i="3" s="1"/>
  <c r="O729" i="3"/>
  <c r="N729" i="3"/>
  <c r="T728" i="3"/>
  <c r="U728" i="3" s="1"/>
  <c r="P728" i="3"/>
  <c r="S728" i="3" s="1"/>
  <c r="O728" i="3"/>
  <c r="N728" i="3"/>
  <c r="T727" i="3"/>
  <c r="U727" i="3" s="1"/>
  <c r="P727" i="3"/>
  <c r="S727" i="3" s="1"/>
  <c r="O727" i="3"/>
  <c r="N727" i="3"/>
  <c r="T726" i="3"/>
  <c r="U726" i="3" s="1"/>
  <c r="P726" i="3"/>
  <c r="S726" i="3" s="1"/>
  <c r="O726" i="3"/>
  <c r="N726" i="3"/>
  <c r="T725" i="3"/>
  <c r="U725" i="3" s="1"/>
  <c r="P725" i="3"/>
  <c r="S725" i="3" s="1"/>
  <c r="O725" i="3"/>
  <c r="N725" i="3"/>
  <c r="T724" i="3"/>
  <c r="U724" i="3" s="1"/>
  <c r="P724" i="3"/>
  <c r="S724" i="3" s="1"/>
  <c r="O724" i="3"/>
  <c r="N724" i="3"/>
  <c r="T723" i="3"/>
  <c r="U723" i="3" s="1"/>
  <c r="P723" i="3"/>
  <c r="S723" i="3" s="1"/>
  <c r="O723" i="3"/>
  <c r="N723" i="3"/>
  <c r="T722" i="3"/>
  <c r="U722" i="3" s="1"/>
  <c r="P722" i="3"/>
  <c r="S722" i="3" s="1"/>
  <c r="O722" i="3"/>
  <c r="N722" i="3"/>
  <c r="T721" i="3"/>
  <c r="U721" i="3" s="1"/>
  <c r="P721" i="3"/>
  <c r="S721" i="3" s="1"/>
  <c r="O721" i="3"/>
  <c r="N721" i="3"/>
  <c r="T720" i="3"/>
  <c r="U720" i="3" s="1"/>
  <c r="P720" i="3"/>
  <c r="S720" i="3" s="1"/>
  <c r="O720" i="3"/>
  <c r="N720" i="3"/>
  <c r="T719" i="3"/>
  <c r="U719" i="3" s="1"/>
  <c r="P719" i="3"/>
  <c r="S719" i="3" s="1"/>
  <c r="O719" i="3"/>
  <c r="N719" i="3"/>
  <c r="T718" i="3"/>
  <c r="U718" i="3" s="1"/>
  <c r="P718" i="3"/>
  <c r="S718" i="3" s="1"/>
  <c r="O718" i="3"/>
  <c r="N718" i="3"/>
  <c r="T717" i="3"/>
  <c r="U717" i="3" s="1"/>
  <c r="P717" i="3"/>
  <c r="S717" i="3" s="1"/>
  <c r="O717" i="3"/>
  <c r="N717" i="3"/>
  <c r="T716" i="3"/>
  <c r="U716" i="3" s="1"/>
  <c r="P716" i="3"/>
  <c r="S716" i="3" s="1"/>
  <c r="O716" i="3"/>
  <c r="N716" i="3"/>
  <c r="T715" i="3"/>
  <c r="U715" i="3" s="1"/>
  <c r="P715" i="3"/>
  <c r="S715" i="3" s="1"/>
  <c r="O715" i="3"/>
  <c r="N715" i="3"/>
  <c r="T714" i="3"/>
  <c r="U714" i="3" s="1"/>
  <c r="P714" i="3"/>
  <c r="S714" i="3" s="1"/>
  <c r="O714" i="3"/>
  <c r="N714" i="3"/>
  <c r="T713" i="3"/>
  <c r="U713" i="3" s="1"/>
  <c r="P713" i="3"/>
  <c r="S713" i="3" s="1"/>
  <c r="O713" i="3"/>
  <c r="N713" i="3"/>
  <c r="T712" i="3"/>
  <c r="U712" i="3" s="1"/>
  <c r="P712" i="3"/>
  <c r="S712" i="3" s="1"/>
  <c r="O712" i="3"/>
  <c r="N712" i="3"/>
  <c r="T711" i="3"/>
  <c r="U711" i="3" s="1"/>
  <c r="P711" i="3"/>
  <c r="S711" i="3" s="1"/>
  <c r="O711" i="3"/>
  <c r="N711" i="3"/>
  <c r="T710" i="3"/>
  <c r="U710" i="3" s="1"/>
  <c r="P710" i="3"/>
  <c r="S710" i="3" s="1"/>
  <c r="O710" i="3"/>
  <c r="N710" i="3"/>
  <c r="T709" i="3"/>
  <c r="U709" i="3" s="1"/>
  <c r="P709" i="3"/>
  <c r="S709" i="3" s="1"/>
  <c r="O709" i="3"/>
  <c r="N709" i="3"/>
  <c r="T708" i="3"/>
  <c r="U708" i="3" s="1"/>
  <c r="P708" i="3"/>
  <c r="S708" i="3" s="1"/>
  <c r="O708" i="3"/>
  <c r="N708" i="3"/>
  <c r="T707" i="3"/>
  <c r="U707" i="3" s="1"/>
  <c r="P707" i="3"/>
  <c r="S707" i="3" s="1"/>
  <c r="O707" i="3"/>
  <c r="N707" i="3"/>
  <c r="T706" i="3"/>
  <c r="U706" i="3" s="1"/>
  <c r="P706" i="3"/>
  <c r="S706" i="3" s="1"/>
  <c r="O706" i="3"/>
  <c r="N706" i="3"/>
  <c r="T705" i="3"/>
  <c r="U705" i="3" s="1"/>
  <c r="P705" i="3"/>
  <c r="S705" i="3" s="1"/>
  <c r="O705" i="3"/>
  <c r="N705" i="3"/>
  <c r="T704" i="3"/>
  <c r="U704" i="3" s="1"/>
  <c r="P704" i="3"/>
  <c r="S704" i="3" s="1"/>
  <c r="O704" i="3"/>
  <c r="N704" i="3"/>
  <c r="T703" i="3"/>
  <c r="U703" i="3" s="1"/>
  <c r="P703" i="3"/>
  <c r="S703" i="3" s="1"/>
  <c r="O703" i="3"/>
  <c r="N703" i="3"/>
  <c r="T702" i="3"/>
  <c r="U702" i="3" s="1"/>
  <c r="P702" i="3"/>
  <c r="S702" i="3" s="1"/>
  <c r="O702" i="3"/>
  <c r="N702" i="3"/>
  <c r="T701" i="3"/>
  <c r="U701" i="3" s="1"/>
  <c r="P701" i="3"/>
  <c r="S701" i="3" s="1"/>
  <c r="O701" i="3"/>
  <c r="N701" i="3"/>
  <c r="T700" i="3"/>
  <c r="U700" i="3" s="1"/>
  <c r="P700" i="3"/>
  <c r="S700" i="3" s="1"/>
  <c r="O700" i="3"/>
  <c r="N700" i="3"/>
  <c r="T699" i="3"/>
  <c r="U699" i="3" s="1"/>
  <c r="P699" i="3"/>
  <c r="S699" i="3" s="1"/>
  <c r="O699" i="3"/>
  <c r="N699" i="3"/>
  <c r="T698" i="3"/>
  <c r="U698" i="3" s="1"/>
  <c r="P698" i="3"/>
  <c r="S698" i="3" s="1"/>
  <c r="O698" i="3"/>
  <c r="N698" i="3"/>
  <c r="T697" i="3"/>
  <c r="U697" i="3" s="1"/>
  <c r="P697" i="3"/>
  <c r="S697" i="3" s="1"/>
  <c r="O697" i="3"/>
  <c r="N697" i="3"/>
  <c r="T696" i="3"/>
  <c r="U696" i="3" s="1"/>
  <c r="P696" i="3"/>
  <c r="S696" i="3" s="1"/>
  <c r="O696" i="3"/>
  <c r="N696" i="3"/>
  <c r="T695" i="3"/>
  <c r="U695" i="3" s="1"/>
  <c r="P695" i="3"/>
  <c r="S695" i="3" s="1"/>
  <c r="O695" i="3"/>
  <c r="N695" i="3"/>
  <c r="T694" i="3"/>
  <c r="U694" i="3" s="1"/>
  <c r="P694" i="3"/>
  <c r="S694" i="3" s="1"/>
  <c r="O694" i="3"/>
  <c r="N694" i="3"/>
  <c r="T693" i="3"/>
  <c r="U693" i="3" s="1"/>
  <c r="P693" i="3"/>
  <c r="S693" i="3" s="1"/>
  <c r="O693" i="3"/>
  <c r="N693" i="3"/>
  <c r="T692" i="3"/>
  <c r="U692" i="3" s="1"/>
  <c r="P692" i="3"/>
  <c r="S692" i="3" s="1"/>
  <c r="O692" i="3"/>
  <c r="N692" i="3"/>
  <c r="T691" i="3"/>
  <c r="U691" i="3" s="1"/>
  <c r="P691" i="3"/>
  <c r="S691" i="3" s="1"/>
  <c r="O691" i="3"/>
  <c r="N691" i="3"/>
  <c r="T690" i="3"/>
  <c r="U690" i="3" s="1"/>
  <c r="P690" i="3"/>
  <c r="S690" i="3" s="1"/>
  <c r="O690" i="3"/>
  <c r="N690" i="3"/>
  <c r="T689" i="3"/>
  <c r="U689" i="3" s="1"/>
  <c r="P689" i="3"/>
  <c r="S689" i="3" s="1"/>
  <c r="O689" i="3"/>
  <c r="N689" i="3"/>
  <c r="T688" i="3"/>
  <c r="U688" i="3" s="1"/>
  <c r="P688" i="3"/>
  <c r="S688" i="3" s="1"/>
  <c r="O688" i="3"/>
  <c r="N688" i="3"/>
  <c r="T687" i="3"/>
  <c r="U687" i="3" s="1"/>
  <c r="P687" i="3"/>
  <c r="S687" i="3" s="1"/>
  <c r="O687" i="3"/>
  <c r="N687" i="3"/>
  <c r="T686" i="3"/>
  <c r="U686" i="3" s="1"/>
  <c r="P686" i="3"/>
  <c r="S686" i="3" s="1"/>
  <c r="O686" i="3"/>
  <c r="N686" i="3"/>
  <c r="T685" i="3"/>
  <c r="U685" i="3" s="1"/>
  <c r="P685" i="3"/>
  <c r="S685" i="3" s="1"/>
  <c r="O685" i="3"/>
  <c r="N685" i="3"/>
  <c r="T684" i="3"/>
  <c r="U684" i="3" s="1"/>
  <c r="P684" i="3"/>
  <c r="S684" i="3" s="1"/>
  <c r="O684" i="3"/>
  <c r="N684" i="3"/>
  <c r="T683" i="3"/>
  <c r="U683" i="3" s="1"/>
  <c r="P683" i="3"/>
  <c r="S683" i="3" s="1"/>
  <c r="O683" i="3"/>
  <c r="N683" i="3"/>
  <c r="T682" i="3"/>
  <c r="U682" i="3" s="1"/>
  <c r="P682" i="3"/>
  <c r="S682" i="3" s="1"/>
  <c r="O682" i="3"/>
  <c r="N682" i="3"/>
  <c r="T681" i="3"/>
  <c r="U681" i="3" s="1"/>
  <c r="P681" i="3"/>
  <c r="S681" i="3" s="1"/>
  <c r="O681" i="3"/>
  <c r="N681" i="3"/>
  <c r="T680" i="3"/>
  <c r="U680" i="3" s="1"/>
  <c r="P680" i="3"/>
  <c r="S680" i="3" s="1"/>
  <c r="O680" i="3"/>
  <c r="N680" i="3"/>
  <c r="T679" i="3"/>
  <c r="U679" i="3" s="1"/>
  <c r="P679" i="3"/>
  <c r="S679" i="3" s="1"/>
  <c r="O679" i="3"/>
  <c r="N679" i="3"/>
  <c r="T678" i="3"/>
  <c r="U678" i="3" s="1"/>
  <c r="P678" i="3"/>
  <c r="S678" i="3" s="1"/>
  <c r="O678" i="3"/>
  <c r="N678" i="3"/>
  <c r="T677" i="3"/>
  <c r="U677" i="3" s="1"/>
  <c r="P677" i="3"/>
  <c r="S677" i="3" s="1"/>
  <c r="O677" i="3"/>
  <c r="N677" i="3"/>
  <c r="T676" i="3"/>
  <c r="U676" i="3" s="1"/>
  <c r="P676" i="3"/>
  <c r="S676" i="3" s="1"/>
  <c r="O676" i="3"/>
  <c r="N676" i="3"/>
  <c r="T675" i="3"/>
  <c r="U675" i="3" s="1"/>
  <c r="P675" i="3"/>
  <c r="S675" i="3" s="1"/>
  <c r="O675" i="3"/>
  <c r="N675" i="3"/>
  <c r="T674" i="3"/>
  <c r="U674" i="3" s="1"/>
  <c r="P674" i="3"/>
  <c r="S674" i="3" s="1"/>
  <c r="O674" i="3"/>
  <c r="N674" i="3"/>
  <c r="T673" i="3"/>
  <c r="U673" i="3" s="1"/>
  <c r="P673" i="3"/>
  <c r="S673" i="3" s="1"/>
  <c r="O673" i="3"/>
  <c r="N673" i="3"/>
  <c r="T672" i="3"/>
  <c r="U672" i="3" s="1"/>
  <c r="P672" i="3"/>
  <c r="S672" i="3" s="1"/>
  <c r="O672" i="3"/>
  <c r="N672" i="3"/>
  <c r="T671" i="3"/>
  <c r="U671" i="3" s="1"/>
  <c r="P671" i="3"/>
  <c r="S671" i="3" s="1"/>
  <c r="O671" i="3"/>
  <c r="N671" i="3"/>
  <c r="T670" i="3"/>
  <c r="U670" i="3" s="1"/>
  <c r="P670" i="3"/>
  <c r="S670" i="3" s="1"/>
  <c r="O670" i="3"/>
  <c r="N670" i="3"/>
  <c r="T669" i="3"/>
  <c r="U669" i="3" s="1"/>
  <c r="P669" i="3"/>
  <c r="S669" i="3" s="1"/>
  <c r="O669" i="3"/>
  <c r="N669" i="3"/>
  <c r="T668" i="3"/>
  <c r="U668" i="3" s="1"/>
  <c r="P668" i="3"/>
  <c r="S668" i="3" s="1"/>
  <c r="O668" i="3"/>
  <c r="N668" i="3"/>
  <c r="T667" i="3"/>
  <c r="U667" i="3" s="1"/>
  <c r="P667" i="3"/>
  <c r="S667" i="3" s="1"/>
  <c r="O667" i="3"/>
  <c r="N667" i="3"/>
  <c r="T666" i="3"/>
  <c r="U666" i="3" s="1"/>
  <c r="P666" i="3"/>
  <c r="S666" i="3" s="1"/>
  <c r="O666" i="3"/>
  <c r="N666" i="3"/>
  <c r="T665" i="3"/>
  <c r="U665" i="3" s="1"/>
  <c r="P665" i="3"/>
  <c r="S665" i="3" s="1"/>
  <c r="O665" i="3"/>
  <c r="N665" i="3"/>
  <c r="T664" i="3"/>
  <c r="U664" i="3" s="1"/>
  <c r="P664" i="3"/>
  <c r="S664" i="3" s="1"/>
  <c r="O664" i="3"/>
  <c r="N664" i="3"/>
  <c r="T663" i="3"/>
  <c r="U663" i="3" s="1"/>
  <c r="P663" i="3"/>
  <c r="S663" i="3" s="1"/>
  <c r="O663" i="3"/>
  <c r="N663" i="3"/>
  <c r="T662" i="3"/>
  <c r="U662" i="3" s="1"/>
  <c r="P662" i="3"/>
  <c r="S662" i="3" s="1"/>
  <c r="O662" i="3"/>
  <c r="N662" i="3"/>
  <c r="T661" i="3"/>
  <c r="U661" i="3" s="1"/>
  <c r="P661" i="3"/>
  <c r="S661" i="3" s="1"/>
  <c r="O661" i="3"/>
  <c r="N661" i="3"/>
  <c r="T660" i="3"/>
  <c r="U660" i="3" s="1"/>
  <c r="P660" i="3"/>
  <c r="S660" i="3" s="1"/>
  <c r="O660" i="3"/>
  <c r="N660" i="3"/>
  <c r="T659" i="3"/>
  <c r="U659" i="3" s="1"/>
  <c r="P659" i="3"/>
  <c r="S659" i="3" s="1"/>
  <c r="O659" i="3"/>
  <c r="N659" i="3"/>
  <c r="T658" i="3"/>
  <c r="U658" i="3" s="1"/>
  <c r="P658" i="3"/>
  <c r="S658" i="3" s="1"/>
  <c r="O658" i="3"/>
  <c r="N658" i="3"/>
  <c r="T657" i="3"/>
  <c r="U657" i="3" s="1"/>
  <c r="P657" i="3"/>
  <c r="S657" i="3" s="1"/>
  <c r="O657" i="3"/>
  <c r="N657" i="3"/>
  <c r="T656" i="3"/>
  <c r="U656" i="3" s="1"/>
  <c r="P656" i="3"/>
  <c r="S656" i="3" s="1"/>
  <c r="O656" i="3"/>
  <c r="N656" i="3"/>
  <c r="T655" i="3"/>
  <c r="U655" i="3" s="1"/>
  <c r="P655" i="3"/>
  <c r="S655" i="3" s="1"/>
  <c r="O655" i="3"/>
  <c r="N655" i="3"/>
  <c r="T654" i="3"/>
  <c r="U654" i="3" s="1"/>
  <c r="P654" i="3"/>
  <c r="S654" i="3" s="1"/>
  <c r="O654" i="3"/>
  <c r="N654" i="3"/>
  <c r="T653" i="3"/>
  <c r="U653" i="3" s="1"/>
  <c r="P653" i="3"/>
  <c r="S653" i="3" s="1"/>
  <c r="O653" i="3"/>
  <c r="N653" i="3"/>
  <c r="T652" i="3"/>
  <c r="U652" i="3" s="1"/>
  <c r="P652" i="3"/>
  <c r="S652" i="3" s="1"/>
  <c r="O652" i="3"/>
  <c r="N652" i="3"/>
  <c r="T651" i="3"/>
  <c r="U651" i="3" s="1"/>
  <c r="P651" i="3"/>
  <c r="S651" i="3" s="1"/>
  <c r="O651" i="3"/>
  <c r="N651" i="3"/>
  <c r="T650" i="3"/>
  <c r="U650" i="3" s="1"/>
  <c r="P650" i="3"/>
  <c r="S650" i="3" s="1"/>
  <c r="O650" i="3"/>
  <c r="N650" i="3"/>
  <c r="T649" i="3"/>
  <c r="U649" i="3" s="1"/>
  <c r="P649" i="3"/>
  <c r="S649" i="3" s="1"/>
  <c r="O649" i="3"/>
  <c r="N649" i="3"/>
  <c r="T648" i="3"/>
  <c r="U648" i="3" s="1"/>
  <c r="P648" i="3"/>
  <c r="S648" i="3" s="1"/>
  <c r="O648" i="3"/>
  <c r="N648" i="3"/>
  <c r="T647" i="3"/>
  <c r="U647" i="3" s="1"/>
  <c r="P647" i="3"/>
  <c r="S647" i="3" s="1"/>
  <c r="O647" i="3"/>
  <c r="N647" i="3"/>
  <c r="T646" i="3"/>
  <c r="U646" i="3" s="1"/>
  <c r="P646" i="3"/>
  <c r="S646" i="3" s="1"/>
  <c r="O646" i="3"/>
  <c r="N646" i="3"/>
  <c r="T645" i="3"/>
  <c r="U645" i="3" s="1"/>
  <c r="P645" i="3"/>
  <c r="S645" i="3" s="1"/>
  <c r="O645" i="3"/>
  <c r="N645" i="3"/>
  <c r="T644" i="3"/>
  <c r="U644" i="3" s="1"/>
  <c r="P644" i="3"/>
  <c r="S644" i="3" s="1"/>
  <c r="O644" i="3"/>
  <c r="N644" i="3"/>
  <c r="T643" i="3"/>
  <c r="U643" i="3" s="1"/>
  <c r="P643" i="3"/>
  <c r="S643" i="3" s="1"/>
  <c r="O643" i="3"/>
  <c r="N643" i="3"/>
  <c r="T642" i="3"/>
  <c r="U642" i="3" s="1"/>
  <c r="P642" i="3"/>
  <c r="S642" i="3" s="1"/>
  <c r="O642" i="3"/>
  <c r="N642" i="3"/>
  <c r="T641" i="3"/>
  <c r="U641" i="3" s="1"/>
  <c r="P641" i="3"/>
  <c r="S641" i="3" s="1"/>
  <c r="O641" i="3"/>
  <c r="N641" i="3"/>
  <c r="T640" i="3"/>
  <c r="U640" i="3" s="1"/>
  <c r="P640" i="3"/>
  <c r="S640" i="3" s="1"/>
  <c r="O640" i="3"/>
  <c r="N640" i="3"/>
  <c r="T639" i="3"/>
  <c r="U639" i="3" s="1"/>
  <c r="P639" i="3"/>
  <c r="S639" i="3" s="1"/>
  <c r="O639" i="3"/>
  <c r="N639" i="3"/>
  <c r="T638" i="3"/>
  <c r="U638" i="3" s="1"/>
  <c r="P638" i="3"/>
  <c r="S638" i="3" s="1"/>
  <c r="O638" i="3"/>
  <c r="N638" i="3"/>
  <c r="T637" i="3"/>
  <c r="U637" i="3" s="1"/>
  <c r="P637" i="3"/>
  <c r="S637" i="3" s="1"/>
  <c r="O637" i="3"/>
  <c r="N637" i="3"/>
  <c r="T636" i="3"/>
  <c r="U636" i="3" s="1"/>
  <c r="P636" i="3"/>
  <c r="S636" i="3" s="1"/>
  <c r="O636" i="3"/>
  <c r="N636" i="3"/>
  <c r="T635" i="3"/>
  <c r="U635" i="3" s="1"/>
  <c r="P635" i="3"/>
  <c r="S635" i="3" s="1"/>
  <c r="O635" i="3"/>
  <c r="N635" i="3"/>
  <c r="T634" i="3"/>
  <c r="U634" i="3" s="1"/>
  <c r="P634" i="3"/>
  <c r="S634" i="3" s="1"/>
  <c r="O634" i="3"/>
  <c r="N634" i="3"/>
  <c r="T633" i="3"/>
  <c r="U633" i="3" s="1"/>
  <c r="P633" i="3"/>
  <c r="S633" i="3" s="1"/>
  <c r="O633" i="3"/>
  <c r="N633" i="3"/>
  <c r="T632" i="3"/>
  <c r="U632" i="3" s="1"/>
  <c r="P632" i="3"/>
  <c r="S632" i="3" s="1"/>
  <c r="O632" i="3"/>
  <c r="N632" i="3"/>
  <c r="T631" i="3"/>
  <c r="U631" i="3" s="1"/>
  <c r="P631" i="3"/>
  <c r="S631" i="3" s="1"/>
  <c r="O631" i="3"/>
  <c r="N631" i="3"/>
  <c r="T630" i="3"/>
  <c r="U630" i="3" s="1"/>
  <c r="P630" i="3"/>
  <c r="S630" i="3" s="1"/>
  <c r="O630" i="3"/>
  <c r="N630" i="3"/>
  <c r="T629" i="3"/>
  <c r="U629" i="3" s="1"/>
  <c r="P629" i="3"/>
  <c r="S629" i="3" s="1"/>
  <c r="O629" i="3"/>
  <c r="N629" i="3"/>
  <c r="T628" i="3"/>
  <c r="U628" i="3" s="1"/>
  <c r="P628" i="3"/>
  <c r="S628" i="3" s="1"/>
  <c r="O628" i="3"/>
  <c r="N628" i="3"/>
  <c r="T627" i="3"/>
  <c r="U627" i="3" s="1"/>
  <c r="P627" i="3"/>
  <c r="S627" i="3" s="1"/>
  <c r="O627" i="3"/>
  <c r="N627" i="3"/>
  <c r="T626" i="3"/>
  <c r="U626" i="3" s="1"/>
  <c r="P626" i="3"/>
  <c r="S626" i="3" s="1"/>
  <c r="O626" i="3"/>
  <c r="N626" i="3"/>
  <c r="T625" i="3"/>
  <c r="U625" i="3" s="1"/>
  <c r="P625" i="3"/>
  <c r="S625" i="3" s="1"/>
  <c r="O625" i="3"/>
  <c r="N625" i="3"/>
  <c r="T624" i="3"/>
  <c r="U624" i="3" s="1"/>
  <c r="P624" i="3"/>
  <c r="S624" i="3" s="1"/>
  <c r="O624" i="3"/>
  <c r="N624" i="3"/>
  <c r="T623" i="3"/>
  <c r="U623" i="3" s="1"/>
  <c r="P623" i="3"/>
  <c r="S623" i="3" s="1"/>
  <c r="O623" i="3"/>
  <c r="N623" i="3"/>
  <c r="T622" i="3"/>
  <c r="U622" i="3" s="1"/>
  <c r="P622" i="3"/>
  <c r="S622" i="3" s="1"/>
  <c r="O622" i="3"/>
  <c r="N622" i="3"/>
  <c r="T621" i="3"/>
  <c r="U621" i="3" s="1"/>
  <c r="P621" i="3"/>
  <c r="S621" i="3" s="1"/>
  <c r="O621" i="3"/>
  <c r="N621" i="3"/>
  <c r="T620" i="3"/>
  <c r="U620" i="3" s="1"/>
  <c r="P620" i="3"/>
  <c r="S620" i="3" s="1"/>
  <c r="O620" i="3"/>
  <c r="N620" i="3"/>
  <c r="T619" i="3"/>
  <c r="U619" i="3" s="1"/>
  <c r="P619" i="3"/>
  <c r="S619" i="3" s="1"/>
  <c r="O619" i="3"/>
  <c r="N619" i="3"/>
  <c r="T618" i="3"/>
  <c r="U618" i="3" s="1"/>
  <c r="P618" i="3"/>
  <c r="S618" i="3" s="1"/>
  <c r="O618" i="3"/>
  <c r="N618" i="3"/>
  <c r="T617" i="3"/>
  <c r="U617" i="3" s="1"/>
  <c r="P617" i="3"/>
  <c r="S617" i="3" s="1"/>
  <c r="O617" i="3"/>
  <c r="N617" i="3"/>
  <c r="T616" i="3"/>
  <c r="U616" i="3" s="1"/>
  <c r="P616" i="3"/>
  <c r="S616" i="3" s="1"/>
  <c r="O616" i="3"/>
  <c r="N616" i="3"/>
  <c r="T615" i="3"/>
  <c r="U615" i="3" s="1"/>
  <c r="P615" i="3"/>
  <c r="S615" i="3" s="1"/>
  <c r="O615" i="3"/>
  <c r="N615" i="3"/>
  <c r="T614" i="3"/>
  <c r="U614" i="3" s="1"/>
  <c r="P614" i="3"/>
  <c r="S614" i="3" s="1"/>
  <c r="O614" i="3"/>
  <c r="N614" i="3"/>
  <c r="T613" i="3"/>
  <c r="U613" i="3" s="1"/>
  <c r="P613" i="3"/>
  <c r="S613" i="3" s="1"/>
  <c r="O613" i="3"/>
  <c r="N613" i="3"/>
  <c r="T612" i="3"/>
  <c r="U612" i="3" s="1"/>
  <c r="P612" i="3"/>
  <c r="S612" i="3" s="1"/>
  <c r="O612" i="3"/>
  <c r="N612" i="3"/>
  <c r="T611" i="3"/>
  <c r="U611" i="3" s="1"/>
  <c r="P611" i="3"/>
  <c r="S611" i="3" s="1"/>
  <c r="O611" i="3"/>
  <c r="N611" i="3"/>
  <c r="T610" i="3"/>
  <c r="U610" i="3" s="1"/>
  <c r="P610" i="3"/>
  <c r="S610" i="3" s="1"/>
  <c r="O610" i="3"/>
  <c r="N610" i="3"/>
  <c r="T609" i="3"/>
  <c r="U609" i="3" s="1"/>
  <c r="P609" i="3"/>
  <c r="S609" i="3" s="1"/>
  <c r="O609" i="3"/>
  <c r="N609" i="3"/>
  <c r="T608" i="3"/>
  <c r="U608" i="3" s="1"/>
  <c r="P608" i="3"/>
  <c r="S608" i="3" s="1"/>
  <c r="O608" i="3"/>
  <c r="N608" i="3"/>
  <c r="T607" i="3"/>
  <c r="U607" i="3" s="1"/>
  <c r="P607" i="3"/>
  <c r="S607" i="3" s="1"/>
  <c r="O607" i="3"/>
  <c r="N607" i="3"/>
  <c r="T606" i="3"/>
  <c r="U606" i="3" s="1"/>
  <c r="P606" i="3"/>
  <c r="S606" i="3" s="1"/>
  <c r="O606" i="3"/>
  <c r="N606" i="3"/>
  <c r="T605" i="3"/>
  <c r="U605" i="3" s="1"/>
  <c r="P605" i="3"/>
  <c r="S605" i="3" s="1"/>
  <c r="O605" i="3"/>
  <c r="N605" i="3"/>
  <c r="T604" i="3"/>
  <c r="U604" i="3" s="1"/>
  <c r="P604" i="3"/>
  <c r="S604" i="3" s="1"/>
  <c r="O604" i="3"/>
  <c r="N604" i="3"/>
  <c r="T603" i="3"/>
  <c r="U603" i="3" s="1"/>
  <c r="P603" i="3"/>
  <c r="S603" i="3" s="1"/>
  <c r="O603" i="3"/>
  <c r="N603" i="3"/>
  <c r="T602" i="3"/>
  <c r="U602" i="3" s="1"/>
  <c r="P602" i="3"/>
  <c r="S602" i="3" s="1"/>
  <c r="O602" i="3"/>
  <c r="N602" i="3"/>
  <c r="T601" i="3"/>
  <c r="U601" i="3" s="1"/>
  <c r="P601" i="3"/>
  <c r="S601" i="3" s="1"/>
  <c r="O601" i="3"/>
  <c r="N601" i="3"/>
  <c r="T600" i="3"/>
  <c r="U600" i="3" s="1"/>
  <c r="P600" i="3"/>
  <c r="S600" i="3" s="1"/>
  <c r="O600" i="3"/>
  <c r="N600" i="3"/>
  <c r="T599" i="3"/>
  <c r="U599" i="3" s="1"/>
  <c r="P599" i="3"/>
  <c r="S599" i="3" s="1"/>
  <c r="O599" i="3"/>
  <c r="N599" i="3"/>
  <c r="T598" i="3"/>
  <c r="U598" i="3" s="1"/>
  <c r="P598" i="3"/>
  <c r="S598" i="3" s="1"/>
  <c r="O598" i="3"/>
  <c r="N598" i="3"/>
  <c r="T597" i="3"/>
  <c r="U597" i="3" s="1"/>
  <c r="P597" i="3"/>
  <c r="S597" i="3" s="1"/>
  <c r="O597" i="3"/>
  <c r="N597" i="3"/>
  <c r="T596" i="3"/>
  <c r="U596" i="3" s="1"/>
  <c r="P596" i="3"/>
  <c r="S596" i="3" s="1"/>
  <c r="O596" i="3"/>
  <c r="N596" i="3"/>
  <c r="T595" i="3"/>
  <c r="U595" i="3" s="1"/>
  <c r="P595" i="3"/>
  <c r="S595" i="3" s="1"/>
  <c r="O595" i="3"/>
  <c r="N595" i="3"/>
  <c r="T594" i="3"/>
  <c r="U594" i="3" s="1"/>
  <c r="P594" i="3"/>
  <c r="S594" i="3" s="1"/>
  <c r="O594" i="3"/>
  <c r="N594" i="3"/>
  <c r="T593" i="3"/>
  <c r="U593" i="3" s="1"/>
  <c r="P593" i="3"/>
  <c r="S593" i="3" s="1"/>
  <c r="O593" i="3"/>
  <c r="N593" i="3"/>
  <c r="T592" i="3"/>
  <c r="U592" i="3" s="1"/>
  <c r="P592" i="3"/>
  <c r="S592" i="3" s="1"/>
  <c r="O592" i="3"/>
  <c r="N592" i="3"/>
  <c r="T591" i="3"/>
  <c r="U591" i="3" s="1"/>
  <c r="P591" i="3"/>
  <c r="S591" i="3" s="1"/>
  <c r="O591" i="3"/>
  <c r="N591" i="3"/>
  <c r="T590" i="3"/>
  <c r="U590" i="3" s="1"/>
  <c r="P590" i="3"/>
  <c r="S590" i="3" s="1"/>
  <c r="O590" i="3"/>
  <c r="N590" i="3"/>
  <c r="T589" i="3"/>
  <c r="U589" i="3" s="1"/>
  <c r="P589" i="3"/>
  <c r="S589" i="3" s="1"/>
  <c r="O589" i="3"/>
  <c r="N589" i="3"/>
  <c r="T588" i="3"/>
  <c r="U588" i="3" s="1"/>
  <c r="P588" i="3"/>
  <c r="S588" i="3" s="1"/>
  <c r="O588" i="3"/>
  <c r="N588" i="3"/>
  <c r="T587" i="3"/>
  <c r="U587" i="3" s="1"/>
  <c r="P587" i="3"/>
  <c r="S587" i="3" s="1"/>
  <c r="O587" i="3"/>
  <c r="N587" i="3"/>
  <c r="T586" i="3"/>
  <c r="U586" i="3" s="1"/>
  <c r="P586" i="3"/>
  <c r="S586" i="3" s="1"/>
  <c r="O586" i="3"/>
  <c r="N586" i="3"/>
  <c r="T585" i="3"/>
  <c r="U585" i="3" s="1"/>
  <c r="P585" i="3"/>
  <c r="S585" i="3" s="1"/>
  <c r="O585" i="3"/>
  <c r="N585" i="3"/>
  <c r="T584" i="3"/>
  <c r="U584" i="3" s="1"/>
  <c r="P584" i="3"/>
  <c r="S584" i="3" s="1"/>
  <c r="O584" i="3"/>
  <c r="N584" i="3"/>
  <c r="T583" i="3"/>
  <c r="U583" i="3" s="1"/>
  <c r="P583" i="3"/>
  <c r="S583" i="3" s="1"/>
  <c r="O583" i="3"/>
  <c r="N583" i="3"/>
  <c r="T582" i="3"/>
  <c r="U582" i="3" s="1"/>
  <c r="P582" i="3"/>
  <c r="S582" i="3" s="1"/>
  <c r="O582" i="3"/>
  <c r="N582" i="3"/>
  <c r="T581" i="3"/>
  <c r="U581" i="3" s="1"/>
  <c r="P581" i="3"/>
  <c r="S581" i="3" s="1"/>
  <c r="O581" i="3"/>
  <c r="N581" i="3"/>
  <c r="T580" i="3"/>
  <c r="U580" i="3" s="1"/>
  <c r="P580" i="3"/>
  <c r="S580" i="3" s="1"/>
  <c r="O580" i="3"/>
  <c r="N580" i="3"/>
  <c r="T579" i="3"/>
  <c r="U579" i="3" s="1"/>
  <c r="P579" i="3"/>
  <c r="S579" i="3" s="1"/>
  <c r="O579" i="3"/>
  <c r="N579" i="3"/>
  <c r="T578" i="3"/>
  <c r="U578" i="3" s="1"/>
  <c r="P578" i="3"/>
  <c r="S578" i="3" s="1"/>
  <c r="O578" i="3"/>
  <c r="N578" i="3"/>
  <c r="T577" i="3"/>
  <c r="U577" i="3" s="1"/>
  <c r="P577" i="3"/>
  <c r="S577" i="3" s="1"/>
  <c r="O577" i="3"/>
  <c r="N577" i="3"/>
  <c r="T576" i="3"/>
  <c r="U576" i="3" s="1"/>
  <c r="P576" i="3"/>
  <c r="S576" i="3" s="1"/>
  <c r="O576" i="3"/>
  <c r="N576" i="3"/>
  <c r="T575" i="3"/>
  <c r="U575" i="3" s="1"/>
  <c r="P575" i="3"/>
  <c r="S575" i="3" s="1"/>
  <c r="O575" i="3"/>
  <c r="N575" i="3"/>
  <c r="T574" i="3"/>
  <c r="U574" i="3" s="1"/>
  <c r="P574" i="3"/>
  <c r="S574" i="3" s="1"/>
  <c r="O574" i="3"/>
  <c r="N574" i="3"/>
  <c r="T573" i="3"/>
  <c r="U573" i="3" s="1"/>
  <c r="P573" i="3"/>
  <c r="S573" i="3" s="1"/>
  <c r="O573" i="3"/>
  <c r="N573" i="3"/>
  <c r="T572" i="3"/>
  <c r="U572" i="3" s="1"/>
  <c r="P572" i="3"/>
  <c r="S572" i="3" s="1"/>
  <c r="O572" i="3"/>
  <c r="N572" i="3"/>
  <c r="T571" i="3"/>
  <c r="U571" i="3" s="1"/>
  <c r="P571" i="3"/>
  <c r="S571" i="3" s="1"/>
  <c r="O571" i="3"/>
  <c r="N571" i="3"/>
  <c r="T570" i="3"/>
  <c r="U570" i="3" s="1"/>
  <c r="P570" i="3"/>
  <c r="S570" i="3" s="1"/>
  <c r="O570" i="3"/>
  <c r="N570" i="3"/>
  <c r="T569" i="3"/>
  <c r="U569" i="3" s="1"/>
  <c r="P569" i="3"/>
  <c r="S569" i="3" s="1"/>
  <c r="O569" i="3"/>
  <c r="N569" i="3"/>
  <c r="T568" i="3"/>
  <c r="U568" i="3" s="1"/>
  <c r="P568" i="3"/>
  <c r="S568" i="3" s="1"/>
  <c r="O568" i="3"/>
  <c r="N568" i="3"/>
  <c r="T567" i="3"/>
  <c r="U567" i="3" s="1"/>
  <c r="P567" i="3"/>
  <c r="S567" i="3" s="1"/>
  <c r="O567" i="3"/>
  <c r="N567" i="3"/>
  <c r="T566" i="3"/>
  <c r="U566" i="3" s="1"/>
  <c r="P566" i="3"/>
  <c r="S566" i="3" s="1"/>
  <c r="O566" i="3"/>
  <c r="N566" i="3"/>
  <c r="T565" i="3"/>
  <c r="U565" i="3" s="1"/>
  <c r="P565" i="3"/>
  <c r="S565" i="3" s="1"/>
  <c r="O565" i="3"/>
  <c r="N565" i="3"/>
  <c r="T564" i="3"/>
  <c r="U564" i="3" s="1"/>
  <c r="P564" i="3"/>
  <c r="S564" i="3" s="1"/>
  <c r="O564" i="3"/>
  <c r="N564" i="3"/>
  <c r="T563" i="3"/>
  <c r="U563" i="3" s="1"/>
  <c r="P563" i="3"/>
  <c r="S563" i="3" s="1"/>
  <c r="O563" i="3"/>
  <c r="N563" i="3"/>
  <c r="T562" i="3"/>
  <c r="U562" i="3" s="1"/>
  <c r="P562" i="3"/>
  <c r="S562" i="3" s="1"/>
  <c r="O562" i="3"/>
  <c r="N562" i="3"/>
  <c r="T561" i="3"/>
  <c r="U561" i="3" s="1"/>
  <c r="P561" i="3"/>
  <c r="S561" i="3" s="1"/>
  <c r="O561" i="3"/>
  <c r="N561" i="3"/>
  <c r="T560" i="3"/>
  <c r="U560" i="3" s="1"/>
  <c r="P560" i="3"/>
  <c r="S560" i="3" s="1"/>
  <c r="O560" i="3"/>
  <c r="N560" i="3"/>
  <c r="T559" i="3"/>
  <c r="U559" i="3" s="1"/>
  <c r="P559" i="3"/>
  <c r="S559" i="3" s="1"/>
  <c r="O559" i="3"/>
  <c r="N559" i="3"/>
  <c r="T558" i="3"/>
  <c r="U558" i="3" s="1"/>
  <c r="P558" i="3"/>
  <c r="S558" i="3" s="1"/>
  <c r="O558" i="3"/>
  <c r="N558" i="3"/>
  <c r="T557" i="3"/>
  <c r="U557" i="3" s="1"/>
  <c r="P557" i="3"/>
  <c r="S557" i="3" s="1"/>
  <c r="O557" i="3"/>
  <c r="N557" i="3"/>
  <c r="T556" i="3"/>
  <c r="U556" i="3" s="1"/>
  <c r="P556" i="3"/>
  <c r="S556" i="3" s="1"/>
  <c r="O556" i="3"/>
  <c r="N556" i="3"/>
  <c r="T555" i="3"/>
  <c r="U555" i="3" s="1"/>
  <c r="P555" i="3"/>
  <c r="S555" i="3" s="1"/>
  <c r="O555" i="3"/>
  <c r="N555" i="3"/>
  <c r="T554" i="3"/>
  <c r="U554" i="3" s="1"/>
  <c r="P554" i="3"/>
  <c r="S554" i="3" s="1"/>
  <c r="O554" i="3"/>
  <c r="N554" i="3"/>
  <c r="T553" i="3"/>
  <c r="U553" i="3" s="1"/>
  <c r="P553" i="3"/>
  <c r="S553" i="3" s="1"/>
  <c r="O553" i="3"/>
  <c r="N553" i="3"/>
  <c r="T552" i="3"/>
  <c r="U552" i="3" s="1"/>
  <c r="P552" i="3"/>
  <c r="S552" i="3" s="1"/>
  <c r="O552" i="3"/>
  <c r="N552" i="3"/>
  <c r="T551" i="3"/>
  <c r="U551" i="3" s="1"/>
  <c r="P551" i="3"/>
  <c r="S551" i="3" s="1"/>
  <c r="O551" i="3"/>
  <c r="N551" i="3"/>
  <c r="T550" i="3"/>
  <c r="U550" i="3" s="1"/>
  <c r="P550" i="3"/>
  <c r="S550" i="3" s="1"/>
  <c r="O550" i="3"/>
  <c r="N550" i="3"/>
  <c r="T549" i="3"/>
  <c r="U549" i="3" s="1"/>
  <c r="P549" i="3"/>
  <c r="S549" i="3" s="1"/>
  <c r="O549" i="3"/>
  <c r="N549" i="3"/>
  <c r="T548" i="3"/>
  <c r="U548" i="3" s="1"/>
  <c r="P548" i="3"/>
  <c r="S548" i="3" s="1"/>
  <c r="O548" i="3"/>
  <c r="N548" i="3"/>
  <c r="T547" i="3"/>
  <c r="U547" i="3" s="1"/>
  <c r="P547" i="3"/>
  <c r="S547" i="3" s="1"/>
  <c r="O547" i="3"/>
  <c r="N547" i="3"/>
  <c r="T546" i="3"/>
  <c r="U546" i="3" s="1"/>
  <c r="P546" i="3"/>
  <c r="S546" i="3" s="1"/>
  <c r="O546" i="3"/>
  <c r="N546" i="3"/>
  <c r="T545" i="3"/>
  <c r="U545" i="3" s="1"/>
  <c r="P545" i="3"/>
  <c r="S545" i="3" s="1"/>
  <c r="O545" i="3"/>
  <c r="N545" i="3"/>
  <c r="T544" i="3"/>
  <c r="U544" i="3" s="1"/>
  <c r="P544" i="3"/>
  <c r="S544" i="3" s="1"/>
  <c r="O544" i="3"/>
  <c r="N544" i="3"/>
  <c r="T543" i="3"/>
  <c r="U543" i="3" s="1"/>
  <c r="P543" i="3"/>
  <c r="S543" i="3" s="1"/>
  <c r="O543" i="3"/>
  <c r="N543" i="3"/>
  <c r="T542" i="3"/>
  <c r="U542" i="3" s="1"/>
  <c r="P542" i="3"/>
  <c r="S542" i="3" s="1"/>
  <c r="O542" i="3"/>
  <c r="N542" i="3"/>
  <c r="T541" i="3"/>
  <c r="U541" i="3" s="1"/>
  <c r="P541" i="3"/>
  <c r="S541" i="3" s="1"/>
  <c r="O541" i="3"/>
  <c r="N541" i="3"/>
  <c r="T540" i="3"/>
  <c r="U540" i="3" s="1"/>
  <c r="P540" i="3"/>
  <c r="S540" i="3" s="1"/>
  <c r="O540" i="3"/>
  <c r="N540" i="3"/>
  <c r="T539" i="3"/>
  <c r="U539" i="3" s="1"/>
  <c r="P539" i="3"/>
  <c r="S539" i="3" s="1"/>
  <c r="O539" i="3"/>
  <c r="N539" i="3"/>
  <c r="T538" i="3"/>
  <c r="U538" i="3" s="1"/>
  <c r="P538" i="3"/>
  <c r="S538" i="3" s="1"/>
  <c r="O538" i="3"/>
  <c r="N538" i="3"/>
  <c r="T537" i="3"/>
  <c r="U537" i="3" s="1"/>
  <c r="P537" i="3"/>
  <c r="S537" i="3" s="1"/>
  <c r="O537" i="3"/>
  <c r="N537" i="3"/>
  <c r="T536" i="3"/>
  <c r="U536" i="3" s="1"/>
  <c r="P536" i="3"/>
  <c r="S536" i="3" s="1"/>
  <c r="O536" i="3"/>
  <c r="N536" i="3"/>
  <c r="T535" i="3"/>
  <c r="U535" i="3" s="1"/>
  <c r="P535" i="3"/>
  <c r="S535" i="3" s="1"/>
  <c r="O535" i="3"/>
  <c r="N535" i="3"/>
  <c r="T534" i="3"/>
  <c r="U534" i="3" s="1"/>
  <c r="P534" i="3"/>
  <c r="S534" i="3" s="1"/>
  <c r="O534" i="3"/>
  <c r="N534" i="3"/>
  <c r="T533" i="3"/>
  <c r="U533" i="3" s="1"/>
  <c r="P533" i="3"/>
  <c r="S533" i="3" s="1"/>
  <c r="O533" i="3"/>
  <c r="N533" i="3"/>
  <c r="T532" i="3"/>
  <c r="U532" i="3" s="1"/>
  <c r="P532" i="3"/>
  <c r="S532" i="3" s="1"/>
  <c r="O532" i="3"/>
  <c r="N532" i="3"/>
  <c r="T531" i="3"/>
  <c r="U531" i="3" s="1"/>
  <c r="P531" i="3"/>
  <c r="S531" i="3" s="1"/>
  <c r="O531" i="3"/>
  <c r="N531" i="3"/>
  <c r="T530" i="3"/>
  <c r="U530" i="3" s="1"/>
  <c r="P530" i="3"/>
  <c r="S530" i="3" s="1"/>
  <c r="O530" i="3"/>
  <c r="N530" i="3"/>
  <c r="T529" i="3"/>
  <c r="U529" i="3" s="1"/>
  <c r="P529" i="3"/>
  <c r="S529" i="3" s="1"/>
  <c r="O529" i="3"/>
  <c r="N529" i="3"/>
  <c r="T528" i="3"/>
  <c r="U528" i="3" s="1"/>
  <c r="P528" i="3"/>
  <c r="S528" i="3" s="1"/>
  <c r="O528" i="3"/>
  <c r="N528" i="3"/>
  <c r="T527" i="3"/>
  <c r="U527" i="3" s="1"/>
  <c r="P527" i="3"/>
  <c r="S527" i="3" s="1"/>
  <c r="O527" i="3"/>
  <c r="N527" i="3"/>
  <c r="T526" i="3"/>
  <c r="U526" i="3" s="1"/>
  <c r="P526" i="3"/>
  <c r="S526" i="3" s="1"/>
  <c r="O526" i="3"/>
  <c r="N526" i="3"/>
  <c r="T525" i="3"/>
  <c r="U525" i="3" s="1"/>
  <c r="P525" i="3"/>
  <c r="S525" i="3" s="1"/>
  <c r="O525" i="3"/>
  <c r="N525" i="3"/>
  <c r="T524" i="3"/>
  <c r="U524" i="3" s="1"/>
  <c r="P524" i="3"/>
  <c r="S524" i="3" s="1"/>
  <c r="O524" i="3"/>
  <c r="N524" i="3"/>
  <c r="T523" i="3"/>
  <c r="U523" i="3" s="1"/>
  <c r="P523" i="3"/>
  <c r="S523" i="3" s="1"/>
  <c r="O523" i="3"/>
  <c r="N523" i="3"/>
  <c r="T522" i="3"/>
  <c r="U522" i="3" s="1"/>
  <c r="P522" i="3"/>
  <c r="S522" i="3" s="1"/>
  <c r="O522" i="3"/>
  <c r="N522" i="3"/>
  <c r="T521" i="3"/>
  <c r="U521" i="3" s="1"/>
  <c r="P521" i="3"/>
  <c r="S521" i="3" s="1"/>
  <c r="O521" i="3"/>
  <c r="N521" i="3"/>
  <c r="T520" i="3"/>
  <c r="U520" i="3" s="1"/>
  <c r="P520" i="3"/>
  <c r="S520" i="3" s="1"/>
  <c r="O520" i="3"/>
  <c r="N520" i="3"/>
  <c r="T519" i="3"/>
  <c r="U519" i="3" s="1"/>
  <c r="P519" i="3"/>
  <c r="S519" i="3" s="1"/>
  <c r="O519" i="3"/>
  <c r="N519" i="3"/>
  <c r="T518" i="3"/>
  <c r="U518" i="3" s="1"/>
  <c r="P518" i="3"/>
  <c r="S518" i="3" s="1"/>
  <c r="O518" i="3"/>
  <c r="N518" i="3"/>
  <c r="T517" i="3"/>
  <c r="U517" i="3" s="1"/>
  <c r="P517" i="3"/>
  <c r="S517" i="3" s="1"/>
  <c r="O517" i="3"/>
  <c r="N517" i="3"/>
  <c r="T516" i="3"/>
  <c r="U516" i="3" s="1"/>
  <c r="P516" i="3"/>
  <c r="S516" i="3" s="1"/>
  <c r="O516" i="3"/>
  <c r="N516" i="3"/>
  <c r="T515" i="3"/>
  <c r="U515" i="3" s="1"/>
  <c r="P515" i="3"/>
  <c r="S515" i="3" s="1"/>
  <c r="O515" i="3"/>
  <c r="N515" i="3"/>
  <c r="T514" i="3"/>
  <c r="U514" i="3" s="1"/>
  <c r="P514" i="3"/>
  <c r="S514" i="3" s="1"/>
  <c r="O514" i="3"/>
  <c r="N514" i="3"/>
  <c r="T513" i="3"/>
  <c r="U513" i="3" s="1"/>
  <c r="P513" i="3"/>
  <c r="S513" i="3" s="1"/>
  <c r="O513" i="3"/>
  <c r="N513" i="3"/>
  <c r="T512" i="3"/>
  <c r="U512" i="3" s="1"/>
  <c r="P512" i="3"/>
  <c r="S512" i="3" s="1"/>
  <c r="O512" i="3"/>
  <c r="N512" i="3"/>
  <c r="T511" i="3"/>
  <c r="U511" i="3" s="1"/>
  <c r="P511" i="3"/>
  <c r="S511" i="3" s="1"/>
  <c r="O511" i="3"/>
  <c r="N511" i="3"/>
  <c r="T510" i="3"/>
  <c r="U510" i="3" s="1"/>
  <c r="P510" i="3"/>
  <c r="S510" i="3" s="1"/>
  <c r="O510" i="3"/>
  <c r="N510" i="3"/>
  <c r="T509" i="3"/>
  <c r="U509" i="3" s="1"/>
  <c r="P509" i="3"/>
  <c r="S509" i="3" s="1"/>
  <c r="O509" i="3"/>
  <c r="N509" i="3"/>
  <c r="T508" i="3"/>
  <c r="U508" i="3" s="1"/>
  <c r="P508" i="3"/>
  <c r="S508" i="3" s="1"/>
  <c r="O508" i="3"/>
  <c r="N508" i="3"/>
  <c r="T507" i="3"/>
  <c r="U507" i="3" s="1"/>
  <c r="P507" i="3"/>
  <c r="S507" i="3" s="1"/>
  <c r="O507" i="3"/>
  <c r="N507" i="3"/>
  <c r="T506" i="3"/>
  <c r="U506" i="3" s="1"/>
  <c r="P506" i="3"/>
  <c r="S506" i="3" s="1"/>
  <c r="O506" i="3"/>
  <c r="N506" i="3"/>
  <c r="T505" i="3"/>
  <c r="U505" i="3" s="1"/>
  <c r="P505" i="3"/>
  <c r="S505" i="3" s="1"/>
  <c r="O505" i="3"/>
  <c r="N505" i="3"/>
  <c r="T504" i="3"/>
  <c r="U504" i="3" s="1"/>
  <c r="P504" i="3"/>
  <c r="S504" i="3" s="1"/>
  <c r="O504" i="3"/>
  <c r="N504" i="3"/>
  <c r="T503" i="3"/>
  <c r="U503" i="3" s="1"/>
  <c r="P503" i="3"/>
  <c r="S503" i="3" s="1"/>
  <c r="O503" i="3"/>
  <c r="N503" i="3"/>
  <c r="T502" i="3"/>
  <c r="U502" i="3" s="1"/>
  <c r="P502" i="3"/>
  <c r="S502" i="3" s="1"/>
  <c r="O502" i="3"/>
  <c r="N502" i="3"/>
  <c r="T501" i="3"/>
  <c r="U501" i="3" s="1"/>
  <c r="P501" i="3"/>
  <c r="S501" i="3" s="1"/>
  <c r="O501" i="3"/>
  <c r="N501" i="3"/>
  <c r="T500" i="3"/>
  <c r="U500" i="3" s="1"/>
  <c r="P500" i="3"/>
  <c r="S500" i="3" s="1"/>
  <c r="O500" i="3"/>
  <c r="N500" i="3"/>
  <c r="T499" i="3"/>
  <c r="U499" i="3" s="1"/>
  <c r="P499" i="3"/>
  <c r="S499" i="3" s="1"/>
  <c r="O499" i="3"/>
  <c r="N499" i="3"/>
  <c r="T498" i="3"/>
  <c r="U498" i="3" s="1"/>
  <c r="P498" i="3"/>
  <c r="S498" i="3" s="1"/>
  <c r="O498" i="3"/>
  <c r="N498" i="3"/>
  <c r="T497" i="3"/>
  <c r="U497" i="3" s="1"/>
  <c r="P497" i="3"/>
  <c r="S497" i="3" s="1"/>
  <c r="O497" i="3"/>
  <c r="N497" i="3"/>
  <c r="T496" i="3"/>
  <c r="U496" i="3" s="1"/>
  <c r="P496" i="3"/>
  <c r="S496" i="3" s="1"/>
  <c r="O496" i="3"/>
  <c r="N496" i="3"/>
  <c r="T495" i="3"/>
  <c r="U495" i="3" s="1"/>
  <c r="P495" i="3"/>
  <c r="S495" i="3" s="1"/>
  <c r="O495" i="3"/>
  <c r="N495" i="3"/>
  <c r="T494" i="3"/>
  <c r="U494" i="3" s="1"/>
  <c r="P494" i="3"/>
  <c r="S494" i="3" s="1"/>
  <c r="O494" i="3"/>
  <c r="N494" i="3"/>
  <c r="T493" i="3"/>
  <c r="U493" i="3" s="1"/>
  <c r="P493" i="3"/>
  <c r="S493" i="3" s="1"/>
  <c r="O493" i="3"/>
  <c r="N493" i="3"/>
  <c r="T492" i="3"/>
  <c r="U492" i="3" s="1"/>
  <c r="P492" i="3"/>
  <c r="S492" i="3" s="1"/>
  <c r="O492" i="3"/>
  <c r="N492" i="3"/>
  <c r="T491" i="3"/>
  <c r="U491" i="3" s="1"/>
  <c r="P491" i="3"/>
  <c r="S491" i="3" s="1"/>
  <c r="O491" i="3"/>
  <c r="N491" i="3"/>
  <c r="T490" i="3"/>
  <c r="U490" i="3" s="1"/>
  <c r="P490" i="3"/>
  <c r="S490" i="3" s="1"/>
  <c r="O490" i="3"/>
  <c r="N490" i="3"/>
  <c r="T489" i="3"/>
  <c r="U489" i="3" s="1"/>
  <c r="P489" i="3"/>
  <c r="S489" i="3" s="1"/>
  <c r="O489" i="3"/>
  <c r="N489" i="3"/>
  <c r="T488" i="3"/>
  <c r="U488" i="3" s="1"/>
  <c r="P488" i="3"/>
  <c r="S488" i="3" s="1"/>
  <c r="O488" i="3"/>
  <c r="N488" i="3"/>
  <c r="T487" i="3"/>
  <c r="U487" i="3" s="1"/>
  <c r="P487" i="3"/>
  <c r="S487" i="3" s="1"/>
  <c r="O487" i="3"/>
  <c r="N487" i="3"/>
  <c r="T486" i="3"/>
  <c r="U486" i="3" s="1"/>
  <c r="P486" i="3"/>
  <c r="S486" i="3" s="1"/>
  <c r="O486" i="3"/>
  <c r="N486" i="3"/>
  <c r="T485" i="3"/>
  <c r="U485" i="3" s="1"/>
  <c r="P485" i="3"/>
  <c r="S485" i="3" s="1"/>
  <c r="O485" i="3"/>
  <c r="N485" i="3"/>
  <c r="T484" i="3"/>
  <c r="U484" i="3" s="1"/>
  <c r="P484" i="3"/>
  <c r="S484" i="3" s="1"/>
  <c r="O484" i="3"/>
  <c r="N484" i="3"/>
  <c r="T483" i="3"/>
  <c r="U483" i="3" s="1"/>
  <c r="P483" i="3"/>
  <c r="S483" i="3" s="1"/>
  <c r="O483" i="3"/>
  <c r="N483" i="3"/>
  <c r="T482" i="3"/>
  <c r="U482" i="3" s="1"/>
  <c r="P482" i="3"/>
  <c r="S482" i="3" s="1"/>
  <c r="O482" i="3"/>
  <c r="N482" i="3"/>
  <c r="T481" i="3"/>
  <c r="U481" i="3" s="1"/>
  <c r="P481" i="3"/>
  <c r="S481" i="3" s="1"/>
  <c r="O481" i="3"/>
  <c r="N481" i="3"/>
  <c r="T480" i="3"/>
  <c r="U480" i="3" s="1"/>
  <c r="P480" i="3"/>
  <c r="S480" i="3" s="1"/>
  <c r="O480" i="3"/>
  <c r="N480" i="3"/>
  <c r="T479" i="3"/>
  <c r="U479" i="3" s="1"/>
  <c r="P479" i="3"/>
  <c r="S479" i="3" s="1"/>
  <c r="O479" i="3"/>
  <c r="N479" i="3"/>
  <c r="T478" i="3"/>
  <c r="U478" i="3" s="1"/>
  <c r="P478" i="3"/>
  <c r="S478" i="3" s="1"/>
  <c r="O478" i="3"/>
  <c r="N478" i="3"/>
  <c r="T477" i="3"/>
  <c r="U477" i="3" s="1"/>
  <c r="P477" i="3"/>
  <c r="S477" i="3" s="1"/>
  <c r="O477" i="3"/>
  <c r="N477" i="3"/>
  <c r="T476" i="3"/>
  <c r="U476" i="3" s="1"/>
  <c r="P476" i="3"/>
  <c r="S476" i="3" s="1"/>
  <c r="O476" i="3"/>
  <c r="N476" i="3"/>
  <c r="T475" i="3"/>
  <c r="U475" i="3" s="1"/>
  <c r="P475" i="3"/>
  <c r="S475" i="3" s="1"/>
  <c r="O475" i="3"/>
  <c r="N475" i="3"/>
  <c r="T474" i="3"/>
  <c r="U474" i="3" s="1"/>
  <c r="P474" i="3"/>
  <c r="S474" i="3" s="1"/>
  <c r="O474" i="3"/>
  <c r="N474" i="3"/>
  <c r="T473" i="3"/>
  <c r="U473" i="3" s="1"/>
  <c r="P473" i="3"/>
  <c r="S473" i="3" s="1"/>
  <c r="O473" i="3"/>
  <c r="N473" i="3"/>
  <c r="T472" i="3"/>
  <c r="U472" i="3" s="1"/>
  <c r="P472" i="3"/>
  <c r="S472" i="3" s="1"/>
  <c r="O472" i="3"/>
  <c r="N472" i="3"/>
  <c r="T471" i="3"/>
  <c r="U471" i="3" s="1"/>
  <c r="P471" i="3"/>
  <c r="S471" i="3" s="1"/>
  <c r="O471" i="3"/>
  <c r="N471" i="3"/>
  <c r="T470" i="3"/>
  <c r="U470" i="3" s="1"/>
  <c r="P470" i="3"/>
  <c r="S470" i="3" s="1"/>
  <c r="O470" i="3"/>
  <c r="N470" i="3"/>
  <c r="T469" i="3"/>
  <c r="U469" i="3" s="1"/>
  <c r="P469" i="3"/>
  <c r="S469" i="3" s="1"/>
  <c r="O469" i="3"/>
  <c r="N469" i="3"/>
  <c r="T468" i="3"/>
  <c r="U468" i="3" s="1"/>
  <c r="P468" i="3"/>
  <c r="S468" i="3" s="1"/>
  <c r="O468" i="3"/>
  <c r="N468" i="3"/>
  <c r="T467" i="3"/>
  <c r="U467" i="3" s="1"/>
  <c r="P467" i="3"/>
  <c r="S467" i="3" s="1"/>
  <c r="O467" i="3"/>
  <c r="N467" i="3"/>
  <c r="T466" i="3"/>
  <c r="U466" i="3" s="1"/>
  <c r="P466" i="3"/>
  <c r="S466" i="3" s="1"/>
  <c r="O466" i="3"/>
  <c r="N466" i="3"/>
  <c r="T465" i="3"/>
  <c r="U465" i="3" s="1"/>
  <c r="P465" i="3"/>
  <c r="S465" i="3" s="1"/>
  <c r="O465" i="3"/>
  <c r="N465" i="3"/>
  <c r="T464" i="3"/>
  <c r="U464" i="3" s="1"/>
  <c r="P464" i="3"/>
  <c r="S464" i="3" s="1"/>
  <c r="O464" i="3"/>
  <c r="N464" i="3"/>
  <c r="T463" i="3"/>
  <c r="U463" i="3" s="1"/>
  <c r="P463" i="3"/>
  <c r="S463" i="3" s="1"/>
  <c r="O463" i="3"/>
  <c r="N463" i="3"/>
  <c r="T462" i="3"/>
  <c r="U462" i="3" s="1"/>
  <c r="P462" i="3"/>
  <c r="S462" i="3" s="1"/>
  <c r="O462" i="3"/>
  <c r="N462" i="3"/>
  <c r="T461" i="3"/>
  <c r="U461" i="3" s="1"/>
  <c r="P461" i="3"/>
  <c r="S461" i="3" s="1"/>
  <c r="O461" i="3"/>
  <c r="N461" i="3"/>
  <c r="T460" i="3"/>
  <c r="U460" i="3" s="1"/>
  <c r="P460" i="3"/>
  <c r="S460" i="3" s="1"/>
  <c r="O460" i="3"/>
  <c r="N460" i="3"/>
  <c r="T459" i="3"/>
  <c r="U459" i="3" s="1"/>
  <c r="P459" i="3"/>
  <c r="S459" i="3" s="1"/>
  <c r="O459" i="3"/>
  <c r="N459" i="3"/>
  <c r="T458" i="3"/>
  <c r="U458" i="3" s="1"/>
  <c r="P458" i="3"/>
  <c r="S458" i="3" s="1"/>
  <c r="O458" i="3"/>
  <c r="N458" i="3"/>
  <c r="T457" i="3"/>
  <c r="U457" i="3" s="1"/>
  <c r="P457" i="3"/>
  <c r="S457" i="3" s="1"/>
  <c r="O457" i="3"/>
  <c r="N457" i="3"/>
  <c r="T456" i="3"/>
  <c r="U456" i="3" s="1"/>
  <c r="P456" i="3"/>
  <c r="S456" i="3" s="1"/>
  <c r="O456" i="3"/>
  <c r="N456" i="3"/>
  <c r="T455" i="3"/>
  <c r="U455" i="3" s="1"/>
  <c r="P455" i="3"/>
  <c r="S455" i="3" s="1"/>
  <c r="O455" i="3"/>
  <c r="N455" i="3"/>
  <c r="T454" i="3"/>
  <c r="U454" i="3" s="1"/>
  <c r="P454" i="3"/>
  <c r="S454" i="3" s="1"/>
  <c r="O454" i="3"/>
  <c r="N454" i="3"/>
  <c r="T453" i="3"/>
  <c r="U453" i="3" s="1"/>
  <c r="P453" i="3"/>
  <c r="S453" i="3" s="1"/>
  <c r="O453" i="3"/>
  <c r="N453" i="3"/>
  <c r="T452" i="3"/>
  <c r="U452" i="3" s="1"/>
  <c r="P452" i="3"/>
  <c r="S452" i="3" s="1"/>
  <c r="O452" i="3"/>
  <c r="N452" i="3"/>
  <c r="T451" i="3"/>
  <c r="U451" i="3" s="1"/>
  <c r="P451" i="3"/>
  <c r="S451" i="3" s="1"/>
  <c r="O451" i="3"/>
  <c r="N451" i="3"/>
  <c r="T450" i="3"/>
  <c r="U450" i="3" s="1"/>
  <c r="P450" i="3"/>
  <c r="S450" i="3" s="1"/>
  <c r="O450" i="3"/>
  <c r="N450" i="3"/>
  <c r="T449" i="3"/>
  <c r="U449" i="3" s="1"/>
  <c r="P449" i="3"/>
  <c r="S449" i="3" s="1"/>
  <c r="O449" i="3"/>
  <c r="N449" i="3"/>
  <c r="T448" i="3"/>
  <c r="U448" i="3" s="1"/>
  <c r="P448" i="3"/>
  <c r="S448" i="3" s="1"/>
  <c r="O448" i="3"/>
  <c r="N448" i="3"/>
  <c r="T447" i="3"/>
  <c r="U447" i="3" s="1"/>
  <c r="P447" i="3"/>
  <c r="S447" i="3" s="1"/>
  <c r="O447" i="3"/>
  <c r="N447" i="3"/>
  <c r="T446" i="3"/>
  <c r="U446" i="3" s="1"/>
  <c r="P446" i="3"/>
  <c r="S446" i="3" s="1"/>
  <c r="O446" i="3"/>
  <c r="N446" i="3"/>
  <c r="T445" i="3"/>
  <c r="U445" i="3" s="1"/>
  <c r="P445" i="3"/>
  <c r="S445" i="3" s="1"/>
  <c r="O445" i="3"/>
  <c r="N445" i="3"/>
  <c r="T444" i="3"/>
  <c r="U444" i="3" s="1"/>
  <c r="P444" i="3"/>
  <c r="S444" i="3" s="1"/>
  <c r="O444" i="3"/>
  <c r="N444" i="3"/>
  <c r="T443" i="3"/>
  <c r="U443" i="3" s="1"/>
  <c r="P443" i="3"/>
  <c r="S443" i="3" s="1"/>
  <c r="O443" i="3"/>
  <c r="N443" i="3"/>
  <c r="T442" i="3"/>
  <c r="U442" i="3" s="1"/>
  <c r="P442" i="3"/>
  <c r="S442" i="3" s="1"/>
  <c r="O442" i="3"/>
  <c r="N442" i="3"/>
  <c r="T441" i="3"/>
  <c r="U441" i="3" s="1"/>
  <c r="P441" i="3"/>
  <c r="S441" i="3" s="1"/>
  <c r="O441" i="3"/>
  <c r="N441" i="3"/>
  <c r="T440" i="3"/>
  <c r="U440" i="3" s="1"/>
  <c r="P440" i="3"/>
  <c r="S440" i="3" s="1"/>
  <c r="O440" i="3"/>
  <c r="N440" i="3"/>
  <c r="T439" i="3"/>
  <c r="U439" i="3" s="1"/>
  <c r="P439" i="3"/>
  <c r="S439" i="3" s="1"/>
  <c r="O439" i="3"/>
  <c r="N439" i="3"/>
  <c r="T438" i="3"/>
  <c r="U438" i="3" s="1"/>
  <c r="P438" i="3"/>
  <c r="S438" i="3" s="1"/>
  <c r="O438" i="3"/>
  <c r="N438" i="3"/>
  <c r="T437" i="3"/>
  <c r="U437" i="3" s="1"/>
  <c r="P437" i="3"/>
  <c r="S437" i="3" s="1"/>
  <c r="O437" i="3"/>
  <c r="N437" i="3"/>
  <c r="T436" i="3"/>
  <c r="U436" i="3" s="1"/>
  <c r="P436" i="3"/>
  <c r="S436" i="3" s="1"/>
  <c r="O436" i="3"/>
  <c r="N436" i="3"/>
  <c r="T435" i="3"/>
  <c r="U435" i="3" s="1"/>
  <c r="P435" i="3"/>
  <c r="S435" i="3" s="1"/>
  <c r="O435" i="3"/>
  <c r="N435" i="3"/>
  <c r="T434" i="3"/>
  <c r="U434" i="3" s="1"/>
  <c r="P434" i="3"/>
  <c r="S434" i="3" s="1"/>
  <c r="O434" i="3"/>
  <c r="N434" i="3"/>
  <c r="T433" i="3"/>
  <c r="U433" i="3" s="1"/>
  <c r="P433" i="3"/>
  <c r="S433" i="3" s="1"/>
  <c r="O433" i="3"/>
  <c r="N433" i="3"/>
  <c r="T432" i="3"/>
  <c r="U432" i="3" s="1"/>
  <c r="P432" i="3"/>
  <c r="S432" i="3" s="1"/>
  <c r="O432" i="3"/>
  <c r="N432" i="3"/>
  <c r="T431" i="3"/>
  <c r="U431" i="3" s="1"/>
  <c r="P431" i="3"/>
  <c r="S431" i="3" s="1"/>
  <c r="O431" i="3"/>
  <c r="N431" i="3"/>
  <c r="T430" i="3"/>
  <c r="U430" i="3" s="1"/>
  <c r="P430" i="3"/>
  <c r="S430" i="3" s="1"/>
  <c r="O430" i="3"/>
  <c r="N430" i="3"/>
  <c r="T429" i="3"/>
  <c r="U429" i="3" s="1"/>
  <c r="P429" i="3"/>
  <c r="S429" i="3" s="1"/>
  <c r="O429" i="3"/>
  <c r="N429" i="3"/>
  <c r="T428" i="3"/>
  <c r="U428" i="3" s="1"/>
  <c r="P428" i="3"/>
  <c r="S428" i="3" s="1"/>
  <c r="O428" i="3"/>
  <c r="N428" i="3"/>
  <c r="T427" i="3"/>
  <c r="U427" i="3" s="1"/>
  <c r="P427" i="3"/>
  <c r="S427" i="3" s="1"/>
  <c r="O427" i="3"/>
  <c r="N427" i="3"/>
  <c r="T426" i="3"/>
  <c r="U426" i="3" s="1"/>
  <c r="P426" i="3"/>
  <c r="S426" i="3" s="1"/>
  <c r="O426" i="3"/>
  <c r="N426" i="3"/>
  <c r="T425" i="3"/>
  <c r="U425" i="3" s="1"/>
  <c r="P425" i="3"/>
  <c r="S425" i="3" s="1"/>
  <c r="O425" i="3"/>
  <c r="N425" i="3"/>
  <c r="T424" i="3"/>
  <c r="U424" i="3" s="1"/>
  <c r="P424" i="3"/>
  <c r="S424" i="3" s="1"/>
  <c r="O424" i="3"/>
  <c r="N424" i="3"/>
  <c r="T423" i="3"/>
  <c r="U423" i="3" s="1"/>
  <c r="P423" i="3"/>
  <c r="S423" i="3" s="1"/>
  <c r="O423" i="3"/>
  <c r="N423" i="3"/>
  <c r="T422" i="3"/>
  <c r="U422" i="3" s="1"/>
  <c r="P422" i="3"/>
  <c r="S422" i="3" s="1"/>
  <c r="O422" i="3"/>
  <c r="N422" i="3"/>
  <c r="T421" i="3"/>
  <c r="U421" i="3" s="1"/>
  <c r="P421" i="3"/>
  <c r="S421" i="3" s="1"/>
  <c r="O421" i="3"/>
  <c r="N421" i="3"/>
  <c r="T420" i="3"/>
  <c r="U420" i="3" s="1"/>
  <c r="P420" i="3"/>
  <c r="S420" i="3" s="1"/>
  <c r="O420" i="3"/>
  <c r="N420" i="3"/>
  <c r="T419" i="3"/>
  <c r="U419" i="3" s="1"/>
  <c r="P419" i="3"/>
  <c r="S419" i="3" s="1"/>
  <c r="O419" i="3"/>
  <c r="N419" i="3"/>
  <c r="T418" i="3"/>
  <c r="U418" i="3" s="1"/>
  <c r="P418" i="3"/>
  <c r="S418" i="3" s="1"/>
  <c r="O418" i="3"/>
  <c r="N418" i="3"/>
  <c r="T417" i="3"/>
  <c r="U417" i="3" s="1"/>
  <c r="P417" i="3"/>
  <c r="S417" i="3" s="1"/>
  <c r="O417" i="3"/>
  <c r="N417" i="3"/>
  <c r="T416" i="3"/>
  <c r="U416" i="3" s="1"/>
  <c r="P416" i="3"/>
  <c r="S416" i="3" s="1"/>
  <c r="O416" i="3"/>
  <c r="N416" i="3"/>
  <c r="T415" i="3"/>
  <c r="U415" i="3" s="1"/>
  <c r="P415" i="3"/>
  <c r="S415" i="3" s="1"/>
  <c r="O415" i="3"/>
  <c r="N415" i="3"/>
  <c r="T414" i="3"/>
  <c r="U414" i="3" s="1"/>
  <c r="P414" i="3"/>
  <c r="S414" i="3" s="1"/>
  <c r="O414" i="3"/>
  <c r="N414" i="3"/>
  <c r="T413" i="3"/>
  <c r="U413" i="3" s="1"/>
  <c r="P413" i="3"/>
  <c r="S413" i="3" s="1"/>
  <c r="O413" i="3"/>
  <c r="N413" i="3"/>
  <c r="T412" i="3"/>
  <c r="U412" i="3" s="1"/>
  <c r="P412" i="3"/>
  <c r="S412" i="3" s="1"/>
  <c r="O412" i="3"/>
  <c r="N412" i="3"/>
  <c r="T411" i="3"/>
  <c r="U411" i="3" s="1"/>
  <c r="P411" i="3"/>
  <c r="S411" i="3" s="1"/>
  <c r="O411" i="3"/>
  <c r="N411" i="3"/>
  <c r="T410" i="3"/>
  <c r="U410" i="3" s="1"/>
  <c r="P410" i="3"/>
  <c r="S410" i="3" s="1"/>
  <c r="O410" i="3"/>
  <c r="N410" i="3"/>
  <c r="T409" i="3"/>
  <c r="U409" i="3" s="1"/>
  <c r="P409" i="3"/>
  <c r="S409" i="3" s="1"/>
  <c r="O409" i="3"/>
  <c r="N409" i="3"/>
  <c r="T408" i="3"/>
  <c r="U408" i="3" s="1"/>
  <c r="P408" i="3"/>
  <c r="S408" i="3" s="1"/>
  <c r="O408" i="3"/>
  <c r="N408" i="3"/>
  <c r="T407" i="3"/>
  <c r="U407" i="3" s="1"/>
  <c r="P407" i="3"/>
  <c r="S407" i="3" s="1"/>
  <c r="O407" i="3"/>
  <c r="N407" i="3"/>
  <c r="T406" i="3"/>
  <c r="U406" i="3" s="1"/>
  <c r="P406" i="3"/>
  <c r="S406" i="3" s="1"/>
  <c r="O406" i="3"/>
  <c r="N406" i="3"/>
  <c r="T405" i="3"/>
  <c r="U405" i="3" s="1"/>
  <c r="P405" i="3"/>
  <c r="S405" i="3" s="1"/>
  <c r="O405" i="3"/>
  <c r="N405" i="3"/>
  <c r="T404" i="3"/>
  <c r="U404" i="3" s="1"/>
  <c r="P404" i="3"/>
  <c r="S404" i="3" s="1"/>
  <c r="O404" i="3"/>
  <c r="N404" i="3"/>
  <c r="T403" i="3"/>
  <c r="U403" i="3" s="1"/>
  <c r="P403" i="3"/>
  <c r="S403" i="3" s="1"/>
  <c r="O403" i="3"/>
  <c r="N403" i="3"/>
  <c r="T402" i="3"/>
  <c r="U402" i="3" s="1"/>
  <c r="P402" i="3"/>
  <c r="S402" i="3" s="1"/>
  <c r="O402" i="3"/>
  <c r="N402" i="3"/>
  <c r="T401" i="3"/>
  <c r="U401" i="3" s="1"/>
  <c r="P401" i="3"/>
  <c r="S401" i="3" s="1"/>
  <c r="O401" i="3"/>
  <c r="N401" i="3"/>
  <c r="T400" i="3"/>
  <c r="U400" i="3" s="1"/>
  <c r="P400" i="3"/>
  <c r="S400" i="3" s="1"/>
  <c r="O400" i="3"/>
  <c r="N400" i="3"/>
  <c r="T399" i="3"/>
  <c r="U399" i="3" s="1"/>
  <c r="P399" i="3"/>
  <c r="S399" i="3" s="1"/>
  <c r="O399" i="3"/>
  <c r="N399" i="3"/>
  <c r="T398" i="3"/>
  <c r="U398" i="3" s="1"/>
  <c r="P398" i="3"/>
  <c r="S398" i="3" s="1"/>
  <c r="O398" i="3"/>
  <c r="N398" i="3"/>
  <c r="T397" i="3"/>
  <c r="U397" i="3" s="1"/>
  <c r="P397" i="3"/>
  <c r="S397" i="3" s="1"/>
  <c r="O397" i="3"/>
  <c r="N397" i="3"/>
  <c r="T396" i="3"/>
  <c r="U396" i="3" s="1"/>
  <c r="P396" i="3"/>
  <c r="S396" i="3" s="1"/>
  <c r="O396" i="3"/>
  <c r="N396" i="3"/>
  <c r="T395" i="3"/>
  <c r="U395" i="3" s="1"/>
  <c r="P395" i="3"/>
  <c r="S395" i="3" s="1"/>
  <c r="O395" i="3"/>
  <c r="N395" i="3"/>
  <c r="T394" i="3"/>
  <c r="U394" i="3" s="1"/>
  <c r="P394" i="3"/>
  <c r="S394" i="3" s="1"/>
  <c r="O394" i="3"/>
  <c r="N394" i="3"/>
  <c r="T393" i="3"/>
  <c r="U393" i="3" s="1"/>
  <c r="P393" i="3"/>
  <c r="S393" i="3" s="1"/>
  <c r="O393" i="3"/>
  <c r="N393" i="3"/>
  <c r="T392" i="3"/>
  <c r="U392" i="3" s="1"/>
  <c r="P392" i="3"/>
  <c r="S392" i="3" s="1"/>
  <c r="O392" i="3"/>
  <c r="N392" i="3"/>
  <c r="T391" i="3"/>
  <c r="U391" i="3" s="1"/>
  <c r="P391" i="3"/>
  <c r="S391" i="3" s="1"/>
  <c r="O391" i="3"/>
  <c r="N391" i="3"/>
  <c r="T390" i="3"/>
  <c r="U390" i="3" s="1"/>
  <c r="P390" i="3"/>
  <c r="S390" i="3" s="1"/>
  <c r="O390" i="3"/>
  <c r="N390" i="3"/>
  <c r="T389" i="3"/>
  <c r="U389" i="3" s="1"/>
  <c r="P389" i="3"/>
  <c r="S389" i="3" s="1"/>
  <c r="O389" i="3"/>
  <c r="N389" i="3"/>
  <c r="T388" i="3"/>
  <c r="U388" i="3" s="1"/>
  <c r="P388" i="3"/>
  <c r="S388" i="3" s="1"/>
  <c r="O388" i="3"/>
  <c r="N388" i="3"/>
  <c r="T387" i="3"/>
  <c r="U387" i="3" s="1"/>
  <c r="P387" i="3"/>
  <c r="S387" i="3" s="1"/>
  <c r="O387" i="3"/>
  <c r="N387" i="3"/>
  <c r="T386" i="3"/>
  <c r="U386" i="3" s="1"/>
  <c r="P386" i="3"/>
  <c r="S386" i="3" s="1"/>
  <c r="O386" i="3"/>
  <c r="N386" i="3"/>
  <c r="T385" i="3"/>
  <c r="U385" i="3" s="1"/>
  <c r="P385" i="3"/>
  <c r="S385" i="3" s="1"/>
  <c r="O385" i="3"/>
  <c r="N385" i="3"/>
  <c r="T384" i="3"/>
  <c r="U384" i="3" s="1"/>
  <c r="P384" i="3"/>
  <c r="S384" i="3" s="1"/>
  <c r="O384" i="3"/>
  <c r="N384" i="3"/>
  <c r="T383" i="3"/>
  <c r="U383" i="3" s="1"/>
  <c r="P383" i="3"/>
  <c r="S383" i="3" s="1"/>
  <c r="O383" i="3"/>
  <c r="N383" i="3"/>
  <c r="T382" i="3"/>
  <c r="U382" i="3" s="1"/>
  <c r="P382" i="3"/>
  <c r="S382" i="3" s="1"/>
  <c r="O382" i="3"/>
  <c r="N382" i="3"/>
  <c r="T381" i="3"/>
  <c r="U381" i="3" s="1"/>
  <c r="P381" i="3"/>
  <c r="S381" i="3" s="1"/>
  <c r="O381" i="3"/>
  <c r="N381" i="3"/>
  <c r="T380" i="3"/>
  <c r="U380" i="3" s="1"/>
  <c r="P380" i="3"/>
  <c r="S380" i="3" s="1"/>
  <c r="O380" i="3"/>
  <c r="N380" i="3"/>
  <c r="T379" i="3"/>
  <c r="U379" i="3" s="1"/>
  <c r="P379" i="3"/>
  <c r="S379" i="3" s="1"/>
  <c r="O379" i="3"/>
  <c r="N379" i="3"/>
  <c r="T378" i="3"/>
  <c r="U378" i="3" s="1"/>
  <c r="P378" i="3"/>
  <c r="S378" i="3" s="1"/>
  <c r="O378" i="3"/>
  <c r="N378" i="3"/>
  <c r="T377" i="3"/>
  <c r="U377" i="3" s="1"/>
  <c r="P377" i="3"/>
  <c r="S377" i="3" s="1"/>
  <c r="O377" i="3"/>
  <c r="N377" i="3"/>
  <c r="T376" i="3"/>
  <c r="U376" i="3" s="1"/>
  <c r="P376" i="3"/>
  <c r="S376" i="3" s="1"/>
  <c r="O376" i="3"/>
  <c r="N376" i="3"/>
  <c r="T375" i="3"/>
  <c r="U375" i="3" s="1"/>
  <c r="P375" i="3"/>
  <c r="S375" i="3" s="1"/>
  <c r="O375" i="3"/>
  <c r="N375" i="3"/>
  <c r="T374" i="3"/>
  <c r="U374" i="3" s="1"/>
  <c r="P374" i="3"/>
  <c r="S374" i="3" s="1"/>
  <c r="O374" i="3"/>
  <c r="N374" i="3"/>
  <c r="T373" i="3"/>
  <c r="U373" i="3" s="1"/>
  <c r="P373" i="3"/>
  <c r="S373" i="3" s="1"/>
  <c r="O373" i="3"/>
  <c r="N373" i="3"/>
  <c r="T372" i="3"/>
  <c r="U372" i="3" s="1"/>
  <c r="P372" i="3"/>
  <c r="S372" i="3" s="1"/>
  <c r="O372" i="3"/>
  <c r="N372" i="3"/>
  <c r="T371" i="3"/>
  <c r="U371" i="3" s="1"/>
  <c r="P371" i="3"/>
  <c r="S371" i="3" s="1"/>
  <c r="O371" i="3"/>
  <c r="N371" i="3"/>
  <c r="T370" i="3"/>
  <c r="U370" i="3" s="1"/>
  <c r="P370" i="3"/>
  <c r="S370" i="3" s="1"/>
  <c r="O370" i="3"/>
  <c r="N370" i="3"/>
  <c r="T369" i="3"/>
  <c r="U369" i="3" s="1"/>
  <c r="P369" i="3"/>
  <c r="S369" i="3" s="1"/>
  <c r="O369" i="3"/>
  <c r="N369" i="3"/>
  <c r="T368" i="3"/>
  <c r="U368" i="3" s="1"/>
  <c r="P368" i="3"/>
  <c r="S368" i="3" s="1"/>
  <c r="O368" i="3"/>
  <c r="N368" i="3"/>
  <c r="T367" i="3"/>
  <c r="U367" i="3" s="1"/>
  <c r="P367" i="3"/>
  <c r="S367" i="3" s="1"/>
  <c r="O367" i="3"/>
  <c r="N367" i="3"/>
  <c r="T366" i="3"/>
  <c r="U366" i="3" s="1"/>
  <c r="P366" i="3"/>
  <c r="S366" i="3" s="1"/>
  <c r="O366" i="3"/>
  <c r="N366" i="3"/>
  <c r="T365" i="3"/>
  <c r="U365" i="3" s="1"/>
  <c r="P365" i="3"/>
  <c r="S365" i="3" s="1"/>
  <c r="O365" i="3"/>
  <c r="N365" i="3"/>
  <c r="T364" i="3"/>
  <c r="U364" i="3" s="1"/>
  <c r="P364" i="3"/>
  <c r="S364" i="3" s="1"/>
  <c r="O364" i="3"/>
  <c r="N364" i="3"/>
  <c r="T363" i="3"/>
  <c r="U363" i="3" s="1"/>
  <c r="P363" i="3"/>
  <c r="S363" i="3" s="1"/>
  <c r="O363" i="3"/>
  <c r="N363" i="3"/>
  <c r="T362" i="3"/>
  <c r="U362" i="3" s="1"/>
  <c r="P362" i="3"/>
  <c r="S362" i="3" s="1"/>
  <c r="O362" i="3"/>
  <c r="N362" i="3"/>
  <c r="T361" i="3"/>
  <c r="U361" i="3" s="1"/>
  <c r="P361" i="3"/>
  <c r="S361" i="3" s="1"/>
  <c r="O361" i="3"/>
  <c r="N361" i="3"/>
  <c r="T360" i="3"/>
  <c r="U360" i="3" s="1"/>
  <c r="P360" i="3"/>
  <c r="S360" i="3" s="1"/>
  <c r="O360" i="3"/>
  <c r="N360" i="3"/>
  <c r="T359" i="3"/>
  <c r="U359" i="3" s="1"/>
  <c r="P359" i="3"/>
  <c r="S359" i="3" s="1"/>
  <c r="O359" i="3"/>
  <c r="N359" i="3"/>
  <c r="T358" i="3"/>
  <c r="U358" i="3" s="1"/>
  <c r="P358" i="3"/>
  <c r="S358" i="3" s="1"/>
  <c r="O358" i="3"/>
  <c r="N358" i="3"/>
  <c r="T357" i="3"/>
  <c r="U357" i="3" s="1"/>
  <c r="P357" i="3"/>
  <c r="S357" i="3" s="1"/>
  <c r="O357" i="3"/>
  <c r="N357" i="3"/>
  <c r="T356" i="3"/>
  <c r="U356" i="3" s="1"/>
  <c r="P356" i="3"/>
  <c r="S356" i="3" s="1"/>
  <c r="O356" i="3"/>
  <c r="N356" i="3"/>
  <c r="T355" i="3"/>
  <c r="U355" i="3" s="1"/>
  <c r="P355" i="3"/>
  <c r="S355" i="3" s="1"/>
  <c r="O355" i="3"/>
  <c r="N355" i="3"/>
  <c r="T354" i="3"/>
  <c r="U354" i="3" s="1"/>
  <c r="P354" i="3"/>
  <c r="S354" i="3" s="1"/>
  <c r="O354" i="3"/>
  <c r="N354" i="3"/>
  <c r="T353" i="3"/>
  <c r="U353" i="3" s="1"/>
  <c r="P353" i="3"/>
  <c r="S353" i="3" s="1"/>
  <c r="O353" i="3"/>
  <c r="N353" i="3"/>
  <c r="T352" i="3"/>
  <c r="U352" i="3" s="1"/>
  <c r="P352" i="3"/>
  <c r="S352" i="3" s="1"/>
  <c r="O352" i="3"/>
  <c r="N352" i="3"/>
  <c r="T351" i="3"/>
  <c r="U351" i="3" s="1"/>
  <c r="P351" i="3"/>
  <c r="S351" i="3" s="1"/>
  <c r="O351" i="3"/>
  <c r="N351" i="3"/>
  <c r="T350" i="3"/>
  <c r="U350" i="3" s="1"/>
  <c r="P350" i="3"/>
  <c r="S350" i="3" s="1"/>
  <c r="O350" i="3"/>
  <c r="N350" i="3"/>
  <c r="T349" i="3"/>
  <c r="U349" i="3" s="1"/>
  <c r="P349" i="3"/>
  <c r="S349" i="3" s="1"/>
  <c r="O349" i="3"/>
  <c r="N349" i="3"/>
  <c r="T348" i="3"/>
  <c r="U348" i="3" s="1"/>
  <c r="P348" i="3"/>
  <c r="S348" i="3" s="1"/>
  <c r="O348" i="3"/>
  <c r="N348" i="3"/>
  <c r="T347" i="3"/>
  <c r="U347" i="3" s="1"/>
  <c r="P347" i="3"/>
  <c r="S347" i="3" s="1"/>
  <c r="O347" i="3"/>
  <c r="N347" i="3"/>
  <c r="T346" i="3"/>
  <c r="U346" i="3" s="1"/>
  <c r="P346" i="3"/>
  <c r="S346" i="3" s="1"/>
  <c r="O346" i="3"/>
  <c r="N346" i="3"/>
  <c r="T345" i="3"/>
  <c r="U345" i="3" s="1"/>
  <c r="P345" i="3"/>
  <c r="S345" i="3" s="1"/>
  <c r="O345" i="3"/>
  <c r="N345" i="3"/>
  <c r="T344" i="3"/>
  <c r="U344" i="3" s="1"/>
  <c r="P344" i="3"/>
  <c r="S344" i="3" s="1"/>
  <c r="O344" i="3"/>
  <c r="N344" i="3"/>
  <c r="T343" i="3"/>
  <c r="U343" i="3" s="1"/>
  <c r="P343" i="3"/>
  <c r="S343" i="3" s="1"/>
  <c r="O343" i="3"/>
  <c r="N343" i="3"/>
  <c r="T342" i="3"/>
  <c r="U342" i="3" s="1"/>
  <c r="P342" i="3"/>
  <c r="S342" i="3" s="1"/>
  <c r="O342" i="3"/>
  <c r="N342" i="3"/>
  <c r="T341" i="3"/>
  <c r="U341" i="3" s="1"/>
  <c r="P341" i="3"/>
  <c r="S341" i="3" s="1"/>
  <c r="O341" i="3"/>
  <c r="N341" i="3"/>
  <c r="T340" i="3"/>
  <c r="U340" i="3" s="1"/>
  <c r="P340" i="3"/>
  <c r="S340" i="3" s="1"/>
  <c r="O340" i="3"/>
  <c r="N340" i="3"/>
  <c r="T339" i="3"/>
  <c r="U339" i="3" s="1"/>
  <c r="P339" i="3"/>
  <c r="S339" i="3" s="1"/>
  <c r="O339" i="3"/>
  <c r="N339" i="3"/>
  <c r="T338" i="3"/>
  <c r="U338" i="3" s="1"/>
  <c r="P338" i="3"/>
  <c r="S338" i="3" s="1"/>
  <c r="O338" i="3"/>
  <c r="N338" i="3"/>
  <c r="T337" i="3"/>
  <c r="U337" i="3" s="1"/>
  <c r="P337" i="3"/>
  <c r="S337" i="3" s="1"/>
  <c r="O337" i="3"/>
  <c r="N337" i="3"/>
  <c r="T336" i="3"/>
  <c r="U336" i="3" s="1"/>
  <c r="P336" i="3"/>
  <c r="S336" i="3" s="1"/>
  <c r="O336" i="3"/>
  <c r="N336" i="3"/>
  <c r="T335" i="3"/>
  <c r="U335" i="3" s="1"/>
  <c r="P335" i="3"/>
  <c r="S335" i="3" s="1"/>
  <c r="O335" i="3"/>
  <c r="N335" i="3"/>
  <c r="T334" i="3"/>
  <c r="U334" i="3" s="1"/>
  <c r="P334" i="3"/>
  <c r="S334" i="3" s="1"/>
  <c r="O334" i="3"/>
  <c r="N334" i="3"/>
  <c r="T333" i="3"/>
  <c r="U333" i="3" s="1"/>
  <c r="P333" i="3"/>
  <c r="S333" i="3" s="1"/>
  <c r="O333" i="3"/>
  <c r="N333" i="3"/>
  <c r="T332" i="3"/>
  <c r="U332" i="3" s="1"/>
  <c r="P332" i="3"/>
  <c r="S332" i="3" s="1"/>
  <c r="O332" i="3"/>
  <c r="N332" i="3"/>
  <c r="T331" i="3"/>
  <c r="U331" i="3" s="1"/>
  <c r="P331" i="3"/>
  <c r="S331" i="3" s="1"/>
  <c r="O331" i="3"/>
  <c r="N331" i="3"/>
  <c r="T330" i="3"/>
  <c r="U330" i="3" s="1"/>
  <c r="P330" i="3"/>
  <c r="S330" i="3" s="1"/>
  <c r="O330" i="3"/>
  <c r="N330" i="3"/>
  <c r="T329" i="3"/>
  <c r="U329" i="3" s="1"/>
  <c r="P329" i="3"/>
  <c r="S329" i="3" s="1"/>
  <c r="O329" i="3"/>
  <c r="N329" i="3"/>
  <c r="T328" i="3"/>
  <c r="U328" i="3" s="1"/>
  <c r="P328" i="3"/>
  <c r="S328" i="3" s="1"/>
  <c r="O328" i="3"/>
  <c r="N328" i="3"/>
  <c r="T327" i="3"/>
  <c r="U327" i="3" s="1"/>
  <c r="P327" i="3"/>
  <c r="S327" i="3" s="1"/>
  <c r="O327" i="3"/>
  <c r="N327" i="3"/>
  <c r="T326" i="3"/>
  <c r="U326" i="3" s="1"/>
  <c r="P326" i="3"/>
  <c r="S326" i="3" s="1"/>
  <c r="O326" i="3"/>
  <c r="N326" i="3"/>
  <c r="T325" i="3"/>
  <c r="U325" i="3" s="1"/>
  <c r="P325" i="3"/>
  <c r="S325" i="3" s="1"/>
  <c r="O325" i="3"/>
  <c r="N325" i="3"/>
  <c r="T324" i="3"/>
  <c r="U324" i="3" s="1"/>
  <c r="P324" i="3"/>
  <c r="S324" i="3" s="1"/>
  <c r="O324" i="3"/>
  <c r="N324" i="3"/>
  <c r="T323" i="3"/>
  <c r="U323" i="3" s="1"/>
  <c r="P323" i="3"/>
  <c r="S323" i="3" s="1"/>
  <c r="O323" i="3"/>
  <c r="N323" i="3"/>
  <c r="T322" i="3"/>
  <c r="U322" i="3" s="1"/>
  <c r="P322" i="3"/>
  <c r="S322" i="3" s="1"/>
  <c r="O322" i="3"/>
  <c r="N322" i="3"/>
  <c r="T321" i="3"/>
  <c r="U321" i="3" s="1"/>
  <c r="P321" i="3"/>
  <c r="S321" i="3" s="1"/>
  <c r="O321" i="3"/>
  <c r="N321" i="3"/>
  <c r="T320" i="3"/>
  <c r="U320" i="3" s="1"/>
  <c r="P320" i="3"/>
  <c r="S320" i="3" s="1"/>
  <c r="O320" i="3"/>
  <c r="N320" i="3"/>
  <c r="T319" i="3"/>
  <c r="U319" i="3" s="1"/>
  <c r="P319" i="3"/>
  <c r="S319" i="3" s="1"/>
  <c r="O319" i="3"/>
  <c r="N319" i="3"/>
  <c r="T318" i="3"/>
  <c r="U318" i="3" s="1"/>
  <c r="P318" i="3"/>
  <c r="S318" i="3" s="1"/>
  <c r="O318" i="3"/>
  <c r="N318" i="3"/>
  <c r="T317" i="3"/>
  <c r="U317" i="3" s="1"/>
  <c r="P317" i="3"/>
  <c r="S317" i="3" s="1"/>
  <c r="O317" i="3"/>
  <c r="N317" i="3"/>
  <c r="T316" i="3"/>
  <c r="U316" i="3" s="1"/>
  <c r="P316" i="3"/>
  <c r="S316" i="3" s="1"/>
  <c r="O316" i="3"/>
  <c r="N316" i="3"/>
  <c r="T315" i="3"/>
  <c r="U315" i="3" s="1"/>
  <c r="P315" i="3"/>
  <c r="S315" i="3" s="1"/>
  <c r="O315" i="3"/>
  <c r="N315" i="3"/>
  <c r="T314" i="3"/>
  <c r="U314" i="3" s="1"/>
  <c r="P314" i="3"/>
  <c r="S314" i="3" s="1"/>
  <c r="O314" i="3"/>
  <c r="N314" i="3"/>
  <c r="T313" i="3"/>
  <c r="U313" i="3" s="1"/>
  <c r="P313" i="3"/>
  <c r="S313" i="3" s="1"/>
  <c r="O313" i="3"/>
  <c r="N313" i="3"/>
  <c r="T312" i="3"/>
  <c r="U312" i="3" s="1"/>
  <c r="P312" i="3"/>
  <c r="S312" i="3" s="1"/>
  <c r="O312" i="3"/>
  <c r="N312" i="3"/>
  <c r="T311" i="3"/>
  <c r="U311" i="3" s="1"/>
  <c r="P311" i="3"/>
  <c r="S311" i="3" s="1"/>
  <c r="O311" i="3"/>
  <c r="N311" i="3"/>
  <c r="T310" i="3"/>
  <c r="U310" i="3" s="1"/>
  <c r="P310" i="3"/>
  <c r="S310" i="3" s="1"/>
  <c r="O310" i="3"/>
  <c r="N310" i="3"/>
  <c r="T309" i="3"/>
  <c r="U309" i="3" s="1"/>
  <c r="P309" i="3"/>
  <c r="S309" i="3" s="1"/>
  <c r="O309" i="3"/>
  <c r="N309" i="3"/>
  <c r="T308" i="3"/>
  <c r="U308" i="3" s="1"/>
  <c r="P308" i="3"/>
  <c r="S308" i="3" s="1"/>
  <c r="O308" i="3"/>
  <c r="N308" i="3"/>
  <c r="T307" i="3"/>
  <c r="U307" i="3" s="1"/>
  <c r="P307" i="3"/>
  <c r="S307" i="3" s="1"/>
  <c r="O307" i="3"/>
  <c r="N307" i="3"/>
  <c r="T306" i="3"/>
  <c r="U306" i="3" s="1"/>
  <c r="P306" i="3"/>
  <c r="S306" i="3" s="1"/>
  <c r="O306" i="3"/>
  <c r="N306" i="3"/>
  <c r="T305" i="3"/>
  <c r="U305" i="3" s="1"/>
  <c r="P305" i="3"/>
  <c r="S305" i="3" s="1"/>
  <c r="O305" i="3"/>
  <c r="N305" i="3"/>
  <c r="T304" i="3"/>
  <c r="U304" i="3" s="1"/>
  <c r="P304" i="3"/>
  <c r="S304" i="3" s="1"/>
  <c r="O304" i="3"/>
  <c r="N304" i="3"/>
  <c r="T303" i="3"/>
  <c r="U303" i="3" s="1"/>
  <c r="P303" i="3"/>
  <c r="S303" i="3" s="1"/>
  <c r="O303" i="3"/>
  <c r="N303" i="3"/>
  <c r="T302" i="3"/>
  <c r="U302" i="3" s="1"/>
  <c r="P302" i="3"/>
  <c r="S302" i="3" s="1"/>
  <c r="O302" i="3"/>
  <c r="N302" i="3"/>
  <c r="T301" i="3"/>
  <c r="U301" i="3" s="1"/>
  <c r="P301" i="3"/>
  <c r="S301" i="3" s="1"/>
  <c r="O301" i="3"/>
  <c r="N301" i="3"/>
  <c r="T300" i="3"/>
  <c r="U300" i="3" s="1"/>
  <c r="P300" i="3"/>
  <c r="S300" i="3" s="1"/>
  <c r="O300" i="3"/>
  <c r="N300" i="3"/>
  <c r="T299" i="3"/>
  <c r="U299" i="3" s="1"/>
  <c r="P299" i="3"/>
  <c r="S299" i="3" s="1"/>
  <c r="O299" i="3"/>
  <c r="N299" i="3"/>
  <c r="T298" i="3"/>
  <c r="U298" i="3" s="1"/>
  <c r="P298" i="3"/>
  <c r="S298" i="3" s="1"/>
  <c r="O298" i="3"/>
  <c r="N298" i="3"/>
  <c r="T297" i="3"/>
  <c r="U297" i="3" s="1"/>
  <c r="P297" i="3"/>
  <c r="S297" i="3" s="1"/>
  <c r="O297" i="3"/>
  <c r="N297" i="3"/>
  <c r="T296" i="3"/>
  <c r="U296" i="3" s="1"/>
  <c r="P296" i="3"/>
  <c r="S296" i="3" s="1"/>
  <c r="O296" i="3"/>
  <c r="N296" i="3"/>
  <c r="T295" i="3"/>
  <c r="U295" i="3" s="1"/>
  <c r="P295" i="3"/>
  <c r="S295" i="3" s="1"/>
  <c r="O295" i="3"/>
  <c r="N295" i="3"/>
  <c r="T294" i="3"/>
  <c r="U294" i="3" s="1"/>
  <c r="P294" i="3"/>
  <c r="S294" i="3" s="1"/>
  <c r="O294" i="3"/>
  <c r="N294" i="3"/>
  <c r="T293" i="3"/>
  <c r="U293" i="3" s="1"/>
  <c r="P293" i="3"/>
  <c r="S293" i="3" s="1"/>
  <c r="O293" i="3"/>
  <c r="N293" i="3"/>
  <c r="T292" i="3"/>
  <c r="U292" i="3" s="1"/>
  <c r="P292" i="3"/>
  <c r="S292" i="3" s="1"/>
  <c r="O292" i="3"/>
  <c r="N292" i="3"/>
  <c r="T291" i="3"/>
  <c r="U291" i="3" s="1"/>
  <c r="P291" i="3"/>
  <c r="S291" i="3" s="1"/>
  <c r="O291" i="3"/>
  <c r="N291" i="3"/>
  <c r="T290" i="3"/>
  <c r="U290" i="3" s="1"/>
  <c r="P290" i="3"/>
  <c r="S290" i="3" s="1"/>
  <c r="O290" i="3"/>
  <c r="N290" i="3"/>
  <c r="T289" i="3"/>
  <c r="U289" i="3" s="1"/>
  <c r="P289" i="3"/>
  <c r="S289" i="3" s="1"/>
  <c r="O289" i="3"/>
  <c r="N289" i="3"/>
  <c r="T288" i="3"/>
  <c r="U288" i="3" s="1"/>
  <c r="P288" i="3"/>
  <c r="S288" i="3" s="1"/>
  <c r="O288" i="3"/>
  <c r="N288" i="3"/>
  <c r="T287" i="3"/>
  <c r="U287" i="3" s="1"/>
  <c r="P287" i="3"/>
  <c r="S287" i="3" s="1"/>
  <c r="O287" i="3"/>
  <c r="N287" i="3"/>
  <c r="T286" i="3"/>
  <c r="U286" i="3" s="1"/>
  <c r="P286" i="3"/>
  <c r="S286" i="3" s="1"/>
  <c r="O286" i="3"/>
  <c r="N286" i="3"/>
  <c r="T285" i="3"/>
  <c r="U285" i="3" s="1"/>
  <c r="P285" i="3"/>
  <c r="S285" i="3" s="1"/>
  <c r="O285" i="3"/>
  <c r="N285" i="3"/>
  <c r="T284" i="3"/>
  <c r="U284" i="3" s="1"/>
  <c r="P284" i="3"/>
  <c r="S284" i="3" s="1"/>
  <c r="O284" i="3"/>
  <c r="N284" i="3"/>
  <c r="T283" i="3"/>
  <c r="U283" i="3" s="1"/>
  <c r="P283" i="3"/>
  <c r="S283" i="3" s="1"/>
  <c r="O283" i="3"/>
  <c r="N283" i="3"/>
  <c r="T282" i="3"/>
  <c r="U282" i="3" s="1"/>
  <c r="P282" i="3"/>
  <c r="S282" i="3" s="1"/>
  <c r="O282" i="3"/>
  <c r="N282" i="3"/>
  <c r="T281" i="3"/>
  <c r="U281" i="3" s="1"/>
  <c r="P281" i="3"/>
  <c r="S281" i="3" s="1"/>
  <c r="O281" i="3"/>
  <c r="N281" i="3"/>
  <c r="T280" i="3"/>
  <c r="U280" i="3" s="1"/>
  <c r="P280" i="3"/>
  <c r="S280" i="3" s="1"/>
  <c r="O280" i="3"/>
  <c r="N280" i="3"/>
  <c r="T279" i="3"/>
  <c r="U279" i="3" s="1"/>
  <c r="P279" i="3"/>
  <c r="S279" i="3" s="1"/>
  <c r="O279" i="3"/>
  <c r="N279" i="3"/>
  <c r="T278" i="3"/>
  <c r="U278" i="3" s="1"/>
  <c r="P278" i="3"/>
  <c r="S278" i="3" s="1"/>
  <c r="O278" i="3"/>
  <c r="N278" i="3"/>
  <c r="T277" i="3"/>
  <c r="U277" i="3" s="1"/>
  <c r="P277" i="3"/>
  <c r="S277" i="3" s="1"/>
  <c r="O277" i="3"/>
  <c r="N277" i="3"/>
  <c r="T276" i="3"/>
  <c r="U276" i="3" s="1"/>
  <c r="P276" i="3"/>
  <c r="S276" i="3" s="1"/>
  <c r="O276" i="3"/>
  <c r="N276" i="3"/>
  <c r="T275" i="3"/>
  <c r="U275" i="3" s="1"/>
  <c r="P275" i="3"/>
  <c r="S275" i="3" s="1"/>
  <c r="O275" i="3"/>
  <c r="N275" i="3"/>
  <c r="T274" i="3"/>
  <c r="U274" i="3" s="1"/>
  <c r="P274" i="3"/>
  <c r="S274" i="3" s="1"/>
  <c r="O274" i="3"/>
  <c r="N274" i="3"/>
  <c r="T273" i="3"/>
  <c r="U273" i="3" s="1"/>
  <c r="P273" i="3"/>
  <c r="S273" i="3" s="1"/>
  <c r="O273" i="3"/>
  <c r="N273" i="3"/>
  <c r="T272" i="3"/>
  <c r="U272" i="3" s="1"/>
  <c r="P272" i="3"/>
  <c r="S272" i="3" s="1"/>
  <c r="O272" i="3"/>
  <c r="N272" i="3"/>
  <c r="T271" i="3"/>
  <c r="U271" i="3" s="1"/>
  <c r="P271" i="3"/>
  <c r="S271" i="3" s="1"/>
  <c r="O271" i="3"/>
  <c r="N271" i="3"/>
  <c r="T270" i="3"/>
  <c r="U270" i="3" s="1"/>
  <c r="P270" i="3"/>
  <c r="S270" i="3" s="1"/>
  <c r="O270" i="3"/>
  <c r="N270" i="3"/>
  <c r="T269" i="3"/>
  <c r="U269" i="3" s="1"/>
  <c r="P269" i="3"/>
  <c r="S269" i="3" s="1"/>
  <c r="O269" i="3"/>
  <c r="N269" i="3"/>
  <c r="T268" i="3"/>
  <c r="U268" i="3" s="1"/>
  <c r="P268" i="3"/>
  <c r="S268" i="3" s="1"/>
  <c r="O268" i="3"/>
  <c r="N268" i="3"/>
  <c r="T267" i="3"/>
  <c r="U267" i="3" s="1"/>
  <c r="P267" i="3"/>
  <c r="S267" i="3" s="1"/>
  <c r="O267" i="3"/>
  <c r="N267" i="3"/>
  <c r="T266" i="3"/>
  <c r="U266" i="3" s="1"/>
  <c r="P266" i="3"/>
  <c r="S266" i="3" s="1"/>
  <c r="O266" i="3"/>
  <c r="N266" i="3"/>
  <c r="T265" i="3"/>
  <c r="U265" i="3" s="1"/>
  <c r="P265" i="3"/>
  <c r="S265" i="3" s="1"/>
  <c r="O265" i="3"/>
  <c r="N265" i="3"/>
  <c r="T264" i="3"/>
  <c r="U264" i="3" s="1"/>
  <c r="P264" i="3"/>
  <c r="S264" i="3" s="1"/>
  <c r="O264" i="3"/>
  <c r="N264" i="3"/>
  <c r="T263" i="3"/>
  <c r="U263" i="3" s="1"/>
  <c r="P263" i="3"/>
  <c r="S263" i="3" s="1"/>
  <c r="O263" i="3"/>
  <c r="N263" i="3"/>
  <c r="T262" i="3"/>
  <c r="U262" i="3" s="1"/>
  <c r="P262" i="3"/>
  <c r="S262" i="3" s="1"/>
  <c r="O262" i="3"/>
  <c r="N262" i="3"/>
  <c r="T261" i="3"/>
  <c r="U261" i="3" s="1"/>
  <c r="P261" i="3"/>
  <c r="S261" i="3" s="1"/>
  <c r="O261" i="3"/>
  <c r="N261" i="3"/>
  <c r="T260" i="3"/>
  <c r="U260" i="3" s="1"/>
  <c r="P260" i="3"/>
  <c r="S260" i="3" s="1"/>
  <c r="O260" i="3"/>
  <c r="N260" i="3"/>
  <c r="T259" i="3"/>
  <c r="U259" i="3" s="1"/>
  <c r="P259" i="3"/>
  <c r="S259" i="3" s="1"/>
  <c r="O259" i="3"/>
  <c r="N259" i="3"/>
  <c r="T258" i="3"/>
  <c r="U258" i="3" s="1"/>
  <c r="P258" i="3"/>
  <c r="S258" i="3" s="1"/>
  <c r="O258" i="3"/>
  <c r="N258" i="3"/>
  <c r="T257" i="3"/>
  <c r="U257" i="3" s="1"/>
  <c r="P257" i="3"/>
  <c r="S257" i="3" s="1"/>
  <c r="O257" i="3"/>
  <c r="N257" i="3"/>
  <c r="T256" i="3"/>
  <c r="U256" i="3" s="1"/>
  <c r="P256" i="3"/>
  <c r="S256" i="3" s="1"/>
  <c r="O256" i="3"/>
  <c r="N256" i="3"/>
  <c r="T255" i="3"/>
  <c r="U255" i="3" s="1"/>
  <c r="P255" i="3"/>
  <c r="S255" i="3" s="1"/>
  <c r="O255" i="3"/>
  <c r="N255" i="3"/>
  <c r="T254" i="3"/>
  <c r="U254" i="3" s="1"/>
  <c r="P254" i="3"/>
  <c r="S254" i="3" s="1"/>
  <c r="O254" i="3"/>
  <c r="N254" i="3"/>
  <c r="T253" i="3"/>
  <c r="U253" i="3" s="1"/>
  <c r="P253" i="3"/>
  <c r="S253" i="3" s="1"/>
  <c r="O253" i="3"/>
  <c r="N253" i="3"/>
  <c r="T252" i="3"/>
  <c r="U252" i="3" s="1"/>
  <c r="P252" i="3"/>
  <c r="S252" i="3" s="1"/>
  <c r="O252" i="3"/>
  <c r="N252" i="3"/>
  <c r="T251" i="3"/>
  <c r="U251" i="3" s="1"/>
  <c r="P251" i="3"/>
  <c r="S251" i="3" s="1"/>
  <c r="O251" i="3"/>
  <c r="N251" i="3"/>
  <c r="T250" i="3"/>
  <c r="U250" i="3" s="1"/>
  <c r="P250" i="3"/>
  <c r="S250" i="3" s="1"/>
  <c r="O250" i="3"/>
  <c r="N250" i="3"/>
  <c r="T249" i="3"/>
  <c r="U249" i="3" s="1"/>
  <c r="P249" i="3"/>
  <c r="S249" i="3" s="1"/>
  <c r="O249" i="3"/>
  <c r="N249" i="3"/>
  <c r="T248" i="3"/>
  <c r="U248" i="3" s="1"/>
  <c r="P248" i="3"/>
  <c r="S248" i="3" s="1"/>
  <c r="O248" i="3"/>
  <c r="N248" i="3"/>
  <c r="T247" i="3"/>
  <c r="U247" i="3" s="1"/>
  <c r="P247" i="3"/>
  <c r="S247" i="3" s="1"/>
  <c r="O247" i="3"/>
  <c r="N247" i="3"/>
  <c r="T246" i="3"/>
  <c r="U246" i="3" s="1"/>
  <c r="P246" i="3"/>
  <c r="S246" i="3" s="1"/>
  <c r="O246" i="3"/>
  <c r="N246" i="3"/>
  <c r="T245" i="3"/>
  <c r="U245" i="3" s="1"/>
  <c r="P245" i="3"/>
  <c r="S245" i="3" s="1"/>
  <c r="O245" i="3"/>
  <c r="N245" i="3"/>
  <c r="T244" i="3"/>
  <c r="U244" i="3" s="1"/>
  <c r="P244" i="3"/>
  <c r="S244" i="3" s="1"/>
  <c r="O244" i="3"/>
  <c r="N244" i="3"/>
  <c r="T243" i="3"/>
  <c r="U243" i="3" s="1"/>
  <c r="P243" i="3"/>
  <c r="S243" i="3" s="1"/>
  <c r="O243" i="3"/>
  <c r="N243" i="3"/>
  <c r="T242" i="3"/>
  <c r="U242" i="3" s="1"/>
  <c r="P242" i="3"/>
  <c r="S242" i="3" s="1"/>
  <c r="O242" i="3"/>
  <c r="N242" i="3"/>
  <c r="T241" i="3"/>
  <c r="U241" i="3" s="1"/>
  <c r="P241" i="3"/>
  <c r="S241" i="3" s="1"/>
  <c r="O241" i="3"/>
  <c r="N241" i="3"/>
  <c r="T240" i="3"/>
  <c r="U240" i="3" s="1"/>
  <c r="P240" i="3"/>
  <c r="S240" i="3" s="1"/>
  <c r="O240" i="3"/>
  <c r="N240" i="3"/>
  <c r="T239" i="3"/>
  <c r="U239" i="3" s="1"/>
  <c r="P239" i="3"/>
  <c r="S239" i="3" s="1"/>
  <c r="O239" i="3"/>
  <c r="N239" i="3"/>
  <c r="T238" i="3"/>
  <c r="U238" i="3" s="1"/>
  <c r="P238" i="3"/>
  <c r="S238" i="3" s="1"/>
  <c r="O238" i="3"/>
  <c r="N238" i="3"/>
  <c r="T237" i="3"/>
  <c r="U237" i="3" s="1"/>
  <c r="P237" i="3"/>
  <c r="S237" i="3" s="1"/>
  <c r="O237" i="3"/>
  <c r="N237" i="3"/>
  <c r="T236" i="3"/>
  <c r="U236" i="3" s="1"/>
  <c r="P236" i="3"/>
  <c r="S236" i="3" s="1"/>
  <c r="O236" i="3"/>
  <c r="N236" i="3"/>
  <c r="T235" i="3"/>
  <c r="U235" i="3" s="1"/>
  <c r="P235" i="3"/>
  <c r="S235" i="3" s="1"/>
  <c r="O235" i="3"/>
  <c r="N235" i="3"/>
  <c r="T234" i="3"/>
  <c r="U234" i="3" s="1"/>
  <c r="P234" i="3"/>
  <c r="S234" i="3" s="1"/>
  <c r="O234" i="3"/>
  <c r="N234" i="3"/>
  <c r="T233" i="3"/>
  <c r="U233" i="3" s="1"/>
  <c r="P233" i="3"/>
  <c r="S233" i="3" s="1"/>
  <c r="O233" i="3"/>
  <c r="N233" i="3"/>
  <c r="T232" i="3"/>
  <c r="U232" i="3" s="1"/>
  <c r="P232" i="3"/>
  <c r="S232" i="3" s="1"/>
  <c r="O232" i="3"/>
  <c r="N232" i="3"/>
  <c r="T231" i="3"/>
  <c r="U231" i="3" s="1"/>
  <c r="P231" i="3"/>
  <c r="S231" i="3" s="1"/>
  <c r="O231" i="3"/>
  <c r="N231" i="3"/>
  <c r="T230" i="3"/>
  <c r="U230" i="3" s="1"/>
  <c r="P230" i="3"/>
  <c r="S230" i="3" s="1"/>
  <c r="O230" i="3"/>
  <c r="N230" i="3"/>
  <c r="T229" i="3"/>
  <c r="U229" i="3" s="1"/>
  <c r="P229" i="3"/>
  <c r="S229" i="3" s="1"/>
  <c r="O229" i="3"/>
  <c r="N229" i="3"/>
  <c r="T228" i="3"/>
  <c r="U228" i="3" s="1"/>
  <c r="P228" i="3"/>
  <c r="S228" i="3" s="1"/>
  <c r="O228" i="3"/>
  <c r="N228" i="3"/>
  <c r="T227" i="3"/>
  <c r="U227" i="3" s="1"/>
  <c r="P227" i="3"/>
  <c r="S227" i="3" s="1"/>
  <c r="O227" i="3"/>
  <c r="N227" i="3"/>
  <c r="T226" i="3"/>
  <c r="U226" i="3" s="1"/>
  <c r="P226" i="3"/>
  <c r="S226" i="3" s="1"/>
  <c r="O226" i="3"/>
  <c r="N226" i="3"/>
  <c r="T225" i="3"/>
  <c r="U225" i="3" s="1"/>
  <c r="P225" i="3"/>
  <c r="S225" i="3" s="1"/>
  <c r="O225" i="3"/>
  <c r="N225" i="3"/>
  <c r="T224" i="3"/>
  <c r="U224" i="3" s="1"/>
  <c r="P224" i="3"/>
  <c r="S224" i="3" s="1"/>
  <c r="O224" i="3"/>
  <c r="N224" i="3"/>
  <c r="T223" i="3"/>
  <c r="U223" i="3" s="1"/>
  <c r="P223" i="3"/>
  <c r="S223" i="3" s="1"/>
  <c r="O223" i="3"/>
  <c r="N223" i="3"/>
  <c r="T222" i="3"/>
  <c r="U222" i="3" s="1"/>
  <c r="P222" i="3"/>
  <c r="S222" i="3" s="1"/>
  <c r="O222" i="3"/>
  <c r="N222" i="3"/>
  <c r="T221" i="3"/>
  <c r="U221" i="3" s="1"/>
  <c r="P221" i="3"/>
  <c r="S221" i="3" s="1"/>
  <c r="O221" i="3"/>
  <c r="N221" i="3"/>
  <c r="T220" i="3"/>
  <c r="U220" i="3" s="1"/>
  <c r="P220" i="3"/>
  <c r="S220" i="3" s="1"/>
  <c r="O220" i="3"/>
  <c r="N220" i="3"/>
  <c r="T219" i="3"/>
  <c r="U219" i="3" s="1"/>
  <c r="P219" i="3"/>
  <c r="S219" i="3" s="1"/>
  <c r="O219" i="3"/>
  <c r="N219" i="3"/>
  <c r="T218" i="3"/>
  <c r="U218" i="3" s="1"/>
  <c r="P218" i="3"/>
  <c r="S218" i="3" s="1"/>
  <c r="O218" i="3"/>
  <c r="N218" i="3"/>
  <c r="T217" i="3"/>
  <c r="U217" i="3" s="1"/>
  <c r="P217" i="3"/>
  <c r="S217" i="3" s="1"/>
  <c r="O217" i="3"/>
  <c r="N217" i="3"/>
  <c r="T216" i="3"/>
  <c r="U216" i="3" s="1"/>
  <c r="P216" i="3"/>
  <c r="S216" i="3" s="1"/>
  <c r="O216" i="3"/>
  <c r="N216" i="3"/>
  <c r="T215" i="3"/>
  <c r="U215" i="3" s="1"/>
  <c r="P215" i="3"/>
  <c r="S215" i="3" s="1"/>
  <c r="O215" i="3"/>
  <c r="N215" i="3"/>
  <c r="T214" i="3"/>
  <c r="U214" i="3" s="1"/>
  <c r="P214" i="3"/>
  <c r="S214" i="3" s="1"/>
  <c r="O214" i="3"/>
  <c r="N214" i="3"/>
  <c r="T213" i="3"/>
  <c r="U213" i="3" s="1"/>
  <c r="P213" i="3"/>
  <c r="S213" i="3" s="1"/>
  <c r="O213" i="3"/>
  <c r="N213" i="3"/>
  <c r="T212" i="3"/>
  <c r="U212" i="3" s="1"/>
  <c r="P212" i="3"/>
  <c r="S212" i="3" s="1"/>
  <c r="O212" i="3"/>
  <c r="N212" i="3"/>
  <c r="T211" i="3"/>
  <c r="U211" i="3" s="1"/>
  <c r="P211" i="3"/>
  <c r="S211" i="3" s="1"/>
  <c r="O211" i="3"/>
  <c r="N211" i="3"/>
  <c r="T210" i="3"/>
  <c r="U210" i="3" s="1"/>
  <c r="P210" i="3"/>
  <c r="S210" i="3" s="1"/>
  <c r="O210" i="3"/>
  <c r="N210" i="3"/>
  <c r="T209" i="3"/>
  <c r="U209" i="3" s="1"/>
  <c r="P209" i="3"/>
  <c r="S209" i="3" s="1"/>
  <c r="O209" i="3"/>
  <c r="N209" i="3"/>
  <c r="T208" i="3"/>
  <c r="U208" i="3" s="1"/>
  <c r="P208" i="3"/>
  <c r="S208" i="3" s="1"/>
  <c r="O208" i="3"/>
  <c r="N208" i="3"/>
  <c r="T207" i="3"/>
  <c r="U207" i="3" s="1"/>
  <c r="P207" i="3"/>
  <c r="S207" i="3" s="1"/>
  <c r="O207" i="3"/>
  <c r="N207" i="3"/>
  <c r="T206" i="3"/>
  <c r="U206" i="3" s="1"/>
  <c r="P206" i="3"/>
  <c r="S206" i="3" s="1"/>
  <c r="O206" i="3"/>
  <c r="N206" i="3"/>
  <c r="T205" i="3"/>
  <c r="U205" i="3" s="1"/>
  <c r="P205" i="3"/>
  <c r="S205" i="3" s="1"/>
  <c r="O205" i="3"/>
  <c r="N205" i="3"/>
  <c r="T204" i="3"/>
  <c r="U204" i="3" s="1"/>
  <c r="P204" i="3"/>
  <c r="S204" i="3" s="1"/>
  <c r="O204" i="3"/>
  <c r="N204" i="3"/>
  <c r="T203" i="3"/>
  <c r="U203" i="3" s="1"/>
  <c r="P203" i="3"/>
  <c r="S203" i="3" s="1"/>
  <c r="O203" i="3"/>
  <c r="N203" i="3"/>
  <c r="T202" i="3"/>
  <c r="U202" i="3" s="1"/>
  <c r="P202" i="3"/>
  <c r="S202" i="3" s="1"/>
  <c r="O202" i="3"/>
  <c r="N202" i="3"/>
  <c r="T201" i="3"/>
  <c r="U201" i="3" s="1"/>
  <c r="P201" i="3"/>
  <c r="S201" i="3" s="1"/>
  <c r="O201" i="3"/>
  <c r="N201" i="3"/>
  <c r="T200" i="3"/>
  <c r="U200" i="3" s="1"/>
  <c r="P200" i="3"/>
  <c r="S200" i="3" s="1"/>
  <c r="O200" i="3"/>
  <c r="N200" i="3"/>
  <c r="T199" i="3"/>
  <c r="U199" i="3" s="1"/>
  <c r="P199" i="3"/>
  <c r="S199" i="3" s="1"/>
  <c r="O199" i="3"/>
  <c r="N199" i="3"/>
  <c r="T198" i="3"/>
  <c r="U198" i="3" s="1"/>
  <c r="P198" i="3"/>
  <c r="S198" i="3" s="1"/>
  <c r="O198" i="3"/>
  <c r="N198" i="3"/>
  <c r="T197" i="3"/>
  <c r="U197" i="3" s="1"/>
  <c r="P197" i="3"/>
  <c r="S197" i="3" s="1"/>
  <c r="O197" i="3"/>
  <c r="N197" i="3"/>
  <c r="T196" i="3"/>
  <c r="U196" i="3" s="1"/>
  <c r="P196" i="3"/>
  <c r="S196" i="3" s="1"/>
  <c r="O196" i="3"/>
  <c r="N196" i="3"/>
  <c r="T195" i="3"/>
  <c r="U195" i="3" s="1"/>
  <c r="P195" i="3"/>
  <c r="S195" i="3" s="1"/>
  <c r="O195" i="3"/>
  <c r="N195" i="3"/>
  <c r="T194" i="3"/>
  <c r="U194" i="3" s="1"/>
  <c r="P194" i="3"/>
  <c r="S194" i="3" s="1"/>
  <c r="O194" i="3"/>
  <c r="N194" i="3"/>
  <c r="T193" i="3"/>
  <c r="U193" i="3" s="1"/>
  <c r="P193" i="3"/>
  <c r="S193" i="3" s="1"/>
  <c r="O193" i="3"/>
  <c r="N193" i="3"/>
  <c r="T192" i="3"/>
  <c r="U192" i="3" s="1"/>
  <c r="P192" i="3"/>
  <c r="S192" i="3" s="1"/>
  <c r="O192" i="3"/>
  <c r="N192" i="3"/>
  <c r="T191" i="3"/>
  <c r="U191" i="3" s="1"/>
  <c r="P191" i="3"/>
  <c r="S191" i="3" s="1"/>
  <c r="O191" i="3"/>
  <c r="N191" i="3"/>
  <c r="T190" i="3"/>
  <c r="U190" i="3" s="1"/>
  <c r="P190" i="3"/>
  <c r="S190" i="3" s="1"/>
  <c r="O190" i="3"/>
  <c r="N190" i="3"/>
  <c r="T189" i="3"/>
  <c r="U189" i="3" s="1"/>
  <c r="P189" i="3"/>
  <c r="S189" i="3" s="1"/>
  <c r="O189" i="3"/>
  <c r="N189" i="3"/>
  <c r="T188" i="3"/>
  <c r="U188" i="3" s="1"/>
  <c r="P188" i="3"/>
  <c r="S188" i="3" s="1"/>
  <c r="O188" i="3"/>
  <c r="N188" i="3"/>
  <c r="T187" i="3"/>
  <c r="U187" i="3" s="1"/>
  <c r="P187" i="3"/>
  <c r="S187" i="3" s="1"/>
  <c r="O187" i="3"/>
  <c r="N187" i="3"/>
  <c r="T186" i="3"/>
  <c r="U186" i="3" s="1"/>
  <c r="P186" i="3"/>
  <c r="S186" i="3" s="1"/>
  <c r="O186" i="3"/>
  <c r="N186" i="3"/>
  <c r="T185" i="3"/>
  <c r="U185" i="3" s="1"/>
  <c r="P185" i="3"/>
  <c r="S185" i="3" s="1"/>
  <c r="O185" i="3"/>
  <c r="N185" i="3"/>
  <c r="T184" i="3"/>
  <c r="U184" i="3" s="1"/>
  <c r="P184" i="3"/>
  <c r="S184" i="3" s="1"/>
  <c r="O184" i="3"/>
  <c r="N184" i="3"/>
  <c r="T183" i="3"/>
  <c r="U183" i="3" s="1"/>
  <c r="P183" i="3"/>
  <c r="S183" i="3" s="1"/>
  <c r="O183" i="3"/>
  <c r="N183" i="3"/>
  <c r="T182" i="3"/>
  <c r="U182" i="3" s="1"/>
  <c r="P182" i="3"/>
  <c r="S182" i="3" s="1"/>
  <c r="O182" i="3"/>
  <c r="N182" i="3"/>
  <c r="T181" i="3"/>
  <c r="U181" i="3" s="1"/>
  <c r="P181" i="3"/>
  <c r="S181" i="3" s="1"/>
  <c r="O181" i="3"/>
  <c r="N181" i="3"/>
  <c r="T180" i="3"/>
  <c r="U180" i="3" s="1"/>
  <c r="P180" i="3"/>
  <c r="S180" i="3" s="1"/>
  <c r="O180" i="3"/>
  <c r="N180" i="3"/>
  <c r="T179" i="3"/>
  <c r="U179" i="3" s="1"/>
  <c r="P179" i="3"/>
  <c r="S179" i="3" s="1"/>
  <c r="O179" i="3"/>
  <c r="N179" i="3"/>
  <c r="T178" i="3"/>
  <c r="U178" i="3" s="1"/>
  <c r="P178" i="3"/>
  <c r="S178" i="3" s="1"/>
  <c r="O178" i="3"/>
  <c r="N178" i="3"/>
  <c r="T177" i="3"/>
  <c r="U177" i="3" s="1"/>
  <c r="P177" i="3"/>
  <c r="S177" i="3" s="1"/>
  <c r="O177" i="3"/>
  <c r="N177" i="3"/>
  <c r="T176" i="3"/>
  <c r="U176" i="3" s="1"/>
  <c r="P176" i="3"/>
  <c r="S176" i="3" s="1"/>
  <c r="O176" i="3"/>
  <c r="N176" i="3"/>
  <c r="T175" i="3"/>
  <c r="U175" i="3" s="1"/>
  <c r="P175" i="3"/>
  <c r="S175" i="3" s="1"/>
  <c r="O175" i="3"/>
  <c r="N175" i="3"/>
  <c r="T174" i="3"/>
  <c r="U174" i="3" s="1"/>
  <c r="P174" i="3"/>
  <c r="S174" i="3" s="1"/>
  <c r="O174" i="3"/>
  <c r="N174" i="3"/>
  <c r="T173" i="3"/>
  <c r="U173" i="3" s="1"/>
  <c r="P173" i="3"/>
  <c r="S173" i="3" s="1"/>
  <c r="O173" i="3"/>
  <c r="N173" i="3"/>
  <c r="T172" i="3"/>
  <c r="U172" i="3" s="1"/>
  <c r="P172" i="3"/>
  <c r="S172" i="3" s="1"/>
  <c r="O172" i="3"/>
  <c r="N172" i="3"/>
  <c r="T171" i="3"/>
  <c r="U171" i="3" s="1"/>
  <c r="P171" i="3"/>
  <c r="S171" i="3" s="1"/>
  <c r="O171" i="3"/>
  <c r="N171" i="3"/>
  <c r="T170" i="3"/>
  <c r="U170" i="3" s="1"/>
  <c r="P170" i="3"/>
  <c r="S170" i="3" s="1"/>
  <c r="O170" i="3"/>
  <c r="N170" i="3"/>
  <c r="T169" i="3"/>
  <c r="U169" i="3" s="1"/>
  <c r="P169" i="3"/>
  <c r="S169" i="3" s="1"/>
  <c r="O169" i="3"/>
  <c r="N169" i="3"/>
  <c r="T168" i="3"/>
  <c r="U168" i="3" s="1"/>
  <c r="P168" i="3"/>
  <c r="S168" i="3" s="1"/>
  <c r="O168" i="3"/>
  <c r="N168" i="3"/>
  <c r="T167" i="3"/>
  <c r="U167" i="3" s="1"/>
  <c r="P167" i="3"/>
  <c r="S167" i="3" s="1"/>
  <c r="O167" i="3"/>
  <c r="N167" i="3"/>
  <c r="T166" i="3"/>
  <c r="U166" i="3" s="1"/>
  <c r="P166" i="3"/>
  <c r="S166" i="3" s="1"/>
  <c r="O166" i="3"/>
  <c r="N166" i="3"/>
  <c r="T165" i="3"/>
  <c r="U165" i="3" s="1"/>
  <c r="P165" i="3"/>
  <c r="S165" i="3" s="1"/>
  <c r="O165" i="3"/>
  <c r="N165" i="3"/>
  <c r="T164" i="3"/>
  <c r="U164" i="3" s="1"/>
  <c r="P164" i="3"/>
  <c r="S164" i="3" s="1"/>
  <c r="O164" i="3"/>
  <c r="N164" i="3"/>
  <c r="T163" i="3"/>
  <c r="U163" i="3" s="1"/>
  <c r="P163" i="3"/>
  <c r="S163" i="3" s="1"/>
  <c r="O163" i="3"/>
  <c r="N163" i="3"/>
  <c r="T162" i="3"/>
  <c r="U162" i="3" s="1"/>
  <c r="P162" i="3"/>
  <c r="S162" i="3" s="1"/>
  <c r="O162" i="3"/>
  <c r="N162" i="3"/>
  <c r="T161" i="3"/>
  <c r="U161" i="3" s="1"/>
  <c r="P161" i="3"/>
  <c r="S161" i="3" s="1"/>
  <c r="O161" i="3"/>
  <c r="N161" i="3"/>
  <c r="T160" i="3"/>
  <c r="U160" i="3" s="1"/>
  <c r="P160" i="3"/>
  <c r="S160" i="3" s="1"/>
  <c r="O160" i="3"/>
  <c r="N160" i="3"/>
  <c r="T159" i="3"/>
  <c r="U159" i="3" s="1"/>
  <c r="P159" i="3"/>
  <c r="S159" i="3" s="1"/>
  <c r="O159" i="3"/>
  <c r="N159" i="3"/>
  <c r="T158" i="3"/>
  <c r="U158" i="3" s="1"/>
  <c r="P158" i="3"/>
  <c r="S158" i="3" s="1"/>
  <c r="O158" i="3"/>
  <c r="N158" i="3"/>
  <c r="T157" i="3"/>
  <c r="U157" i="3" s="1"/>
  <c r="P157" i="3"/>
  <c r="S157" i="3" s="1"/>
  <c r="O157" i="3"/>
  <c r="N157" i="3"/>
  <c r="T156" i="3"/>
  <c r="U156" i="3" s="1"/>
  <c r="P156" i="3"/>
  <c r="S156" i="3" s="1"/>
  <c r="O156" i="3"/>
  <c r="N156" i="3"/>
  <c r="T155" i="3"/>
  <c r="U155" i="3" s="1"/>
  <c r="P155" i="3"/>
  <c r="S155" i="3" s="1"/>
  <c r="O155" i="3"/>
  <c r="N155" i="3"/>
  <c r="T154" i="3"/>
  <c r="U154" i="3" s="1"/>
  <c r="P154" i="3"/>
  <c r="S154" i="3" s="1"/>
  <c r="O154" i="3"/>
  <c r="N154" i="3"/>
  <c r="T153" i="3"/>
  <c r="U153" i="3" s="1"/>
  <c r="P153" i="3"/>
  <c r="S153" i="3" s="1"/>
  <c r="O153" i="3"/>
  <c r="N153" i="3"/>
  <c r="T152" i="3"/>
  <c r="U152" i="3" s="1"/>
  <c r="P152" i="3"/>
  <c r="S152" i="3" s="1"/>
  <c r="O152" i="3"/>
  <c r="N152" i="3"/>
  <c r="T151" i="3"/>
  <c r="U151" i="3" s="1"/>
  <c r="P151" i="3"/>
  <c r="S151" i="3" s="1"/>
  <c r="O151" i="3"/>
  <c r="N151" i="3"/>
  <c r="T150" i="3"/>
  <c r="U150" i="3" s="1"/>
  <c r="P150" i="3"/>
  <c r="S150" i="3" s="1"/>
  <c r="O150" i="3"/>
  <c r="N150" i="3"/>
  <c r="T149" i="3"/>
  <c r="U149" i="3" s="1"/>
  <c r="P149" i="3"/>
  <c r="S149" i="3" s="1"/>
  <c r="O149" i="3"/>
  <c r="N149" i="3"/>
  <c r="T148" i="3"/>
  <c r="U148" i="3" s="1"/>
  <c r="P148" i="3"/>
  <c r="S148" i="3" s="1"/>
  <c r="O148" i="3"/>
  <c r="N148" i="3"/>
  <c r="T147" i="3"/>
  <c r="U147" i="3" s="1"/>
  <c r="P147" i="3"/>
  <c r="S147" i="3" s="1"/>
  <c r="O147" i="3"/>
  <c r="N147" i="3"/>
  <c r="T146" i="3"/>
  <c r="U146" i="3" s="1"/>
  <c r="P146" i="3"/>
  <c r="S146" i="3" s="1"/>
  <c r="O146" i="3"/>
  <c r="N146" i="3"/>
  <c r="T145" i="3"/>
  <c r="U145" i="3" s="1"/>
  <c r="P145" i="3"/>
  <c r="S145" i="3" s="1"/>
  <c r="O145" i="3"/>
  <c r="N145" i="3"/>
  <c r="T144" i="3"/>
  <c r="U144" i="3" s="1"/>
  <c r="P144" i="3"/>
  <c r="S144" i="3" s="1"/>
  <c r="O144" i="3"/>
  <c r="N144" i="3"/>
  <c r="T143" i="3"/>
  <c r="U143" i="3" s="1"/>
  <c r="P143" i="3"/>
  <c r="S143" i="3" s="1"/>
  <c r="O143" i="3"/>
  <c r="N143" i="3"/>
  <c r="T142" i="3"/>
  <c r="U142" i="3" s="1"/>
  <c r="P142" i="3"/>
  <c r="S142" i="3" s="1"/>
  <c r="O142" i="3"/>
  <c r="N142" i="3"/>
  <c r="T141" i="3"/>
  <c r="U141" i="3" s="1"/>
  <c r="P141" i="3"/>
  <c r="S141" i="3" s="1"/>
  <c r="O141" i="3"/>
  <c r="N141" i="3"/>
  <c r="T140" i="3"/>
  <c r="U140" i="3" s="1"/>
  <c r="P140" i="3"/>
  <c r="S140" i="3" s="1"/>
  <c r="O140" i="3"/>
  <c r="N140" i="3"/>
  <c r="T139" i="3"/>
  <c r="U139" i="3" s="1"/>
  <c r="P139" i="3"/>
  <c r="S139" i="3" s="1"/>
  <c r="O139" i="3"/>
  <c r="N139" i="3"/>
  <c r="T138" i="3"/>
  <c r="U138" i="3" s="1"/>
  <c r="P138" i="3"/>
  <c r="S138" i="3" s="1"/>
  <c r="O138" i="3"/>
  <c r="N138" i="3"/>
  <c r="T137" i="3"/>
  <c r="U137" i="3" s="1"/>
  <c r="P137" i="3"/>
  <c r="S137" i="3" s="1"/>
  <c r="O137" i="3"/>
  <c r="N137" i="3"/>
  <c r="T136" i="3"/>
  <c r="U136" i="3" s="1"/>
  <c r="P136" i="3"/>
  <c r="S136" i="3" s="1"/>
  <c r="O136" i="3"/>
  <c r="N136" i="3"/>
  <c r="T135" i="3"/>
  <c r="U135" i="3" s="1"/>
  <c r="P135" i="3"/>
  <c r="S135" i="3" s="1"/>
  <c r="O135" i="3"/>
  <c r="N135" i="3"/>
  <c r="T134" i="3"/>
  <c r="U134" i="3" s="1"/>
  <c r="P134" i="3"/>
  <c r="S134" i="3" s="1"/>
  <c r="O134" i="3"/>
  <c r="N134" i="3"/>
  <c r="T133" i="3"/>
  <c r="U133" i="3" s="1"/>
  <c r="P133" i="3"/>
  <c r="S133" i="3" s="1"/>
  <c r="O133" i="3"/>
  <c r="N133" i="3"/>
  <c r="T132" i="3"/>
  <c r="U132" i="3" s="1"/>
  <c r="P132" i="3"/>
  <c r="S132" i="3" s="1"/>
  <c r="O132" i="3"/>
  <c r="N132" i="3"/>
  <c r="T131" i="3"/>
  <c r="U131" i="3" s="1"/>
  <c r="P131" i="3"/>
  <c r="S131" i="3" s="1"/>
  <c r="O131" i="3"/>
  <c r="N131" i="3"/>
  <c r="T130" i="3"/>
  <c r="U130" i="3" s="1"/>
  <c r="P130" i="3"/>
  <c r="S130" i="3" s="1"/>
  <c r="O130" i="3"/>
  <c r="N130" i="3"/>
  <c r="T129" i="3"/>
  <c r="U129" i="3" s="1"/>
  <c r="P129" i="3"/>
  <c r="S129" i="3" s="1"/>
  <c r="O129" i="3"/>
  <c r="N129" i="3"/>
  <c r="T128" i="3"/>
  <c r="U128" i="3" s="1"/>
  <c r="P128" i="3"/>
  <c r="S128" i="3" s="1"/>
  <c r="O128" i="3"/>
  <c r="N128" i="3"/>
  <c r="T127" i="3"/>
  <c r="U127" i="3" s="1"/>
  <c r="P127" i="3"/>
  <c r="S127" i="3" s="1"/>
  <c r="O127" i="3"/>
  <c r="N127" i="3"/>
  <c r="T126" i="3"/>
  <c r="U126" i="3" s="1"/>
  <c r="P126" i="3"/>
  <c r="S126" i="3" s="1"/>
  <c r="O126" i="3"/>
  <c r="N126" i="3"/>
  <c r="T125" i="3"/>
  <c r="U125" i="3" s="1"/>
  <c r="P125" i="3"/>
  <c r="S125" i="3" s="1"/>
  <c r="O125" i="3"/>
  <c r="N125" i="3"/>
  <c r="T124" i="3"/>
  <c r="U124" i="3" s="1"/>
  <c r="P124" i="3"/>
  <c r="S124" i="3" s="1"/>
  <c r="O124" i="3"/>
  <c r="N124" i="3"/>
  <c r="T123" i="3"/>
  <c r="U123" i="3" s="1"/>
  <c r="P123" i="3"/>
  <c r="S123" i="3" s="1"/>
  <c r="O123" i="3"/>
  <c r="N123" i="3"/>
  <c r="T122" i="3"/>
  <c r="U122" i="3" s="1"/>
  <c r="P122" i="3"/>
  <c r="S122" i="3" s="1"/>
  <c r="O122" i="3"/>
  <c r="N122" i="3"/>
  <c r="T121" i="3"/>
  <c r="U121" i="3" s="1"/>
  <c r="P121" i="3"/>
  <c r="S121" i="3" s="1"/>
  <c r="O121" i="3"/>
  <c r="N121" i="3"/>
  <c r="T120" i="3"/>
  <c r="U120" i="3" s="1"/>
  <c r="P120" i="3"/>
  <c r="S120" i="3" s="1"/>
  <c r="O120" i="3"/>
  <c r="N120" i="3"/>
  <c r="T119" i="3"/>
  <c r="U119" i="3" s="1"/>
  <c r="P119" i="3"/>
  <c r="S119" i="3" s="1"/>
  <c r="O119" i="3"/>
  <c r="N119" i="3"/>
  <c r="T118" i="3"/>
  <c r="U118" i="3" s="1"/>
  <c r="P118" i="3"/>
  <c r="S118" i="3" s="1"/>
  <c r="O118" i="3"/>
  <c r="N118" i="3"/>
  <c r="T117" i="3"/>
  <c r="U117" i="3" s="1"/>
  <c r="P117" i="3"/>
  <c r="S117" i="3" s="1"/>
  <c r="O117" i="3"/>
  <c r="N117" i="3"/>
  <c r="T116" i="3"/>
  <c r="U116" i="3" s="1"/>
  <c r="P116" i="3"/>
  <c r="S116" i="3" s="1"/>
  <c r="O116" i="3"/>
  <c r="N116" i="3"/>
  <c r="T115" i="3"/>
  <c r="U115" i="3" s="1"/>
  <c r="P115" i="3"/>
  <c r="S115" i="3" s="1"/>
  <c r="O115" i="3"/>
  <c r="N115" i="3"/>
  <c r="T114" i="3"/>
  <c r="U114" i="3" s="1"/>
  <c r="P114" i="3"/>
  <c r="S114" i="3" s="1"/>
  <c r="O114" i="3"/>
  <c r="N114" i="3"/>
  <c r="T113" i="3"/>
  <c r="U113" i="3" s="1"/>
  <c r="P113" i="3"/>
  <c r="S113" i="3" s="1"/>
  <c r="O113" i="3"/>
  <c r="N113" i="3"/>
  <c r="T112" i="3"/>
  <c r="U112" i="3" s="1"/>
  <c r="P112" i="3"/>
  <c r="S112" i="3" s="1"/>
  <c r="O112" i="3"/>
  <c r="N112" i="3"/>
  <c r="T111" i="3"/>
  <c r="U111" i="3" s="1"/>
  <c r="P111" i="3"/>
  <c r="S111" i="3" s="1"/>
  <c r="O111" i="3"/>
  <c r="N111" i="3"/>
  <c r="T110" i="3"/>
  <c r="U110" i="3" s="1"/>
  <c r="P110" i="3"/>
  <c r="S110" i="3" s="1"/>
  <c r="O110" i="3"/>
  <c r="N110" i="3"/>
  <c r="T109" i="3"/>
  <c r="U109" i="3" s="1"/>
  <c r="P109" i="3"/>
  <c r="S109" i="3" s="1"/>
  <c r="O109" i="3"/>
  <c r="N109" i="3"/>
  <c r="T108" i="3"/>
  <c r="U108" i="3" s="1"/>
  <c r="P108" i="3"/>
  <c r="S108" i="3" s="1"/>
  <c r="O108" i="3"/>
  <c r="N108" i="3"/>
  <c r="T107" i="3"/>
  <c r="U107" i="3" s="1"/>
  <c r="P107" i="3"/>
  <c r="S107" i="3" s="1"/>
  <c r="O107" i="3"/>
  <c r="N107" i="3"/>
  <c r="T106" i="3"/>
  <c r="U106" i="3" s="1"/>
  <c r="P106" i="3"/>
  <c r="S106" i="3" s="1"/>
  <c r="O106" i="3"/>
  <c r="N106" i="3"/>
  <c r="T105" i="3"/>
  <c r="U105" i="3" s="1"/>
  <c r="P105" i="3"/>
  <c r="S105" i="3" s="1"/>
  <c r="O105" i="3"/>
  <c r="N105" i="3"/>
  <c r="T104" i="3"/>
  <c r="U104" i="3" s="1"/>
  <c r="P104" i="3"/>
  <c r="S104" i="3" s="1"/>
  <c r="O104" i="3"/>
  <c r="N104" i="3"/>
  <c r="T103" i="3"/>
  <c r="U103" i="3" s="1"/>
  <c r="P103" i="3"/>
  <c r="S103" i="3" s="1"/>
  <c r="O103" i="3"/>
  <c r="N103" i="3"/>
  <c r="T102" i="3"/>
  <c r="U102" i="3" s="1"/>
  <c r="P102" i="3"/>
  <c r="S102" i="3" s="1"/>
  <c r="O102" i="3"/>
  <c r="N102" i="3"/>
  <c r="T101" i="3"/>
  <c r="U101" i="3" s="1"/>
  <c r="P101" i="3"/>
  <c r="S101" i="3" s="1"/>
  <c r="O101" i="3"/>
  <c r="N101" i="3"/>
  <c r="T100" i="3"/>
  <c r="U100" i="3" s="1"/>
  <c r="P100" i="3"/>
  <c r="S100" i="3" s="1"/>
  <c r="O100" i="3"/>
  <c r="N100" i="3"/>
  <c r="T99" i="3"/>
  <c r="U99" i="3" s="1"/>
  <c r="P99" i="3"/>
  <c r="S99" i="3" s="1"/>
  <c r="O99" i="3"/>
  <c r="N99" i="3"/>
  <c r="T98" i="3"/>
  <c r="U98" i="3" s="1"/>
  <c r="P98" i="3"/>
  <c r="S98" i="3" s="1"/>
  <c r="O98" i="3"/>
  <c r="N98" i="3"/>
  <c r="T97" i="3"/>
  <c r="U97" i="3" s="1"/>
  <c r="P97" i="3"/>
  <c r="S97" i="3" s="1"/>
  <c r="O97" i="3"/>
  <c r="N97" i="3"/>
  <c r="T96" i="3"/>
  <c r="U96" i="3" s="1"/>
  <c r="P96" i="3"/>
  <c r="S96" i="3" s="1"/>
  <c r="O96" i="3"/>
  <c r="N96" i="3"/>
  <c r="T95" i="3"/>
  <c r="U95" i="3" s="1"/>
  <c r="P95" i="3"/>
  <c r="S95" i="3" s="1"/>
  <c r="O95" i="3"/>
  <c r="N95" i="3"/>
  <c r="T94" i="3"/>
  <c r="U94" i="3" s="1"/>
  <c r="P94" i="3"/>
  <c r="S94" i="3" s="1"/>
  <c r="O94" i="3"/>
  <c r="N94" i="3"/>
  <c r="T93" i="3"/>
  <c r="U93" i="3" s="1"/>
  <c r="P93" i="3"/>
  <c r="S93" i="3" s="1"/>
  <c r="O93" i="3"/>
  <c r="N93" i="3"/>
  <c r="T92" i="3"/>
  <c r="U92" i="3" s="1"/>
  <c r="P92" i="3"/>
  <c r="S92" i="3" s="1"/>
  <c r="O92" i="3"/>
  <c r="N92" i="3"/>
  <c r="T91" i="3"/>
  <c r="U91" i="3" s="1"/>
  <c r="P91" i="3"/>
  <c r="S91" i="3" s="1"/>
  <c r="O91" i="3"/>
  <c r="N91" i="3"/>
  <c r="T90" i="3"/>
  <c r="U90" i="3" s="1"/>
  <c r="P90" i="3"/>
  <c r="S90" i="3" s="1"/>
  <c r="O90" i="3"/>
  <c r="N90" i="3"/>
  <c r="T89" i="3"/>
  <c r="U89" i="3" s="1"/>
  <c r="P89" i="3"/>
  <c r="S89" i="3" s="1"/>
  <c r="O89" i="3"/>
  <c r="N89" i="3"/>
  <c r="T88" i="3"/>
  <c r="U88" i="3" s="1"/>
  <c r="P88" i="3"/>
  <c r="S88" i="3" s="1"/>
  <c r="O88" i="3"/>
  <c r="N88" i="3"/>
  <c r="T87" i="3"/>
  <c r="U87" i="3" s="1"/>
  <c r="P87" i="3"/>
  <c r="S87" i="3" s="1"/>
  <c r="O87" i="3"/>
  <c r="N87" i="3"/>
  <c r="T86" i="3"/>
  <c r="U86" i="3" s="1"/>
  <c r="P86" i="3"/>
  <c r="S86" i="3" s="1"/>
  <c r="O86" i="3"/>
  <c r="N86" i="3"/>
  <c r="T85" i="3"/>
  <c r="U85" i="3" s="1"/>
  <c r="P85" i="3"/>
  <c r="S85" i="3" s="1"/>
  <c r="O85" i="3"/>
  <c r="N85" i="3"/>
  <c r="T84" i="3"/>
  <c r="U84" i="3" s="1"/>
  <c r="P84" i="3"/>
  <c r="S84" i="3" s="1"/>
  <c r="O84" i="3"/>
  <c r="N84" i="3"/>
  <c r="T83" i="3"/>
  <c r="U83" i="3" s="1"/>
  <c r="P83" i="3"/>
  <c r="S83" i="3" s="1"/>
  <c r="O83" i="3"/>
  <c r="N83" i="3"/>
  <c r="T82" i="3"/>
  <c r="U82" i="3" s="1"/>
  <c r="P82" i="3"/>
  <c r="S82" i="3" s="1"/>
  <c r="O82" i="3"/>
  <c r="N82" i="3"/>
  <c r="T81" i="3"/>
  <c r="U81" i="3" s="1"/>
  <c r="P81" i="3"/>
  <c r="S81" i="3" s="1"/>
  <c r="O81" i="3"/>
  <c r="N81" i="3"/>
  <c r="T80" i="3"/>
  <c r="U80" i="3" s="1"/>
  <c r="P80" i="3"/>
  <c r="S80" i="3" s="1"/>
  <c r="O80" i="3"/>
  <c r="N80" i="3"/>
  <c r="T79" i="3"/>
  <c r="U79" i="3" s="1"/>
  <c r="P79" i="3"/>
  <c r="S79" i="3" s="1"/>
  <c r="O79" i="3"/>
  <c r="N79" i="3"/>
  <c r="T78" i="3"/>
  <c r="U78" i="3" s="1"/>
  <c r="P78" i="3"/>
  <c r="S78" i="3" s="1"/>
  <c r="O78" i="3"/>
  <c r="N78" i="3"/>
  <c r="T77" i="3"/>
  <c r="U77" i="3" s="1"/>
  <c r="P77" i="3"/>
  <c r="S77" i="3" s="1"/>
  <c r="O77" i="3"/>
  <c r="N77" i="3"/>
  <c r="T76" i="3"/>
  <c r="U76" i="3" s="1"/>
  <c r="P76" i="3"/>
  <c r="S76" i="3" s="1"/>
  <c r="O76" i="3"/>
  <c r="N76" i="3"/>
  <c r="T75" i="3"/>
  <c r="U75" i="3" s="1"/>
  <c r="P75" i="3"/>
  <c r="S75" i="3" s="1"/>
  <c r="O75" i="3"/>
  <c r="N75" i="3"/>
  <c r="T74" i="3"/>
  <c r="U74" i="3" s="1"/>
  <c r="P74" i="3"/>
  <c r="S74" i="3" s="1"/>
  <c r="O74" i="3"/>
  <c r="N74" i="3"/>
  <c r="T73" i="3"/>
  <c r="U73" i="3" s="1"/>
  <c r="P73" i="3"/>
  <c r="S73" i="3" s="1"/>
  <c r="O73" i="3"/>
  <c r="N73" i="3"/>
  <c r="T72" i="3"/>
  <c r="U72" i="3" s="1"/>
  <c r="P72" i="3"/>
  <c r="S72" i="3" s="1"/>
  <c r="O72" i="3"/>
  <c r="N72" i="3"/>
  <c r="T71" i="3"/>
  <c r="U71" i="3" s="1"/>
  <c r="P71" i="3"/>
  <c r="S71" i="3" s="1"/>
  <c r="O71" i="3"/>
  <c r="N71" i="3"/>
  <c r="T70" i="3"/>
  <c r="U70" i="3" s="1"/>
  <c r="P70" i="3"/>
  <c r="S70" i="3" s="1"/>
  <c r="O70" i="3"/>
  <c r="N70" i="3"/>
  <c r="T69" i="3"/>
  <c r="U69" i="3" s="1"/>
  <c r="P69" i="3"/>
  <c r="S69" i="3" s="1"/>
  <c r="O69" i="3"/>
  <c r="N69" i="3"/>
  <c r="T68" i="3"/>
  <c r="U68" i="3" s="1"/>
  <c r="P68" i="3"/>
  <c r="S68" i="3" s="1"/>
  <c r="O68" i="3"/>
  <c r="N68" i="3"/>
  <c r="T67" i="3"/>
  <c r="U67" i="3" s="1"/>
  <c r="P67" i="3"/>
  <c r="S67" i="3" s="1"/>
  <c r="O67" i="3"/>
  <c r="N67" i="3"/>
  <c r="T66" i="3"/>
  <c r="U66" i="3" s="1"/>
  <c r="P66" i="3"/>
  <c r="S66" i="3" s="1"/>
  <c r="O66" i="3"/>
  <c r="N66" i="3"/>
  <c r="T65" i="3"/>
  <c r="U65" i="3" s="1"/>
  <c r="P65" i="3"/>
  <c r="S65" i="3" s="1"/>
  <c r="O65" i="3"/>
  <c r="N65" i="3"/>
  <c r="T64" i="3"/>
  <c r="U64" i="3" s="1"/>
  <c r="P64" i="3"/>
  <c r="S64" i="3" s="1"/>
  <c r="O64" i="3"/>
  <c r="N64" i="3"/>
  <c r="T63" i="3"/>
  <c r="U63" i="3" s="1"/>
  <c r="P63" i="3"/>
  <c r="S63" i="3" s="1"/>
  <c r="O63" i="3"/>
  <c r="N63" i="3"/>
  <c r="T62" i="3"/>
  <c r="U62" i="3" s="1"/>
  <c r="P62" i="3"/>
  <c r="S62" i="3" s="1"/>
  <c r="O62" i="3"/>
  <c r="N62" i="3"/>
  <c r="T61" i="3"/>
  <c r="U61" i="3" s="1"/>
  <c r="P61" i="3"/>
  <c r="S61" i="3" s="1"/>
  <c r="O61" i="3"/>
  <c r="N61" i="3"/>
  <c r="T60" i="3"/>
  <c r="U60" i="3" s="1"/>
  <c r="P60" i="3"/>
  <c r="S60" i="3" s="1"/>
  <c r="O60" i="3"/>
  <c r="N60" i="3"/>
  <c r="T59" i="3"/>
  <c r="U59" i="3" s="1"/>
  <c r="P59" i="3"/>
  <c r="S59" i="3" s="1"/>
  <c r="O59" i="3"/>
  <c r="N59" i="3"/>
  <c r="T58" i="3"/>
  <c r="U58" i="3" s="1"/>
  <c r="P58" i="3"/>
  <c r="S58" i="3" s="1"/>
  <c r="O58" i="3"/>
  <c r="N58" i="3"/>
  <c r="T57" i="3"/>
  <c r="U57" i="3" s="1"/>
  <c r="P57" i="3"/>
  <c r="S57" i="3" s="1"/>
  <c r="O57" i="3"/>
  <c r="N57" i="3"/>
  <c r="T56" i="3"/>
  <c r="U56" i="3" s="1"/>
  <c r="P56" i="3"/>
  <c r="S56" i="3" s="1"/>
  <c r="O56" i="3"/>
  <c r="N56" i="3"/>
  <c r="T55" i="3"/>
  <c r="U55" i="3" s="1"/>
  <c r="P55" i="3"/>
  <c r="S55" i="3" s="1"/>
  <c r="O55" i="3"/>
  <c r="N55" i="3"/>
  <c r="T54" i="3"/>
  <c r="U54" i="3" s="1"/>
  <c r="P54" i="3"/>
  <c r="S54" i="3" s="1"/>
  <c r="O54" i="3"/>
  <c r="N54" i="3"/>
  <c r="T53" i="3"/>
  <c r="U53" i="3" s="1"/>
  <c r="P53" i="3"/>
  <c r="S53" i="3" s="1"/>
  <c r="O53" i="3"/>
  <c r="N53" i="3"/>
  <c r="T52" i="3"/>
  <c r="U52" i="3" s="1"/>
  <c r="P52" i="3"/>
  <c r="S52" i="3" s="1"/>
  <c r="O52" i="3"/>
  <c r="N52" i="3"/>
  <c r="T51" i="3"/>
  <c r="U51" i="3" s="1"/>
  <c r="P51" i="3"/>
  <c r="S51" i="3" s="1"/>
  <c r="O51" i="3"/>
  <c r="N51" i="3"/>
  <c r="T50" i="3"/>
  <c r="U50" i="3" s="1"/>
  <c r="P50" i="3"/>
  <c r="S50" i="3" s="1"/>
  <c r="O50" i="3"/>
  <c r="N50" i="3"/>
  <c r="T49" i="3"/>
  <c r="U49" i="3" s="1"/>
  <c r="P49" i="3"/>
  <c r="S49" i="3" s="1"/>
  <c r="O49" i="3"/>
  <c r="N49" i="3"/>
  <c r="T48" i="3"/>
  <c r="U48" i="3" s="1"/>
  <c r="P48" i="3"/>
  <c r="S48" i="3" s="1"/>
  <c r="O48" i="3"/>
  <c r="N48" i="3"/>
  <c r="T47" i="3"/>
  <c r="U47" i="3" s="1"/>
  <c r="P47" i="3"/>
  <c r="S47" i="3" s="1"/>
  <c r="O47" i="3"/>
  <c r="N47" i="3"/>
  <c r="T46" i="3"/>
  <c r="U46" i="3" s="1"/>
  <c r="P46" i="3"/>
  <c r="S46" i="3" s="1"/>
  <c r="O46" i="3"/>
  <c r="N46" i="3"/>
  <c r="T45" i="3"/>
  <c r="U45" i="3" s="1"/>
  <c r="P45" i="3"/>
  <c r="S45" i="3" s="1"/>
  <c r="O45" i="3"/>
  <c r="N45" i="3"/>
  <c r="T44" i="3"/>
  <c r="U44" i="3" s="1"/>
  <c r="P44" i="3"/>
  <c r="S44" i="3" s="1"/>
  <c r="O44" i="3"/>
  <c r="N44" i="3"/>
  <c r="T43" i="3"/>
  <c r="U43" i="3" s="1"/>
  <c r="P43" i="3"/>
  <c r="S43" i="3" s="1"/>
  <c r="O43" i="3"/>
  <c r="N43" i="3"/>
  <c r="T42" i="3"/>
  <c r="U42" i="3" s="1"/>
  <c r="P42" i="3"/>
  <c r="S42" i="3" s="1"/>
  <c r="O42" i="3"/>
  <c r="N42" i="3"/>
  <c r="T41" i="3"/>
  <c r="U41" i="3" s="1"/>
  <c r="P41" i="3"/>
  <c r="S41" i="3" s="1"/>
  <c r="O41" i="3"/>
  <c r="N41" i="3"/>
  <c r="T40" i="3"/>
  <c r="U40" i="3" s="1"/>
  <c r="P40" i="3"/>
  <c r="S40" i="3" s="1"/>
  <c r="O40" i="3"/>
  <c r="N40" i="3"/>
  <c r="T39" i="3"/>
  <c r="U39" i="3" s="1"/>
  <c r="P39" i="3"/>
  <c r="S39" i="3" s="1"/>
  <c r="O39" i="3"/>
  <c r="N39" i="3"/>
  <c r="T38" i="3"/>
  <c r="U38" i="3" s="1"/>
  <c r="P38" i="3"/>
  <c r="S38" i="3" s="1"/>
  <c r="O38" i="3"/>
  <c r="N38" i="3"/>
  <c r="T37" i="3"/>
  <c r="U37" i="3" s="1"/>
  <c r="P37" i="3"/>
  <c r="S37" i="3" s="1"/>
  <c r="O37" i="3"/>
  <c r="N37" i="3"/>
  <c r="T36" i="3"/>
  <c r="U36" i="3" s="1"/>
  <c r="P36" i="3"/>
  <c r="S36" i="3" s="1"/>
  <c r="O36" i="3"/>
  <c r="N36" i="3"/>
  <c r="T35" i="3"/>
  <c r="U35" i="3" s="1"/>
  <c r="P35" i="3"/>
  <c r="S35" i="3" s="1"/>
  <c r="O35" i="3"/>
  <c r="N35" i="3"/>
  <c r="T34" i="3"/>
  <c r="U34" i="3" s="1"/>
  <c r="P34" i="3"/>
  <c r="S34" i="3" s="1"/>
  <c r="O34" i="3"/>
  <c r="N34" i="3"/>
  <c r="T33" i="3"/>
  <c r="U33" i="3" s="1"/>
  <c r="P33" i="3"/>
  <c r="S33" i="3" s="1"/>
  <c r="O33" i="3"/>
  <c r="N33" i="3"/>
  <c r="T32" i="3"/>
  <c r="U32" i="3" s="1"/>
  <c r="P32" i="3"/>
  <c r="S32" i="3" s="1"/>
  <c r="O32" i="3"/>
  <c r="N32" i="3"/>
  <c r="T31" i="3"/>
  <c r="U31" i="3" s="1"/>
  <c r="P31" i="3"/>
  <c r="S31" i="3" s="1"/>
  <c r="O31" i="3"/>
  <c r="N31" i="3"/>
  <c r="T30" i="3"/>
  <c r="U30" i="3" s="1"/>
  <c r="P30" i="3"/>
  <c r="S30" i="3" s="1"/>
  <c r="O30" i="3"/>
  <c r="N30" i="3"/>
  <c r="T29" i="3"/>
  <c r="U29" i="3" s="1"/>
  <c r="P29" i="3"/>
  <c r="S29" i="3" s="1"/>
  <c r="O29" i="3"/>
  <c r="N29" i="3"/>
  <c r="T28" i="3"/>
  <c r="U28" i="3" s="1"/>
  <c r="P28" i="3"/>
  <c r="S28" i="3" s="1"/>
  <c r="O28" i="3"/>
  <c r="N28" i="3"/>
  <c r="T27" i="3"/>
  <c r="U27" i="3" s="1"/>
  <c r="P27" i="3"/>
  <c r="S27" i="3" s="1"/>
  <c r="O27" i="3"/>
  <c r="N27" i="3"/>
  <c r="T26" i="3"/>
  <c r="U26" i="3" s="1"/>
  <c r="P26" i="3"/>
  <c r="S26" i="3" s="1"/>
  <c r="O26" i="3"/>
  <c r="N26" i="3"/>
  <c r="T25" i="3"/>
  <c r="U25" i="3" s="1"/>
  <c r="P25" i="3"/>
  <c r="S25" i="3" s="1"/>
  <c r="O25" i="3"/>
  <c r="N25" i="3"/>
  <c r="T24" i="3"/>
  <c r="U24" i="3" s="1"/>
  <c r="P24" i="3"/>
  <c r="S24" i="3" s="1"/>
  <c r="O24" i="3"/>
  <c r="N24" i="3"/>
  <c r="T23" i="3"/>
  <c r="U23" i="3" s="1"/>
  <c r="P23" i="3"/>
  <c r="S23" i="3" s="1"/>
  <c r="O23" i="3"/>
  <c r="N23" i="3"/>
  <c r="T22" i="3"/>
  <c r="U22" i="3" s="1"/>
  <c r="P22" i="3"/>
  <c r="S22" i="3" s="1"/>
  <c r="O22" i="3"/>
  <c r="N22" i="3"/>
  <c r="T21" i="3"/>
  <c r="U21" i="3" s="1"/>
  <c r="P21" i="3"/>
  <c r="S21" i="3" s="1"/>
  <c r="O21" i="3"/>
  <c r="N21" i="3"/>
  <c r="T20" i="3"/>
  <c r="U20" i="3" s="1"/>
  <c r="P20" i="3"/>
  <c r="S20" i="3" s="1"/>
  <c r="O20" i="3"/>
  <c r="N20" i="3"/>
  <c r="T19" i="3"/>
  <c r="U19" i="3" s="1"/>
  <c r="P19" i="3"/>
  <c r="S19" i="3" s="1"/>
  <c r="O19" i="3"/>
  <c r="N19" i="3"/>
  <c r="T18" i="3"/>
  <c r="U18" i="3" s="1"/>
  <c r="P18" i="3"/>
  <c r="S18" i="3" s="1"/>
  <c r="O18" i="3"/>
  <c r="N18" i="3"/>
  <c r="T17" i="3"/>
  <c r="U17" i="3" s="1"/>
  <c r="P17" i="3"/>
  <c r="S17" i="3" s="1"/>
  <c r="O17" i="3"/>
  <c r="N17" i="3"/>
  <c r="T16" i="3"/>
  <c r="U16" i="3" s="1"/>
  <c r="P16" i="3"/>
  <c r="S16" i="3" s="1"/>
  <c r="O16" i="3"/>
  <c r="N16" i="3"/>
  <c r="T15" i="3"/>
  <c r="U15" i="3" s="1"/>
  <c r="P15" i="3"/>
  <c r="S15" i="3" s="1"/>
  <c r="O15" i="3"/>
  <c r="N15" i="3"/>
  <c r="T14" i="3"/>
  <c r="U14" i="3" s="1"/>
  <c r="P14" i="3"/>
  <c r="S14" i="3" s="1"/>
  <c r="O14" i="3"/>
  <c r="N14" i="3"/>
  <c r="T13" i="3"/>
  <c r="U13" i="3" s="1"/>
  <c r="P13" i="3"/>
  <c r="S13" i="3" s="1"/>
  <c r="O13" i="3"/>
  <c r="N13" i="3"/>
  <c r="T12" i="3"/>
  <c r="U12" i="3" s="1"/>
  <c r="P12" i="3"/>
  <c r="S12" i="3" s="1"/>
  <c r="O12" i="3"/>
  <c r="N12" i="3"/>
  <c r="T11" i="3"/>
  <c r="U11" i="3" s="1"/>
  <c r="P11" i="3"/>
  <c r="S11" i="3" s="1"/>
  <c r="O11" i="3"/>
  <c r="N11" i="3"/>
  <c r="T10" i="3"/>
  <c r="U10" i="3" s="1"/>
  <c r="P10" i="3"/>
  <c r="S10" i="3" s="1"/>
  <c r="O10" i="3"/>
  <c r="N10" i="3"/>
  <c r="T9" i="3"/>
  <c r="U9" i="3" s="1"/>
  <c r="P9" i="3"/>
  <c r="S9" i="3" s="1"/>
  <c r="O9" i="3"/>
  <c r="N9" i="3"/>
  <c r="T8" i="3"/>
  <c r="U8" i="3" s="1"/>
  <c r="P8" i="3"/>
  <c r="S8" i="3" s="1"/>
  <c r="O8" i="3"/>
  <c r="N8" i="3"/>
  <c r="T7" i="3"/>
  <c r="U7" i="3" s="1"/>
  <c r="P7" i="3"/>
  <c r="S7" i="3" s="1"/>
  <c r="O7" i="3"/>
  <c r="N7" i="3"/>
  <c r="T6" i="3"/>
  <c r="U6" i="3" s="1"/>
  <c r="P6" i="3"/>
  <c r="S6" i="3" s="1"/>
  <c r="O6" i="3"/>
  <c r="N6" i="3"/>
  <c r="T5" i="3"/>
  <c r="U5" i="3" s="1"/>
  <c r="P5" i="3"/>
  <c r="S5" i="3" s="1"/>
  <c r="O5" i="3"/>
  <c r="N5" i="3"/>
  <c r="T4" i="3"/>
  <c r="U4" i="3" s="1"/>
  <c r="P4" i="3"/>
  <c r="S4" i="3" s="1"/>
  <c r="O4" i="3"/>
  <c r="N4" i="3"/>
  <c r="T3" i="3"/>
  <c r="U3" i="3" s="1"/>
  <c r="P3" i="3"/>
  <c r="S3" i="3" s="1"/>
  <c r="O3" i="3"/>
  <c r="N3" i="3"/>
  <c r="T2" i="3"/>
  <c r="U2" i="3" s="1"/>
  <c r="P2" i="3"/>
  <c r="S2" i="3" s="1"/>
  <c r="O2" i="3"/>
  <c r="N2" i="3"/>
  <c r="C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BONNIN Cecile</author>
  </authors>
  <commentList>
    <comment ref="N1" authorId="0" shapeId="0" xr:uid="{A16B6711-90BA-49FB-9477-6F00E7B12373}">
      <text>
        <r>
          <rPr>
            <b/>
            <sz val="9"/>
            <color indexed="81"/>
            <rFont val="Tahoma"/>
            <family val="2"/>
          </rPr>
          <t>BONNIN Cecile:</t>
        </r>
        <r>
          <rPr>
            <sz val="9"/>
            <color indexed="81"/>
            <rFont val="Tahoma"/>
            <family val="2"/>
          </rPr>
          <t xml:space="preserve">
recherche si le code fait partie des high runner
</t>
        </r>
      </text>
    </comment>
  </commentList>
</comments>
</file>

<file path=xl/sharedStrings.xml><?xml version="1.0" encoding="utf-8"?>
<sst xmlns="http://schemas.openxmlformats.org/spreadsheetml/2006/main" count="6913" uniqueCount="1829">
  <si>
    <t>Code article</t>
  </si>
  <si>
    <t>Codearticle</t>
  </si>
  <si>
    <t>Famille</t>
  </si>
  <si>
    <t>Rate</t>
  </si>
  <si>
    <t>01_LANCEMENT</t>
  </si>
  <si>
    <t>02</t>
  </si>
  <si>
    <t>03</t>
  </si>
  <si>
    <t>04</t>
  </si>
  <si>
    <t>05</t>
  </si>
  <si>
    <t>06</t>
  </si>
  <si>
    <t>07</t>
  </si>
  <si>
    <t>08</t>
  </si>
  <si>
    <t>15</t>
  </si>
  <si>
    <t>672....027</t>
  </si>
  <si>
    <t>0063/1088</t>
  </si>
  <si>
    <t>N° OF</t>
  </si>
  <si>
    <t>Secteur</t>
  </si>
  <si>
    <t>Type OF</t>
  </si>
  <si>
    <t>N° OP</t>
  </si>
  <si>
    <t>Désignation OP</t>
  </si>
  <si>
    <t>Date Transaction</t>
  </si>
  <si>
    <t>Nom Etablissement</t>
  </si>
  <si>
    <t>TR ?</t>
  </si>
  <si>
    <t>High Runner (O/N)</t>
  </si>
  <si>
    <t>ligne ref</t>
  </si>
  <si>
    <t>colonne Ref</t>
  </si>
  <si>
    <t>Semaine</t>
  </si>
  <si>
    <t>AA-SS</t>
  </si>
  <si>
    <t>Finished</t>
  </si>
  <si>
    <t>Not Finished</t>
  </si>
  <si>
    <t xml:space="preserve">QQLJ NBGDJEIATN               </t>
  </si>
  <si>
    <t xml:space="preserve">NKXY XUUUFAZXDA               </t>
  </si>
  <si>
    <t xml:space="preserve">DZWE RBRCNAUHRP               </t>
  </si>
  <si>
    <t xml:space="preserve">ZMID FQISGEOKBJ               </t>
  </si>
  <si>
    <t xml:space="preserve">CCRP CNWAKWDFXR               </t>
  </si>
  <si>
    <t xml:space="preserve">XAJX TOXOEOIWSX               </t>
  </si>
  <si>
    <t xml:space="preserve">WUXC DKGCMZOGNZ               </t>
  </si>
  <si>
    <t xml:space="preserve">VWFR SOJWNPJVUE               </t>
  </si>
  <si>
    <t xml:space="preserve">ZQTC XAATPKCFWK               </t>
  </si>
  <si>
    <t xml:space="preserve">ESXS YNXJEFACIH               </t>
  </si>
  <si>
    <t xml:space="preserve">CIFJ FHIIQGPOCA               </t>
  </si>
  <si>
    <t xml:space="preserve">YFAR WLLRGVBIYK               </t>
  </si>
  <si>
    <t xml:space="preserve">LUWT YRQIFZWXEF               </t>
  </si>
  <si>
    <t xml:space="preserve">FAUS DFNVJGNEVU               </t>
  </si>
  <si>
    <t xml:space="preserve">YBJD NEEIJAHRBL               </t>
  </si>
  <si>
    <t xml:space="preserve">ZTNN ENMYSESVHX               </t>
  </si>
  <si>
    <t xml:space="preserve">ADVE OQZGDOTEFL               </t>
  </si>
  <si>
    <t xml:space="preserve">OYJJ JVMRRIOZPW               </t>
  </si>
  <si>
    <t xml:space="preserve">HNNA WTNJOWSNAF               </t>
  </si>
  <si>
    <t xml:space="preserve">EUTA GVCATHGECE               </t>
  </si>
  <si>
    <t xml:space="preserve">KTMY KCRACHDXCO               </t>
  </si>
  <si>
    <t xml:space="preserve">ZOOW FWEVWIWPJP               </t>
  </si>
  <si>
    <t xml:space="preserve">VOIO JNEBEAHGEY               </t>
  </si>
  <si>
    <t xml:space="preserve">VMUK TPAIPWTWSE               </t>
  </si>
  <si>
    <t xml:space="preserve">SUTQ OYERIZAETD               </t>
  </si>
  <si>
    <t xml:space="preserve">XBCO TZLVGPXDAF               </t>
  </si>
  <si>
    <t xml:space="preserve">KYOJ FXBPWMECUC               </t>
  </si>
  <si>
    <t xml:space="preserve">ZSKQ VELVPISADT               </t>
  </si>
  <si>
    <t xml:space="preserve">JGOD OOQHVDYZXD               </t>
  </si>
  <si>
    <t xml:space="preserve">UMDP HURZDLSLMX               </t>
  </si>
  <si>
    <t xml:space="preserve">ZJPS LBNNZWRQVQ               </t>
  </si>
  <si>
    <t xml:space="preserve">HWAX KLNOBWTSUN               </t>
  </si>
  <si>
    <t xml:space="preserve">VSEO IPNIUWHFUX               </t>
  </si>
  <si>
    <t xml:space="preserve">ZEWG LGSGYELZAI               </t>
  </si>
  <si>
    <t xml:space="preserve">WEBF TVPIOTBYYA               </t>
  </si>
  <si>
    <t xml:space="preserve">DYOU JERGVIWEGY               </t>
  </si>
  <si>
    <t xml:space="preserve">JQKN CZINBTAOMU               </t>
  </si>
  <si>
    <t xml:space="preserve">KCOJCSSN STGIH                </t>
  </si>
  <si>
    <t xml:space="preserve">PRRSWYTZ RWFUK                </t>
  </si>
  <si>
    <t xml:space="preserve">ZKIE RVCYMLEWOD               </t>
  </si>
  <si>
    <t xml:space="preserve">UJON TEKWIRPTHN               </t>
  </si>
  <si>
    <t xml:space="preserve">IPVR DZHCDALFAH               </t>
  </si>
  <si>
    <t xml:space="preserve">EYHE RJZCFFMZIH               </t>
  </si>
  <si>
    <t xml:space="preserve">QKZS RICTFGSVDW               </t>
  </si>
  <si>
    <t xml:space="preserve">HVSF OOIVVQMTRN               </t>
  </si>
  <si>
    <t xml:space="preserve">UHAJ KFVRVFTYRM               </t>
  </si>
  <si>
    <t xml:space="preserve">JLKH MUUWUXQOVI               </t>
  </si>
  <si>
    <t xml:space="preserve">CADL NIAVSAFCIQ               </t>
  </si>
  <si>
    <t xml:space="preserve">QYMF SYUIYWSVOI               </t>
  </si>
  <si>
    <t xml:space="preserve">VFHY ALOPYGQQPH               </t>
  </si>
  <si>
    <t xml:space="preserve">KZWPGIHG NMOEQ                </t>
  </si>
  <si>
    <t xml:space="preserve">KATE OHQCHNWAKV               </t>
  </si>
  <si>
    <t xml:space="preserve">RHBB ZUKFCHBTCW               </t>
  </si>
  <si>
    <t xml:space="preserve">KFDG ZTVGRRUNAP               </t>
  </si>
  <si>
    <t xml:space="preserve">GBUF MUEPNVGYQL               </t>
  </si>
  <si>
    <t xml:space="preserve">LOJC FWPXWPJITD               </t>
  </si>
  <si>
    <t xml:space="preserve">EGVX OFGOTZUNWX               </t>
  </si>
  <si>
    <t xml:space="preserve">CGGQ DWVOYZPYGU               </t>
  </si>
  <si>
    <t xml:space="preserve">QUCE OVYUTXFVJC               </t>
  </si>
  <si>
    <t xml:space="preserve">XDJB JHFXXCHCTF               </t>
  </si>
  <si>
    <t xml:space="preserve">EMVH KKSVAFOMBD               </t>
  </si>
  <si>
    <t xml:space="preserve">VFPO MCVIRYUBEO               </t>
  </si>
  <si>
    <t xml:space="preserve">ZNLC ZIPYOECSNB               </t>
  </si>
  <si>
    <t xml:space="preserve">LPSK FFIRJPMAQK               </t>
  </si>
  <si>
    <t xml:space="preserve">SUOI RKJYUOVKJQ               </t>
  </si>
  <si>
    <t xml:space="preserve">VVPC ANAZLKDKKJ               </t>
  </si>
  <si>
    <t xml:space="preserve">LEPY CLAFHQEPON               </t>
  </si>
  <si>
    <t xml:space="preserve">UWUT QYXIODPXWN               </t>
  </si>
  <si>
    <t xml:space="preserve">ASOR YSPAWGTBNP               </t>
  </si>
  <si>
    <t xml:space="preserve">QEKESIVB BYFPG                </t>
  </si>
  <si>
    <t xml:space="preserve">XAUW YKIVXZHMUZ               </t>
  </si>
  <si>
    <t xml:space="preserve">ZOAI SVIEIMTHUL               </t>
  </si>
  <si>
    <t xml:space="preserve">XIFT KHUMTANIEZ               </t>
  </si>
  <si>
    <t xml:space="preserve">HTPH GPDJKYUBVC               </t>
  </si>
  <si>
    <t xml:space="preserve">SPFR LSEBAROQNS               </t>
  </si>
  <si>
    <t xml:space="preserve">FLVG GJZPWRFHSZ               </t>
  </si>
  <si>
    <t xml:space="preserve">QUUA MIAWCGXBQL               </t>
  </si>
  <si>
    <t xml:space="preserve">BUBG UVNUFGLUNZ               </t>
  </si>
  <si>
    <t xml:space="preserve">ZYAD LVSTOQCDBK               </t>
  </si>
  <si>
    <t xml:space="preserve">WFMJ ZSPKZPADPA               </t>
  </si>
  <si>
    <t xml:space="preserve">HTCP OEMMAGIDBW               </t>
  </si>
  <si>
    <t xml:space="preserve">NMFT QKBVILNBZQ               </t>
  </si>
  <si>
    <t xml:space="preserve">SINH ISSCPNLQAK               </t>
  </si>
  <si>
    <t xml:space="preserve">MMTB GKJAJYMBRB               </t>
  </si>
  <si>
    <t xml:space="preserve">XFIN HHCYDUFHXS               </t>
  </si>
  <si>
    <t xml:space="preserve">HVQD FRFDQMKYCJ               </t>
  </si>
  <si>
    <t xml:space="preserve">LGNU KAMQMUKBII               </t>
  </si>
  <si>
    <t xml:space="preserve">MUMJ YHFEVUPPNM               </t>
  </si>
  <si>
    <t xml:space="preserve">OYQR AEWBPPEQTM               </t>
  </si>
  <si>
    <t xml:space="preserve">FEFT FSEDATGRAF               </t>
  </si>
  <si>
    <t xml:space="preserve">RNDR SIMULJFXKX               </t>
  </si>
  <si>
    <t xml:space="preserve">BTAS EKSMIQEJST               </t>
  </si>
  <si>
    <t xml:space="preserve">XBRD ZARVENJYBM               </t>
  </si>
  <si>
    <t xml:space="preserve">CBSE XSODSHVTQS               </t>
  </si>
  <si>
    <t xml:space="preserve">LUBP IJFBXNQYPO               </t>
  </si>
  <si>
    <t xml:space="preserve">POUH XPUAMNQLOV               </t>
  </si>
  <si>
    <t xml:space="preserve">MHKT HZPKVMNSUO               </t>
  </si>
  <si>
    <t xml:space="preserve">MKQT JQRYLHGHRG               </t>
  </si>
  <si>
    <t xml:space="preserve">QJBQ BTLIPVDWLW               </t>
  </si>
  <si>
    <t xml:space="preserve">MFMC NSPDNLKNCE               </t>
  </si>
  <si>
    <t xml:space="preserve">NCUL XNEUYCOKJH               </t>
  </si>
  <si>
    <t xml:space="preserve">YAZS HFJOTEPJWT               </t>
  </si>
  <si>
    <t xml:space="preserve">UQGO KCDQLRCLKU               </t>
  </si>
  <si>
    <t xml:space="preserve">DXOF GYDVLDLJNY               </t>
  </si>
  <si>
    <t xml:space="preserve">MLFR NTKDMEHYEB               </t>
  </si>
  <si>
    <t xml:space="preserve">KUJN PJZZULVXWI               </t>
  </si>
  <si>
    <t xml:space="preserve">QRKJ QCHORLEAFU               </t>
  </si>
  <si>
    <t xml:space="preserve">LOOM NDSVSVFMQA               </t>
  </si>
  <si>
    <t xml:space="preserve">RZRS NFAYUTBMEU               </t>
  </si>
  <si>
    <t xml:space="preserve">IZEL CTTJGZFRWM               </t>
  </si>
  <si>
    <t xml:space="preserve">JHFT BFFRDBKOJW               </t>
  </si>
  <si>
    <t xml:space="preserve">OZTY DBABWGZZBP               </t>
  </si>
  <si>
    <t xml:space="preserve">MJIF QPHBQFVKGP               </t>
  </si>
  <si>
    <t xml:space="preserve">CKHF MEPCUMLUMV               </t>
  </si>
  <si>
    <t xml:space="preserve">OOVB YYOBTLVCCS               </t>
  </si>
  <si>
    <t xml:space="preserve">TLPJ ZIOGRVDGVO               </t>
  </si>
  <si>
    <t xml:space="preserve">UZZT VRZAKVZBNV               </t>
  </si>
  <si>
    <t xml:space="preserve">OXKK SXUUCYYAJE               </t>
  </si>
  <si>
    <t xml:space="preserve">OQIR OZHOPEUSLS               </t>
  </si>
  <si>
    <t xml:space="preserve">NUFF NPWYTEMFHY               </t>
  </si>
  <si>
    <t xml:space="preserve">ZESI TRJTPKYUDZ               </t>
  </si>
  <si>
    <t xml:space="preserve">PBAR GIEBGMHRWC               </t>
  </si>
  <si>
    <t xml:space="preserve">ZZUA MMAHOFDTER               </t>
  </si>
  <si>
    <t xml:space="preserve">SGTOQIXD DWIES                </t>
  </si>
  <si>
    <t xml:space="preserve">YIQD RXIMXONOFZ               </t>
  </si>
  <si>
    <t xml:space="preserve">NOQZ WBRBVUCPHT               </t>
  </si>
  <si>
    <t xml:space="preserve">NTPF UVFKJQYSML               </t>
  </si>
  <si>
    <t xml:space="preserve">CMTW EINCDLWJNM               </t>
  </si>
  <si>
    <t xml:space="preserve">REBB ARWIIVWSNW               </t>
  </si>
  <si>
    <t xml:space="preserve">BGUB RAJFLOTMWN               </t>
  </si>
  <si>
    <t xml:space="preserve">PRXB HZFXAURMHI               </t>
  </si>
  <si>
    <t xml:space="preserve">BRIN SJNRQHZNWM               </t>
  </si>
  <si>
    <t xml:space="preserve">LCKK VVQQWXXBVN               </t>
  </si>
  <si>
    <t xml:space="preserve">GPKX XZQDODJPEC               </t>
  </si>
  <si>
    <t xml:space="preserve">JBWE GWPKARXYBX               </t>
  </si>
  <si>
    <t xml:space="preserve">WNUT ADWFGOGRET               </t>
  </si>
  <si>
    <t xml:space="preserve">CDUO KCYLGVFRTN               </t>
  </si>
  <si>
    <t xml:space="preserve">XPYX OOVZRGRYNV               </t>
  </si>
  <si>
    <t xml:space="preserve">PWCP AXOHNNLCZY               </t>
  </si>
  <si>
    <t xml:space="preserve">COUA OTMALQUNCN               </t>
  </si>
  <si>
    <t xml:space="preserve">PGZJ SOSXBZKJSI               </t>
  </si>
  <si>
    <t xml:space="preserve">TUSM VIETSLBGPS               </t>
  </si>
  <si>
    <t xml:space="preserve">HVZW LALUFFOTTW               </t>
  </si>
  <si>
    <t xml:space="preserve">GHXU SANJDSKRPS               </t>
  </si>
  <si>
    <t xml:space="preserve">BXGO JSREQCOWRK               </t>
  </si>
  <si>
    <t xml:space="preserve">BSRL FLMCBQEZTL               </t>
  </si>
  <si>
    <t xml:space="preserve">DKDZ VITUVZFVWU               </t>
  </si>
  <si>
    <t xml:space="preserve">DPQE OMWISFLMBL               </t>
  </si>
  <si>
    <t xml:space="preserve">UXYB VRHJCKAGCN               </t>
  </si>
  <si>
    <t xml:space="preserve">NHFC RHJGSNBUYN               </t>
  </si>
  <si>
    <t xml:space="preserve">MQFGFXYS XZKTR                </t>
  </si>
  <si>
    <t xml:space="preserve">QYKP LFZIZLOJVM               </t>
  </si>
  <si>
    <t xml:space="preserve">CMNXDGCV CORAZ                </t>
  </si>
  <si>
    <t xml:space="preserve">IJIM RJLFJJXQBZ               </t>
  </si>
  <si>
    <t xml:space="preserve">GAUY ZADHWVYCYO               </t>
  </si>
  <si>
    <t xml:space="preserve">JUXS DIZKHOJQGO               </t>
  </si>
  <si>
    <t xml:space="preserve">NMQO HHULIYCAKW               </t>
  </si>
  <si>
    <t xml:space="preserve">QCXA QBISJOOSPA               </t>
  </si>
  <si>
    <t xml:space="preserve">CUCQ YLZCJNRIFT               </t>
  </si>
  <si>
    <t xml:space="preserve">BWEG PMCLLMZHSZ               </t>
  </si>
  <si>
    <t xml:space="preserve">QYQB QPKORKBQPK               </t>
  </si>
  <si>
    <t xml:space="preserve">MWZO CTQIGCDRXN               </t>
  </si>
  <si>
    <t xml:space="preserve">GTZJ VBZQENZPDB               </t>
  </si>
  <si>
    <t xml:space="preserve">ZUOH WWDHEAKMKO               </t>
  </si>
  <si>
    <t xml:space="preserve">SBGA IASEPVRHII               </t>
  </si>
  <si>
    <t xml:space="preserve">EVBA OVYEKFSNNI               </t>
  </si>
  <si>
    <t xml:space="preserve">RPGB EPMPZRIJAX               </t>
  </si>
  <si>
    <t xml:space="preserve">YFLI XRGRZDEHRZ               </t>
  </si>
  <si>
    <t xml:space="preserve">PGML BAKCVVKKQT               </t>
  </si>
  <si>
    <t xml:space="preserve">ASGR BQODOJTPPS               </t>
  </si>
  <si>
    <t xml:space="preserve">EUVX PNLMSFQBXU               </t>
  </si>
  <si>
    <t xml:space="preserve">VWYS GLCGLSZNKV               </t>
  </si>
  <si>
    <t xml:space="preserve">PMAJ BVPVUSHPZF               </t>
  </si>
  <si>
    <t xml:space="preserve">HRAY LXHETKGJPL               </t>
  </si>
  <si>
    <t xml:space="preserve">ENAY GPRZZFUSFU               </t>
  </si>
  <si>
    <t xml:space="preserve">GDCA KJMJBFDPED               </t>
  </si>
  <si>
    <t xml:space="preserve">NAIA QEKDDCZNJY               </t>
  </si>
  <si>
    <t xml:space="preserve">GCOV PFZTQTHHLP               </t>
  </si>
  <si>
    <t xml:space="preserve">QPGM NFTTGSFKII               </t>
  </si>
  <si>
    <t xml:space="preserve">VTZX CWASLZUVGK               </t>
  </si>
  <si>
    <t xml:space="preserve">XWKX IJQEYMVBGP               </t>
  </si>
  <si>
    <t xml:space="preserve">XNLV LEUCJSTFPM               </t>
  </si>
  <si>
    <t xml:space="preserve">CXON BTPTLTCHZW               </t>
  </si>
  <si>
    <t xml:space="preserve">RKSD WABMZWFTCS               </t>
  </si>
  <si>
    <t xml:space="preserve">YAWF TPVLSAYQUL               </t>
  </si>
  <si>
    <t xml:space="preserve">UXUL FVBXHAYIFE               </t>
  </si>
  <si>
    <t xml:space="preserve">QLAW CAAFMIQEHE               </t>
  </si>
  <si>
    <t xml:space="preserve">ARAU XUMHFAABVY               </t>
  </si>
  <si>
    <t xml:space="preserve">ZQME PIYLGCJQQL               </t>
  </si>
  <si>
    <t xml:space="preserve">TKKJ TEJDYMXTBT               </t>
  </si>
  <si>
    <t xml:space="preserve">LODE PGLOVHNDIX               </t>
  </si>
  <si>
    <t xml:space="preserve">IOMM ZCQKLPSXEO               </t>
  </si>
  <si>
    <t xml:space="preserve">XMCI STWTOLAVTK               </t>
  </si>
  <si>
    <t xml:space="preserve">XOKS KQLAQAVNUH               </t>
  </si>
  <si>
    <t xml:space="preserve">EXGI QQLGZVOHEF               </t>
  </si>
  <si>
    <t xml:space="preserve">PJHP ZDJLGJPIGO               </t>
  </si>
  <si>
    <t xml:space="preserve">GVEI ZCEOHFYSYK               </t>
  </si>
  <si>
    <t xml:space="preserve">PUHC XACKRIIGVA               </t>
  </si>
  <si>
    <t xml:space="preserve">GOBU TXVQJAVCKZ               </t>
  </si>
  <si>
    <t xml:space="preserve">GGHR URJAZJBTPK               </t>
  </si>
  <si>
    <t xml:space="preserve">UZCORWIU SIHMD                </t>
  </si>
  <si>
    <t xml:space="preserve">KPVP NYFZYUJQVJ               </t>
  </si>
  <si>
    <t xml:space="preserve">ZIJU COYXXCKKMW               </t>
  </si>
  <si>
    <t xml:space="preserve">QEHC CJHJMNMIPR               </t>
  </si>
  <si>
    <t xml:space="preserve">TFXM GQVRAVKXGB               </t>
  </si>
  <si>
    <t xml:space="preserve">WAUK UQHSZIZBVJ               </t>
  </si>
  <si>
    <t xml:space="preserve">GJOG OOIKROBBYV               </t>
  </si>
  <si>
    <t xml:space="preserve">YRXE TCYHMIKECR               </t>
  </si>
  <si>
    <t xml:space="preserve">DDGS DOLDSBEFPG               </t>
  </si>
  <si>
    <t xml:space="preserve">RAEV XSVOJASDOB               </t>
  </si>
  <si>
    <t xml:space="preserve">OACK KBXBFFNBAR               </t>
  </si>
  <si>
    <t xml:space="preserve">RNTL HGWNDACUYQ               </t>
  </si>
  <si>
    <t xml:space="preserve">QNME MPFFHFGFYS               </t>
  </si>
  <si>
    <t xml:space="preserve">GPOE XLXETWADOO               </t>
  </si>
  <si>
    <t xml:space="preserve">KHTU GNQOTSWYSD               </t>
  </si>
  <si>
    <t xml:space="preserve">MOMG SMDCTQWRMZ               </t>
  </si>
  <si>
    <t xml:space="preserve">JBUP BCOHOXCKAT               </t>
  </si>
  <si>
    <t xml:space="preserve">PWTX CCMYOHFMQR               </t>
  </si>
  <si>
    <t xml:space="preserve">KAJR TDHOGQAEGW               </t>
  </si>
  <si>
    <t xml:space="preserve">HXJP EVILCPMDGA               </t>
  </si>
  <si>
    <t xml:space="preserve">UFTR YAZECNTWOD               </t>
  </si>
  <si>
    <t xml:space="preserve">OUZR JAMSMRKQCY               </t>
  </si>
  <si>
    <t xml:space="preserve">LMAO FGPMCZMSBC               </t>
  </si>
  <si>
    <t xml:space="preserve">ENOV ZXJPBSFLPQ               </t>
  </si>
  <si>
    <t xml:space="preserve">OOCY MYNVVMJIHV               </t>
  </si>
  <si>
    <t xml:space="preserve">NIHT JASCHTEDTK               </t>
  </si>
  <si>
    <t xml:space="preserve">PPOK VNBUFSFNKD               </t>
  </si>
  <si>
    <t xml:space="preserve">VXFX OYFWJGOTWX               </t>
  </si>
  <si>
    <t xml:space="preserve">NUCA WAHEOTWJPK               </t>
  </si>
  <si>
    <t xml:space="preserve">AQOC OZTFQAJRWQ               </t>
  </si>
  <si>
    <t xml:space="preserve">WVVH YXCFIMLEUM               </t>
  </si>
  <si>
    <t xml:space="preserve">XQCU SIEVHKDYKO               </t>
  </si>
  <si>
    <t xml:space="preserve">GNLE ADTQVUHDTZ               </t>
  </si>
  <si>
    <t xml:space="preserve">DRORGLKM GHYYL                </t>
  </si>
  <si>
    <t xml:space="preserve">YSHN RKGOGSSDBU               </t>
  </si>
  <si>
    <t xml:space="preserve">WCDI LZAUBCZPZU               </t>
  </si>
  <si>
    <t xml:space="preserve">SPHA OREYSKOHMZ               </t>
  </si>
  <si>
    <t xml:space="preserve">BIWB LVUMSSYLSN               </t>
  </si>
  <si>
    <t xml:space="preserve">HDBJ XTJQLQTSYW               </t>
  </si>
  <si>
    <t xml:space="preserve">NKWY HKBKFHXMHY               </t>
  </si>
  <si>
    <t xml:space="preserve">JTHE HEXWPTZZCY               </t>
  </si>
  <si>
    <t xml:space="preserve">SPOB XRJINXQIWK               </t>
  </si>
  <si>
    <t xml:space="preserve">NPEZ HEWGKGWSEQ               </t>
  </si>
  <si>
    <t xml:space="preserve">DYJN NFDZEQQCPD               </t>
  </si>
  <si>
    <t xml:space="preserve">XXVA XUTZEYODTW               </t>
  </si>
  <si>
    <t xml:space="preserve">OEQCBOCU IQRGX                </t>
  </si>
  <si>
    <t xml:space="preserve">ESMU OJGDOTGRFM               </t>
  </si>
  <si>
    <t xml:space="preserve">PQJK JQBTKXIQHI               </t>
  </si>
  <si>
    <t xml:space="preserve">QDCT PDVXISYSID               </t>
  </si>
  <si>
    <t xml:space="preserve">KKRX YPUXMRKOFY               </t>
  </si>
  <si>
    <t xml:space="preserve">XBBP RAVLWUHLFF               </t>
  </si>
  <si>
    <t xml:space="preserve">VIFUXJMW PELUT                </t>
  </si>
  <si>
    <t xml:space="preserve">SKVX SQRCDSMQEP               </t>
  </si>
  <si>
    <t xml:space="preserve">OZKG PQXEMLGWDG               </t>
  </si>
  <si>
    <t xml:space="preserve">ZEFO JQOKKUEYHN               </t>
  </si>
  <si>
    <t xml:space="preserve">MZDY IXCNTRPOME               </t>
  </si>
  <si>
    <t xml:space="preserve">PDYXAIDM KOCFE                </t>
  </si>
  <si>
    <t xml:space="preserve">TDWC BROLZQFSWN               </t>
  </si>
  <si>
    <t xml:space="preserve">LILS NWSQRKHCDE               </t>
  </si>
  <si>
    <t xml:space="preserve">UZGF WMUCSYXAPN               </t>
  </si>
  <si>
    <t xml:space="preserve">QRFE RXBUWGWOCB               </t>
  </si>
  <si>
    <t xml:space="preserve">CIOE JLSNAKEVVV               </t>
  </si>
  <si>
    <t xml:space="preserve">QSYZ PDZNXAVCQT               </t>
  </si>
  <si>
    <t xml:space="preserve">RUTM FBNQPBHNBI               </t>
  </si>
  <si>
    <t xml:space="preserve">ERPI SPBNSDWCPY               </t>
  </si>
  <si>
    <t xml:space="preserve">DBUL QPSZQMOEYA               </t>
  </si>
  <si>
    <t xml:space="preserve">YUQW DCJKMZZIPE               </t>
  </si>
  <si>
    <t xml:space="preserve">ASBV JNUZQYSJLJ               </t>
  </si>
  <si>
    <t xml:space="preserve">PMYF JBHQGOJFIF               </t>
  </si>
  <si>
    <t xml:space="preserve">ZZTG SQZZWJFKKC               </t>
  </si>
  <si>
    <t xml:space="preserve">GQST SHTVIPGONL               </t>
  </si>
  <si>
    <t xml:space="preserve">RTBX BPTUTKKGEW               </t>
  </si>
  <si>
    <t xml:space="preserve">VTFZ HSVDOYZHQD               </t>
  </si>
  <si>
    <t xml:space="preserve">RXRE PLIBOSUVMK               </t>
  </si>
  <si>
    <t xml:space="preserve">QLLL YLKXISDCGJ               </t>
  </si>
  <si>
    <t xml:space="preserve">IEEL DLAYPKQZXN               </t>
  </si>
  <si>
    <t xml:space="preserve">SQVZ ZEPBYEIKMA               </t>
  </si>
  <si>
    <t xml:space="preserve">TEDJ UMLFFKTTCZ               </t>
  </si>
  <si>
    <t xml:space="preserve">IQME RWTZEJCRIZ               </t>
  </si>
  <si>
    <t xml:space="preserve">VEVX UVWLIEGLCK               </t>
  </si>
  <si>
    <t xml:space="preserve">DFPR KQWBYQKMHJ               </t>
  </si>
  <si>
    <t xml:space="preserve">ILQA MQBNFXSQRS               </t>
  </si>
  <si>
    <t xml:space="preserve">LPZB DCRDOLXAPG               </t>
  </si>
  <si>
    <t xml:space="preserve">XBMJ LFZOEIMLGX               </t>
  </si>
  <si>
    <t xml:space="preserve">GYDE TKOHAKDIDU               </t>
  </si>
  <si>
    <t xml:space="preserve">RJAW FUTBSUNKFC               </t>
  </si>
  <si>
    <t xml:space="preserve">UVXAFTG/ YSGGPFAU             </t>
  </si>
  <si>
    <t xml:space="preserve">IBLY GAACOLBZRG               </t>
  </si>
  <si>
    <t xml:space="preserve">IYBR NTGRDLLCOS               </t>
  </si>
  <si>
    <t xml:space="preserve">HXQY RTVGBWOMMQ               </t>
  </si>
  <si>
    <t xml:space="preserve">OIGW ZBOLVALDGW               </t>
  </si>
  <si>
    <t xml:space="preserve">PRPG LTTFFKYVFM               </t>
  </si>
  <si>
    <t xml:space="preserve">KQHK KTPRNCMUAQ               </t>
  </si>
  <si>
    <t xml:space="preserve">LDIP RNUNUXTPUB               </t>
  </si>
  <si>
    <t xml:space="preserve">PKWS AEVTJZBLEI               </t>
  </si>
  <si>
    <t xml:space="preserve">SOJM UJVZRQOEDV               </t>
  </si>
  <si>
    <t xml:space="preserve">XATM URUYPVVIAY               </t>
  </si>
  <si>
    <t xml:space="preserve">PBKA VYEGGRMQHO               </t>
  </si>
  <si>
    <t xml:space="preserve">RJQO YFQVGAANZT               </t>
  </si>
  <si>
    <t xml:space="preserve">NGCK SEDPIGSCSM               </t>
  </si>
  <si>
    <t xml:space="preserve">ZWCL QTAQXOPWWD               </t>
  </si>
  <si>
    <t xml:space="preserve">TZPM ARLOGZIBLQ               </t>
  </si>
  <si>
    <t xml:space="preserve">XAFB HRAPKZQERM               </t>
  </si>
  <si>
    <t xml:space="preserve">ULQF WJVUOGZFEH               </t>
  </si>
  <si>
    <t xml:space="preserve">DSPL ILHOPRRMPX               </t>
  </si>
  <si>
    <t xml:space="preserve">PLVP WYUOUSDABG               </t>
  </si>
  <si>
    <t xml:space="preserve">YROG NXLKFIALMF               </t>
  </si>
  <si>
    <t xml:space="preserve">XMUR ERJWHXHQUT               </t>
  </si>
  <si>
    <t xml:space="preserve">FXSD KICKHIUSYN               </t>
  </si>
  <si>
    <t xml:space="preserve">DPGP UMNNHWEMLU               </t>
  </si>
  <si>
    <t xml:space="preserve">SCYS KXUBEXAQWB               </t>
  </si>
  <si>
    <t xml:space="preserve">CRAX KCMXVIKHQW               </t>
  </si>
  <si>
    <t xml:space="preserve">AHXS AGTJNOTFZV               </t>
  </si>
  <si>
    <t xml:space="preserve">CFJU XBGSJKJCRY               </t>
  </si>
  <si>
    <t xml:space="preserve">ASRL NFKQOJZBOQ               </t>
  </si>
  <si>
    <t xml:space="preserve">GJKA ZLZTYKRJKW               </t>
  </si>
  <si>
    <t xml:space="preserve">HBRM QXQUJHKJMI               </t>
  </si>
  <si>
    <t xml:space="preserve">DCHF HVYYFVSGXU               </t>
  </si>
  <si>
    <t xml:space="preserve">HXQN LKKCRNLWMZ               </t>
  </si>
  <si>
    <t xml:space="preserve">CNBOELU/ NBPJFMYQ             </t>
  </si>
  <si>
    <t xml:space="preserve">CCTG ZBWULJJRTS               </t>
  </si>
  <si>
    <t xml:space="preserve">NKCK VCZJRVNWFY               </t>
  </si>
  <si>
    <t xml:space="preserve">OWVX ILZBKVHVMX               </t>
  </si>
  <si>
    <t xml:space="preserve">UMKP HYZYAEDIFN               </t>
  </si>
  <si>
    <t xml:space="preserve">SBMO LPNAFHYBIK               </t>
  </si>
  <si>
    <t xml:space="preserve">MJUT PXILFYLQDQ               </t>
  </si>
  <si>
    <t xml:space="preserve">SNKK XVQAEZIXAG               </t>
  </si>
  <si>
    <t xml:space="preserve">VRCI QYLMDVBFWF               </t>
  </si>
  <si>
    <t xml:space="preserve">UKTJ ZLSONVYJJU               </t>
  </si>
  <si>
    <t xml:space="preserve">AWET VSOQFKKYGG               </t>
  </si>
  <si>
    <t xml:space="preserve">JKIJ SJZXYVOLOD               </t>
  </si>
  <si>
    <t xml:space="preserve">LLIT LCZBEZCQXA               </t>
  </si>
  <si>
    <t xml:space="preserve">WEYL UYLHTFJCVF               </t>
  </si>
  <si>
    <t xml:space="preserve">CAKS CURFFGSYMG               </t>
  </si>
  <si>
    <t xml:space="preserve">BXAO ZANBCYXQGO               </t>
  </si>
  <si>
    <t xml:space="preserve">TCDL FCZFKJLPKG               </t>
  </si>
  <si>
    <t xml:space="preserve">HYBW NFHACWYVVY               </t>
  </si>
  <si>
    <t xml:space="preserve">IGNI WRZFDTKFRV               </t>
  </si>
  <si>
    <t xml:space="preserve">KCYZ HKKLPACXKG               </t>
  </si>
  <si>
    <t xml:space="preserve">OZMN TANBZKVBYF               </t>
  </si>
  <si>
    <t xml:space="preserve">KNAD YBTTAFUWHD               </t>
  </si>
  <si>
    <t xml:space="preserve">ACUH DHDXTJEMPR               </t>
  </si>
  <si>
    <t xml:space="preserve">LOPJ HFBFIXFCTR               </t>
  </si>
  <si>
    <t xml:space="preserve">ELWP QMBBMLHFZM               </t>
  </si>
  <si>
    <t xml:space="preserve">IMDD XQDUGSJRNM               </t>
  </si>
  <si>
    <t xml:space="preserve">URPH OZWUMYHWUR               </t>
  </si>
  <si>
    <t xml:space="preserve">EIOE LOLMCKMQRM               </t>
  </si>
  <si>
    <t xml:space="preserve">YGOP DLEXWPPQYE               </t>
  </si>
  <si>
    <t xml:space="preserve">VFJW JLVSUKSKXB               </t>
  </si>
  <si>
    <t xml:space="preserve">WOUD ODGWRKVSAB               </t>
  </si>
  <si>
    <t xml:space="preserve">NAZW DXCCIAUDFP               </t>
  </si>
  <si>
    <t xml:space="preserve">EFYR TZZXKWAEIO               </t>
  </si>
  <si>
    <t xml:space="preserve">GYED KEKVCXWDRV               </t>
  </si>
  <si>
    <t xml:space="preserve">NJMJ ILLNIIRYUS               </t>
  </si>
  <si>
    <t xml:space="preserve">DVZO POZKYJUPNQ               </t>
  </si>
  <si>
    <t xml:space="preserve">PZBZ QQWAUMZJQF               </t>
  </si>
  <si>
    <t xml:space="preserve">SQVUHPP/ RJSTMENF             </t>
  </si>
  <si>
    <t xml:space="preserve">XGHS HTVISXUTLX               </t>
  </si>
  <si>
    <t xml:space="preserve">QIVR QQYQLHRQCY               </t>
  </si>
  <si>
    <t xml:space="preserve">FPDUYQR/ VGOWYUMY             </t>
  </si>
  <si>
    <t xml:space="preserve">XQONYSN/ DUZAEZWN             </t>
  </si>
  <si>
    <t xml:space="preserve">YLOO NQDDLVIPSN               </t>
  </si>
  <si>
    <t xml:space="preserve">ZHHE AYJUCHBNYM               </t>
  </si>
  <si>
    <t xml:space="preserve">UMVG QZDOAROOQT               </t>
  </si>
  <si>
    <t xml:space="preserve">JJUI PCRRHNCGXV               </t>
  </si>
  <si>
    <t xml:space="preserve">ZLDTWUY/ HUHAZRAF             </t>
  </si>
  <si>
    <t xml:space="preserve">YSKU RMZEJLVGAH               </t>
  </si>
  <si>
    <t xml:space="preserve">KPBU TRNFTDYHXG               </t>
  </si>
  <si>
    <t xml:space="preserve">LHJL RVKHVRFPHL               </t>
  </si>
  <si>
    <t xml:space="preserve">YQFK PVEKCQJLEY               </t>
  </si>
  <si>
    <t xml:space="preserve">GNLE BKDGMQURIV               </t>
  </si>
  <si>
    <t xml:space="preserve">LTKY ARVOGSFDTN               </t>
  </si>
  <si>
    <t xml:space="preserve">AKYHQDP/ IDQHZIUJ             </t>
  </si>
  <si>
    <t xml:space="preserve">LCQM IJHMKCHTBP               </t>
  </si>
  <si>
    <t xml:space="preserve">EHYH GCUNGOLOYG               </t>
  </si>
  <si>
    <t xml:space="preserve">CNEE LVUSJOQNVT               </t>
  </si>
  <si>
    <t xml:space="preserve">GFXO HBOHHKLQYP               </t>
  </si>
  <si>
    <t xml:space="preserve">EVTF XCYXSYNUTW               </t>
  </si>
  <si>
    <t xml:space="preserve">GAGA VDLJVRYAMX               </t>
  </si>
  <si>
    <t xml:space="preserve">TDQE IQWHVFXMYV               </t>
  </si>
  <si>
    <t xml:space="preserve">DCLN BVEEQWMPZU               </t>
  </si>
  <si>
    <t xml:space="preserve">OFDE PMZIYGTFTM               </t>
  </si>
  <si>
    <t xml:space="preserve">MEUR XEWWEMHACJ               </t>
  </si>
  <si>
    <t xml:space="preserve">QGET PXOYAKXVYY               </t>
  </si>
  <si>
    <t xml:space="preserve">CXJJ GVONXJVFGB               </t>
  </si>
  <si>
    <t xml:space="preserve">MDWT LTLDMIFWOK               </t>
  </si>
  <si>
    <t xml:space="preserve">LOIZ DAOZNDFEVH               </t>
  </si>
  <si>
    <t xml:space="preserve">QZQM WNURFIUFOO               </t>
  </si>
  <si>
    <t xml:space="preserve">ICDG KTVAAHBCUV               </t>
  </si>
  <si>
    <t xml:space="preserve">VLWC KXRMGLIROG               </t>
  </si>
  <si>
    <t xml:space="preserve">BPZX QWGCHSJDET               </t>
  </si>
  <si>
    <t xml:space="preserve">KUTE RNDXCMIOWT               </t>
  </si>
  <si>
    <t xml:space="preserve">UJJY KLIHIRCLJF               </t>
  </si>
  <si>
    <t xml:space="preserve">CGIA MPTZSOYLJD               </t>
  </si>
  <si>
    <t xml:space="preserve">PRZDISO/ SHNHIJOW             </t>
  </si>
  <si>
    <t xml:space="preserve">IIYC UCPOGFOUDM               </t>
  </si>
  <si>
    <t xml:space="preserve">ULLB BYWCMFBAPY               </t>
  </si>
  <si>
    <t xml:space="preserve">HYOI QBNLNBPWLD               </t>
  </si>
  <si>
    <t xml:space="preserve">CWFW VTQGLNYLHJ               </t>
  </si>
  <si>
    <t xml:space="preserve">MKMI RFSDIHLDAS               </t>
  </si>
  <si>
    <t xml:space="preserve">SBIC TJHJPTMOIL               </t>
  </si>
  <si>
    <t xml:space="preserve">JQHJ HVIZAAMJGY               </t>
  </si>
  <si>
    <t xml:space="preserve">RSVE HGXMZVCOEK               </t>
  </si>
  <si>
    <t xml:space="preserve">EEFF DXRQXUTLIL               </t>
  </si>
  <si>
    <t xml:space="preserve">DCSR PJQXZGMCYC               </t>
  </si>
  <si>
    <t xml:space="preserve">LOKN MLKLMQOUBV               </t>
  </si>
  <si>
    <t xml:space="preserve">BSLV TQTUAZGKJA               </t>
  </si>
  <si>
    <t xml:space="preserve">BNHS ONBVCOEYHC               </t>
  </si>
  <si>
    <t xml:space="preserve">VHJH OALJNTHIYS               </t>
  </si>
  <si>
    <t xml:space="preserve">PYUQ SZWXVGGSCQ               </t>
  </si>
  <si>
    <t xml:space="preserve">FXEU UTLAYMLSCI               </t>
  </si>
  <si>
    <t xml:space="preserve">NKZW KFETSKQNAE               </t>
  </si>
  <si>
    <t xml:space="preserve">VAMB DQJYABCKET               </t>
  </si>
  <si>
    <t xml:space="preserve">XCZY RXNGHLZQVW               </t>
  </si>
  <si>
    <t xml:space="preserve">VCJW APDZPVKJFF               </t>
  </si>
  <si>
    <t xml:space="preserve">WPXX XWWALLDEUK               </t>
  </si>
  <si>
    <t xml:space="preserve">YBZC EFASZZSQUZ               </t>
  </si>
  <si>
    <t xml:space="preserve">ZSMF DMXDSPVTCG               </t>
  </si>
  <si>
    <t xml:space="preserve">EDFI FSKTJFHXOY               </t>
  </si>
  <si>
    <t xml:space="preserve">HLZA YKBUMRZMTP               </t>
  </si>
  <si>
    <t xml:space="preserve">LYCZNEQ/ JPJTKAKK             </t>
  </si>
  <si>
    <t xml:space="preserve">SCFC KCJUHISVAP               </t>
  </si>
  <si>
    <t xml:space="preserve">XMYDPSG/ ATNTILZR             </t>
  </si>
  <si>
    <t xml:space="preserve">DUHY RDDCJILNCM               </t>
  </si>
  <si>
    <t xml:space="preserve">XOWA BWERGRMUME               </t>
  </si>
  <si>
    <t xml:space="preserve">RRIV TSUOJXTDRG               </t>
  </si>
  <si>
    <t xml:space="preserve">LBOY GBVOOFONTX               </t>
  </si>
  <si>
    <t xml:space="preserve">XZXB HJPYONXLSF               </t>
  </si>
  <si>
    <t xml:space="preserve">FOMA LPKNBHMWLK               </t>
  </si>
  <si>
    <t xml:space="preserve">JRNZ QZUBPFXZMS               </t>
  </si>
  <si>
    <t xml:space="preserve">PXFR VCDHYYAUBI               </t>
  </si>
  <si>
    <t xml:space="preserve">TSLL DWIMSDNPDG               </t>
  </si>
  <si>
    <t xml:space="preserve">XMOPKFN/ MUCFGUVM             </t>
  </si>
  <si>
    <t xml:space="preserve">EYMK HNIHUNSCTN               </t>
  </si>
  <si>
    <t xml:space="preserve">MHVX UREPQUBIXQ               </t>
  </si>
  <si>
    <t xml:space="preserve">NJDD TZBASNHJVJ               </t>
  </si>
  <si>
    <t xml:space="preserve">CGPP YXQJVMUMQL               </t>
  </si>
  <si>
    <t xml:space="preserve">MUCO CBTMDQQUFN               </t>
  </si>
  <si>
    <t xml:space="preserve">HOHN ZTYVTJFBUV               </t>
  </si>
  <si>
    <t xml:space="preserve">BVHO RNCSOAYLJI               </t>
  </si>
  <si>
    <t xml:space="preserve">TFQU IRHDRIJKNO               </t>
  </si>
  <si>
    <t xml:space="preserve">JSMO NQPNTFZIXR               </t>
  </si>
  <si>
    <t xml:space="preserve">WWRI DRNNLNLFBG               </t>
  </si>
  <si>
    <t xml:space="preserve">GZKM WFTTQPZDTB               </t>
  </si>
  <si>
    <t xml:space="preserve">OQEW LWTERXJZCE               </t>
  </si>
  <si>
    <t xml:space="preserve">USFZ DZGKLEEMNB               </t>
  </si>
  <si>
    <t xml:space="preserve">LRFR CDKZJYNXPV               </t>
  </si>
  <si>
    <t xml:space="preserve">LWKZ EKOFLUYEQH               </t>
  </si>
  <si>
    <t xml:space="preserve">UDIA GNECKZHYBA               </t>
  </si>
  <si>
    <t xml:space="preserve">TOHW GSQKQOHPRQ               </t>
  </si>
  <si>
    <t xml:space="preserve">XTMA HAAIKOCLNP               </t>
  </si>
  <si>
    <t xml:space="preserve">CLYIQFS/ LCIKFCJO             </t>
  </si>
  <si>
    <t xml:space="preserve">SPSQ OHAMYJMOHS               </t>
  </si>
  <si>
    <t xml:space="preserve">BHMCPGX/ SVEGRBIA             </t>
  </si>
  <si>
    <t xml:space="preserve">PPJM FLRUGMWNZK               </t>
  </si>
  <si>
    <t xml:space="preserve">LJRF OWAGTEZWIL               </t>
  </si>
  <si>
    <t xml:space="preserve">TPDA LQSMUQAQUD               </t>
  </si>
  <si>
    <t xml:space="preserve">GVRX ONAPPPMGZU               </t>
  </si>
  <si>
    <t xml:space="preserve">VJRE UYDQZWMGVP               </t>
  </si>
  <si>
    <t xml:space="preserve">AFLZ LXZXYCLIXP               </t>
  </si>
  <si>
    <t xml:space="preserve">OKXM NLYLNTTMGO               </t>
  </si>
  <si>
    <t xml:space="preserve">CGPD BWJWBYGHLO               </t>
  </si>
  <si>
    <t xml:space="preserve">NDRK EKDYVVHSSO               </t>
  </si>
  <si>
    <t xml:space="preserve">BRVT WRNWFPDXHO               </t>
  </si>
  <si>
    <t xml:space="preserve">UIYJMDL/ XBWZCSCT             </t>
  </si>
  <si>
    <t xml:space="preserve">ETFF PTTRPCAKYY               </t>
  </si>
  <si>
    <t xml:space="preserve">GCFC EVZDTOJJDZ               </t>
  </si>
  <si>
    <t xml:space="preserve">TYIM CTLWUDOTIZ               </t>
  </si>
  <si>
    <t xml:space="preserve">JEOZ ZHIYCDPSOK               </t>
  </si>
  <si>
    <t xml:space="preserve">WTAE WKKETSMDPQ               </t>
  </si>
  <si>
    <t xml:space="preserve">KQDG GXNBRMZWIH               </t>
  </si>
  <si>
    <t xml:space="preserve">NOMS ORXYJXVYFK               </t>
  </si>
  <si>
    <t xml:space="preserve">VPAI DNPUARPLMT               </t>
  </si>
  <si>
    <t xml:space="preserve">ENDRZTL/ AAKPERLO             </t>
  </si>
  <si>
    <t xml:space="preserve">SBRM IBAUBRNARS               </t>
  </si>
  <si>
    <t xml:space="preserve">ORYHNXR/ MTYRAVHV             </t>
  </si>
  <si>
    <t xml:space="preserve">AHVS JBMSSERHVZ               </t>
  </si>
  <si>
    <t xml:space="preserve">VULM YDMZSPVHPR               </t>
  </si>
  <si>
    <t xml:space="preserve">IGZL XMJQWHABVE               </t>
  </si>
  <si>
    <t xml:space="preserve">TNAT GLICJNMUNL               </t>
  </si>
  <si>
    <t xml:space="preserve">QNRK WOPAQDUXPP               </t>
  </si>
  <si>
    <t xml:space="preserve">BSWQNHA/ SSWZDQDK             </t>
  </si>
  <si>
    <t xml:space="preserve">XOPF IPIPARXGKF               </t>
  </si>
  <si>
    <t xml:space="preserve">FIQL LUWQHAKXVJ               </t>
  </si>
  <si>
    <t xml:space="preserve">ZYZB ZAPJJFYWRF               </t>
  </si>
  <si>
    <t xml:space="preserve">JKPK TDERETTBHA               </t>
  </si>
  <si>
    <t xml:space="preserve">ZMNN TNPURAEQMV               </t>
  </si>
  <si>
    <t xml:space="preserve">XAST EKBJGGEJGF               </t>
  </si>
  <si>
    <t xml:space="preserve">GCGE BCIBVXAPMY               </t>
  </si>
  <si>
    <t xml:space="preserve">AIRU OGBMDDUFRZ               </t>
  </si>
  <si>
    <t xml:space="preserve">EPYV RKSBDCSPAV               </t>
  </si>
  <si>
    <t xml:space="preserve">TSHC BFKEKSHCDV               </t>
  </si>
  <si>
    <t xml:space="preserve">WJHI IIFYXXEOKC               </t>
  </si>
  <si>
    <t xml:space="preserve">WPEU PZVXSEDRRC               </t>
  </si>
  <si>
    <t xml:space="preserve">MWHM GPJSTJRHEL               </t>
  </si>
  <si>
    <t xml:space="preserve">VUCV BKKMVRWNTS               </t>
  </si>
  <si>
    <t xml:space="preserve">BWEOSKM/ RYXSMZAR             </t>
  </si>
  <si>
    <t xml:space="preserve">QBTL ENEPKRLHUL               </t>
  </si>
  <si>
    <t xml:space="preserve">OXXU TRAFHLPXSH               </t>
  </si>
  <si>
    <t xml:space="preserve">OASS JWZMXLKMPY               </t>
  </si>
  <si>
    <t xml:space="preserve">DPSM PWWNRKZH                 </t>
  </si>
  <si>
    <t xml:space="preserve">GEKD DVQPOBPY                 </t>
  </si>
  <si>
    <t xml:space="preserve">VPEH XJSRQFTL                 </t>
  </si>
  <si>
    <t xml:space="preserve">UHBI NJMJFGXR                 </t>
  </si>
  <si>
    <t xml:space="preserve">DVKC OKFTWILV                 </t>
  </si>
  <si>
    <t xml:space="preserve">HOTG EKUVSCVD                 </t>
  </si>
  <si>
    <t xml:space="preserve">NDFQ ORWUKCBF                 </t>
  </si>
  <si>
    <t xml:space="preserve">VXGI PXZXTPJU                 </t>
  </si>
  <si>
    <t xml:space="preserve">FCVYDOXU PZJQP                </t>
  </si>
  <si>
    <t xml:space="preserve">NVXSUGMX REIYS                </t>
  </si>
  <si>
    <t xml:space="preserve">GFIOAALD EZOMQ                </t>
  </si>
  <si>
    <t xml:space="preserve">RJAPPERE SARER                </t>
  </si>
  <si>
    <t xml:space="preserve">XYHFRMUK IZSWE                </t>
  </si>
  <si>
    <t xml:space="preserve">EPBVYCCO MYPFS                </t>
  </si>
  <si>
    <t xml:space="preserve">XLTH RWBJUNRQ                 </t>
  </si>
  <si>
    <t xml:space="preserve">RVHSWHQC HQAUQ                </t>
  </si>
  <si>
    <t xml:space="preserve">OF-76-3095                    </t>
  </si>
  <si>
    <t xml:space="preserve">TMLHVDWWYUB                   </t>
  </si>
  <si>
    <t xml:space="preserve">NMRTYYPX LTN                  </t>
  </si>
  <si>
    <t xml:space="preserve">VIFVPRHJCVB                   </t>
  </si>
  <si>
    <t xml:space="preserve">RLTD FFLJKCBZ                 </t>
  </si>
  <si>
    <t xml:space="preserve">LAEG TPXBOBES                 </t>
  </si>
  <si>
    <t xml:space="preserve">VQTB LLADFBTH                 </t>
  </si>
  <si>
    <t xml:space="preserve">XIFO YRGXAEPM                 </t>
  </si>
  <si>
    <t xml:space="preserve">DCGS DWVNVFCA                 </t>
  </si>
  <si>
    <t xml:space="preserve">BMRORADVAAF                   </t>
  </si>
  <si>
    <t xml:space="preserve">YQLKWEQUDQO                   </t>
  </si>
  <si>
    <t xml:space="preserve">ZVLNPFEKMZW                   </t>
  </si>
  <si>
    <t xml:space="preserve">SEGIID                        </t>
  </si>
  <si>
    <t xml:space="preserve">RXBYCM                        </t>
  </si>
  <si>
    <t xml:space="preserve">HOJYDRLI-42-1345              </t>
  </si>
  <si>
    <t xml:space="preserve">XA-20-1464                    </t>
  </si>
  <si>
    <t xml:space="preserve">FDAPUH                        </t>
  </si>
  <si>
    <t xml:space="preserve">TQAKSI                        </t>
  </si>
  <si>
    <t xml:space="preserve">WQ-16-3172                    </t>
  </si>
  <si>
    <t xml:space="preserve">ATG-85-9467                   </t>
  </si>
  <si>
    <t xml:space="preserve">SSYHNSKQ ZMVXSGVX             </t>
  </si>
  <si>
    <t xml:space="preserve">TYFMOK                        </t>
  </si>
  <si>
    <t xml:space="preserve">CXTPMA                        </t>
  </si>
  <si>
    <t xml:space="preserve">AO-46-6710                    </t>
  </si>
  <si>
    <t xml:space="preserve">BQOEQOPF FZVWOVYU             </t>
  </si>
  <si>
    <t xml:space="preserve">JHATVUYG UABKJUDK             </t>
  </si>
  <si>
    <t xml:space="preserve">DLHWNRQN CWCRUECU             </t>
  </si>
  <si>
    <t xml:space="preserve">NZDGWOIB WHLFKYOB             </t>
  </si>
  <si>
    <t xml:space="preserve">ULJPLQXW JPJYVAJN             </t>
  </si>
  <si>
    <t xml:space="preserve">VDWUOSEIWHP                   </t>
  </si>
  <si>
    <t xml:space="preserve">NAHADOUPNGM                   </t>
  </si>
  <si>
    <t xml:space="preserve">WQEVHVJVADS                   </t>
  </si>
  <si>
    <t xml:space="preserve">CQSVKQIT MUIPFJME             </t>
  </si>
  <si>
    <t xml:space="preserve">KA-64-1290                    </t>
  </si>
  <si>
    <t xml:space="preserve">YLAOOIMH TRGNO                </t>
  </si>
  <si>
    <t xml:space="preserve">HQSORBPW HWYFN                </t>
  </si>
  <si>
    <t xml:space="preserve">ISGLIAFP GFLRE                </t>
  </si>
  <si>
    <t xml:space="preserve">MVEAEETL UCPQA                </t>
  </si>
  <si>
    <t xml:space="preserve">DLPVYFWW DKKLL                </t>
  </si>
  <si>
    <t xml:space="preserve">JHJW BQYMMWXK                 </t>
  </si>
  <si>
    <t xml:space="preserve">VISJ UUPEIFED                 </t>
  </si>
  <si>
    <t xml:space="preserve">VXMW KEILWTAZ                 </t>
  </si>
  <si>
    <t xml:space="preserve">BKJC DHEBIPGC                 </t>
  </si>
  <si>
    <t xml:space="preserve">UXNPLB                        </t>
  </si>
  <si>
    <t xml:space="preserve">NG-31-4757                    </t>
  </si>
  <si>
    <t xml:space="preserve">QJILVEFNRXX                   </t>
  </si>
  <si>
    <t xml:space="preserve">NPP-74-0856                   </t>
  </si>
  <si>
    <t xml:space="preserve">ZRHOTVBNTMI                   </t>
  </si>
  <si>
    <t xml:space="preserve">YWFHXOZXEPY                   </t>
  </si>
  <si>
    <t xml:space="preserve">SUDSBCS/ XFGYDCHN             </t>
  </si>
  <si>
    <t xml:space="preserve">XKZK RGQERJCX                 </t>
  </si>
  <si>
    <t xml:space="preserve">FVDNJB                        </t>
  </si>
  <si>
    <t xml:space="preserve">HDKACGK                       </t>
  </si>
  <si>
    <t xml:space="preserve">ADGIVTT                       </t>
  </si>
  <si>
    <t xml:space="preserve">ALGONGME                      </t>
  </si>
  <si>
    <t xml:space="preserve">ZVBIELUB                      </t>
  </si>
  <si>
    <t xml:space="preserve">JWMOCSTA                      </t>
  </si>
  <si>
    <t xml:space="preserve">FSKVCSSA                      </t>
  </si>
  <si>
    <t xml:space="preserve">LSCQJCSQ                      </t>
  </si>
  <si>
    <t xml:space="preserve">JMXYNR                        </t>
  </si>
  <si>
    <t xml:space="preserve">AFCYCY                        </t>
  </si>
  <si>
    <t xml:space="preserve">AAIVOO                        </t>
  </si>
  <si>
    <t xml:space="preserve">PDHPNL                        </t>
  </si>
  <si>
    <t xml:space="preserve">EVCIOTVB-97-7254              </t>
  </si>
  <si>
    <t xml:space="preserve">FEIXBXZH OWJAJFXP             </t>
  </si>
  <si>
    <t xml:space="preserve">LBZQICHH                      </t>
  </si>
  <si>
    <t xml:space="preserve">HAMJXKBO                      </t>
  </si>
  <si>
    <t xml:space="preserve">YUWIQEAP                      </t>
  </si>
  <si>
    <t xml:space="preserve">LWDRHYRI                      </t>
  </si>
  <si>
    <t xml:space="preserve">WKTZONWH                      </t>
  </si>
  <si>
    <t xml:space="preserve">RPUWZKOM                      </t>
  </si>
  <si>
    <t xml:space="preserve">KYSVRJPI                      </t>
  </si>
  <si>
    <t xml:space="preserve">BJANFM                        </t>
  </si>
  <si>
    <t xml:space="preserve">PY-64-1244                    </t>
  </si>
  <si>
    <t xml:space="preserve">YRJJZKJG VFYGDQDD             </t>
  </si>
  <si>
    <t xml:space="preserve">SN-14-8609                    </t>
  </si>
  <si>
    <t xml:space="preserve">PPKOSTVT ALJ                  </t>
  </si>
  <si>
    <t xml:space="preserve">TKILCZHN VMT                  </t>
  </si>
  <si>
    <t xml:space="preserve">JPLVTXHV UMP                  </t>
  </si>
  <si>
    <t xml:space="preserve">ZLWOYOJD QTR                  </t>
  </si>
  <si>
    <t xml:space="preserve">FSGEDOGJ XPJKHZHQ             </t>
  </si>
  <si>
    <t xml:space="preserve">GIYU XFDMIYFW                 </t>
  </si>
  <si>
    <t xml:space="preserve">PSOR YNDTCKFM                 </t>
  </si>
  <si>
    <t xml:space="preserve">YLOGQUWL PPWTD                </t>
  </si>
  <si>
    <t xml:space="preserve">QAWDMKUX EGDVW                </t>
  </si>
  <si>
    <t xml:space="preserve">DYUAKNTI PFVMSWRC             </t>
  </si>
  <si>
    <t xml:space="preserve">TJHUYKKO PZVRTJJM             </t>
  </si>
  <si>
    <t xml:space="preserve">PTTSZJGY CAIDXZWZ             </t>
  </si>
  <si>
    <t xml:space="preserve">ROSXWAOY DZCRDOJP             </t>
  </si>
  <si>
    <t xml:space="preserve">GFTNPLME KVZSU                </t>
  </si>
  <si>
    <t xml:space="preserve">REJTOUSF TZPPR                </t>
  </si>
  <si>
    <t xml:space="preserve">GSSMGLOS CWQVB                </t>
  </si>
  <si>
    <t xml:space="preserve">EHYEPHDP XUO                  </t>
  </si>
  <si>
    <t xml:space="preserve">RLXTZJZZ QWGXFQOSN            </t>
  </si>
  <si>
    <t xml:space="preserve">CQNCLKOO UGK                  </t>
  </si>
  <si>
    <t xml:space="preserve">OMQMXVMLUDG                   </t>
  </si>
  <si>
    <t xml:space="preserve">HXCXQYFH VGNHQ                </t>
  </si>
  <si>
    <t xml:space="preserve">KMREPBGQFAM                   </t>
  </si>
  <si>
    <t xml:space="preserve">VHQWIBSOUYL                   </t>
  </si>
  <si>
    <t xml:space="preserve">XVZLJD                        </t>
  </si>
  <si>
    <t xml:space="preserve">AKWUCP                        </t>
  </si>
  <si>
    <t xml:space="preserve">TWRSUL                        </t>
  </si>
  <si>
    <t xml:space="preserve">LJNGQDXXH                     </t>
  </si>
  <si>
    <t xml:space="preserve">NMVGNNWAE                     </t>
  </si>
  <si>
    <t xml:space="preserve">VAYHEIQCO                     </t>
  </si>
  <si>
    <t xml:space="preserve">VFFPPIAVQ                     </t>
  </si>
  <si>
    <t xml:space="preserve">QHGJPX                        </t>
  </si>
  <si>
    <t xml:space="preserve">BOSDDBHT-27-1882              </t>
  </si>
  <si>
    <t xml:space="preserve">AFWGCGGY NYFCCXPV             </t>
  </si>
  <si>
    <t xml:space="preserve">EQIWYUFG OEOKAAIO             </t>
  </si>
  <si>
    <t xml:space="preserve">BOMXGOZV KNJWOBKZ             </t>
  </si>
  <si>
    <t xml:space="preserve">CPDANZJH TQXAZXBR             </t>
  </si>
  <si>
    <t xml:space="preserve">QPFIGTZE HXETB                </t>
  </si>
  <si>
    <t xml:space="preserve">SQAIHEIV LJXHU                </t>
  </si>
  <si>
    <t xml:space="preserve">NMNTTZXQ JQJJY                </t>
  </si>
  <si>
    <t xml:space="preserve">EVNXLAIO FFRES                </t>
  </si>
  <si>
    <t xml:space="preserve">RSDQWBVL JUCXR                </t>
  </si>
  <si>
    <t xml:space="preserve">LOOVIQMUC                     </t>
  </si>
  <si>
    <t xml:space="preserve">JCTGUETCK                     </t>
  </si>
  <si>
    <t xml:space="preserve">K PLBJSPF                     </t>
  </si>
  <si>
    <t xml:space="preserve">VCAW MZNWXFQF                 </t>
  </si>
  <si>
    <t xml:space="preserve">NTCL FWZWROXX                 </t>
  </si>
  <si>
    <t xml:space="preserve">QAHMWLHE PWL                  </t>
  </si>
  <si>
    <t xml:space="preserve">AASJMSTA UPB                  </t>
  </si>
  <si>
    <t xml:space="preserve">WFRXYHAX KNJ                  </t>
  </si>
  <si>
    <t xml:space="preserve">ICARGWLR HXR                  </t>
  </si>
  <si>
    <t xml:space="preserve">XXMBCSOI RJH                  </t>
  </si>
  <si>
    <t xml:space="preserve">GJOTXWQRNYQ                   </t>
  </si>
  <si>
    <t>VZM-73-0749 / JQBSNGZO-43-1825</t>
  </si>
  <si>
    <t xml:space="preserve">JHKNWHKMVVH                   </t>
  </si>
  <si>
    <t xml:space="preserve">HKOCNT                        </t>
  </si>
  <si>
    <t xml:space="preserve">YSKJJA                        </t>
  </si>
  <si>
    <t xml:space="preserve">FEHENO                        </t>
  </si>
  <si>
    <t xml:space="preserve">ODRPVR                        </t>
  </si>
  <si>
    <t xml:space="preserve">XKIMTNTI DEFLN                </t>
  </si>
  <si>
    <t xml:space="preserve">BCXFRWCE BZHNN                </t>
  </si>
  <si>
    <t xml:space="preserve">IQKIWO                        </t>
  </si>
  <si>
    <t xml:space="preserve">URZJZGDH WXWSDEST             </t>
  </si>
  <si>
    <t xml:space="preserve">P RVXZYDL                     </t>
  </si>
  <si>
    <t xml:space="preserve">QFMTIJNH AUQ TCWJV            </t>
  </si>
  <si>
    <t xml:space="preserve">FEOQCRJK XAY JOXRH            </t>
  </si>
  <si>
    <t xml:space="preserve">MYBNONDZ KVNSA                </t>
  </si>
  <si>
    <t xml:space="preserve">RELYFX                        </t>
  </si>
  <si>
    <t xml:space="preserve">CIHASA                        </t>
  </si>
  <si>
    <t xml:space="preserve">VNVOCWFL BWQMNTPC             </t>
  </si>
  <si>
    <t xml:space="preserve">MQXKKKRQ UUUQEGFZ             </t>
  </si>
  <si>
    <t xml:space="preserve">AMOVHAXIHSP                   </t>
  </si>
  <si>
    <t xml:space="preserve">CTJSLEJSLVL                   </t>
  </si>
  <si>
    <t xml:space="preserve">CGOLJYSFAQT                   </t>
  </si>
  <si>
    <t xml:space="preserve">HNAH YSJKZTJA                 </t>
  </si>
  <si>
    <t xml:space="preserve">UJYU XCUXBREL                 </t>
  </si>
  <si>
    <t xml:space="preserve">WMDU VKIANYLU                 </t>
  </si>
  <si>
    <t xml:space="preserve">TZWOWR                        </t>
  </si>
  <si>
    <t xml:space="preserve">TBDSMM                        </t>
  </si>
  <si>
    <t xml:space="preserve">SXIZLI                        </t>
  </si>
  <si>
    <t xml:space="preserve">LXPPLQ                        </t>
  </si>
  <si>
    <t xml:space="preserve">DPADFA                        </t>
  </si>
  <si>
    <t xml:space="preserve">XXNSOTQF QFIFPSQH             </t>
  </si>
  <si>
    <t xml:space="preserve">NEWSYWLN ILQUJXQO             </t>
  </si>
  <si>
    <t xml:space="preserve">AALFNVHQ CCPRMSKR             </t>
  </si>
  <si>
    <t xml:space="preserve">XXDOIBNP YJKSTUMW             </t>
  </si>
  <si>
    <t xml:space="preserve">BMKT ECMZXFOZ                 </t>
  </si>
  <si>
    <t xml:space="preserve">DENX APRFKISH                 </t>
  </si>
  <si>
    <t xml:space="preserve">VDVQ HHDYIITC                 </t>
  </si>
  <si>
    <t xml:space="preserve">MTHXFJRO BXEJBJTQ             </t>
  </si>
  <si>
    <t xml:space="preserve">SUNDJDV/ MYFQEYEK             </t>
  </si>
  <si>
    <t xml:space="preserve">TFVJJZZ/ PDYBKCBN             </t>
  </si>
  <si>
    <t xml:space="preserve">VEBGVJCD MRU DHEJD            </t>
  </si>
  <si>
    <t xml:space="preserve">NKZOMCRA LFH BXUCS            </t>
  </si>
  <si>
    <t xml:space="preserve">PCUMKIAD TAU AVWGA            </t>
  </si>
  <si>
    <t xml:space="preserve">CXVEDTXK XLJ CEEGY            </t>
  </si>
  <si>
    <t xml:space="preserve">GTHDXABS VPV                  </t>
  </si>
  <si>
    <t xml:space="preserve">RNJXHKJL AVY OBSFT            </t>
  </si>
  <si>
    <t xml:space="preserve">HKKQAACN-20-6839              </t>
  </si>
  <si>
    <t xml:space="preserve">RKWIELXH-42-1658              </t>
  </si>
  <si>
    <t xml:space="preserve">GWDMBJI/ CZSENAVG             </t>
  </si>
  <si>
    <t xml:space="preserve">DBKXXZO/ OHUWMHUE             </t>
  </si>
  <si>
    <t xml:space="preserve">MLKWKBC/ SPBBGRWO             </t>
  </si>
  <si>
    <t xml:space="preserve">FPNYLDO/ NEQMITPS             </t>
  </si>
  <si>
    <t xml:space="preserve">DUZDBWRM-11-5099              </t>
  </si>
  <si>
    <t xml:space="preserve">DAIOEOO/ HLIXWUEE             </t>
  </si>
  <si>
    <t xml:space="preserve">EYYDVUR/ GVXJUCBF             </t>
  </si>
  <si>
    <t xml:space="preserve">AMWJAWU/ TEVJNOZA             </t>
  </si>
  <si>
    <t>FTH 59-5416 / TRMWMUST 37-4191</t>
  </si>
  <si>
    <t xml:space="preserve">QZ-51-0085                    </t>
  </si>
  <si>
    <t xml:space="preserve">EW-73-7964                    </t>
  </si>
  <si>
    <t xml:space="preserve">HT-86-5657                    </t>
  </si>
  <si>
    <t xml:space="preserve">VZTAHCR                       </t>
  </si>
  <si>
    <t xml:space="preserve">QRFGJTV                       </t>
  </si>
  <si>
    <t xml:space="preserve">XZNXMWK                       </t>
  </si>
  <si>
    <t xml:space="preserve">HEIUANX                       </t>
  </si>
  <si>
    <t xml:space="preserve">UUEKWDK                       </t>
  </si>
  <si>
    <t xml:space="preserve">SV-36-5287                    </t>
  </si>
  <si>
    <t xml:space="preserve">KX-63-5055                    </t>
  </si>
  <si>
    <t xml:space="preserve">RQ-15-0205                    </t>
  </si>
  <si>
    <t xml:space="preserve">OO-13-4331                    </t>
  </si>
  <si>
    <t xml:space="preserve">QR-12-4021                    </t>
  </si>
  <si>
    <t xml:space="preserve">JS-77-4797                    </t>
  </si>
  <si>
    <t xml:space="preserve">SI-64-7525                    </t>
  </si>
  <si>
    <t xml:space="preserve">WT-60-5843                    </t>
  </si>
  <si>
    <t xml:space="preserve">CB-56-4771                    </t>
  </si>
  <si>
    <t xml:space="preserve">DEOIDOGD                      </t>
  </si>
  <si>
    <t xml:space="preserve">SCPXBOU                       </t>
  </si>
  <si>
    <t xml:space="preserve">RDFTIDV                       </t>
  </si>
  <si>
    <t xml:space="preserve">IGRKUIFX                      </t>
  </si>
  <si>
    <t xml:space="preserve">SQEEUGEY                      </t>
  </si>
  <si>
    <t xml:space="preserve">JTTTVHBB VXSIR                </t>
  </si>
  <si>
    <t xml:space="preserve">MIBGMHBD SHZGWB               </t>
  </si>
  <si>
    <t xml:space="preserve">JFZWMUYF DZKKXP               </t>
  </si>
  <si>
    <t xml:space="preserve">CKHGSQW                       </t>
  </si>
  <si>
    <t xml:space="preserve">QMCSJFL                       </t>
  </si>
  <si>
    <t xml:space="preserve">LKMMTFS                       </t>
  </si>
  <si>
    <t xml:space="preserve">XXJXFUZM                      </t>
  </si>
  <si>
    <t xml:space="preserve">RVO-334980 / ZCOKFJSG-00-3928 </t>
  </si>
  <si>
    <t xml:space="preserve">ZCAARSA/ ZJLXWVQU             </t>
  </si>
  <si>
    <t xml:space="preserve">OZCXYJQ/ ACCGCTXV             </t>
  </si>
  <si>
    <t xml:space="preserve">AG-95-3994                    </t>
  </si>
  <si>
    <t xml:space="preserve">LV-57-2110                    </t>
  </si>
  <si>
    <t xml:space="preserve">HQRHFDIVKSX                   </t>
  </si>
  <si>
    <t xml:space="preserve">MEWVWBRJTJT                   </t>
  </si>
  <si>
    <t xml:space="preserve">AJYEJNTH                      </t>
  </si>
  <si>
    <t xml:space="preserve">NRQJKBWK                      </t>
  </si>
  <si>
    <t xml:space="preserve">DEVPEDHO                      </t>
  </si>
  <si>
    <t xml:space="preserve">IPRAUZPQ                      </t>
  </si>
  <si>
    <t xml:space="preserve">HDIVHDAS                      </t>
  </si>
  <si>
    <t xml:space="preserve">LIZKTBIM                      </t>
  </si>
  <si>
    <t xml:space="preserve">ZFCYHXS/ CVNHXFCD             </t>
  </si>
  <si>
    <t xml:space="preserve">DDDJWHIX                      </t>
  </si>
  <si>
    <t xml:space="preserve">EOHNHHXL                      </t>
  </si>
  <si>
    <t xml:space="preserve">QRVPRKRT                      </t>
  </si>
  <si>
    <t xml:space="preserve">RVODSJJG                      </t>
  </si>
  <si>
    <t xml:space="preserve">JEA-64-4196                   </t>
  </si>
  <si>
    <t xml:space="preserve">RWWRXUW                       </t>
  </si>
  <si>
    <t xml:space="preserve">FKIXKPH                       </t>
  </si>
  <si>
    <t xml:space="preserve">ZUMAYGP/ NVCNQHLD             </t>
  </si>
  <si>
    <t xml:space="preserve">HGUDPVH/ OYDMPWJG             </t>
  </si>
  <si>
    <t xml:space="preserve">ONZZODQ/ AYMSFRQB             </t>
  </si>
  <si>
    <t xml:space="preserve">DQWYKGM/ UPPNDNEF             </t>
  </si>
  <si>
    <t xml:space="preserve">HIMBRNPK                      </t>
  </si>
  <si>
    <t xml:space="preserve">KLZSHSPG                      </t>
  </si>
  <si>
    <t xml:space="preserve">CKRBMLMD                      </t>
  </si>
  <si>
    <t xml:space="preserve">JNDYAPNO                      </t>
  </si>
  <si>
    <t xml:space="preserve">PQBZOOTG                      </t>
  </si>
  <si>
    <t xml:space="preserve">HXCLIGIC-56-4158              </t>
  </si>
  <si>
    <t xml:space="preserve">RQEFKZN/ PIQADFEE             </t>
  </si>
  <si>
    <t xml:space="preserve">ZZSXAJI/ QTFTTCDC             </t>
  </si>
  <si>
    <t xml:space="preserve">ATMFZDO/ FOYZRJXT             </t>
  </si>
  <si>
    <t xml:space="preserve">MCSWWUI                       </t>
  </si>
  <si>
    <t xml:space="preserve">BVMWBOFL                      </t>
  </si>
  <si>
    <t xml:space="preserve">VXJXLXCS                      </t>
  </si>
  <si>
    <t xml:space="preserve">PICDZOHS                      </t>
  </si>
  <si>
    <t xml:space="preserve">RGWGBMIQ                      </t>
  </si>
  <si>
    <t xml:space="preserve">RNJCIMF/ QSXURXHJ             </t>
  </si>
  <si>
    <t xml:space="preserve">AHZDRPB                       </t>
  </si>
  <si>
    <t xml:space="preserve">UXJGJAPZ-18-0723              </t>
  </si>
  <si>
    <t xml:space="preserve">BEHMRHYY                      </t>
  </si>
  <si>
    <t xml:space="preserve">GZLDRUAE                      </t>
  </si>
  <si>
    <t xml:space="preserve">CYAEQMHZ                      </t>
  </si>
  <si>
    <t xml:space="preserve">NECFHYHISLO                   </t>
  </si>
  <si>
    <t xml:space="preserve">NHGVGXEELIZ                   </t>
  </si>
  <si>
    <t xml:space="preserve">WKW-66-6274                   </t>
  </si>
  <si>
    <t>KFE-34-5574 / GWSMNLBP-13-1332</t>
  </si>
  <si>
    <t xml:space="preserve">QO-31-1928                    </t>
  </si>
  <si>
    <t xml:space="preserve">IEOTDXN                       </t>
  </si>
  <si>
    <t xml:space="preserve">PAWGITI                       </t>
  </si>
  <si>
    <t xml:space="preserve">SUUNFDR                       </t>
  </si>
  <si>
    <t xml:space="preserve">ITNEWNF                       </t>
  </si>
  <si>
    <t xml:space="preserve">NBUVBINJ LAJDFRIZJ            </t>
  </si>
  <si>
    <t xml:space="preserve">RZHKBDWI AML                  </t>
  </si>
  <si>
    <t xml:space="preserve">EHASRBZ                       </t>
  </si>
  <si>
    <t xml:space="preserve">SFADUDF                       </t>
  </si>
  <si>
    <t xml:space="preserve">NHLNWED                       </t>
  </si>
  <si>
    <t xml:space="preserve">CFFZGELN                      </t>
  </si>
  <si>
    <t xml:space="preserve">FR-85-2135                    </t>
  </si>
  <si>
    <t xml:space="preserve">WC-70-9741                    </t>
  </si>
  <si>
    <t xml:space="preserve">SPVUME                        </t>
  </si>
  <si>
    <t xml:space="preserve">XSSFWI                        </t>
  </si>
  <si>
    <t xml:space="preserve">WXJUGE                        </t>
  </si>
  <si>
    <t xml:space="preserve">EOJPPC                        </t>
  </si>
  <si>
    <t xml:space="preserve">GCSVTZ                        </t>
  </si>
  <si>
    <t xml:space="preserve">SY-57-0837                    </t>
  </si>
  <si>
    <t xml:space="preserve">MOVSNYLS-62-3010              </t>
  </si>
  <si>
    <t xml:space="preserve">WPVKAVKO LKO                  </t>
  </si>
  <si>
    <t xml:space="preserve">PQRJMTWL AMYSNHFX             </t>
  </si>
  <si>
    <t xml:space="preserve">ERZAJZMT IFAVLCMW             </t>
  </si>
  <si>
    <t xml:space="preserve">KHSOLBOU HSTOGDZJ             </t>
  </si>
  <si>
    <t xml:space="preserve">BNNCFJVQ NLYNAUXK             </t>
  </si>
  <si>
    <t xml:space="preserve">OVNPHDGM IOFEZCVY             </t>
  </si>
  <si>
    <t xml:space="preserve">VGXP UFXHIZQY                 </t>
  </si>
  <si>
    <t xml:space="preserve">HOAV EAJQJJGO                 </t>
  </si>
  <si>
    <t xml:space="preserve">DVNB GXGGGCMW                 </t>
  </si>
  <si>
    <t xml:space="preserve">QM-44-7986                    </t>
  </si>
  <si>
    <t xml:space="preserve">PYDRRJUX                      </t>
  </si>
  <si>
    <t xml:space="preserve">NNAXEPXV                      </t>
  </si>
  <si>
    <t xml:space="preserve">AJLKSQME                      </t>
  </si>
  <si>
    <t xml:space="preserve">HFBRLGFO                      </t>
  </si>
  <si>
    <t xml:space="preserve">UQHXUVAD                      </t>
  </si>
  <si>
    <t xml:space="preserve">TDQNKYAZ                      </t>
  </si>
  <si>
    <t xml:space="preserve">DDADUZZU                      </t>
  </si>
  <si>
    <t xml:space="preserve">SSVMDVWH                      </t>
  </si>
  <si>
    <t xml:space="preserve">SCEYAMTZO                     </t>
  </si>
  <si>
    <t xml:space="preserve">TJWDDUXNA                     </t>
  </si>
  <si>
    <t xml:space="preserve">CY-36-8087                    </t>
  </si>
  <si>
    <t xml:space="preserve">QHGIDVLI PMMALFMQR            </t>
  </si>
  <si>
    <t xml:space="preserve">GOHS FXJQSOYS                 </t>
  </si>
  <si>
    <t xml:space="preserve">FKXP KYBELVUY                 </t>
  </si>
  <si>
    <t xml:space="preserve">VMCUJLGLD                     </t>
  </si>
  <si>
    <t xml:space="preserve">DEJVZYLHP                     </t>
  </si>
  <si>
    <t xml:space="preserve">ADWBNNDX                      </t>
  </si>
  <si>
    <t xml:space="preserve">ONJRLHYB                      </t>
  </si>
  <si>
    <t xml:space="preserve">VMWJHSGE                      </t>
  </si>
  <si>
    <t xml:space="preserve">PNAPBJJQ IWZ                  </t>
  </si>
  <si>
    <t xml:space="preserve">WTKHMHJS KHF                  </t>
  </si>
  <si>
    <t xml:space="preserve">CTVUPUKC WMD                  </t>
  </si>
  <si>
    <t xml:space="preserve">TMGUJEKHK                     </t>
  </si>
  <si>
    <t xml:space="preserve">YQEIUROU IGG                  </t>
  </si>
  <si>
    <t xml:space="preserve">VWKPCBIK NZWXSYCWU            </t>
  </si>
  <si>
    <t xml:space="preserve">ZLNGTTUF ZVS                  </t>
  </si>
  <si>
    <t xml:space="preserve">KVGNAHJF LMC                  </t>
  </si>
  <si>
    <t xml:space="preserve">YVADPJWK CIU                  </t>
  </si>
  <si>
    <t xml:space="preserve">DQPXKUFB UOG                  </t>
  </si>
  <si>
    <t xml:space="preserve">NEQZOAPG CTF                  </t>
  </si>
  <si>
    <t xml:space="preserve">PGREOELH FAK                  </t>
  </si>
  <si>
    <t xml:space="preserve">YHPAAROH ZOV                  </t>
  </si>
  <si>
    <t xml:space="preserve">LP-69-2082                    </t>
  </si>
  <si>
    <t xml:space="preserve">OMO-87-8091                   </t>
  </si>
  <si>
    <t xml:space="preserve">WXMYHIKR DNP                  </t>
  </si>
  <si>
    <t xml:space="preserve">WOLLREEI GLG                  </t>
  </si>
  <si>
    <t xml:space="preserve">WIDFRLWJ THX                  </t>
  </si>
  <si>
    <t xml:space="preserve">KDAMGQQH LDI                  </t>
  </si>
  <si>
    <t xml:space="preserve">OMWVTMIX EPJ                  </t>
  </si>
  <si>
    <t xml:space="preserve">SYETRZEM CVA                  </t>
  </si>
  <si>
    <t xml:space="preserve">EWPMVAFB ORZ                  </t>
  </si>
  <si>
    <t xml:space="preserve">WTPXJCQP PEFVM                </t>
  </si>
  <si>
    <t xml:space="preserve">FYGHHPVV VZCGN                </t>
  </si>
  <si>
    <t xml:space="preserve">MISVYHAF YKHJL                </t>
  </si>
  <si>
    <t xml:space="preserve">AQGQIJKX VRC                  </t>
  </si>
  <si>
    <t xml:space="preserve">PSEWQEHB NTD                  </t>
  </si>
  <si>
    <t xml:space="preserve">TERTZQVTO                     </t>
  </si>
  <si>
    <t xml:space="preserve">DEQTONABV                     </t>
  </si>
  <si>
    <t xml:space="preserve">UULYWNUNX                     </t>
  </si>
  <si>
    <t xml:space="preserve">BJYKCHE                       </t>
  </si>
  <si>
    <t xml:space="preserve">VVYTPGJ                       </t>
  </si>
  <si>
    <t xml:space="preserve">KNXEOGH                       </t>
  </si>
  <si>
    <t xml:space="preserve">KVJRPCG                       </t>
  </si>
  <si>
    <t xml:space="preserve">YFKWXWB                       </t>
  </si>
  <si>
    <t xml:space="preserve">UBWNQJZT                      </t>
  </si>
  <si>
    <t xml:space="preserve">EKQAYMOA                      </t>
  </si>
  <si>
    <t xml:space="preserve">OAILHGRO                      </t>
  </si>
  <si>
    <t xml:space="preserve">SIUOIOKTI                     </t>
  </si>
  <si>
    <t xml:space="preserve">RRQMBYJSU                     </t>
  </si>
  <si>
    <t xml:space="preserve">POQPWTHOG                     </t>
  </si>
  <si>
    <t xml:space="preserve">AJZKDRNLT                     </t>
  </si>
  <si>
    <t xml:space="preserve">VNCTURGZ ZGG                  </t>
  </si>
  <si>
    <t xml:space="preserve">HCZVNHWW TGJ                  </t>
  </si>
  <si>
    <t xml:space="preserve">XJGUXANV KBW                  </t>
  </si>
  <si>
    <t xml:space="preserve">FNISQHQ/ VNYWFZZC             </t>
  </si>
  <si>
    <t xml:space="preserve">FWEWQYDJW                     </t>
  </si>
  <si>
    <t xml:space="preserve">BMTNBTM/ PGXGDNEY             </t>
  </si>
  <si>
    <t xml:space="preserve">PLWBGIM/ RRRRYDGA             </t>
  </si>
  <si>
    <t xml:space="preserve">DDLQQPQ/ SWUTUCIH             </t>
  </si>
  <si>
    <t xml:space="preserve">FNGVFQVO-50-4866              </t>
  </si>
  <si>
    <t xml:space="preserve">DX-39-2027                    </t>
  </si>
  <si>
    <t xml:space="preserve">EKPKHXIP                      </t>
  </si>
  <si>
    <t xml:space="preserve">GQFIVKZH                      </t>
  </si>
  <si>
    <t xml:space="preserve">QXDHQMBN                      </t>
  </si>
  <si>
    <t xml:space="preserve">EVAMMGMZ RQS                  </t>
  </si>
  <si>
    <t xml:space="preserve">HOUZRDUC VIEMB                </t>
  </si>
  <si>
    <t xml:space="preserve">JPLOHNHF                      </t>
  </si>
  <si>
    <t xml:space="preserve">GJSPADRW                      </t>
  </si>
  <si>
    <t xml:space="preserve">KYKFDEST                      </t>
  </si>
  <si>
    <t xml:space="preserve">JLXLJONVWTA                   </t>
  </si>
  <si>
    <t xml:space="preserve">DOGWGIOS                      </t>
  </si>
  <si>
    <t xml:space="preserve">XQRZLFUN                      </t>
  </si>
  <si>
    <t xml:space="preserve">IHKFGLAK                      </t>
  </si>
  <si>
    <t xml:space="preserve">RLUYDEGD                      </t>
  </si>
  <si>
    <t xml:space="preserve">EKSPZDFV                      </t>
  </si>
  <si>
    <t xml:space="preserve">QMEXDYQN                      </t>
  </si>
  <si>
    <t xml:space="preserve">NW-04-5000                    </t>
  </si>
  <si>
    <t xml:space="preserve">UQ-75-5527                    </t>
  </si>
  <si>
    <t xml:space="preserve">KOYLPPCNN                     </t>
  </si>
  <si>
    <t xml:space="preserve">QJNCOA                        </t>
  </si>
  <si>
    <t xml:space="preserve">TBTDCM                        </t>
  </si>
  <si>
    <t xml:space="preserve">PF-62-1761                    </t>
  </si>
  <si>
    <t xml:space="preserve">SB-83-5510                    </t>
  </si>
  <si>
    <t xml:space="preserve">PJCWOAEW ACHQJESS             </t>
  </si>
  <si>
    <t xml:space="preserve">ZUISEZ                        </t>
  </si>
  <si>
    <t xml:space="preserve">GZU-40-3696                   </t>
  </si>
  <si>
    <t xml:space="preserve">CZGLJH                        </t>
  </si>
  <si>
    <t xml:space="preserve">UUWBTRBD BCIDRSGJ             </t>
  </si>
  <si>
    <t xml:space="preserve">TOCJYDWN TZMPAFPL             </t>
  </si>
  <si>
    <t xml:space="preserve">IVHDAIUA IITFNCSI             </t>
  </si>
  <si>
    <t>YOO-34-4932 / FHRJWPUJ-70-1662</t>
  </si>
  <si>
    <t xml:space="preserve">XCMCLHGVJ                     </t>
  </si>
  <si>
    <t xml:space="preserve">MIMDBGQXD                     </t>
  </si>
  <si>
    <t xml:space="preserve">PGCYYASJ GSK TOZRW            </t>
  </si>
  <si>
    <t xml:space="preserve">PBEEBCZV LTG WFQMV            </t>
  </si>
  <si>
    <t xml:space="preserve">KODGBFHP GMY                  </t>
  </si>
  <si>
    <t xml:space="preserve">XOGGOA                        </t>
  </si>
  <si>
    <t xml:space="preserve">ANMMDENO WDHGBHXRR            </t>
  </si>
  <si>
    <t xml:space="preserve">BDKQJXDM ZVY                  </t>
  </si>
  <si>
    <t xml:space="preserve">MFZBGR                        </t>
  </si>
  <si>
    <t xml:space="preserve">DZTXHHJN GCS                  </t>
  </si>
  <si>
    <t xml:space="preserve">YPYTXHPO LCJ                  </t>
  </si>
  <si>
    <t xml:space="preserve">NZJSDRCHR                     </t>
  </si>
  <si>
    <t xml:space="preserve">STBPJHEX LTE                  </t>
  </si>
  <si>
    <t xml:space="preserve">EOBNYTRP QNG                  </t>
  </si>
  <si>
    <t xml:space="preserve">BWLJFQTS LRX FRXIP            </t>
  </si>
  <si>
    <t xml:space="preserve">BSQTEJBG BPZ SKBEV            </t>
  </si>
  <si>
    <t xml:space="preserve">GOGTMVHK VYY PQJME            </t>
  </si>
  <si>
    <t xml:space="preserve">TEVTHMHG EUN                  </t>
  </si>
  <si>
    <t xml:space="preserve">WRFRXIPG KMV OJMKN            </t>
  </si>
  <si>
    <t xml:space="preserve">EDFUVQSH CVM                  </t>
  </si>
  <si>
    <t xml:space="preserve">ZOXEYZHC YRP                  </t>
  </si>
  <si>
    <t xml:space="preserve">HP-45-1115                    </t>
  </si>
  <si>
    <t xml:space="preserve">BCRFPCBM XLQ                  </t>
  </si>
  <si>
    <t xml:space="preserve">HFRIJREGV                     </t>
  </si>
  <si>
    <t xml:space="preserve">IQCK MDKDEUGH                 </t>
  </si>
  <si>
    <t xml:space="preserve">BY-86-3883                    </t>
  </si>
  <si>
    <t xml:space="preserve">YINMJAG/ ZACWGJUU             </t>
  </si>
  <si>
    <t xml:space="preserve">GCYEOKQJ LZD                  </t>
  </si>
  <si>
    <t xml:space="preserve">JUIWUCJD AIB                  </t>
  </si>
  <si>
    <t xml:space="preserve">HTGPYBGN CZQ                  </t>
  </si>
  <si>
    <t xml:space="preserve">KYIFQZBV ITE                  </t>
  </si>
  <si>
    <t xml:space="preserve">CEKBNXXX QVJ                  </t>
  </si>
  <si>
    <t xml:space="preserve">LFPGOBQL WNK                  </t>
  </si>
  <si>
    <t xml:space="preserve">KUWJVJDG TQA                  </t>
  </si>
  <si>
    <t xml:space="preserve">AI-57-6748                    </t>
  </si>
  <si>
    <t xml:space="preserve">VBQYYGZH-41-0250              </t>
  </si>
  <si>
    <t xml:space="preserve">TMKWNUZS-13-1454              </t>
  </si>
  <si>
    <t xml:space="preserve">EUUMNWJJ-76-8002              </t>
  </si>
  <si>
    <t xml:space="preserve">KZ-44-6771                    </t>
  </si>
  <si>
    <t xml:space="preserve">PHPFDOWX NRB                  </t>
  </si>
  <si>
    <t xml:space="preserve">GTXIXNTM ANK                  </t>
  </si>
  <si>
    <t xml:space="preserve">HRVXTEVO BTM                  </t>
  </si>
  <si>
    <t xml:space="preserve">UGDRXPPB CBI BUGDU            </t>
  </si>
  <si>
    <t xml:space="preserve">KQFDCLLO MUL                  </t>
  </si>
  <si>
    <t xml:space="preserve">WIEHLKXF KXL                  </t>
  </si>
  <si>
    <t xml:space="preserve">SHNWFPWR ZDS                  </t>
  </si>
  <si>
    <t xml:space="preserve">GJWCCSUS CSU                  </t>
  </si>
  <si>
    <t xml:space="preserve">QHBDFOYR SAK HKVQS            </t>
  </si>
  <si>
    <t xml:space="preserve">MRBBWTBL XXF                  </t>
  </si>
  <si>
    <t xml:space="preserve">MLEUYJWW ZKE RPCRB            </t>
  </si>
  <si>
    <t xml:space="preserve">TKHERJEI FAK PZUVM            </t>
  </si>
  <si>
    <t xml:space="preserve">RIIYWOSJ XQJ                  </t>
  </si>
  <si>
    <t xml:space="preserve">HMOLSPWQ JIL                  </t>
  </si>
  <si>
    <t xml:space="preserve">GXKGWXWB QXM CUCWR            </t>
  </si>
  <si>
    <t xml:space="preserve">DNYIALHI VYG                  </t>
  </si>
  <si>
    <t xml:space="preserve">NNQXZWOT DUP                  </t>
  </si>
  <si>
    <t xml:space="preserve">MBKAMPTH QUMSLYEHN            </t>
  </si>
  <si>
    <t>XVB-26-1630 / COKQHDPG-69-2499</t>
  </si>
  <si>
    <t>DGQ-92-1810 / LGHGQJCP-15-7920</t>
  </si>
  <si>
    <t>MMA 39-7622 / JASDSESB 58-5318</t>
  </si>
  <si>
    <t xml:space="preserve">XH-42-1210                    </t>
  </si>
  <si>
    <t xml:space="preserve">UH-24-8945                    </t>
  </si>
  <si>
    <t xml:space="preserve">HY-67-1782                    </t>
  </si>
  <si>
    <t xml:space="preserve">MKZABNKG TXB WOLKZ            </t>
  </si>
  <si>
    <t xml:space="preserve">BWIIFHSI XBO NIHUX            </t>
  </si>
  <si>
    <t xml:space="preserve">UXTGDNNS JWB                  </t>
  </si>
  <si>
    <t xml:space="preserve">ZXMHBQFI MUZ                  </t>
  </si>
  <si>
    <t xml:space="preserve">TYQNVOKC COT                  </t>
  </si>
  <si>
    <t xml:space="preserve">HQUKSYVU FEU                  </t>
  </si>
  <si>
    <t xml:space="preserve">XX-57-2245                    </t>
  </si>
  <si>
    <t xml:space="preserve">BIYENEB                       </t>
  </si>
  <si>
    <t xml:space="preserve">NGEYRDK                       </t>
  </si>
  <si>
    <t xml:space="preserve">OHGEVXR                       </t>
  </si>
  <si>
    <t xml:space="preserve">ORVHCWV                       </t>
  </si>
  <si>
    <t xml:space="preserve">SHGQTPUJ-61-9540              </t>
  </si>
  <si>
    <t xml:space="preserve">ENBDMFPN                      </t>
  </si>
  <si>
    <t xml:space="preserve">AGNCLVGI QIY OOUSP            </t>
  </si>
  <si>
    <t xml:space="preserve">OEACUKLV WWH GQCCT            </t>
  </si>
  <si>
    <t xml:space="preserve">CSRLQGVD MGL RXYCX            </t>
  </si>
  <si>
    <t xml:space="preserve">PVFRVAZP KXH                  </t>
  </si>
  <si>
    <t xml:space="preserve">MPEEDFHA LNO                  </t>
  </si>
  <si>
    <t xml:space="preserve">CNVPRBXV GAM AAYSN            </t>
  </si>
  <si>
    <t xml:space="preserve">GTJVSHJB OER                  </t>
  </si>
  <si>
    <t xml:space="preserve">JXWTKESB LRX                  </t>
  </si>
  <si>
    <t xml:space="preserve">GLGXIHEC VOP                  </t>
  </si>
  <si>
    <t xml:space="preserve">JVIHGBQM ULL                  </t>
  </si>
  <si>
    <t xml:space="preserve">ROPKMRSK YBR                  </t>
  </si>
  <si>
    <t>RYT-05-8833 / AKPIQHEQ-75-1736</t>
  </si>
  <si>
    <t xml:space="preserve">GF-86-0763                    </t>
  </si>
  <si>
    <t xml:space="preserve">AE-16-3606                    </t>
  </si>
  <si>
    <t xml:space="preserve">SSPUYCQN CFX HZIEF            </t>
  </si>
  <si>
    <t xml:space="preserve">RSBRTQZR RLL AMSHF            </t>
  </si>
  <si>
    <t xml:space="preserve">KERUNLVX JMH                  </t>
  </si>
  <si>
    <t xml:space="preserve">YEGKWKCC QBR                  </t>
  </si>
  <si>
    <t xml:space="preserve">BPDYJSIN FDEPTX               </t>
  </si>
  <si>
    <t xml:space="preserve">TRZMQWWR SJNOCF               </t>
  </si>
  <si>
    <t xml:space="preserve">ZAYTRVCX MPM TAJUH            </t>
  </si>
  <si>
    <t xml:space="preserve">SPMERDEL COM GCZOO            </t>
  </si>
  <si>
    <t xml:space="preserve">FZXRNLCK THD                  </t>
  </si>
  <si>
    <t xml:space="preserve">BVJFFIMU SOQ                  </t>
  </si>
  <si>
    <t xml:space="preserve">OPUWFEZA JPS                  </t>
  </si>
  <si>
    <t xml:space="preserve">FB-98-0846                    </t>
  </si>
  <si>
    <t xml:space="preserve">BY-03-0651                    </t>
  </si>
  <si>
    <t xml:space="preserve">JJ-41-5186                    </t>
  </si>
  <si>
    <t xml:space="preserve">JTXFHYCG KGVVQF               </t>
  </si>
  <si>
    <t xml:space="preserve">MWOXMTKQ TENFIL               </t>
  </si>
  <si>
    <t xml:space="preserve">WQTHYOZG                      </t>
  </si>
  <si>
    <t xml:space="preserve">LYLMXJVY                      </t>
  </si>
  <si>
    <t xml:space="preserve">IJXKJTCC                      </t>
  </si>
  <si>
    <t xml:space="preserve">ZXEWRSBF                      </t>
  </si>
  <si>
    <t xml:space="preserve">FSORMQKH                      </t>
  </si>
  <si>
    <t xml:space="preserve">WWOLAVKS                      </t>
  </si>
  <si>
    <t xml:space="preserve">BWQOYPUW-88-2787              </t>
  </si>
  <si>
    <t xml:space="preserve">SQBXZXJW-96-2826              </t>
  </si>
  <si>
    <t xml:space="preserve">KH-13-7883                    </t>
  </si>
  <si>
    <t xml:space="preserve">AP-13-3168                    </t>
  </si>
  <si>
    <t xml:space="preserve">QLW-06-1665                   </t>
  </si>
  <si>
    <t xml:space="preserve">ENQOZKSI TLOBUB               </t>
  </si>
  <si>
    <t xml:space="preserve">JBSVKESN IVBEPP               </t>
  </si>
  <si>
    <t xml:space="preserve">RDOHTEIY ZNZ                  </t>
  </si>
  <si>
    <t xml:space="preserve">LIRYURWG TAW                  </t>
  </si>
  <si>
    <t xml:space="preserve">DMRDFICW-47-9703              </t>
  </si>
  <si>
    <t xml:space="preserve">DWALULRK OKSOV                </t>
  </si>
  <si>
    <t xml:space="preserve">CXGGMOFC RKSAR                </t>
  </si>
  <si>
    <t xml:space="preserve">STJOPYMX HWJWB                </t>
  </si>
  <si>
    <t xml:space="preserve">JZBHHOLA HFWKIGASP            </t>
  </si>
  <si>
    <t xml:space="preserve">MXSQKAJG IZU                  </t>
  </si>
  <si>
    <t xml:space="preserve">TBMJQDWC IKI                  </t>
  </si>
  <si>
    <t xml:space="preserve">SIQPFYTO VLX                  </t>
  </si>
  <si>
    <t xml:space="preserve">QOGOZZMX UEV                  </t>
  </si>
  <si>
    <t xml:space="preserve">UFZSINGJ JXP                  </t>
  </si>
  <si>
    <t xml:space="preserve">TZ-30-3441                    </t>
  </si>
  <si>
    <t xml:space="preserve">ZOMXVILI-68-1332              </t>
  </si>
  <si>
    <t xml:space="preserve">SELYBOWP SLN                  </t>
  </si>
  <si>
    <t xml:space="preserve">KFOBFOAX UYU                  </t>
  </si>
  <si>
    <t xml:space="preserve">KA-45-9540                    </t>
  </si>
  <si>
    <t xml:space="preserve">MGHETERH FPHFO                </t>
  </si>
  <si>
    <t xml:space="preserve">MNCQEQLZ VKMRE                </t>
  </si>
  <si>
    <t xml:space="preserve">GFQQSAEQK                     </t>
  </si>
  <si>
    <t xml:space="preserve">CNDNNTMUA                     </t>
  </si>
  <si>
    <t xml:space="preserve">WZSBPCON ABH TTCTV            </t>
  </si>
  <si>
    <t xml:space="preserve">AIEFQENF ZBS                  </t>
  </si>
  <si>
    <t xml:space="preserve">WSKOYOLR POR                  </t>
  </si>
  <si>
    <t xml:space="preserve">PAOGNTFD UGE                  </t>
  </si>
  <si>
    <t xml:space="preserve">IIXHGHMB JLT RLIWV            </t>
  </si>
  <si>
    <t xml:space="preserve">PSBOOQNA QAOMNUODJ            </t>
  </si>
  <si>
    <t xml:space="preserve">ZMHIOVQD FNS                  </t>
  </si>
  <si>
    <t xml:space="preserve">QCDKZCQE BDK TRCVU            </t>
  </si>
  <si>
    <t xml:space="preserve">QH-43-9158                    </t>
  </si>
  <si>
    <t xml:space="preserve">FVFFQMUX JSB EHQPP            </t>
  </si>
  <si>
    <t xml:space="preserve">EESEMFYL IIY                  </t>
  </si>
  <si>
    <t xml:space="preserve">LOHKYXXN NPZ SFDQR            </t>
  </si>
  <si>
    <t xml:space="preserve">QUSRIVLO FGB NKLAH            </t>
  </si>
  <si>
    <t xml:space="preserve">TJQIKUNT NSK                  </t>
  </si>
  <si>
    <t xml:space="preserve">EOZPYWHD TGS                  </t>
  </si>
  <si>
    <t xml:space="preserve">ZG-59-3183                    </t>
  </si>
  <si>
    <t xml:space="preserve">LZUTMKNV GKM XBEDF            </t>
  </si>
  <si>
    <t xml:space="preserve">ZHYZLDAW MUN WVTRT            </t>
  </si>
  <si>
    <t xml:space="preserve">BXJSMTNZ KOR KWODH            </t>
  </si>
  <si>
    <t xml:space="preserve">MCQJRHLA WFT PRNQM            </t>
  </si>
  <si>
    <t xml:space="preserve">NHGLPNUM ZOZ SSNBW            </t>
  </si>
  <si>
    <t xml:space="preserve">FHKFAEOB JQH                  </t>
  </si>
  <si>
    <t xml:space="preserve">JNTOUSSL WQM                  </t>
  </si>
  <si>
    <t xml:space="preserve">QATZTFPE ZMX                  </t>
  </si>
  <si>
    <t xml:space="preserve">QOLOTKCY LWW                  </t>
  </si>
  <si>
    <t xml:space="preserve">TBCMTEXN ZYU CVQFF            </t>
  </si>
  <si>
    <t xml:space="preserve">NGYVOARX IPO                  </t>
  </si>
  <si>
    <t xml:space="preserve">JRRAFTJY DAO                  </t>
  </si>
  <si>
    <t xml:space="preserve">UTUGGIZK YCH                  </t>
  </si>
  <si>
    <t xml:space="preserve">VQWSRYFA OST                  </t>
  </si>
  <si>
    <t>KPB 73-2163 / TCCTCTHH 46-9670</t>
  </si>
  <si>
    <t xml:space="preserve">HDWUUP                        </t>
  </si>
  <si>
    <t xml:space="preserve">KXHRYW                        </t>
  </si>
  <si>
    <t xml:space="preserve">LXSUUD                        </t>
  </si>
  <si>
    <t xml:space="preserve">HPLAGT                        </t>
  </si>
  <si>
    <t xml:space="preserve">JDPYGKAJ UXM                  </t>
  </si>
  <si>
    <t xml:space="preserve">WVXBPBWU TDO                  </t>
  </si>
  <si>
    <t xml:space="preserve">GX-86-5309                    </t>
  </si>
  <si>
    <t xml:space="preserve">PV-40-1398                    </t>
  </si>
  <si>
    <t xml:space="preserve">NJ-43-4672                    </t>
  </si>
  <si>
    <t xml:space="preserve">IX-19-7242                    </t>
  </si>
  <si>
    <t xml:space="preserve">NQ-18-6817                    </t>
  </si>
  <si>
    <t xml:space="preserve">UAULVT                        </t>
  </si>
  <si>
    <t xml:space="preserve">HHDNPNKWB                     </t>
  </si>
  <si>
    <t xml:space="preserve">GGXIMYUG-03-7902              </t>
  </si>
  <si>
    <t xml:space="preserve">CJNVSEMN-55-2849              </t>
  </si>
  <si>
    <t xml:space="preserve">VK-86-4792                    </t>
  </si>
  <si>
    <t xml:space="preserve">KB-84-7321                    </t>
  </si>
  <si>
    <t xml:space="preserve">QY-02-4400                    </t>
  </si>
  <si>
    <t xml:space="preserve">KDZ-39-2431                   </t>
  </si>
  <si>
    <t xml:space="preserve">BDFLWW                        </t>
  </si>
  <si>
    <t xml:space="preserve">GDDFDOSWZSQ                   </t>
  </si>
  <si>
    <t xml:space="preserve">WZCRHYVQDMM                   </t>
  </si>
  <si>
    <t xml:space="preserve">RAKA ABJSVUWK                 </t>
  </si>
  <si>
    <t xml:space="preserve">ZKWKHB                        </t>
  </si>
  <si>
    <t xml:space="preserve">KGKVPF                        </t>
  </si>
  <si>
    <t xml:space="preserve">CRGCEKJB-02-1455              </t>
  </si>
  <si>
    <t xml:space="preserve">PVQFMBFS-92-4669              </t>
  </si>
  <si>
    <t xml:space="preserve">JOJJJYQJ OECFTX               </t>
  </si>
  <si>
    <t xml:space="preserve">CRLVFRCO RRFCCG               </t>
  </si>
  <si>
    <t xml:space="preserve">PUFL MQXIRQASJZ               </t>
  </si>
  <si>
    <t xml:space="preserve">NBXAVCLU-09-1166              </t>
  </si>
  <si>
    <t xml:space="preserve">BVLIHVUJ MWTRZ                </t>
  </si>
  <si>
    <t xml:space="preserve">OCWOKFSX GEVZU                </t>
  </si>
  <si>
    <t xml:space="preserve">HVDXZAFY HKGHC                </t>
  </si>
  <si>
    <t xml:space="preserve">JVYYWYIW BGTOHQ               </t>
  </si>
  <si>
    <t xml:space="preserve">MZWHZXUQ ENC                  </t>
  </si>
  <si>
    <t xml:space="preserve">ZZIRHLGT ZJBBKVPUE            </t>
  </si>
  <si>
    <t xml:space="preserve">BHFZLEQM SDP                  </t>
  </si>
  <si>
    <t xml:space="preserve">RFJNOCMB LGVUXK               </t>
  </si>
  <si>
    <t xml:space="preserve">GOZZIXKE JOMIMZ               </t>
  </si>
  <si>
    <t xml:space="preserve">REBWWXEA MQFQWP               </t>
  </si>
  <si>
    <t xml:space="preserve">TSASQOVIO                     </t>
  </si>
  <si>
    <t xml:space="preserve">TQPAVCST ACYNOC               </t>
  </si>
  <si>
    <t xml:space="preserve">IQLCBPVH ANPLSU               </t>
  </si>
  <si>
    <t xml:space="preserve">OHPHDGWOZ                     </t>
  </si>
  <si>
    <t xml:space="preserve">PR-95-7515                    </t>
  </si>
  <si>
    <t xml:space="preserve">FLKNQW                        </t>
  </si>
  <si>
    <t xml:space="preserve">ZLCWLWWZM                     </t>
  </si>
  <si>
    <t xml:space="preserve">SJGXWXRCQ                     </t>
  </si>
  <si>
    <t xml:space="preserve">A/G YAVONGE AXX               </t>
  </si>
  <si>
    <t xml:space="preserve">JO-82-2390                    </t>
  </si>
  <si>
    <t xml:space="preserve">II-13-1657                    </t>
  </si>
  <si>
    <t xml:space="preserve">MFCKXPIS LGEHP                </t>
  </si>
  <si>
    <t xml:space="preserve">EM-24-9370                    </t>
  </si>
  <si>
    <t xml:space="preserve">PABXMKJQB                     </t>
  </si>
  <si>
    <t xml:space="preserve">B/Y GUJBEXX.QAPD JBSK         </t>
  </si>
  <si>
    <t xml:space="preserve">RK-85-6126                    </t>
  </si>
  <si>
    <t xml:space="preserve">VZOPNAWO WTGLB                </t>
  </si>
  <si>
    <t xml:space="preserve">L/Y CCNGPXM.HIYW FSOG         </t>
  </si>
  <si>
    <t xml:space="preserve">V/Z KRPGLJC.ZJRX XCXI         </t>
  </si>
  <si>
    <t xml:space="preserve">M/Z WBSVCDF.GKFB TACV         </t>
  </si>
  <si>
    <t xml:space="preserve">TULXHYDF ACRBS                </t>
  </si>
  <si>
    <t xml:space="preserve">MQXCDBTX NHMDT                </t>
  </si>
  <si>
    <t xml:space="preserve">KJGVTMFK NJCQXS               </t>
  </si>
  <si>
    <t xml:space="preserve">NVXXDEES BPG                  </t>
  </si>
  <si>
    <t xml:space="preserve">JCJWTDXG ZRG                  </t>
  </si>
  <si>
    <t xml:space="preserve">WILFTYVL WMI                  </t>
  </si>
  <si>
    <t xml:space="preserve">DAIJCMAW AOIMSRWB             </t>
  </si>
  <si>
    <t xml:space="preserve">XXDQJJXF TCOGRQGU             </t>
  </si>
  <si>
    <t xml:space="preserve">QBVSTZGM VIUCFCKT             </t>
  </si>
  <si>
    <t xml:space="preserve">OSEIQAFJ ROJCUFFS             </t>
  </si>
  <si>
    <t xml:space="preserve">QZVGAHSA IIR                  </t>
  </si>
  <si>
    <t xml:space="preserve">UVJJYGMV YJW                  </t>
  </si>
  <si>
    <t xml:space="preserve">AVMMDBCW YXL                  </t>
  </si>
  <si>
    <t xml:space="preserve">MTTVFOXD ANP                  </t>
  </si>
  <si>
    <t xml:space="preserve">RLURGBTH EUA                  </t>
  </si>
  <si>
    <t xml:space="preserve">HEGJTI                        </t>
  </si>
  <si>
    <t xml:space="preserve">UREFKVWJ GOX                  </t>
  </si>
  <si>
    <t xml:space="preserve">FWYACXFA JZ EFAJGIO           </t>
  </si>
  <si>
    <t xml:space="preserve">TLAUFTEV PJ GPIRFWK           </t>
  </si>
  <si>
    <t xml:space="preserve">QR-09-3096                    </t>
  </si>
  <si>
    <t xml:space="preserve">PUIKXTBJ TRTBO                </t>
  </si>
  <si>
    <t xml:space="preserve">NHIPZAQF MUEAM                </t>
  </si>
  <si>
    <t xml:space="preserve">SCMXWLZL UAF                  </t>
  </si>
  <si>
    <t xml:space="preserve">XQKYIAJY GPY                  </t>
  </si>
  <si>
    <t xml:space="preserve">LJR-30-6167                   </t>
  </si>
  <si>
    <t xml:space="preserve">ODS-26-7956                   </t>
  </si>
  <si>
    <t xml:space="preserve">KHAJPZTH MSSNJ                </t>
  </si>
  <si>
    <t xml:space="preserve">LSGILDUI AACUK                </t>
  </si>
  <si>
    <t xml:space="preserve">PE-16-7588                    </t>
  </si>
  <si>
    <t xml:space="preserve">SMLOVD                        </t>
  </si>
  <si>
    <t xml:space="preserve">VUKZSI                        </t>
  </si>
  <si>
    <t xml:space="preserve">LDVEES                        </t>
  </si>
  <si>
    <t xml:space="preserve">BIAXPU                        </t>
  </si>
  <si>
    <t xml:space="preserve">XTTLENVJ FSB HGTHW            </t>
  </si>
  <si>
    <t xml:space="preserve">JWJOQPNW ACR VHYCC            </t>
  </si>
  <si>
    <t xml:space="preserve">BRYGHSSJ SIR                  </t>
  </si>
  <si>
    <t xml:space="preserve">VITAMJGW MWR                  </t>
  </si>
  <si>
    <t xml:space="preserve">GBQANYYX BNQ PRLTZ            </t>
  </si>
  <si>
    <t xml:space="preserve">TBTZNPOZ RWOUO                </t>
  </si>
  <si>
    <t xml:space="preserve">BSMYFLJQ KHU DSUBF            </t>
  </si>
  <si>
    <t xml:space="preserve">USARTOHS SVS                  </t>
  </si>
  <si>
    <t xml:space="preserve">UECQJQKN BPM                  </t>
  </si>
  <si>
    <t xml:space="preserve">KSYJWDPR QZE TLALM            </t>
  </si>
  <si>
    <t xml:space="preserve">THDQMDDN RRP                  </t>
  </si>
  <si>
    <t xml:space="preserve">SLTFFOES BLL QHCIB            </t>
  </si>
  <si>
    <t xml:space="preserve">RGZIMVHL XQP ZHTTJ            </t>
  </si>
  <si>
    <t xml:space="preserve">DJMVVNBT TCG WRLBO            </t>
  </si>
  <si>
    <t xml:space="preserve">GUBCUBTI XPF                  </t>
  </si>
  <si>
    <t xml:space="preserve">USUXTXRN KZL MWOIW            </t>
  </si>
  <si>
    <t xml:space="preserve">GUAHHHKL VYU                  </t>
  </si>
  <si>
    <t xml:space="preserve">DYUNIKWE ZJU                  </t>
  </si>
  <si>
    <t xml:space="preserve">GVLXSY                        </t>
  </si>
  <si>
    <t xml:space="preserve">TX-50-8389                    </t>
  </si>
  <si>
    <t xml:space="preserve">ZBMLWR                        </t>
  </si>
  <si>
    <t xml:space="preserve">QZPMMO                        </t>
  </si>
  <si>
    <t xml:space="preserve">HUMTLBTZ LSL                  </t>
  </si>
  <si>
    <t xml:space="preserve">YRKUCABM KVN ZBGHM            </t>
  </si>
  <si>
    <t xml:space="preserve">XCAPNOEM IRK                  </t>
  </si>
  <si>
    <t xml:space="preserve">JBRAVKQQ JXM                  </t>
  </si>
  <si>
    <t xml:space="preserve">GUPADXVW-20-9402              </t>
  </si>
  <si>
    <t xml:space="preserve">WZ-60-4477                    </t>
  </si>
  <si>
    <t xml:space="preserve">KH-26-0001                    </t>
  </si>
  <si>
    <t xml:space="preserve">QU-96-0681                    </t>
  </si>
  <si>
    <t xml:space="preserve">BN-22-7658                    </t>
  </si>
  <si>
    <t xml:space="preserve">SD-86-4064                    </t>
  </si>
  <si>
    <t>GAN 15-4479 / EBCEYMOD 40-4995</t>
  </si>
  <si>
    <t xml:space="preserve">KOADEG                        </t>
  </si>
  <si>
    <t xml:space="preserve">RYLVIX                        </t>
  </si>
  <si>
    <t xml:space="preserve">TS-25-2902                    </t>
  </si>
  <si>
    <t xml:space="preserve">GW-10-5911                    </t>
  </si>
  <si>
    <t xml:space="preserve">PN-65-9964                    </t>
  </si>
  <si>
    <t xml:space="preserve">BIQEXLGL LMZ GDEGJ            </t>
  </si>
  <si>
    <t xml:space="preserve">ZRSIIBNQ BDW                  </t>
  </si>
  <si>
    <t xml:space="preserve">CIBANMSB FAO KEFON            </t>
  </si>
  <si>
    <t xml:space="preserve">OIIRQPYN HZL                  </t>
  </si>
  <si>
    <t xml:space="preserve">FSVIED                        </t>
  </si>
  <si>
    <t xml:space="preserve">MASVNX                        </t>
  </si>
  <si>
    <t xml:space="preserve">LEFGQIEH DSE                  </t>
  </si>
  <si>
    <t xml:space="preserve">SEZSBHHT VOE                  </t>
  </si>
  <si>
    <t xml:space="preserve">ZTITCVNY WTU                  </t>
  </si>
  <si>
    <t xml:space="preserve">DLCLZPHX ALK                  </t>
  </si>
  <si>
    <t xml:space="preserve">FXWFCWQE RVK                  </t>
  </si>
  <si>
    <t xml:space="preserve">JFAFJSZE PBZ                  </t>
  </si>
  <si>
    <t xml:space="preserve">BAKIVXWD KHX                  </t>
  </si>
  <si>
    <t xml:space="preserve">SYGALBTX LBU                  </t>
  </si>
  <si>
    <t xml:space="preserve">BGEGIYGS XCY                  </t>
  </si>
  <si>
    <t xml:space="preserve">ZKOOPWMT GUJ                  </t>
  </si>
  <si>
    <t xml:space="preserve">WAEOGF                        </t>
  </si>
  <si>
    <t xml:space="preserve">LBGCBJ                        </t>
  </si>
  <si>
    <t xml:space="preserve">SIJTZD                        </t>
  </si>
  <si>
    <t xml:space="preserve">TVHPEY                        </t>
  </si>
  <si>
    <t xml:space="preserve">EN-47-3745                    </t>
  </si>
  <si>
    <t>THX-82-0025 / BKNJONNN-75-8953</t>
  </si>
  <si>
    <t xml:space="preserve">ZQUENRLY PKOWGM               </t>
  </si>
  <si>
    <t xml:space="preserve">PIYNCPCH UCWAZE               </t>
  </si>
  <si>
    <t xml:space="preserve">KY-78-2304                    </t>
  </si>
  <si>
    <t xml:space="preserve">DMFBNC                        </t>
  </si>
  <si>
    <t xml:space="preserve">HW-02-4814                    </t>
  </si>
  <si>
    <t xml:space="preserve">YYZOGQUR RGCZW                </t>
  </si>
  <si>
    <t xml:space="preserve">FLBYYHRF KPXRP                </t>
  </si>
  <si>
    <t xml:space="preserve">OO-75-1057                    </t>
  </si>
  <si>
    <t>FSL-50-1109 / DTUHAGBY-17-4120</t>
  </si>
  <si>
    <t xml:space="preserve">PO-39-3591                    </t>
  </si>
  <si>
    <t xml:space="preserve">RF-39-5236                    </t>
  </si>
  <si>
    <t xml:space="preserve">DQQYKQLN VPORCR               </t>
  </si>
  <si>
    <t xml:space="preserve">UUGBYGOT YRYCBN               </t>
  </si>
  <si>
    <t xml:space="preserve">FKVHJZN/ CPVTHEPT             </t>
  </si>
  <si>
    <t xml:space="preserve">YFGVBM                        </t>
  </si>
  <si>
    <t xml:space="preserve">AVQVCKP/ JHSHKHRT             </t>
  </si>
  <si>
    <t xml:space="preserve">ELZOHXK/ FHRYJMPX             </t>
  </si>
  <si>
    <t>ECJ 70-5316 / YSEFGSYW 83-5366</t>
  </si>
  <si>
    <t xml:space="preserve">MK-42-8774                    </t>
  </si>
  <si>
    <t xml:space="preserve">XQLMXM                        </t>
  </si>
  <si>
    <t xml:space="preserve">QR-62-4769                    </t>
  </si>
  <si>
    <t xml:space="preserve">IM-31-7732                    </t>
  </si>
  <si>
    <t xml:space="preserve">PYQPPEBU CCPJB                </t>
  </si>
  <si>
    <t xml:space="preserve">FD-84-9143                    </t>
  </si>
  <si>
    <t xml:space="preserve">EAWWPST                       </t>
  </si>
  <si>
    <t xml:space="preserve">JGULBGM                       </t>
  </si>
  <si>
    <t xml:space="preserve">ASEVKFGQ                      </t>
  </si>
  <si>
    <t xml:space="preserve">USQ-08-4053                   </t>
  </si>
  <si>
    <t xml:space="preserve">YFZIMWEI                      </t>
  </si>
  <si>
    <t xml:space="preserve">IKMRUKVR                      </t>
  </si>
  <si>
    <t xml:space="preserve">IWJFIENQ                      </t>
  </si>
  <si>
    <t xml:space="preserve">TNNAJLSA                      </t>
  </si>
  <si>
    <t xml:space="preserve">IJTZTLCB                      </t>
  </si>
  <si>
    <t xml:space="preserve">OITUJKSX                      </t>
  </si>
  <si>
    <t xml:space="preserve">VVXPPJBN HYWOPY               </t>
  </si>
  <si>
    <t xml:space="preserve">F/I GJXKELFBDQY NCA           </t>
  </si>
  <si>
    <t xml:space="preserve">I/L NSSSOYJ WEG               </t>
  </si>
  <si>
    <t xml:space="preserve">B/Q EZYSLBE.MIFK WONE         </t>
  </si>
  <si>
    <t xml:space="preserve">X/T PLKBGXP HKE               </t>
  </si>
  <si>
    <t xml:space="preserve">Q/G OIWOSNA CRZ               </t>
  </si>
  <si>
    <t xml:space="preserve">LDIMXZVL-82-1012              </t>
  </si>
  <si>
    <t xml:space="preserve">IAXFJJME IYB                  </t>
  </si>
  <si>
    <t xml:space="preserve">Y/G FVXUEMU.SBRB URRP         </t>
  </si>
  <si>
    <t xml:space="preserve">ENBTYJCC NHNLUD               </t>
  </si>
  <si>
    <t xml:space="preserve">PWGWIDNF YLUFIC               </t>
  </si>
  <si>
    <t xml:space="preserve">BBKYWHSA BSDXJJ               </t>
  </si>
  <si>
    <t xml:space="preserve">YZWCEMAU VB JFODXQL           </t>
  </si>
  <si>
    <t xml:space="preserve">FRSMWPZF VVJ                  </t>
  </si>
  <si>
    <t xml:space="preserve">GAFJMYMC PAA                  </t>
  </si>
  <si>
    <t xml:space="preserve">I/H ENTCRLE KJM               </t>
  </si>
  <si>
    <t xml:space="preserve">H/C XPBHDAV GFE               </t>
  </si>
  <si>
    <t xml:space="preserve">ILHGOYUV ZD DGQWTML           </t>
  </si>
  <si>
    <t xml:space="preserve">AJN-06-4323                   </t>
  </si>
  <si>
    <t xml:space="preserve">LAFNXV                        </t>
  </si>
  <si>
    <t xml:space="preserve">YWLCCO                        </t>
  </si>
  <si>
    <t xml:space="preserve">PQTVLDKK-03-9651              </t>
  </si>
  <si>
    <t xml:space="preserve">VY-77-0907                    </t>
  </si>
  <si>
    <t xml:space="preserve">J/U UPZRGWD INL               </t>
  </si>
  <si>
    <t xml:space="preserve">J/C XARNYRI XED               </t>
  </si>
  <si>
    <t xml:space="preserve">U/P GHNGSYC YGE               </t>
  </si>
  <si>
    <t xml:space="preserve">G/G TJNFNMI.TGZI NHVS         </t>
  </si>
  <si>
    <t xml:space="preserve">B/G QEUYCIC.MSML DFKL         </t>
  </si>
  <si>
    <t xml:space="preserve">E/B YBMBCQYVMJP VUK           </t>
  </si>
  <si>
    <t xml:space="preserve">OWOYZD                        </t>
  </si>
  <si>
    <t xml:space="preserve">ITTNJC                        </t>
  </si>
  <si>
    <t xml:space="preserve">YGWOPSILR                     </t>
  </si>
  <si>
    <t xml:space="preserve">GKYANSKMF                     </t>
  </si>
  <si>
    <t xml:space="preserve">M/P PTFQZQV GMJ               </t>
  </si>
  <si>
    <t xml:space="preserve">Y/T IJPTMER.APDN IVFL         </t>
  </si>
  <si>
    <t xml:space="preserve">S TVGKAJO                     </t>
  </si>
  <si>
    <t xml:space="preserve">QFXCOGIL ZK JHSPUYF           </t>
  </si>
  <si>
    <t xml:space="preserve">YFCVXIYN TMP                  </t>
  </si>
  <si>
    <t xml:space="preserve">J/X VTTXJPV GTG               </t>
  </si>
  <si>
    <t xml:space="preserve">ILB RU                        </t>
  </si>
  <si>
    <t xml:space="preserve">DJM JW                        </t>
  </si>
  <si>
    <t xml:space="preserve">KGMLNULY UPY                  </t>
  </si>
  <si>
    <t xml:space="preserve">TRXTKUHS LXY                  </t>
  </si>
  <si>
    <t xml:space="preserve">OWCVKXQQ YQK                  </t>
  </si>
  <si>
    <t xml:space="preserve">V/P PSDCLKF IRZ               </t>
  </si>
  <si>
    <t xml:space="preserve">LXBGQWNPQAW AR©awp ig ixjaebkx </t>
  </si>
  <si>
    <t xml:space="preserve">YIUVNO                        </t>
  </si>
  <si>
    <t xml:space="preserve">MVTJBCNI MR FCDSBOI           </t>
  </si>
  <si>
    <t xml:space="preserve">FSTSFNIQ OF ZCQHBKY           </t>
  </si>
  <si>
    <t xml:space="preserve">C/D UDSTWWH.NHAN SOXM         </t>
  </si>
  <si>
    <t xml:space="preserve">T/M GWVXBBH.CYBQ SBWP         </t>
  </si>
  <si>
    <t xml:space="preserve">TZWQEJ                        </t>
  </si>
  <si>
    <t xml:space="preserve">CCCHTNZL EU HXIRAOU           </t>
  </si>
  <si>
    <t xml:space="preserve">VQJFKUXA JO LFVOWDU           </t>
  </si>
  <si>
    <t xml:space="preserve">AVWLKQQQ TT WLHOQWW           </t>
  </si>
  <si>
    <t xml:space="preserve">R JJPPJAO                     </t>
  </si>
  <si>
    <t xml:space="preserve">AOHXFJMX KGRAMWVKC            </t>
  </si>
  <si>
    <t xml:space="preserve">UYORJHTG DTS GEPUK            </t>
  </si>
  <si>
    <t xml:space="preserve">HLOTWTMM ELQ                  </t>
  </si>
  <si>
    <t xml:space="preserve">HFLICAYS WAO XJCOO            </t>
  </si>
  <si>
    <t xml:space="preserve">XJYFFWDJ DRR KPNJV            </t>
  </si>
  <si>
    <t xml:space="preserve">MQUQCEQD JUV CSIRJ            </t>
  </si>
  <si>
    <t xml:space="preserve">WEWRNZIP                      </t>
  </si>
  <si>
    <t xml:space="preserve">KZDPCPDW                      </t>
  </si>
  <si>
    <t xml:space="preserve">XYQBJFDI HE PFB               </t>
  </si>
  <si>
    <t xml:space="preserve">L/W WUSXSSV QMS               </t>
  </si>
  <si>
    <t xml:space="preserve">NSQQVNNT ZFC WNAUZ            </t>
  </si>
  <si>
    <t xml:space="preserve">FKXPDDUR WHH ZXAPZ            </t>
  </si>
  <si>
    <t xml:space="preserve">WJGXXNWO SEN IVUCS            </t>
  </si>
  <si>
    <t xml:space="preserve">SMTQYZEX BNU                  </t>
  </si>
  <si>
    <t xml:space="preserve">QVOMDOBC VIT                  </t>
  </si>
  <si>
    <t xml:space="preserve">NTYTEEWE IOI                  </t>
  </si>
  <si>
    <t xml:space="preserve">RPYHYEWE VZL                  </t>
  </si>
  <si>
    <t xml:space="preserve">Q/E TOODHQKUZHY SNT           </t>
  </si>
  <si>
    <t xml:space="preserve">E/Z LSQZBXV.JSMN AMPH         </t>
  </si>
  <si>
    <t>ETQ-37-3614 / LELYKGES-67-2370</t>
  </si>
  <si>
    <t xml:space="preserve">FJ-22-1352                    </t>
  </si>
  <si>
    <t xml:space="preserve">FKBAJNJMTA                    </t>
  </si>
  <si>
    <t xml:space="preserve">R/N TXWFMGQ.NPLC CPHO         </t>
  </si>
  <si>
    <t xml:space="preserve">X/B YYGAJGE.RGJZ AHNA         </t>
  </si>
  <si>
    <t xml:space="preserve">YPA-25-1915                   </t>
  </si>
  <si>
    <t xml:space="preserve">OXBITLQA SL ARPMXNK           </t>
  </si>
  <si>
    <t xml:space="preserve">GFSWDVTB KH OAUFAVJ           </t>
  </si>
  <si>
    <t xml:space="preserve">VWQKQZRR WI EQRQHOS           </t>
  </si>
  <si>
    <t xml:space="preserve">UVCTWZQY / NJHBCNI            </t>
  </si>
  <si>
    <t xml:space="preserve">XWMJMWOW / WTQREPE            </t>
  </si>
  <si>
    <t xml:space="preserve">AFNXBVOC / MCABKYS            </t>
  </si>
  <si>
    <t xml:space="preserve">RABHHJQM BJXZSWL              </t>
  </si>
  <si>
    <t xml:space="preserve">LTXPRJUT FDOCPC               </t>
  </si>
  <si>
    <t xml:space="preserve">BQKVYKRK FMEGOZ               </t>
  </si>
  <si>
    <t xml:space="preserve">LFENTUIF JN WPBKKZJ           </t>
  </si>
  <si>
    <t xml:space="preserve">QDI VZ                        </t>
  </si>
  <si>
    <t xml:space="preserve">WUV MX                        </t>
  </si>
  <si>
    <t xml:space="preserve">DUKUKEBP                      </t>
  </si>
  <si>
    <t xml:space="preserve">PFDGLMIKMWB NF©aaf hg bbifisfn </t>
  </si>
  <si>
    <t xml:space="preserve">HEUXTGDTVXH Caz dp qvufpxrz   </t>
  </si>
  <si>
    <t xml:space="preserve">NGXUDD                        </t>
  </si>
  <si>
    <t xml:space="preserve">IFZUDTUW JIUPFA               </t>
  </si>
  <si>
    <t xml:space="preserve">SEYMBXCF NSCZIE               </t>
  </si>
  <si>
    <t xml:space="preserve">FXGPVJGV GNEXRX               </t>
  </si>
  <si>
    <t xml:space="preserve">HKVVEW                        </t>
  </si>
  <si>
    <t xml:space="preserve">GGPHVCVO                      </t>
  </si>
  <si>
    <t xml:space="preserve">QNDEAQWT                      </t>
  </si>
  <si>
    <t xml:space="preserve">YDKGNQUT                      </t>
  </si>
  <si>
    <t xml:space="preserve">IMBYBY                        </t>
  </si>
  <si>
    <t xml:space="preserve">SVTAYF                        </t>
  </si>
  <si>
    <t xml:space="preserve">VQL QH                        </t>
  </si>
  <si>
    <t xml:space="preserve">USMIDSID                      </t>
  </si>
  <si>
    <t xml:space="preserve">UVCXAPPGET                    </t>
  </si>
  <si>
    <t xml:space="preserve">XOODYZST                      </t>
  </si>
  <si>
    <t xml:space="preserve">WUIBVS                        </t>
  </si>
  <si>
    <t xml:space="preserve">YFVSUP                        </t>
  </si>
  <si>
    <t xml:space="preserve">UJLODR                        </t>
  </si>
  <si>
    <t xml:space="preserve">HEBOZPUC                      </t>
  </si>
  <si>
    <t xml:space="preserve">OR-78-5894                    </t>
  </si>
  <si>
    <t xml:space="preserve">HK-47-1326                    </t>
  </si>
  <si>
    <t xml:space="preserve">MUZJMSEK / NKDWEFQ            </t>
  </si>
  <si>
    <t xml:space="preserve">PUHAUMKQ                      </t>
  </si>
  <si>
    <t xml:space="preserve">KOWTHQXL MTTZA                </t>
  </si>
  <si>
    <t xml:space="preserve">ZLHKXGLC IPJGZ                </t>
  </si>
  <si>
    <t xml:space="preserve">LDVZHOCI CLZPQ                </t>
  </si>
  <si>
    <t xml:space="preserve">GNFRBY                        </t>
  </si>
  <si>
    <t xml:space="preserve">SFKYEDQM                      </t>
  </si>
  <si>
    <t xml:space="preserve">NTJZJHAN                      </t>
  </si>
  <si>
    <t xml:space="preserve">SPIFWRWE EKIUM                </t>
  </si>
  <si>
    <t xml:space="preserve">NYCUYELT HJHZB                </t>
  </si>
  <si>
    <t xml:space="preserve">NBBFBAMG / BOFTBHW            </t>
  </si>
  <si>
    <t xml:space="preserve">AWGODWJF MQXOUXM              </t>
  </si>
  <si>
    <t xml:space="preserve">ZACLJFQM                      </t>
  </si>
  <si>
    <t xml:space="preserve">KSQNJDXJ                      </t>
  </si>
  <si>
    <t xml:space="preserve">OWEDBQOYTN                    </t>
  </si>
  <si>
    <t xml:space="preserve">QSDABOKE / RZLNDLV            </t>
  </si>
  <si>
    <t xml:space="preserve">JQVTJCBX KSKNOMB              </t>
  </si>
  <si>
    <t xml:space="preserve">YIWVUJVR / VDQIPBM            </t>
  </si>
  <si>
    <t xml:space="preserve">AV-77-3983                    </t>
  </si>
  <si>
    <t xml:space="preserve">XX-82-7795                    </t>
  </si>
  <si>
    <t xml:space="preserve">PSGHTTRW                      </t>
  </si>
  <si>
    <t xml:space="preserve">GFOURWFP                      </t>
  </si>
  <si>
    <t xml:space="preserve">VBNFAXJR-57-9110              </t>
  </si>
  <si>
    <t xml:space="preserve">KPSZBS                        </t>
  </si>
  <si>
    <t xml:space="preserve">INN-91-6935                   </t>
  </si>
  <si>
    <t xml:space="preserve">ANEVRD                        </t>
  </si>
  <si>
    <t xml:space="preserve">WH-72-2118                    </t>
  </si>
  <si>
    <t xml:space="preserve">UHZTBYUGG                     </t>
  </si>
  <si>
    <t xml:space="preserve">PGPDJZIH-88-8477              </t>
  </si>
  <si>
    <t xml:space="preserve">SSWUWIUA KA WBRJBEWE          </t>
  </si>
  <si>
    <t xml:space="preserve">YYKPTBBK CXIVW                </t>
  </si>
  <si>
    <t xml:space="preserve">KKOHSRGK JCUVI                </t>
  </si>
  <si>
    <t xml:space="preserve">MFOBABIH FYOZE                </t>
  </si>
  <si>
    <t xml:space="preserve">VBNSTIBW BTFXP                </t>
  </si>
  <si>
    <t xml:space="preserve">VHSGIWGE UCOWY                </t>
  </si>
  <si>
    <t xml:space="preserve">PJAWVD                        </t>
  </si>
  <si>
    <t xml:space="preserve">RKBVWC                        </t>
  </si>
  <si>
    <t xml:space="preserve">HQHKVW                        </t>
  </si>
  <si>
    <t xml:space="preserve">IXSOCD                        </t>
  </si>
  <si>
    <t xml:space="preserve">IAUHEK                        </t>
  </si>
  <si>
    <t xml:space="preserve">YJVKLVSU CXPLZ                </t>
  </si>
  <si>
    <t xml:space="preserve">BI-83-5299                    </t>
  </si>
  <si>
    <t xml:space="preserve">JNUVKB                        </t>
  </si>
  <si>
    <t xml:space="preserve">C/X IQHDTOZ.VVRB HHWW         </t>
  </si>
  <si>
    <t xml:space="preserve">I/Y FUCULRK JNB               </t>
  </si>
  <si>
    <t xml:space="preserve">TJYHTGAA                      </t>
  </si>
  <si>
    <t xml:space="preserve">B/K TOKTDTE.KCBJ WUUY         </t>
  </si>
  <si>
    <t xml:space="preserve">MDFIEJ                        </t>
  </si>
  <si>
    <t xml:space="preserve">DXISNX                        </t>
  </si>
  <si>
    <t xml:space="preserve">MDH MH                        </t>
  </si>
  <si>
    <t xml:space="preserve">IQUGPZVX HE PJZWYWZ           </t>
  </si>
  <si>
    <t xml:space="preserve">MRLPFOWUJSE IGCPR             </t>
  </si>
  <si>
    <t xml:space="preserve">JXEBDD                        </t>
  </si>
  <si>
    <t>SLJ-67-8422 / KHRSRWIQ-81-1545</t>
  </si>
  <si>
    <t xml:space="preserve">OHDIUP                        </t>
  </si>
  <si>
    <t xml:space="preserve">ZMESSD                        </t>
  </si>
  <si>
    <t xml:space="preserve">R/Y DVSAXKX GZN               </t>
  </si>
  <si>
    <t xml:space="preserve">XPI-99-4204                   </t>
  </si>
  <si>
    <t xml:space="preserve">SGRDXLLC LL TKMNUGA           </t>
  </si>
  <si>
    <t xml:space="preserve">PQCOET                        </t>
  </si>
  <si>
    <t xml:space="preserve">E/W ZFIKEBP PXP               </t>
  </si>
  <si>
    <t xml:space="preserve">O/F ANOKQGQ HHT               </t>
  </si>
  <si>
    <t xml:space="preserve">P/T RQKWTGRFZZJ UWU           </t>
  </si>
  <si>
    <t xml:space="preserve">C/P RICPRHM.OOFF CLGP         </t>
  </si>
  <si>
    <t xml:space="preserve">T/G HAVYBUJ.QTXC TWAR         </t>
  </si>
  <si>
    <t xml:space="preserve">VGXVSVMZ NM ULIJBEA           </t>
  </si>
  <si>
    <t xml:space="preserve">ZEYUYJLM RG GAMSUUA           </t>
  </si>
  <si>
    <t xml:space="preserve">IZSAAORT EXMMC                </t>
  </si>
  <si>
    <t xml:space="preserve">SXCKNYXC GHGOZZ               </t>
  </si>
  <si>
    <t xml:space="preserve">DUIRPOZZ AB EQHGYPG           </t>
  </si>
  <si>
    <t xml:space="preserve">HBJAWEOOEC                    </t>
  </si>
  <si>
    <t xml:space="preserve">CFBXPVFY SYASPS               </t>
  </si>
  <si>
    <t xml:space="preserve">KIIPNQYC WUGPIT               </t>
  </si>
  <si>
    <t xml:space="preserve">WUDMHJCC                      </t>
  </si>
  <si>
    <t xml:space="preserve">IVYXAPOT QEYMU                </t>
  </si>
  <si>
    <t xml:space="preserve">SLHOAGOD MUOSR                </t>
  </si>
  <si>
    <t xml:space="preserve">JAVMFNCK-60-2539              </t>
  </si>
  <si>
    <t xml:space="preserve">FOSXKKIC                      </t>
  </si>
  <si>
    <t xml:space="preserve">PL-46-1265                    </t>
  </si>
  <si>
    <t xml:space="preserve">UK-25-8975                    </t>
  </si>
  <si>
    <t xml:space="preserve">RQRYBHAQ IWFPDI               </t>
  </si>
  <si>
    <t xml:space="preserve">IHWETEAKHJ A/S                </t>
  </si>
  <si>
    <t xml:space="preserve">CZLMNWGF                      </t>
  </si>
  <si>
    <t xml:space="preserve">UMAGRLFF                      </t>
  </si>
  <si>
    <t xml:space="preserve">WSDAID                        </t>
  </si>
  <si>
    <t xml:space="preserve">LDEDIJDXGM                    </t>
  </si>
  <si>
    <t xml:space="preserve">RFMAQLBTQR                    </t>
  </si>
  <si>
    <t xml:space="preserve">UFAWLY                        </t>
  </si>
  <si>
    <t xml:space="preserve">FOINIF                        </t>
  </si>
  <si>
    <t xml:space="preserve">PRUFLQJW KQGHMRT              </t>
  </si>
  <si>
    <t xml:space="preserve">XPVYZGUD / WSJSGCP            </t>
  </si>
  <si>
    <t xml:space="preserve">JHEGIZKDKF                    </t>
  </si>
  <si>
    <t xml:space="preserve">FETCXBHC                      </t>
  </si>
  <si>
    <t xml:space="preserve">KDSTQCDA                      </t>
  </si>
  <si>
    <t xml:space="preserve">NZIJWTTU                      </t>
  </si>
  <si>
    <t xml:space="preserve">AZJFYTPO                      </t>
  </si>
  <si>
    <t xml:space="preserve">GORNYLIT DZTNWHS              </t>
  </si>
  <si>
    <t xml:space="preserve">MBCIPBXS                      </t>
  </si>
  <si>
    <t xml:space="preserve">APCGPUSO                      </t>
  </si>
  <si>
    <t xml:space="preserve">FJKWOOPOE                     </t>
  </si>
  <si>
    <t xml:space="preserve">MRIVTKDPA                     </t>
  </si>
  <si>
    <t xml:space="preserve">EJPITLTM / EPHHZCH            </t>
  </si>
  <si>
    <t xml:space="preserve">N/A MBGTFLTPIWD GRM           </t>
  </si>
  <si>
    <t xml:space="preserve">D/V NDNGWXTGGBT RZQ           </t>
  </si>
  <si>
    <t xml:space="preserve">VB-46-6364                    </t>
  </si>
  <si>
    <t xml:space="preserve">A/J XJXIUTB.BIUD IENU         </t>
  </si>
  <si>
    <t xml:space="preserve">GRURQXJR LX I/E               </t>
  </si>
  <si>
    <t xml:space="preserve">Q/E ODYINLU FJK               </t>
  </si>
  <si>
    <t xml:space="preserve">U/V MHWJUIA UBY               </t>
  </si>
  <si>
    <t xml:space="preserve">T/O CZPVPWF VDZ               </t>
  </si>
  <si>
    <t xml:space="preserve">XINGXAPS                      </t>
  </si>
  <si>
    <t xml:space="preserve">WFLSRGWW                      </t>
  </si>
  <si>
    <t xml:space="preserve">T/V DHGRXZJ.HQLM CKBJ         </t>
  </si>
  <si>
    <t xml:space="preserve">NUBYAWZV-78-7836              </t>
  </si>
  <si>
    <t xml:space="preserve">AXWIBFKF JD I/L               </t>
  </si>
  <si>
    <t xml:space="preserve">BXIDFIJR SJ G/T               </t>
  </si>
  <si>
    <t xml:space="preserve">W/T JSFQGDE QRL               </t>
  </si>
  <si>
    <t xml:space="preserve">W/D GMOVSAO.TZMW IYYB         </t>
  </si>
  <si>
    <t xml:space="preserve">S/P AZAONBA DPZ               </t>
  </si>
  <si>
    <t xml:space="preserve">D/G WBDXEAU XRV               </t>
  </si>
  <si>
    <t xml:space="preserve">N/D VIMBLPD.IDIL ESQW         </t>
  </si>
  <si>
    <t xml:space="preserve">OGVOTNQU NN H/P UQZKHZENP     </t>
  </si>
  <si>
    <t xml:space="preserve">WAJPKNWV PP A/K VMEBKVOFN     </t>
  </si>
  <si>
    <t xml:space="preserve">AY-68-0940                    </t>
  </si>
  <si>
    <t xml:space="preserve">C/B TZIYEFF QAM               </t>
  </si>
  <si>
    <t xml:space="preserve">W/N WJRGDRH HSM               </t>
  </si>
  <si>
    <t xml:space="preserve">Y/O VYRHWCY XCZ               </t>
  </si>
  <si>
    <t xml:space="preserve">GDIPCCRX DH WQSKCLX           </t>
  </si>
  <si>
    <t xml:space="preserve">SRFVGLMV BN CNYGCZR           </t>
  </si>
  <si>
    <t xml:space="preserve">LAJEILMK EEJXVD               </t>
  </si>
  <si>
    <t xml:space="preserve">X/H JQXGTKM KFK               </t>
  </si>
  <si>
    <t xml:space="preserve">VABEFCRP                      </t>
  </si>
  <si>
    <t xml:space="preserve">W/F ZZWGKND YEL               </t>
  </si>
  <si>
    <t xml:space="preserve">Z/J HSRJKJZ WDN               </t>
  </si>
  <si>
    <t xml:space="preserve">G/C SVCQVFV NVF               </t>
  </si>
  <si>
    <t xml:space="preserve">C/R RQGBFEA WJV               </t>
  </si>
  <si>
    <t xml:space="preserve">M/D CHFTRDL.ZHFC DVHD         </t>
  </si>
  <si>
    <t xml:space="preserve">M/I ASNPHPT.OGFH HNPX         </t>
  </si>
  <si>
    <t xml:space="preserve">O/A ISRRPWW.DHEZ TVGS         </t>
  </si>
  <si>
    <t xml:space="preserve">GCZNXEDH EZCSNU               </t>
  </si>
  <si>
    <t xml:space="preserve">AYXEQRWB WV UHCVVJU           </t>
  </si>
  <si>
    <t xml:space="preserve">FK-87-7805                    </t>
  </si>
  <si>
    <t xml:space="preserve">HN-58-1068                    </t>
  </si>
  <si>
    <t xml:space="preserve">MTSCGGJJ DH YEZYREV           </t>
  </si>
  <si>
    <t xml:space="preserve">KNYYPRTA MW SXCCSPX           </t>
  </si>
  <si>
    <t xml:space="preserve">R/R JTVPKFX.USMX NGJB         </t>
  </si>
  <si>
    <t xml:space="preserve">M/T NKCARMO.XQKL SJNG         </t>
  </si>
  <si>
    <t xml:space="preserve">M/F GROYXGH VWC               </t>
  </si>
  <si>
    <t xml:space="preserve">VJCPQEIN PW KMRYEIF           </t>
  </si>
  <si>
    <t xml:space="preserve">UQH UW                        </t>
  </si>
  <si>
    <t xml:space="preserve">DVQ TW                        </t>
  </si>
  <si>
    <t xml:space="preserve">OHJ QJ                        </t>
  </si>
  <si>
    <t xml:space="preserve">REXPTR                        </t>
  </si>
  <si>
    <t xml:space="preserve">MCJTSJ                        </t>
  </si>
  <si>
    <t xml:space="preserve">NALETIAR UH JVDPJZJ           </t>
  </si>
  <si>
    <t xml:space="preserve">MDXNUQHN IX ABQEBRK           </t>
  </si>
  <si>
    <t xml:space="preserve">FQQOFOZT VA KDHHTHU           </t>
  </si>
  <si>
    <t xml:space="preserve">BYLGKUWQ                      </t>
  </si>
  <si>
    <t xml:space="preserve">PLRXMWEA                      </t>
  </si>
  <si>
    <t xml:space="preserve">YPSUIATV                      </t>
  </si>
  <si>
    <t xml:space="preserve">KIBHJSCF                      </t>
  </si>
  <si>
    <t xml:space="preserve">BHQQWITX                      </t>
  </si>
  <si>
    <t xml:space="preserve">DEMLFDVA FS DUJUHVH           </t>
  </si>
  <si>
    <t xml:space="preserve">ZIWQTXOR AB TNVGECF           </t>
  </si>
  <si>
    <t xml:space="preserve">A/Y JBHOQFQ.IPOO YFJG         </t>
  </si>
  <si>
    <t xml:space="preserve">K/J SXCJPBX.BPFV VVLY         </t>
  </si>
  <si>
    <t xml:space="preserve">VYLHMGXOIJ                    </t>
  </si>
  <si>
    <t xml:space="preserve">QBOUUJYZ IZ UQTZIZD           </t>
  </si>
  <si>
    <t xml:space="preserve">NCBATYWO HJ ILIZWKV           </t>
  </si>
  <si>
    <t xml:space="preserve">FANKJTXZ NJ VGMLMIT           </t>
  </si>
  <si>
    <t xml:space="preserve">OBUYPWYR                      </t>
  </si>
  <si>
    <t xml:space="preserve">BASDHNOP / CLBBIPR            </t>
  </si>
  <si>
    <t xml:space="preserve">XGDEMJKV AYZEJSC              </t>
  </si>
  <si>
    <t xml:space="preserve">ARBJQLDM / RMHFHRY            </t>
  </si>
  <si>
    <t xml:space="preserve">TIWEJSPX / DJDKHFV            </t>
  </si>
  <si>
    <t xml:space="preserve">MAWUPDZL                      </t>
  </si>
  <si>
    <t xml:space="preserve">TQAEILAG YC LESUCYL           </t>
  </si>
  <si>
    <t xml:space="preserve">BRXWJCYO OK FJGKKWG           </t>
  </si>
  <si>
    <t xml:space="preserve">PYXDOLDC CL TAPBHSI           </t>
  </si>
  <si>
    <t xml:space="preserve">SUCWNGUW NB IMKRBTW           </t>
  </si>
  <si>
    <t xml:space="preserve">MWQSQJGX                      </t>
  </si>
  <si>
    <t xml:space="preserve">PBO QC                        </t>
  </si>
  <si>
    <t xml:space="preserve">GNM RZ                        </t>
  </si>
  <si>
    <t xml:space="preserve">RZC SI                        </t>
  </si>
  <si>
    <t xml:space="preserve">OLEHGFDH EELJUJNQK            </t>
  </si>
  <si>
    <t xml:space="preserve">BGXRZSKB RQ XREHRHO           </t>
  </si>
  <si>
    <t xml:space="preserve">RIHQKA                        </t>
  </si>
  <si>
    <t xml:space="preserve">CPEYPCRA                      </t>
  </si>
  <si>
    <t xml:space="preserve">CWSNBQYTW                     </t>
  </si>
  <si>
    <t xml:space="preserve">AYEOLLSQ WRGHH                </t>
  </si>
  <si>
    <t xml:space="preserve">NDC IQ                        </t>
  </si>
  <si>
    <t xml:space="preserve">IOD EF                        </t>
  </si>
  <si>
    <t xml:space="preserve">MGAJPEXK                      </t>
  </si>
  <si>
    <t xml:space="preserve">OASSLMMN                      </t>
  </si>
  <si>
    <t xml:space="preserve">ZORMWHOO BYIKYM               </t>
  </si>
  <si>
    <t xml:space="preserve">NFCJDJPRQFI LWNLV             </t>
  </si>
  <si>
    <t xml:space="preserve">YYVDCZ                        </t>
  </si>
  <si>
    <t xml:space="preserve">GHRBHW                        </t>
  </si>
  <si>
    <t xml:space="preserve">KFVPBJMC                      </t>
  </si>
  <si>
    <t xml:space="preserve">RWQGLYRO                      </t>
  </si>
  <si>
    <t xml:space="preserve">CUCMBIDV                      </t>
  </si>
  <si>
    <t xml:space="preserve">YZJAFLSH / DNFXIXM            </t>
  </si>
  <si>
    <t xml:space="preserve">MTCXLOZN / ITAYCOQ            </t>
  </si>
  <si>
    <t xml:space="preserve">HOYZCONDCG                    </t>
  </si>
  <si>
    <t xml:space="preserve">OMR TZ                        </t>
  </si>
  <si>
    <t xml:space="preserve">FWDTJZWRSIA Uss ja ftuzpfax   </t>
  </si>
  <si>
    <t xml:space="preserve">IJOUUA                        </t>
  </si>
  <si>
    <t xml:space="preserve">SLMYFJ                        </t>
  </si>
  <si>
    <t xml:space="preserve">UPKFCZ                        </t>
  </si>
  <si>
    <t xml:space="preserve">FLDZNADV                      </t>
  </si>
  <si>
    <t xml:space="preserve">FOJFCFEV / OXVCEVD            </t>
  </si>
  <si>
    <t xml:space="preserve">GWQCGUUM / XFCLPUG            </t>
  </si>
  <si>
    <t xml:space="preserve">LOHNCMDM / JBHHAUG            </t>
  </si>
  <si>
    <t xml:space="preserve">ZLPZVAIP / FGFYDDE            </t>
  </si>
  <si>
    <t xml:space="preserve">PACQEBFQ                      </t>
  </si>
  <si>
    <t xml:space="preserve">ILYYGKDS / PMMRSJA            </t>
  </si>
  <si>
    <t xml:space="preserve">BGFRZRNF                      </t>
  </si>
  <si>
    <t xml:space="preserve">KKQFZFUM                      </t>
  </si>
  <si>
    <t xml:space="preserve">A UPLMUAR                     </t>
  </si>
  <si>
    <t xml:space="preserve">KANFFCXO BXLURKKPJ            </t>
  </si>
  <si>
    <t xml:space="preserve">KZSXKMNA JIZVBIVDF            </t>
  </si>
  <si>
    <t xml:space="preserve">EAWIOTGI WN KFXQCFCD          </t>
  </si>
  <si>
    <t xml:space="preserve">LLEQMHLI RV AMOWLDED          </t>
  </si>
  <si>
    <t xml:space="preserve">PJKPQFMY MS B/F               </t>
  </si>
  <si>
    <t xml:space="preserve">IXDDPIDR CZ WGOVZEEO          </t>
  </si>
  <si>
    <t xml:space="preserve">UWYJMVTP                      </t>
  </si>
  <si>
    <t xml:space="preserve">JISDJYLR                      </t>
  </si>
  <si>
    <t xml:space="preserve">UJVQJANV / CPEYVFS            </t>
  </si>
  <si>
    <t xml:space="preserve">AYFVWUIS / RBHJNUC            </t>
  </si>
  <si>
    <t xml:space="preserve">S/PMBIL  IJGUXHJK             </t>
  </si>
  <si>
    <t xml:space="preserve">KTQPWIVL RUHLPK               </t>
  </si>
  <si>
    <t xml:space="preserve">OUZWRNQE                      </t>
  </si>
  <si>
    <t xml:space="preserve">YDUHPBSP                      </t>
  </si>
  <si>
    <t xml:space="preserve">VZVVENCM                      </t>
  </si>
  <si>
    <t xml:space="preserve">MUAGCMLT EALAEKKXV            </t>
  </si>
  <si>
    <t xml:space="preserve">ZWFITNMH SVOXV                </t>
  </si>
  <si>
    <t xml:space="preserve">IJMCHLJX WF YCTVWZBL          </t>
  </si>
  <si>
    <t xml:space="preserve">PAYHDJCU VJCXE                </t>
  </si>
  <si>
    <t xml:space="preserve">TROJOAYR                      </t>
  </si>
  <si>
    <t xml:space="preserve">NXWRSDJT LJIQB                </t>
  </si>
  <si>
    <t xml:space="preserve">SSLG MWEAFEDAJU               </t>
  </si>
  <si>
    <t xml:space="preserve">VWPC PBZOJMRKPU               </t>
  </si>
  <si>
    <t xml:space="preserve">DWNF QCDCHRRAQX               </t>
  </si>
  <si>
    <t xml:space="preserve">FHST JTQGPPOKXW               </t>
  </si>
  <si>
    <t xml:space="preserve">TSEK JYZZXITXWQ               </t>
  </si>
  <si>
    <t xml:space="preserve">HUBY SYDJMGTVLR               </t>
  </si>
  <si>
    <t xml:space="preserve">PEGO UJHJXMLURD               </t>
  </si>
  <si>
    <t xml:space="preserve">GNDT ODKOXRELWN               </t>
  </si>
  <si>
    <t xml:space="preserve">SIJX VEEQNHRGUQ               </t>
  </si>
  <si>
    <t xml:space="preserve">OFOQ JLPVLUKDFR               </t>
  </si>
  <si>
    <t xml:space="preserve">BRGE FOHSIQVKFC               </t>
  </si>
  <si>
    <t xml:space="preserve">ZJJM TIWGYFCZMU               </t>
  </si>
  <si>
    <t xml:space="preserve">RHFL AZJJPTIDPO               </t>
  </si>
  <si>
    <t xml:space="preserve">DGFU XUCQEWGZZK               </t>
  </si>
  <si>
    <t xml:space="preserve">ZGZM PALAGGNKCT               </t>
  </si>
  <si>
    <t xml:space="preserve">BMBYWSLG UHRPN                </t>
  </si>
  <si>
    <t xml:space="preserve">EDBG CYGUBDLWQK               </t>
  </si>
  <si>
    <t xml:space="preserve">UEDNDCR/ YSLJXISA             </t>
  </si>
  <si>
    <t xml:space="preserve">PQXAPDK/ ZUUEVCEZ             </t>
  </si>
  <si>
    <t xml:space="preserve">LJAL XHNRCSXNQP               </t>
  </si>
  <si>
    <t xml:space="preserve">TBMZ HNPLBUTDEY               </t>
  </si>
  <si>
    <t xml:space="preserve">TQFG BRZGAHDMPZ               </t>
  </si>
  <si>
    <t xml:space="preserve">ZJTC RMTYJTPXGS               </t>
  </si>
  <si>
    <t xml:space="preserve">LDAG CXFMZWWJTM               </t>
  </si>
  <si>
    <t xml:space="preserve">WWEZ CJMISAKEIL               </t>
  </si>
  <si>
    <t xml:space="preserve">CJWM WGGEXMFOXS               </t>
  </si>
  <si>
    <t xml:space="preserve">KAVN LEWCULAJHH               </t>
  </si>
  <si>
    <t xml:space="preserve">KOGC NSOXUKTIEQ               </t>
  </si>
  <si>
    <t xml:space="preserve">OIVB GXCYJXBMQU               </t>
  </si>
  <si>
    <t xml:space="preserve">HFMR MSJGZTZOWQ               </t>
  </si>
  <si>
    <t xml:space="preserve">BPGB RGAGBZXHXU               </t>
  </si>
  <si>
    <t xml:space="preserve">VZQL HERXZXFBDQ               </t>
  </si>
  <si>
    <t xml:space="preserve">CMVU KVRYTPHPIL               </t>
  </si>
  <si>
    <t xml:space="preserve">OEXH OYYLQMPPWA               </t>
  </si>
  <si>
    <t xml:space="preserve">WKSB OMDARILLUA               </t>
  </si>
  <si>
    <t xml:space="preserve">JWVD LCFDDLCFGS               </t>
  </si>
  <si>
    <t xml:space="preserve">YJOK VKKQGQZYPH               </t>
  </si>
  <si>
    <t xml:space="preserve">IMVY JRSXHPSWDV               </t>
  </si>
  <si>
    <t xml:space="preserve">AIXX RMSUMXKOBY               </t>
  </si>
  <si>
    <t xml:space="preserve">XQBU LNALYNGZBK               </t>
  </si>
  <si>
    <t xml:space="preserve">RWRL SPOCWXNPKO               </t>
  </si>
  <si>
    <t xml:space="preserve">XBXQ IQEXXVFJNC               </t>
  </si>
  <si>
    <t xml:space="preserve">NURZ OYUYADJT                 </t>
  </si>
  <si>
    <t xml:space="preserve">SUSE ZZUANONV                 </t>
  </si>
  <si>
    <t xml:space="preserve">JKRN MCHXMZPI                 </t>
  </si>
  <si>
    <t xml:space="preserve">QWDB RHRIPHJL                 </t>
  </si>
  <si>
    <t xml:space="preserve">KFZC DIKWMTVG                 </t>
  </si>
  <si>
    <t xml:space="preserve">ZQAIOYRQ BCFPZ                </t>
  </si>
  <si>
    <t xml:space="preserve">DIWXHKAA WRYRK                </t>
  </si>
  <si>
    <t xml:space="preserve">LPZUZIAOTHS                   </t>
  </si>
  <si>
    <t xml:space="preserve">YKSUXFNPDZI                   </t>
  </si>
  <si>
    <t xml:space="preserve">EJZTAMRWUDI                   </t>
  </si>
  <si>
    <t xml:space="preserve">IDHDAW                        </t>
  </si>
  <si>
    <t xml:space="preserve">MZRCOY                        </t>
  </si>
  <si>
    <t xml:space="preserve">IDLZHJ                        </t>
  </si>
  <si>
    <t xml:space="preserve">XIXDWPMA-72-3005              </t>
  </si>
  <si>
    <t>ZJR-16-7810 / WLNRVIIO-18-1574</t>
  </si>
  <si>
    <t xml:space="preserve">PD-47-4460                    </t>
  </si>
  <si>
    <t xml:space="preserve">QL-54-9707                    </t>
  </si>
  <si>
    <t xml:space="preserve">KM-66-6553                    </t>
  </si>
  <si>
    <t xml:space="preserve">DSWVNHVP UCRKUKEI             </t>
  </si>
  <si>
    <t xml:space="preserve">HWSCNWY/ HBQLQURR             </t>
  </si>
  <si>
    <t xml:space="preserve">CJIZCZL/ UKBFHZKF             </t>
  </si>
  <si>
    <t xml:space="preserve">QC-49-0583                    </t>
  </si>
  <si>
    <t xml:space="preserve">PAIYPTJW-81-9883              </t>
  </si>
  <si>
    <t xml:space="preserve">EN-38-4745                    </t>
  </si>
  <si>
    <t xml:space="preserve">AD-39-0563                    </t>
  </si>
  <si>
    <t xml:space="preserve">NKMGXKS                       </t>
  </si>
  <si>
    <t xml:space="preserve">ACNFOWG                       </t>
  </si>
  <si>
    <t xml:space="preserve">UKXSEUZ                       </t>
  </si>
  <si>
    <t xml:space="preserve">JEENAND                       </t>
  </si>
  <si>
    <t xml:space="preserve">RTVNMEMM                      </t>
  </si>
  <si>
    <t xml:space="preserve">RDOEMSJJ                      </t>
  </si>
  <si>
    <t xml:space="preserve">VDFLZHUU                      </t>
  </si>
  <si>
    <t xml:space="preserve">WNYMJBAS                      </t>
  </si>
  <si>
    <t xml:space="preserve">KCTKROHF                      </t>
  </si>
  <si>
    <t xml:space="preserve">AIADHULZ                      </t>
  </si>
  <si>
    <t xml:space="preserve">XYFXCRBB                      </t>
  </si>
  <si>
    <t xml:space="preserve">MZDZGUAN                      </t>
  </si>
  <si>
    <t xml:space="preserve">USWOBUSC TEY                  </t>
  </si>
  <si>
    <t xml:space="preserve">RORVFKTQ LPM                  </t>
  </si>
  <si>
    <t xml:space="preserve">NRBVTROH ZBU                  </t>
  </si>
  <si>
    <t xml:space="preserve">OAINIWTZ WWO                  </t>
  </si>
  <si>
    <t xml:space="preserve">TXAPLHSB VNI                  </t>
  </si>
  <si>
    <t xml:space="preserve">LNWVFWIIL                     </t>
  </si>
  <si>
    <t xml:space="preserve">GGDLTKHMV                     </t>
  </si>
  <si>
    <t xml:space="preserve">ZQIQZZOHI                     </t>
  </si>
  <si>
    <t xml:space="preserve">KPNHFAAPC                     </t>
  </si>
  <si>
    <t xml:space="preserve">FGTFZULPY                     </t>
  </si>
  <si>
    <t xml:space="preserve">TOJAWJCTS                     </t>
  </si>
  <si>
    <t xml:space="preserve">MCEEFMWY ODP                  </t>
  </si>
  <si>
    <t xml:space="preserve">QWXXYXGR NPW                  </t>
  </si>
  <si>
    <t xml:space="preserve">FSZNODOK VBA AMVNQ            </t>
  </si>
  <si>
    <t xml:space="preserve">ULMFHDNY YFE                  </t>
  </si>
  <si>
    <t xml:space="preserve">IKUVGGWB YSA                  </t>
  </si>
  <si>
    <t xml:space="preserve">BQZSCIYM GSO AGSPT            </t>
  </si>
  <si>
    <t xml:space="preserve">ZEWVOMFW AMS                  </t>
  </si>
  <si>
    <t xml:space="preserve">ZGIKLXGG IAG OJUYO            </t>
  </si>
  <si>
    <t xml:space="preserve">YXPFEVWX BPI                  </t>
  </si>
  <si>
    <t xml:space="preserve">KFUFPVOQ IZH                  </t>
  </si>
  <si>
    <t xml:space="preserve">SNWVGOJF-96-2301              </t>
  </si>
  <si>
    <t xml:space="preserve">QH-08-8282                    </t>
  </si>
  <si>
    <t xml:space="preserve">VWFUWGPW PMUVBH               </t>
  </si>
  <si>
    <t xml:space="preserve">GE-84-2725                    </t>
  </si>
  <si>
    <t xml:space="preserve">HLJCGEWQ RRSMUS               </t>
  </si>
  <si>
    <t xml:space="preserve">GWYOBBGV DVOBVL               </t>
  </si>
  <si>
    <t xml:space="preserve">TAGJRCMH YYBVRK               </t>
  </si>
  <si>
    <t xml:space="preserve">ZMCVHQVA ZPZJPU               </t>
  </si>
  <si>
    <t xml:space="preserve">ZKSMXBQG YPJBGR               </t>
  </si>
  <si>
    <t xml:space="preserve">CJZNDHIZ PQAVI                </t>
  </si>
  <si>
    <t xml:space="preserve">KRMMTJBU TMNND                </t>
  </si>
  <si>
    <t xml:space="preserve">RWXLQS                        </t>
  </si>
  <si>
    <t xml:space="preserve">EKJYUL                        </t>
  </si>
  <si>
    <t xml:space="preserve">MUO-38-6038                   </t>
  </si>
  <si>
    <t xml:space="preserve">WZWFCW                        </t>
  </si>
  <si>
    <t xml:space="preserve">SOLYMM                        </t>
  </si>
  <si>
    <t xml:space="preserve">TKKXIN                        </t>
  </si>
  <si>
    <t xml:space="preserve">MGZQAW                        </t>
  </si>
  <si>
    <t xml:space="preserve">QTZGEH                        </t>
  </si>
  <si>
    <t xml:space="preserve">U/Y QZSCEDE OZR               </t>
  </si>
  <si>
    <t xml:space="preserve">V/H YACMCCU PGD               </t>
  </si>
  <si>
    <t xml:space="preserve">P/I Eypcxzbdioy VEO           </t>
  </si>
  <si>
    <t xml:space="preserve">S/C DTFQHBM.ORVT BJXU         </t>
  </si>
  <si>
    <t xml:space="preserve">SCIHJBZS FI YNXYIZI           </t>
  </si>
  <si>
    <t xml:space="preserve">WHYZJRHU TW LZCPSUR           </t>
  </si>
  <si>
    <t xml:space="preserve">JVVNMCOA TI PCK               </t>
  </si>
  <si>
    <t xml:space="preserve">GYXZAUZG MT DUZ               </t>
  </si>
  <si>
    <t xml:space="preserve">IDO DJ                        </t>
  </si>
  <si>
    <t xml:space="preserve">NRF UZ                        </t>
  </si>
  <si>
    <t xml:space="preserve">IUJVAHCHULH XW©ajt jm yizjntxz </t>
  </si>
  <si>
    <t xml:space="preserve">XPIIFGUK                      </t>
  </si>
  <si>
    <t xml:space="preserve">IRGZUBAHMR                    </t>
  </si>
  <si>
    <t xml:space="preserve">GCYLLEQN / UWGMCAM            </t>
  </si>
  <si>
    <t xml:space="preserve">TUWFWGKD                      </t>
  </si>
  <si>
    <t xml:space="preserve">PBNGRWFI AN HZH               </t>
  </si>
  <si>
    <t xml:space="preserve">GSBAACTR JKVXREGIH            </t>
  </si>
  <si>
    <t xml:space="preserve">VYAVAIUQ EFMXENQDD            </t>
  </si>
  <si>
    <t xml:space="preserve">YRGKZZGMDU-91-4945            </t>
  </si>
  <si>
    <t xml:space="preserve">TTRKHHJW AR SDAWSMNN          </t>
  </si>
  <si>
    <t xml:space="preserve">FHJTJJJY PS ZGPDTZNA          </t>
  </si>
  <si>
    <t xml:space="preserve">HOMDQDPQ XL RKWSPYGI          </t>
  </si>
  <si>
    <t xml:space="preserve">SKEPDKLK YI X/A NFTJXSTAJ     </t>
  </si>
  <si>
    <t xml:space="preserve">EXHKKSZU                      </t>
  </si>
  <si>
    <t xml:space="preserve">SVQPLZPK NCNZTZ               </t>
  </si>
  <si>
    <t xml:space="preserve">AKBBOPJSUT P/I                </t>
  </si>
  <si>
    <t xml:space="preserve">L/VDZCX  XLEHZQCJ             </t>
  </si>
  <si>
    <t>bouiboui</t>
  </si>
  <si>
    <t>N° OP générique</t>
  </si>
  <si>
    <t>KOOX</t>
  </si>
  <si>
    <t>WZXIVUA</t>
  </si>
  <si>
    <t>NJFMOCD</t>
  </si>
  <si>
    <t>MWWRXLV</t>
  </si>
  <si>
    <t>IBVY</t>
  </si>
  <si>
    <t>DTAT XKIS</t>
  </si>
  <si>
    <t>ELDF XHWK</t>
  </si>
  <si>
    <t>RLBMAPD</t>
  </si>
  <si>
    <t>WROHQIQ</t>
  </si>
  <si>
    <t>XK</t>
  </si>
  <si>
    <t>QM</t>
  </si>
  <si>
    <t>ZJI</t>
  </si>
  <si>
    <t>YJ 506</t>
  </si>
  <si>
    <t>OMA</t>
  </si>
  <si>
    <t>XGCMLSJYK</t>
  </si>
  <si>
    <t>EGMQ</t>
  </si>
  <si>
    <t>TSJVKGX</t>
  </si>
  <si>
    <t>HBJWXMV</t>
  </si>
  <si>
    <t>WGCULEC</t>
  </si>
  <si>
    <t>FMKZCLX</t>
  </si>
  <si>
    <t>SXJXSCC</t>
  </si>
  <si>
    <t>HGGYSGB</t>
  </si>
  <si>
    <t>YBM</t>
  </si>
  <si>
    <t>IBIEEFXIM V16</t>
  </si>
  <si>
    <t>JSYMHY 7 P22</t>
  </si>
  <si>
    <t>JT</t>
  </si>
  <si>
    <t>WMBH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</si>
</sst>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B050"/>
      </left>
      <right/>
      <top/>
      <bottom/>
      <diagonal/>
    </border>
    <border>
      <left/>
      <right style="thick">
        <color rgb="FF00B050"/>
      </right>
      <top/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3" borderId="0" xfId="0" applyFill="1"/>
    <xf numFmtId="0" fontId="0" fillId="4" borderId="0" xfId="0" applyFill="1"/>
    <xf numFmtId="164" fontId="0" fillId="4" borderId="0" xfId="0" applyNumberFormat="1" applyFill="1"/>
    <xf numFmtId="22" fontId="0" fillId="0" borderId="0" xfId="0" applyNumberFormat="1"/>
    <xf numFmtId="164" fontId="0" fillId="0" borderId="0" xfId="0" applyNumberFormat="1"/>
    <xf numFmtId="0" fontId="1" fillId="5" borderId="0" xfId="0" applyFont="1" applyFill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5" borderId="13" xfId="0" applyFill="1" applyBorder="1"/>
    <xf numFmtId="49" fontId="0" fillId="5" borderId="14" xfId="0" applyNumberFormat="1" applyFill="1" applyBorder="1"/>
    <xf numFmtId="49" fontId="0" fillId="5" borderId="15" xfId="0" applyNumberFormat="1" applyFill="1" applyBorder="1"/>
  </cellXfs>
  <cellStyles count="1">
    <cellStyle name="Normal" xfId="0" builtinId="0"/>
  </cellStyles>
  <dxfs count="3">
    <dxf>
      <border diagonalUp="0" diagonalDown="0">
        <left style="thick">
          <color rgb="FF00B050"/>
        </left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medium">
          <color rgb="FF00B050"/>
        </left>
        <right style="medium">
          <color rgb="FF00B050"/>
        </right>
        <vertic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295275</xdr:colOff>
      <xdr:row>0</xdr:row>
      <xdr:rowOff>247650</xdr:rowOff>
    </xdr:from>
    <xdr:to>
      <xdr:col>24</xdr:col>
      <xdr:colOff>447676</xdr:colOff>
      <xdr:row>2</xdr:row>
      <xdr:rowOff>166687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F6D9D4A-3F02-34D0-DB5A-1E217658E29E}"/>
            </a:ext>
          </a:extLst>
        </xdr:cNvPr>
        <xdr:cNvCxnSpPr>
          <a:stCxn id="4" idx="1"/>
        </xdr:cNvCxnSpPr>
      </xdr:nvCxnSpPr>
      <xdr:spPr>
        <a:xfrm flipH="1" flipV="1">
          <a:off x="16687800" y="247650"/>
          <a:ext cx="2381251" cy="509587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24</xdr:col>
      <xdr:colOff>447676</xdr:colOff>
      <xdr:row>1</xdr:row>
      <xdr:rowOff>142874</xdr:rowOff>
    </xdr:from>
    <xdr:to>
      <xdr:col>25</xdr:col>
      <xdr:colOff>666750</xdr:colOff>
      <xdr:row>4</xdr:row>
      <xdr:rowOff>9525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3BEB182-CF71-7059-43D1-E01476CF1695}"/>
            </a:ext>
          </a:extLst>
        </xdr:cNvPr>
        <xdr:cNvSpPr txBox="1"/>
      </xdr:nvSpPr>
      <xdr:spPr>
        <a:xfrm>
          <a:off x="19069051" y="533399"/>
          <a:ext cx="981074" cy="447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 génériques</a:t>
          </a:r>
        </a:p>
      </xdr:txBody>
    </xdr:sp>
    <xdr:clientData/>
  </xdr:twoCellAnchor>
  <xdr:twoCellAnchor>
    <xdr:from>
      <xdr:col>21</xdr:col>
      <xdr:colOff>571500</xdr:colOff>
      <xdr:row>11</xdr:row>
      <xdr:rowOff>133350</xdr:rowOff>
    </xdr:from>
    <xdr:to>
      <xdr:col>24</xdr:col>
      <xdr:colOff>590550</xdr:colOff>
      <xdr:row>14</xdr:row>
      <xdr:rowOff>109537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AC5E394-AEF8-7A24-D6D6-58FE3200DE51}"/>
            </a:ext>
          </a:extLst>
        </xdr:cNvPr>
        <xdr:cNvCxnSpPr>
          <a:stCxn id="9" idx="1"/>
        </xdr:cNvCxnSpPr>
      </xdr:nvCxnSpPr>
      <xdr:spPr>
        <a:xfrm flipH="1" flipV="1">
          <a:off x="16964025" y="2438400"/>
          <a:ext cx="2247900" cy="547687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24</xdr:col>
      <xdr:colOff>590550</xdr:colOff>
      <xdr:row>12</xdr:row>
      <xdr:rowOff>104774</xdr:rowOff>
    </xdr:from>
    <xdr:to>
      <xdr:col>26</xdr:col>
      <xdr:colOff>581025</xdr:colOff>
      <xdr:row>16</xdr:row>
      <xdr:rowOff>114299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7CAAD23C-9E56-9DA7-C9B7-F3812A5EC469}"/>
            </a:ext>
          </a:extLst>
        </xdr:cNvPr>
        <xdr:cNvSpPr txBox="1"/>
      </xdr:nvSpPr>
      <xdr:spPr>
        <a:xfrm>
          <a:off x="19211925" y="2600324"/>
          <a:ext cx="151447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 de correspondance</a:t>
          </a:r>
          <a:r>
            <a:rPr lang="fr-FR" sz="1100" baseline="0"/>
            <a:t> qu'on retrouve dans l'autre onglet : colonne H</a:t>
          </a:r>
          <a:endParaRPr lang="fr-FR" sz="1100"/>
        </a:p>
      </xdr:txBody>
    </xdr:sp>
    <xdr:clientData/>
  </xdr:twoCellAnchor>
  <xdr:twoCellAnchor>
    <xdr:from>
      <xdr:col>11</xdr:col>
      <xdr:colOff>133350</xdr:colOff>
      <xdr:row>14</xdr:row>
      <xdr:rowOff>95250</xdr:rowOff>
    </xdr:from>
    <xdr:to>
      <xdr:col>12</xdr:col>
      <xdr:colOff>542925</xdr:colOff>
      <xdr:row>18</xdr:row>
      <xdr:rowOff>109538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CA0B1B5D-1C78-40C0-853B-6FAB8D529770}"/>
            </a:ext>
          </a:extLst>
        </xdr:cNvPr>
        <xdr:cNvCxnSpPr>
          <a:stCxn id="18" idx="3"/>
        </xdr:cNvCxnSpPr>
      </xdr:nvCxnSpPr>
      <xdr:spPr>
        <a:xfrm flipV="1">
          <a:off x="7067550" y="2971800"/>
          <a:ext cx="1171575" cy="776288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1133475</xdr:colOff>
      <xdr:row>16</xdr:row>
      <xdr:rowOff>104775</xdr:rowOff>
    </xdr:from>
    <xdr:to>
      <xdr:col>11</xdr:col>
      <xdr:colOff>133350</xdr:colOff>
      <xdr:row>20</xdr:row>
      <xdr:rowOff>114300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3F083A4F-264B-4C5C-BE7E-E74C5590880D}"/>
            </a:ext>
          </a:extLst>
        </xdr:cNvPr>
        <xdr:cNvSpPr txBox="1"/>
      </xdr:nvSpPr>
      <xdr:spPr>
        <a:xfrm>
          <a:off x="5800725" y="3362325"/>
          <a:ext cx="126682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Code</a:t>
          </a:r>
          <a:r>
            <a:rPr lang="fr-FR" sz="1100" baseline="0"/>
            <a:t> article qu'on retrouve aussi dans l'onglet recap : colonne J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2.%20STOCKS\BILAN%20RATES\01_INPUT_DATA\test_excel\Rates_bilan_V00.xlsm" TargetMode="External"/><Relationship Id="rId1" Type="http://schemas.openxmlformats.org/officeDocument/2006/relationships/externalLinkPath" Target="file:///G:\2.%20STOCKS\BILAN%20RATES\01_INPUT_DATA\test_excel\Rates_bilan_V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"/>
      <sheetName val="structure"/>
      <sheetName val="qté fab par semaine"/>
      <sheetName val="ind0164_Tps_Déclarés_ressources"/>
      <sheetName val="Rates_bilan_V00"/>
    </sheetNames>
    <sheetDataSet>
      <sheetData sheetId="0">
        <row r="1">
          <cell r="M1" t="str">
            <v>Codearticle</v>
          </cell>
          <cell r="N1" t="str">
            <v>Famille</v>
          </cell>
        </row>
        <row r="2">
          <cell r="M2">
            <v>10025890</v>
          </cell>
          <cell r="N2" t="str">
            <v>RBSS</v>
          </cell>
        </row>
        <row r="3">
          <cell r="M3">
            <v>10028920</v>
          </cell>
          <cell r="N3" t="str">
            <v>MANCHON</v>
          </cell>
        </row>
        <row r="4">
          <cell r="M4">
            <v>10028921</v>
          </cell>
          <cell r="N4" t="str">
            <v>MANCHON</v>
          </cell>
        </row>
        <row r="5">
          <cell r="M5">
            <v>10029019</v>
          </cell>
          <cell r="N5" t="str">
            <v>PLATEAU</v>
          </cell>
        </row>
        <row r="6">
          <cell r="M6">
            <v>10029208</v>
          </cell>
          <cell r="N6" t="str">
            <v>RBSS</v>
          </cell>
        </row>
        <row r="7">
          <cell r="M7">
            <v>10047029</v>
          </cell>
          <cell r="N7" t="str">
            <v>CONE LEAP</v>
          </cell>
        </row>
        <row r="8">
          <cell r="M8">
            <v>10047141</v>
          </cell>
          <cell r="N8" t="str">
            <v>CONE LEAP</v>
          </cell>
        </row>
        <row r="9">
          <cell r="M9">
            <v>10051044</v>
          </cell>
          <cell r="N9" t="str">
            <v>PLATEAU</v>
          </cell>
        </row>
        <row r="10">
          <cell r="M10">
            <v>10051045</v>
          </cell>
          <cell r="N10" t="str">
            <v>PLATEAU</v>
          </cell>
        </row>
        <row r="11">
          <cell r="M11">
            <v>10060127</v>
          </cell>
          <cell r="N11" t="str">
            <v>AL</v>
          </cell>
        </row>
        <row r="12">
          <cell r="M12">
            <v>10062430</v>
          </cell>
          <cell r="N12" t="str">
            <v>AL</v>
          </cell>
        </row>
        <row r="13">
          <cell r="M13">
            <v>10063082</v>
          </cell>
          <cell r="N13" t="str">
            <v>IMC</v>
          </cell>
        </row>
        <row r="14">
          <cell r="M14">
            <v>10072431</v>
          </cell>
          <cell r="N14" t="str">
            <v>CT 350</v>
          </cell>
        </row>
        <row r="15">
          <cell r="M15">
            <v>10073924</v>
          </cell>
          <cell r="N15" t="str">
            <v>IMC</v>
          </cell>
        </row>
        <row r="16">
          <cell r="M16">
            <v>10075636</v>
          </cell>
          <cell r="N16" t="str">
            <v>MECANIQUE</v>
          </cell>
        </row>
        <row r="17">
          <cell r="M17">
            <v>10076878</v>
          </cell>
          <cell r="N17" t="str">
            <v>RBSS</v>
          </cell>
        </row>
        <row r="18">
          <cell r="M18">
            <v>10083923</v>
          </cell>
          <cell r="N18" t="str">
            <v>CARRIER</v>
          </cell>
        </row>
        <row r="19">
          <cell r="M19">
            <v>10083924</v>
          </cell>
          <cell r="N19" t="str">
            <v>CARRIER</v>
          </cell>
        </row>
        <row r="20">
          <cell r="M20">
            <v>10083927</v>
          </cell>
          <cell r="N20" t="str">
            <v>CARRIER</v>
          </cell>
        </row>
        <row r="21">
          <cell r="M21">
            <v>10083928</v>
          </cell>
          <cell r="N21" t="str">
            <v>CARRIER</v>
          </cell>
        </row>
        <row r="22">
          <cell r="M22">
            <v>10084556</v>
          </cell>
          <cell r="N22" t="str">
            <v>PLATEAU</v>
          </cell>
        </row>
        <row r="23">
          <cell r="M23">
            <v>10084571</v>
          </cell>
          <cell r="N23" t="str">
            <v>PLATEAU</v>
          </cell>
        </row>
        <row r="24">
          <cell r="M24">
            <v>10086820</v>
          </cell>
          <cell r="N24" t="str">
            <v>IMC</v>
          </cell>
        </row>
        <row r="25">
          <cell r="M25">
            <v>10087985</v>
          </cell>
          <cell r="N25" t="str">
            <v>TOURILLON M88</v>
          </cell>
        </row>
        <row r="26">
          <cell r="M26">
            <v>10088063</v>
          </cell>
          <cell r="N26" t="str">
            <v>DISQUE 3 M88</v>
          </cell>
        </row>
        <row r="27">
          <cell r="M27" t="str">
            <v>0063/1088</v>
          </cell>
          <cell r="N27" t="str">
            <v>DF</v>
          </cell>
        </row>
        <row r="28">
          <cell r="M28" t="str">
            <v>672....027</v>
          </cell>
          <cell r="N28" t="str">
            <v>RBSS</v>
          </cell>
        </row>
        <row r="31">
          <cell r="M31" t="str">
            <v>0063/1088</v>
          </cell>
          <cell r="N31">
            <v>40</v>
          </cell>
        </row>
      </sheetData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95FC49-6422-44AD-933D-261667549410}" name="Tableau1" displayName="Tableau1" ref="M1:X28" totalsRowShown="0">
  <autoFilter ref="M1:X28" xr:uid="{253824B7-DE69-4193-9B29-066813554940}"/>
  <sortState xmlns:xlrd2="http://schemas.microsoft.com/office/spreadsheetml/2017/richdata2" ref="M2:W28">
    <sortCondition ref="M1:M28"/>
  </sortState>
  <tableColumns count="12">
    <tableColumn id="1" xr3:uid="{E378B96F-3A5B-4976-9C98-3C31A9C4969D}" name="Codearticle" dataDxfId="2"/>
    <tableColumn id="2" xr3:uid="{6F466DF7-7EDF-4349-99AF-71ECEB6EE9DD}" name="Famille" dataDxfId="1"/>
    <tableColumn id="3" xr3:uid="{8C04D0FB-8FE3-49E9-96C5-A378DF8AA3FA}" name="Rate"/>
    <tableColumn id="4" xr3:uid="{087B6F1E-A227-44D0-8B29-8DDDB3E34A69}" name="01_LANCEMENT" dataDxfId="0"/>
    <tableColumn id="5" xr3:uid="{9032C155-AC9C-4A9A-9C06-7FE56630D06A}" name="02"/>
    <tableColumn id="6" xr3:uid="{3F97CAB3-AE85-47AD-AFBB-4444CE2C26B7}" name="03"/>
    <tableColumn id="7" xr3:uid="{81998783-489A-4818-BB18-D58508E0EF0C}" name="04"/>
    <tableColumn id="8" xr3:uid="{A148D21A-DDFE-46BD-B316-1E4E0F17CFE2}" name="05"/>
    <tableColumn id="9" xr3:uid="{C40C8C0A-21AC-4AD8-AB10-B1E5094DF8CD}" name="06"/>
    <tableColumn id="10" xr3:uid="{D03DFF82-3AC0-44C5-A61A-B5C5B714EDCC}" name="07"/>
    <tableColumn id="11" xr3:uid="{E2B6869F-C468-416C-BB52-0E8D725EF465}" name="08"/>
    <tableColumn id="40" xr3:uid="{6FF4B08A-9538-4C0A-BFA6-33A6CF50E95E}" name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AFA83-BDCE-4347-8A46-1B980F1DE091}">
  <sheetPr codeName="Feuil4"/>
  <dimension ref="E1:Z1771"/>
  <sheetViews>
    <sheetView tabSelected="1" topLeftCell="C1" workbookViewId="0">
      <selection activeCell="R2" sqref="R2"/>
    </sheetView>
  </sheetViews>
  <sheetFormatPr baseColWidth="10" defaultRowHeight="14.4" x14ac:dyDescent="0.3"/>
  <cols>
    <col min="4" max="4" width="9.33203125" customWidth="1"/>
    <col min="5" max="5" width="9.44140625" customWidth="1"/>
    <col min="6" max="6" width="4.88671875" customWidth="1"/>
    <col min="7" max="7" width="7.44140625" customWidth="1"/>
    <col min="9" max="9" width="26.109375" customWidth="1"/>
    <col min="11" max="11" width="18" bestFit="1" customWidth="1"/>
    <col min="15" max="15" width="5.6640625" customWidth="1"/>
    <col min="16" max="16" width="12.88671875" customWidth="1"/>
    <col min="17" max="17" width="16" customWidth="1"/>
    <col min="18" max="18" width="18.33203125" customWidth="1"/>
    <col min="20" max="20" width="11.44140625" style="11"/>
  </cols>
  <sheetData>
    <row r="1" spans="5:26" x14ac:dyDescent="0.3">
      <c r="E1" t="s">
        <v>15</v>
      </c>
      <c r="F1" t="s">
        <v>16</v>
      </c>
      <c r="G1" t="s">
        <v>17</v>
      </c>
      <c r="H1" s="7" t="s">
        <v>18</v>
      </c>
      <c r="I1" t="s">
        <v>19</v>
      </c>
      <c r="J1" s="7" t="s">
        <v>1</v>
      </c>
      <c r="K1" s="7" t="s">
        <v>20</v>
      </c>
      <c r="L1" t="s">
        <v>21</v>
      </c>
      <c r="M1" s="7" t="s">
        <v>22</v>
      </c>
      <c r="N1" s="8" t="s">
        <v>23</v>
      </c>
      <c r="O1" s="8" t="s">
        <v>2</v>
      </c>
      <c r="P1" s="8" t="s">
        <v>24</v>
      </c>
      <c r="Q1" s="8" t="s">
        <v>25</v>
      </c>
      <c r="R1" s="12" t="s">
        <v>1801</v>
      </c>
      <c r="S1" s="8" t="s">
        <v>3</v>
      </c>
      <c r="T1" s="9" t="s">
        <v>26</v>
      </c>
      <c r="U1" s="8" t="s">
        <v>27</v>
      </c>
      <c r="V1" s="8"/>
      <c r="W1" s="8"/>
      <c r="X1" s="8"/>
      <c r="Y1" s="8"/>
      <c r="Z1" s="8"/>
    </row>
    <row r="2" spans="5:26" x14ac:dyDescent="0.3">
      <c r="E2">
        <v>6257226</v>
      </c>
      <c r="H2">
        <v>60</v>
      </c>
      <c r="I2" t="s">
        <v>30</v>
      </c>
      <c r="J2" t="s">
        <v>14</v>
      </c>
      <c r="K2" s="10">
        <v>45238</v>
      </c>
      <c r="L2" t="s">
        <v>1800</v>
      </c>
      <c r="M2" t="s">
        <v>28</v>
      </c>
      <c r="N2" t="str">
        <f>IF(VLOOKUP(J2,[1]liste!M:M,1,0)&gt;0,"oui","non")</f>
        <v>oui</v>
      </c>
      <c r="O2" t="str">
        <f>VLOOKUP(J2,[1]liste!M:N,2,0)</f>
        <v>DF</v>
      </c>
      <c r="P2" t="e">
        <f>MATCH(J2,[1]!Tableau1[Codearticle],0)</f>
        <v>#REF!</v>
      </c>
      <c r="R2" t="str">
        <f ca="1">IFERROR(INDEX(Tableau1[[#Headers],[01_LANCEMENT]:[15]],1,MATCH(récap!H2,OFFSET(Tableau1[[#Headers],[01_LANCEMENT]:[15]],MATCH(récap!J2,Tableau1[Codearticle],0),0),0)),"")</f>
        <v/>
      </c>
      <c r="S2" t="e">
        <f>IF(P2=0,"",VLOOKUP(J2,[1]!Tableau1[#All],3,0))</f>
        <v>#REF!</v>
      </c>
      <c r="T2" s="11">
        <f t="shared" ref="T2:T64" si="0">_xlfn.ISOWEEKNUM(K2)</f>
        <v>45</v>
      </c>
      <c r="U2" t="str">
        <f t="shared" ref="U2:U64" si="1">YEAR(K2)&amp;"-"&amp;""&amp;T2</f>
        <v>2023-45</v>
      </c>
    </row>
    <row r="3" spans="5:26" x14ac:dyDescent="0.3">
      <c r="E3">
        <v>8454855</v>
      </c>
      <c r="H3">
        <v>60</v>
      </c>
      <c r="I3" t="s">
        <v>31</v>
      </c>
      <c r="J3" t="s">
        <v>14</v>
      </c>
      <c r="K3" s="10">
        <v>45251</v>
      </c>
      <c r="L3" t="s">
        <v>1800</v>
      </c>
      <c r="M3" t="s">
        <v>28</v>
      </c>
      <c r="N3" t="str">
        <f>IF(VLOOKUP(J3,[1]liste!M:M,1,0)&gt;0,"oui","non")</f>
        <v>oui</v>
      </c>
      <c r="O3" t="str">
        <f>VLOOKUP(J3,[1]liste!M:N,2,0)</f>
        <v>DF</v>
      </c>
      <c r="P3" t="e">
        <f>MATCH(J3,[1]!Tableau1[Codearticle],0)</f>
        <v>#REF!</v>
      </c>
      <c r="R3" t="str">
        <f ca="1">IFERROR(INDEX(Tableau1[[#Headers],[01_LANCEMENT]:[15]],1,MATCH(récap!H3,OFFSET(Tableau1[[#Headers],[01_LANCEMENT]:[15]],MATCH(récap!J3,Tableau1[Codearticle],0),0),0)),"")</f>
        <v/>
      </c>
      <c r="S3" t="e">
        <f>IF(P3=0,"",VLOOKUP(J3,[1]!Tableau1[#All],3,0))</f>
        <v>#REF!</v>
      </c>
      <c r="T3" s="11">
        <f t="shared" si="0"/>
        <v>47</v>
      </c>
      <c r="U3" t="str">
        <f t="shared" si="1"/>
        <v>2023-47</v>
      </c>
    </row>
    <row r="4" spans="5:26" x14ac:dyDescent="0.3">
      <c r="E4">
        <v>8638222</v>
      </c>
      <c r="H4">
        <v>60</v>
      </c>
      <c r="I4" t="s">
        <v>32</v>
      </c>
      <c r="J4" t="s">
        <v>14</v>
      </c>
      <c r="K4" s="10">
        <v>45254</v>
      </c>
      <c r="L4" t="s">
        <v>1800</v>
      </c>
      <c r="M4" t="s">
        <v>28</v>
      </c>
      <c r="N4" t="str">
        <f>IF(VLOOKUP(J4,[1]liste!M:M,1,0)&gt;0,"oui","non")</f>
        <v>oui</v>
      </c>
      <c r="O4" t="str">
        <f>VLOOKUP(J4,[1]liste!M:N,2,0)</f>
        <v>DF</v>
      </c>
      <c r="P4" t="e">
        <f>MATCH(J4,[1]!Tableau1[Codearticle],0)</f>
        <v>#REF!</v>
      </c>
      <c r="R4" t="str">
        <f ca="1">IFERROR(INDEX(Tableau1[[#Headers],[01_LANCEMENT]:[15]],1,MATCH(récap!H4,OFFSET(Tableau1[[#Headers],[01_LANCEMENT]:[15]],MATCH(récap!J4,Tableau1[Codearticle],0),0),0)),"")</f>
        <v/>
      </c>
      <c r="S4" t="e">
        <f>IF(P4=0,"",VLOOKUP(J4,[1]!Tableau1[#All],3,0))</f>
        <v>#REF!</v>
      </c>
      <c r="T4" s="11">
        <f t="shared" si="0"/>
        <v>47</v>
      </c>
      <c r="U4" t="str">
        <f t="shared" si="1"/>
        <v>2023-47</v>
      </c>
    </row>
    <row r="5" spans="5:26" x14ac:dyDescent="0.3">
      <c r="E5">
        <v>6202850</v>
      </c>
      <c r="H5">
        <v>60</v>
      </c>
      <c r="I5" t="s">
        <v>33</v>
      </c>
      <c r="J5" t="s">
        <v>14</v>
      </c>
      <c r="K5" s="10">
        <v>45254</v>
      </c>
      <c r="L5" t="s">
        <v>1800</v>
      </c>
      <c r="M5" t="s">
        <v>28</v>
      </c>
      <c r="N5" t="str">
        <f>IF(VLOOKUP(J5,[1]liste!M:M,1,0)&gt;0,"oui","non")</f>
        <v>oui</v>
      </c>
      <c r="O5" t="str">
        <f>VLOOKUP(J5,[1]liste!M:N,2,0)</f>
        <v>DF</v>
      </c>
      <c r="P5" t="e">
        <f>MATCH(J5,[1]!Tableau1[Codearticle],0)</f>
        <v>#REF!</v>
      </c>
      <c r="R5" t="str">
        <f ca="1">IFERROR(INDEX(Tableau1[[#Headers],[01_LANCEMENT]:[15]],1,MATCH(récap!H5,OFFSET(Tableau1[[#Headers],[01_LANCEMENT]:[15]],MATCH(récap!J5,Tableau1[Codearticle],0),0),0)),"")</f>
        <v/>
      </c>
      <c r="S5" t="e">
        <f>IF(P5=0,"",VLOOKUP(J5,[1]!Tableau1[#All],3,0))</f>
        <v>#REF!</v>
      </c>
      <c r="T5" s="11">
        <f t="shared" si="0"/>
        <v>47</v>
      </c>
      <c r="U5" t="str">
        <f t="shared" si="1"/>
        <v>2023-47</v>
      </c>
    </row>
    <row r="6" spans="5:26" x14ac:dyDescent="0.3">
      <c r="E6">
        <v>9588029</v>
      </c>
      <c r="H6">
        <v>60</v>
      </c>
      <c r="I6" t="s">
        <v>34</v>
      </c>
      <c r="J6" t="s">
        <v>14</v>
      </c>
      <c r="K6" s="10">
        <v>45275</v>
      </c>
      <c r="L6" t="s">
        <v>1800</v>
      </c>
      <c r="M6" t="s">
        <v>28</v>
      </c>
      <c r="N6" t="str">
        <f>IF(VLOOKUP(J6,[1]liste!M:M,1,0)&gt;0,"oui","non")</f>
        <v>oui</v>
      </c>
      <c r="O6" t="str">
        <f>VLOOKUP(J6,[1]liste!M:N,2,0)</f>
        <v>DF</v>
      </c>
      <c r="P6" t="e">
        <f>MATCH(J6,[1]!Tableau1[Codearticle],0)</f>
        <v>#REF!</v>
      </c>
      <c r="R6" t="str">
        <f ca="1">IFERROR(INDEX(Tableau1[[#Headers],[01_LANCEMENT]:[15]],1,MATCH(récap!H6,OFFSET(Tableau1[[#Headers],[01_LANCEMENT]:[15]],MATCH(récap!J6,Tableau1[Codearticle],0),0),0)),"")</f>
        <v/>
      </c>
      <c r="S6" t="e">
        <f>IF(P6=0,"",VLOOKUP(J6,[1]!Tableau1[#All],3,0))</f>
        <v>#REF!</v>
      </c>
      <c r="T6" s="11">
        <f t="shared" si="0"/>
        <v>50</v>
      </c>
      <c r="U6" t="str">
        <f t="shared" si="1"/>
        <v>2023-50</v>
      </c>
    </row>
    <row r="7" spans="5:26" x14ac:dyDescent="0.3">
      <c r="E7">
        <v>9111460</v>
      </c>
      <c r="H7">
        <v>60</v>
      </c>
      <c r="I7" t="s">
        <v>35</v>
      </c>
      <c r="J7" t="s">
        <v>14</v>
      </c>
      <c r="K7" s="10">
        <v>45276</v>
      </c>
      <c r="L7" t="s">
        <v>1800</v>
      </c>
      <c r="M7" t="s">
        <v>28</v>
      </c>
      <c r="N7" t="str">
        <f>IF(VLOOKUP(J7,[1]liste!M:M,1,0)&gt;0,"oui","non")</f>
        <v>oui</v>
      </c>
      <c r="O7" t="str">
        <f>VLOOKUP(J7,[1]liste!M:N,2,0)</f>
        <v>DF</v>
      </c>
      <c r="P7" t="e">
        <f>MATCH(J7,[1]!Tableau1[Codearticle],0)</f>
        <v>#REF!</v>
      </c>
      <c r="R7" t="str">
        <f ca="1">IFERROR(INDEX(Tableau1[[#Headers],[01_LANCEMENT]:[15]],1,MATCH(récap!H7,OFFSET(Tableau1[[#Headers],[01_LANCEMENT]:[15]],MATCH(récap!J7,Tableau1[Codearticle],0),0),0)),"")</f>
        <v/>
      </c>
      <c r="S7" t="e">
        <f>IF(P7=0,"",VLOOKUP(J7,[1]!Tableau1[#All],3,0))</f>
        <v>#REF!</v>
      </c>
      <c r="T7" s="11">
        <f t="shared" si="0"/>
        <v>50</v>
      </c>
      <c r="U7" t="str">
        <f t="shared" si="1"/>
        <v>2023-50</v>
      </c>
    </row>
    <row r="8" spans="5:26" x14ac:dyDescent="0.3">
      <c r="E8">
        <v>5287033</v>
      </c>
      <c r="H8">
        <v>60</v>
      </c>
      <c r="I8" t="s">
        <v>36</v>
      </c>
      <c r="J8" t="s">
        <v>14</v>
      </c>
      <c r="K8" s="10">
        <v>45291</v>
      </c>
      <c r="L8" t="s">
        <v>1800</v>
      </c>
      <c r="M8" t="s">
        <v>28</v>
      </c>
      <c r="N8" t="str">
        <f>IF(VLOOKUP(J8,[1]liste!M:M,1,0)&gt;0,"oui","non")</f>
        <v>oui</v>
      </c>
      <c r="O8" t="str">
        <f>VLOOKUP(J8,[1]liste!M:N,2,0)</f>
        <v>DF</v>
      </c>
      <c r="P8" t="e">
        <f>MATCH(J8,[1]!Tableau1[Codearticle],0)</f>
        <v>#REF!</v>
      </c>
      <c r="R8" t="str">
        <f ca="1">IFERROR(INDEX(Tableau1[[#Headers],[01_LANCEMENT]:[15]],1,MATCH(récap!H8,OFFSET(Tableau1[[#Headers],[01_LANCEMENT]:[15]],MATCH(récap!J8,Tableau1[Codearticle],0),0),0)),"")</f>
        <v/>
      </c>
      <c r="S8" t="e">
        <f>IF(P8=0,"",VLOOKUP(J8,[1]!Tableau1[#All],3,0))</f>
        <v>#REF!</v>
      </c>
      <c r="T8" s="11">
        <f t="shared" si="0"/>
        <v>52</v>
      </c>
      <c r="U8" t="str">
        <f t="shared" si="1"/>
        <v>2023-52</v>
      </c>
    </row>
    <row r="9" spans="5:26" x14ac:dyDescent="0.3">
      <c r="E9">
        <v>7116723</v>
      </c>
      <c r="H9">
        <v>60</v>
      </c>
      <c r="I9" t="s">
        <v>37</v>
      </c>
      <c r="J9" t="s">
        <v>14</v>
      </c>
      <c r="K9" s="10">
        <v>45239</v>
      </c>
      <c r="L9" t="s">
        <v>1800</v>
      </c>
      <c r="M9" t="s">
        <v>28</v>
      </c>
      <c r="N9" t="str">
        <f>IF(VLOOKUP(J9,[1]liste!M:M,1,0)&gt;0,"oui","non")</f>
        <v>oui</v>
      </c>
      <c r="O9" t="str">
        <f>VLOOKUP(J9,[1]liste!M:N,2,0)</f>
        <v>DF</v>
      </c>
      <c r="P9" t="e">
        <f>MATCH(J9,[1]!Tableau1[Codearticle],0)</f>
        <v>#REF!</v>
      </c>
      <c r="R9" t="str">
        <f ca="1">IFERROR(INDEX(Tableau1[[#Headers],[01_LANCEMENT]:[15]],1,MATCH(récap!H9,OFFSET(Tableau1[[#Headers],[01_LANCEMENT]:[15]],MATCH(récap!J9,Tableau1[Codearticle],0),0),0)),"")</f>
        <v/>
      </c>
      <c r="S9" t="e">
        <f>IF(P9=0,"",VLOOKUP(J9,[1]!Tableau1[#All],3,0))</f>
        <v>#REF!</v>
      </c>
      <c r="T9" s="11">
        <f t="shared" si="0"/>
        <v>45</v>
      </c>
      <c r="U9" t="str">
        <f t="shared" si="1"/>
        <v>2023-45</v>
      </c>
    </row>
    <row r="10" spans="5:26" x14ac:dyDescent="0.3">
      <c r="E10">
        <v>3161254</v>
      </c>
      <c r="H10">
        <v>60</v>
      </c>
      <c r="I10" t="s">
        <v>38</v>
      </c>
      <c r="J10" t="s">
        <v>14</v>
      </c>
      <c r="K10" s="10">
        <v>45244</v>
      </c>
      <c r="L10" t="s">
        <v>1800</v>
      </c>
      <c r="M10" t="s">
        <v>28</v>
      </c>
      <c r="N10" t="str">
        <f>IF(VLOOKUP(J10,[1]liste!M:M,1,0)&gt;0,"oui","non")</f>
        <v>oui</v>
      </c>
      <c r="O10" t="str">
        <f>VLOOKUP(J10,[1]liste!M:N,2,0)</f>
        <v>DF</v>
      </c>
      <c r="P10" t="e">
        <f>MATCH(J10,[1]!Tableau1[Codearticle],0)</f>
        <v>#REF!</v>
      </c>
      <c r="R10" t="str">
        <f ca="1">IFERROR(INDEX(Tableau1[[#Headers],[01_LANCEMENT]:[15]],1,MATCH(récap!H10,OFFSET(Tableau1[[#Headers],[01_LANCEMENT]:[15]],MATCH(récap!J10,Tableau1[Codearticle],0),0),0)),"")</f>
        <v/>
      </c>
      <c r="S10" t="e">
        <f>IF(P10=0,"",VLOOKUP(J10,[1]!Tableau1[#All],3,0))</f>
        <v>#REF!</v>
      </c>
      <c r="T10" s="11">
        <f t="shared" si="0"/>
        <v>46</v>
      </c>
      <c r="U10" t="str">
        <f t="shared" si="1"/>
        <v>2023-46</v>
      </c>
    </row>
    <row r="11" spans="5:26" x14ac:dyDescent="0.3">
      <c r="E11">
        <v>9516655</v>
      </c>
      <c r="H11">
        <v>60</v>
      </c>
      <c r="I11" t="s">
        <v>39</v>
      </c>
      <c r="J11" t="s">
        <v>14</v>
      </c>
      <c r="K11" s="10">
        <v>45250</v>
      </c>
      <c r="L11" t="s">
        <v>1800</v>
      </c>
      <c r="M11" t="s">
        <v>28</v>
      </c>
      <c r="N11" t="str">
        <f>IF(VLOOKUP(J11,[1]liste!M:M,1,0)&gt;0,"oui","non")</f>
        <v>oui</v>
      </c>
      <c r="O11" t="str">
        <f>VLOOKUP(J11,[1]liste!M:N,2,0)</f>
        <v>DF</v>
      </c>
      <c r="P11" t="e">
        <f>MATCH(J11,[1]!Tableau1[Codearticle],0)</f>
        <v>#REF!</v>
      </c>
      <c r="R11" t="str">
        <f ca="1">IFERROR(INDEX(Tableau1[[#Headers],[01_LANCEMENT]:[15]],1,MATCH(récap!H11,OFFSET(Tableau1[[#Headers],[01_LANCEMENT]:[15]],MATCH(récap!J11,Tableau1[Codearticle],0),0),0)),"")</f>
        <v/>
      </c>
      <c r="S11" t="e">
        <f>IF(P11=0,"",VLOOKUP(J11,[1]!Tableau1[#All],3,0))</f>
        <v>#REF!</v>
      </c>
      <c r="T11" s="11">
        <f t="shared" si="0"/>
        <v>47</v>
      </c>
      <c r="U11" t="str">
        <f t="shared" si="1"/>
        <v>2023-47</v>
      </c>
    </row>
    <row r="12" spans="5:26" x14ac:dyDescent="0.3">
      <c r="E12">
        <v>6526173</v>
      </c>
      <c r="H12">
        <v>60</v>
      </c>
      <c r="I12" t="s">
        <v>40</v>
      </c>
      <c r="J12" t="s">
        <v>14</v>
      </c>
      <c r="K12" s="10">
        <v>45252</v>
      </c>
      <c r="L12" t="s">
        <v>1800</v>
      </c>
      <c r="M12" t="s">
        <v>28</v>
      </c>
      <c r="N12" t="str">
        <f>IF(VLOOKUP(J12,[1]liste!M:M,1,0)&gt;0,"oui","non")</f>
        <v>oui</v>
      </c>
      <c r="O12" t="str">
        <f>VLOOKUP(J12,[1]liste!M:N,2,0)</f>
        <v>DF</v>
      </c>
      <c r="P12" t="e">
        <f>MATCH(J12,[1]!Tableau1[Codearticle],0)</f>
        <v>#REF!</v>
      </c>
      <c r="R12" t="str">
        <f ca="1">IFERROR(INDEX(Tableau1[[#Headers],[01_LANCEMENT]:[15]],1,MATCH(récap!H12,OFFSET(Tableau1[[#Headers],[01_LANCEMENT]:[15]],MATCH(récap!J12,Tableau1[Codearticle],0),0),0)),"")</f>
        <v/>
      </c>
      <c r="S12" t="e">
        <f>IF(P12=0,"",VLOOKUP(J12,[1]!Tableau1[#All],3,0))</f>
        <v>#REF!</v>
      </c>
      <c r="T12" s="11">
        <f t="shared" si="0"/>
        <v>47</v>
      </c>
      <c r="U12" t="str">
        <f t="shared" si="1"/>
        <v>2023-47</v>
      </c>
    </row>
    <row r="13" spans="5:26" x14ac:dyDescent="0.3">
      <c r="E13">
        <v>9425244</v>
      </c>
      <c r="H13">
        <v>60</v>
      </c>
      <c r="I13" t="s">
        <v>41</v>
      </c>
      <c r="J13" t="s">
        <v>14</v>
      </c>
      <c r="K13" s="10">
        <v>45253</v>
      </c>
      <c r="L13" t="s">
        <v>1800</v>
      </c>
      <c r="M13" t="s">
        <v>28</v>
      </c>
      <c r="N13" t="str">
        <f>IF(VLOOKUP(J13,[1]liste!M:M,1,0)&gt;0,"oui","non")</f>
        <v>oui</v>
      </c>
      <c r="O13" t="str">
        <f>VLOOKUP(J13,[1]liste!M:N,2,0)</f>
        <v>DF</v>
      </c>
      <c r="P13" t="e">
        <f>MATCH(J13,[1]!Tableau1[Codearticle],0)</f>
        <v>#REF!</v>
      </c>
      <c r="R13" t="str">
        <f ca="1">IFERROR(INDEX(Tableau1[[#Headers],[01_LANCEMENT]:[15]],1,MATCH(récap!H13,OFFSET(Tableau1[[#Headers],[01_LANCEMENT]:[15]],MATCH(récap!J13,Tableau1[Codearticle],0),0),0)),"")</f>
        <v/>
      </c>
      <c r="S13" t="e">
        <f>IF(P13=0,"",VLOOKUP(J13,[1]!Tableau1[#All],3,0))</f>
        <v>#REF!</v>
      </c>
      <c r="T13" s="11">
        <f t="shared" si="0"/>
        <v>47</v>
      </c>
      <c r="U13" t="str">
        <f t="shared" si="1"/>
        <v>2023-47</v>
      </c>
    </row>
    <row r="14" spans="5:26" x14ac:dyDescent="0.3">
      <c r="E14">
        <v>2115443</v>
      </c>
      <c r="H14">
        <v>60</v>
      </c>
      <c r="I14" t="s">
        <v>42</v>
      </c>
      <c r="J14" t="s">
        <v>14</v>
      </c>
      <c r="K14" s="10">
        <v>45264</v>
      </c>
      <c r="L14" t="s">
        <v>1800</v>
      </c>
      <c r="M14" t="s">
        <v>28</v>
      </c>
      <c r="N14" t="str">
        <f>IF(VLOOKUP(J14,[1]liste!M:M,1,0)&gt;0,"oui","non")</f>
        <v>oui</v>
      </c>
      <c r="O14" t="str">
        <f>VLOOKUP(J14,[1]liste!M:N,2,0)</f>
        <v>DF</v>
      </c>
      <c r="P14" t="e">
        <f>MATCH(J14,[1]!Tableau1[Codearticle],0)</f>
        <v>#REF!</v>
      </c>
      <c r="R14" t="str">
        <f ca="1">IFERROR(INDEX(Tableau1[[#Headers],[01_LANCEMENT]:[15]],1,MATCH(récap!H14,OFFSET(Tableau1[[#Headers],[01_LANCEMENT]:[15]],MATCH(récap!J14,Tableau1[Codearticle],0),0),0)),"")</f>
        <v/>
      </c>
      <c r="S14" t="e">
        <f>IF(P14=0,"",VLOOKUP(J14,[1]!Tableau1[#All],3,0))</f>
        <v>#REF!</v>
      </c>
      <c r="T14" s="11">
        <f t="shared" si="0"/>
        <v>49</v>
      </c>
      <c r="U14" t="str">
        <f t="shared" si="1"/>
        <v>2023-49</v>
      </c>
    </row>
    <row r="15" spans="5:26" x14ac:dyDescent="0.3">
      <c r="E15">
        <v>9224873</v>
      </c>
      <c r="H15">
        <v>60</v>
      </c>
      <c r="I15" t="s">
        <v>43</v>
      </c>
      <c r="J15" t="s">
        <v>14</v>
      </c>
      <c r="K15" s="10">
        <v>45272</v>
      </c>
      <c r="L15" t="s">
        <v>1800</v>
      </c>
      <c r="M15" t="s">
        <v>28</v>
      </c>
      <c r="N15" t="str">
        <f>IF(VLOOKUP(J15,[1]liste!M:M,1,0)&gt;0,"oui","non")</f>
        <v>oui</v>
      </c>
      <c r="O15" t="str">
        <f>VLOOKUP(J15,[1]liste!M:N,2,0)</f>
        <v>DF</v>
      </c>
      <c r="P15" t="e">
        <f>MATCH(J15,[1]!Tableau1[Codearticle],0)</f>
        <v>#REF!</v>
      </c>
      <c r="R15" t="str">
        <f ca="1">IFERROR(INDEX(Tableau1[[#Headers],[01_LANCEMENT]:[15]],1,MATCH(récap!H15,OFFSET(Tableau1[[#Headers],[01_LANCEMENT]:[15]],MATCH(récap!J15,Tableau1[Codearticle],0),0),0)),"")</f>
        <v/>
      </c>
      <c r="S15" t="e">
        <f>IF(P15=0,"",VLOOKUP(J15,[1]!Tableau1[#All],3,0))</f>
        <v>#REF!</v>
      </c>
      <c r="T15" s="11">
        <f t="shared" si="0"/>
        <v>50</v>
      </c>
      <c r="U15" t="str">
        <f t="shared" si="1"/>
        <v>2023-50</v>
      </c>
    </row>
    <row r="16" spans="5:26" x14ac:dyDescent="0.3">
      <c r="E16">
        <v>2182880</v>
      </c>
      <c r="H16">
        <v>60</v>
      </c>
      <c r="I16" t="s">
        <v>44</v>
      </c>
      <c r="J16" t="s">
        <v>14</v>
      </c>
      <c r="K16" s="10">
        <v>45274</v>
      </c>
      <c r="L16" t="s">
        <v>1800</v>
      </c>
      <c r="M16" t="s">
        <v>28</v>
      </c>
      <c r="N16" t="str">
        <f>IF(VLOOKUP(J16,[1]liste!M:M,1,0)&gt;0,"oui","non")</f>
        <v>oui</v>
      </c>
      <c r="O16" t="str">
        <f>VLOOKUP(J16,[1]liste!M:N,2,0)</f>
        <v>DF</v>
      </c>
      <c r="P16" t="e">
        <f>MATCH(J16,[1]!Tableau1[Codearticle],0)</f>
        <v>#REF!</v>
      </c>
      <c r="R16" t="str">
        <f ca="1">IFERROR(INDEX(Tableau1[[#Headers],[01_LANCEMENT]:[15]],1,MATCH(récap!H16,OFFSET(Tableau1[[#Headers],[01_LANCEMENT]:[15]],MATCH(récap!J16,Tableau1[Codearticle],0),0),0)),"")</f>
        <v/>
      </c>
      <c r="S16" t="e">
        <f>IF(P16=0,"",VLOOKUP(J16,[1]!Tableau1[#All],3,0))</f>
        <v>#REF!</v>
      </c>
      <c r="T16" s="11">
        <f t="shared" si="0"/>
        <v>50</v>
      </c>
      <c r="U16" t="str">
        <f t="shared" si="1"/>
        <v>2023-50</v>
      </c>
    </row>
    <row r="17" spans="5:21" x14ac:dyDescent="0.3">
      <c r="E17">
        <v>6920582</v>
      </c>
      <c r="H17">
        <v>70</v>
      </c>
      <c r="I17" t="s">
        <v>45</v>
      </c>
      <c r="J17" t="s">
        <v>14</v>
      </c>
      <c r="K17" s="10">
        <v>45251</v>
      </c>
      <c r="L17" t="s">
        <v>1800</v>
      </c>
      <c r="M17" t="s">
        <v>28</v>
      </c>
      <c r="N17" t="str">
        <f>IF(VLOOKUP(J17,[1]liste!M:M,1,0)&gt;0,"oui","non")</f>
        <v>oui</v>
      </c>
      <c r="O17" t="str">
        <f>VLOOKUP(J17,[1]liste!M:N,2,0)</f>
        <v>DF</v>
      </c>
      <c r="P17" t="e">
        <f>MATCH(J17,[1]!Tableau1[Codearticle],0)</f>
        <v>#REF!</v>
      </c>
      <c r="R17" t="str">
        <f ca="1">IFERROR(INDEX(Tableau1[[#Headers],[01_LANCEMENT]:[15]],1,MATCH(récap!H17,OFFSET(Tableau1[[#Headers],[01_LANCEMENT]:[15]],MATCH(récap!J17,Tableau1[Codearticle],0),0),0)),"")</f>
        <v>03</v>
      </c>
      <c r="S17" t="e">
        <f>IF(P17=0,"",VLOOKUP(J17,[1]!Tableau1[#All],3,0))</f>
        <v>#REF!</v>
      </c>
      <c r="T17" s="11">
        <f t="shared" si="0"/>
        <v>47</v>
      </c>
      <c r="U17" t="str">
        <f t="shared" si="1"/>
        <v>2023-47</v>
      </c>
    </row>
    <row r="18" spans="5:21" x14ac:dyDescent="0.3">
      <c r="E18">
        <v>2038804</v>
      </c>
      <c r="H18">
        <v>70</v>
      </c>
      <c r="I18" t="s">
        <v>46</v>
      </c>
      <c r="J18" t="s">
        <v>14</v>
      </c>
      <c r="K18" s="10">
        <v>45251</v>
      </c>
      <c r="L18" t="s">
        <v>1800</v>
      </c>
      <c r="M18" t="s">
        <v>28</v>
      </c>
      <c r="N18" t="str">
        <f>IF(VLOOKUP(J18,[1]liste!M:M,1,0)&gt;0,"oui","non")</f>
        <v>oui</v>
      </c>
      <c r="O18" t="str">
        <f>VLOOKUP(J18,[1]liste!M:N,2,0)</f>
        <v>DF</v>
      </c>
      <c r="P18" t="e">
        <f>MATCH(J18,[1]!Tableau1[Codearticle],0)</f>
        <v>#REF!</v>
      </c>
      <c r="R18" t="str">
        <f ca="1">IFERROR(INDEX(Tableau1[[#Headers],[01_LANCEMENT]:[15]],1,MATCH(récap!H18,OFFSET(Tableau1[[#Headers],[01_LANCEMENT]:[15]],MATCH(récap!J18,Tableau1[Codearticle],0),0),0)),"")</f>
        <v>03</v>
      </c>
      <c r="S18" t="e">
        <f>IF(P18=0,"",VLOOKUP(J18,[1]!Tableau1[#All],3,0))</f>
        <v>#REF!</v>
      </c>
      <c r="T18" s="11">
        <f t="shared" si="0"/>
        <v>47</v>
      </c>
      <c r="U18" t="str">
        <f t="shared" si="1"/>
        <v>2023-47</v>
      </c>
    </row>
    <row r="19" spans="5:21" x14ac:dyDescent="0.3">
      <c r="E19">
        <v>7146506</v>
      </c>
      <c r="H19">
        <v>60</v>
      </c>
      <c r="I19" t="s">
        <v>47</v>
      </c>
      <c r="J19" t="s">
        <v>14</v>
      </c>
      <c r="K19" s="10">
        <v>45251</v>
      </c>
      <c r="L19" t="s">
        <v>1800</v>
      </c>
      <c r="M19" t="s">
        <v>28</v>
      </c>
      <c r="N19" t="str">
        <f>IF(VLOOKUP(J19,[1]liste!M:M,1,0)&gt;0,"oui","non")</f>
        <v>oui</v>
      </c>
      <c r="O19" t="str">
        <f>VLOOKUP(J19,[1]liste!M:N,2,0)</f>
        <v>DF</v>
      </c>
      <c r="P19" t="e">
        <f>MATCH(J19,[1]!Tableau1[Codearticle],0)</f>
        <v>#REF!</v>
      </c>
      <c r="R19" t="str">
        <f ca="1">IFERROR(INDEX(Tableau1[[#Headers],[01_LANCEMENT]:[15]],1,MATCH(récap!H19,OFFSET(Tableau1[[#Headers],[01_LANCEMENT]:[15]],MATCH(récap!J19,Tableau1[Codearticle],0),0),0)),"")</f>
        <v/>
      </c>
      <c r="S19" t="e">
        <f>IF(P19=0,"",VLOOKUP(J19,[1]!Tableau1[#All],3,0))</f>
        <v>#REF!</v>
      </c>
      <c r="T19" s="11">
        <f t="shared" si="0"/>
        <v>47</v>
      </c>
      <c r="U19" t="str">
        <f t="shared" si="1"/>
        <v>2023-47</v>
      </c>
    </row>
    <row r="20" spans="5:21" x14ac:dyDescent="0.3">
      <c r="E20">
        <v>9884320</v>
      </c>
      <c r="H20">
        <v>60</v>
      </c>
      <c r="I20" t="s">
        <v>48</v>
      </c>
      <c r="J20" t="s">
        <v>14</v>
      </c>
      <c r="K20" s="10">
        <v>45253</v>
      </c>
      <c r="L20" t="s">
        <v>1800</v>
      </c>
      <c r="M20" t="s">
        <v>28</v>
      </c>
      <c r="N20" t="str">
        <f>IF(VLOOKUP(J20,[1]liste!M:M,1,0)&gt;0,"oui","non")</f>
        <v>oui</v>
      </c>
      <c r="O20" t="str">
        <f>VLOOKUP(J20,[1]liste!M:N,2,0)</f>
        <v>DF</v>
      </c>
      <c r="P20" t="e">
        <f>MATCH(J20,[1]!Tableau1[Codearticle],0)</f>
        <v>#REF!</v>
      </c>
      <c r="R20" t="str">
        <f ca="1">IFERROR(INDEX(Tableau1[[#Headers],[01_LANCEMENT]:[15]],1,MATCH(récap!H20,OFFSET(Tableau1[[#Headers],[01_LANCEMENT]:[15]],MATCH(récap!J20,Tableau1[Codearticle],0),0),0)),"")</f>
        <v/>
      </c>
      <c r="S20" t="e">
        <f>IF(P20=0,"",VLOOKUP(J20,[1]!Tableau1[#All],3,0))</f>
        <v>#REF!</v>
      </c>
      <c r="T20" s="11">
        <f t="shared" si="0"/>
        <v>47</v>
      </c>
      <c r="U20" t="str">
        <f t="shared" si="1"/>
        <v>2023-47</v>
      </c>
    </row>
    <row r="21" spans="5:21" x14ac:dyDescent="0.3">
      <c r="E21">
        <v>5501033</v>
      </c>
      <c r="H21">
        <v>60</v>
      </c>
      <c r="I21" t="s">
        <v>49</v>
      </c>
      <c r="J21" t="s">
        <v>14</v>
      </c>
      <c r="K21" s="10">
        <v>45255</v>
      </c>
      <c r="L21" t="s">
        <v>1800</v>
      </c>
      <c r="M21" t="s">
        <v>28</v>
      </c>
      <c r="N21" t="str">
        <f>IF(VLOOKUP(J21,[1]liste!M:M,1,0)&gt;0,"oui","non")</f>
        <v>oui</v>
      </c>
      <c r="O21" t="str">
        <f>VLOOKUP(J21,[1]liste!M:N,2,0)</f>
        <v>DF</v>
      </c>
      <c r="P21" t="e">
        <f>MATCH(J21,[1]!Tableau1[Codearticle],0)</f>
        <v>#REF!</v>
      </c>
      <c r="R21" t="str">
        <f ca="1">IFERROR(INDEX(Tableau1[[#Headers],[01_LANCEMENT]:[15]],1,MATCH(récap!H21,OFFSET(Tableau1[[#Headers],[01_LANCEMENT]:[15]],MATCH(récap!J21,Tableau1[Codearticle],0),0),0)),"")</f>
        <v/>
      </c>
      <c r="S21" t="e">
        <f>IF(P21=0,"",VLOOKUP(J21,[1]!Tableau1[#All],3,0))</f>
        <v>#REF!</v>
      </c>
      <c r="T21" s="11">
        <f t="shared" si="0"/>
        <v>47</v>
      </c>
      <c r="U21" t="str">
        <f t="shared" si="1"/>
        <v>2023-47</v>
      </c>
    </row>
    <row r="22" spans="5:21" x14ac:dyDescent="0.3">
      <c r="E22">
        <v>2547159</v>
      </c>
      <c r="H22">
        <v>60</v>
      </c>
      <c r="I22" t="s">
        <v>50</v>
      </c>
      <c r="J22" t="s">
        <v>14</v>
      </c>
      <c r="K22" s="10">
        <v>45266</v>
      </c>
      <c r="L22" t="s">
        <v>1800</v>
      </c>
      <c r="M22" t="s">
        <v>28</v>
      </c>
      <c r="N22" t="str">
        <f>IF(VLOOKUP(J22,[1]liste!M:M,1,0)&gt;0,"oui","non")</f>
        <v>oui</v>
      </c>
      <c r="O22" t="str">
        <f>VLOOKUP(J22,[1]liste!M:N,2,0)</f>
        <v>DF</v>
      </c>
      <c r="P22" t="e">
        <f>MATCH(J22,[1]!Tableau1[Codearticle],0)</f>
        <v>#REF!</v>
      </c>
      <c r="R22" t="str">
        <f ca="1">IFERROR(INDEX(Tableau1[[#Headers],[01_LANCEMENT]:[15]],1,MATCH(récap!H22,OFFSET(Tableau1[[#Headers],[01_LANCEMENT]:[15]],MATCH(récap!J22,Tableau1[Codearticle],0),0),0)),"")</f>
        <v/>
      </c>
      <c r="S22" t="e">
        <f>IF(P22=0,"",VLOOKUP(J22,[1]!Tableau1[#All],3,0))</f>
        <v>#REF!</v>
      </c>
      <c r="T22" s="11">
        <f t="shared" si="0"/>
        <v>49</v>
      </c>
      <c r="U22" t="str">
        <f t="shared" si="1"/>
        <v>2023-49</v>
      </c>
    </row>
    <row r="23" spans="5:21" x14ac:dyDescent="0.3">
      <c r="E23">
        <v>4282973</v>
      </c>
      <c r="H23">
        <v>60</v>
      </c>
      <c r="I23" t="s">
        <v>51</v>
      </c>
      <c r="J23" t="s">
        <v>14</v>
      </c>
      <c r="K23" s="10">
        <v>45265</v>
      </c>
      <c r="L23" t="s">
        <v>1800</v>
      </c>
      <c r="M23" t="s">
        <v>28</v>
      </c>
      <c r="N23" t="str">
        <f>IF(VLOOKUP(J23,[1]liste!M:M,1,0)&gt;0,"oui","non")</f>
        <v>oui</v>
      </c>
      <c r="O23" t="str">
        <f>VLOOKUP(J23,[1]liste!M:N,2,0)</f>
        <v>DF</v>
      </c>
      <c r="P23" t="e">
        <f>MATCH(J23,[1]!Tableau1[Codearticle],0)</f>
        <v>#REF!</v>
      </c>
      <c r="R23" t="str">
        <f ca="1">IFERROR(INDEX(Tableau1[[#Headers],[01_LANCEMENT]:[15]],1,MATCH(récap!H23,OFFSET(Tableau1[[#Headers],[01_LANCEMENT]:[15]],MATCH(récap!J23,Tableau1[Codearticle],0),0),0)),"")</f>
        <v/>
      </c>
      <c r="S23" t="e">
        <f>IF(P23=0,"",VLOOKUP(J23,[1]!Tableau1[#All],3,0))</f>
        <v>#REF!</v>
      </c>
      <c r="T23" s="11">
        <f t="shared" si="0"/>
        <v>49</v>
      </c>
      <c r="U23" t="str">
        <f t="shared" si="1"/>
        <v>2023-49</v>
      </c>
    </row>
    <row r="24" spans="5:21" x14ac:dyDescent="0.3">
      <c r="E24">
        <v>9319532</v>
      </c>
      <c r="H24">
        <v>60</v>
      </c>
      <c r="I24" t="s">
        <v>52</v>
      </c>
      <c r="J24" t="s">
        <v>14</v>
      </c>
      <c r="K24" s="10">
        <v>45275</v>
      </c>
      <c r="L24" t="s">
        <v>1800</v>
      </c>
      <c r="M24" t="s">
        <v>28</v>
      </c>
      <c r="N24" t="str">
        <f>IF(VLOOKUP(J24,[1]liste!M:M,1,0)&gt;0,"oui","non")</f>
        <v>oui</v>
      </c>
      <c r="O24" t="str">
        <f>VLOOKUP(J24,[1]liste!M:N,2,0)</f>
        <v>DF</v>
      </c>
      <c r="P24" t="e">
        <f>MATCH(J24,[1]!Tableau1[Codearticle],0)</f>
        <v>#REF!</v>
      </c>
      <c r="R24" t="str">
        <f ca="1">IFERROR(INDEX(Tableau1[[#Headers],[01_LANCEMENT]:[15]],1,MATCH(récap!H24,OFFSET(Tableau1[[#Headers],[01_LANCEMENT]:[15]],MATCH(récap!J24,Tableau1[Codearticle],0),0),0)),"")</f>
        <v/>
      </c>
      <c r="S24" t="e">
        <f>IF(P24=0,"",VLOOKUP(J24,[1]!Tableau1[#All],3,0))</f>
        <v>#REF!</v>
      </c>
      <c r="T24" s="11">
        <f t="shared" si="0"/>
        <v>50</v>
      </c>
      <c r="U24" t="str">
        <f t="shared" si="1"/>
        <v>2023-50</v>
      </c>
    </row>
    <row r="25" spans="5:21" x14ac:dyDescent="0.3">
      <c r="E25">
        <v>3263001</v>
      </c>
      <c r="H25">
        <v>60</v>
      </c>
      <c r="I25" t="s">
        <v>53</v>
      </c>
      <c r="J25" t="s">
        <v>14</v>
      </c>
      <c r="K25" s="10">
        <v>45236</v>
      </c>
      <c r="L25" t="s">
        <v>1800</v>
      </c>
      <c r="M25" t="s">
        <v>28</v>
      </c>
      <c r="N25" t="str">
        <f>IF(VLOOKUP(J25,[1]liste!M:M,1,0)&gt;0,"oui","non")</f>
        <v>oui</v>
      </c>
      <c r="O25" t="str">
        <f>VLOOKUP(J25,[1]liste!M:N,2,0)</f>
        <v>DF</v>
      </c>
      <c r="P25" t="e">
        <f>MATCH(J25,[1]!Tableau1[Codearticle],0)</f>
        <v>#REF!</v>
      </c>
      <c r="R25" t="str">
        <f ca="1">IFERROR(INDEX(Tableau1[[#Headers],[01_LANCEMENT]:[15]],1,MATCH(récap!H25,OFFSET(Tableau1[[#Headers],[01_LANCEMENT]:[15]],MATCH(récap!J25,Tableau1[Codearticle],0),0),0)),"")</f>
        <v/>
      </c>
      <c r="S25" t="e">
        <f>IF(P25=0,"",VLOOKUP(J25,[1]!Tableau1[#All],3,0))</f>
        <v>#REF!</v>
      </c>
      <c r="T25" s="11">
        <f t="shared" si="0"/>
        <v>45</v>
      </c>
      <c r="U25" t="str">
        <f t="shared" si="1"/>
        <v>2023-45</v>
      </c>
    </row>
    <row r="26" spans="5:21" x14ac:dyDescent="0.3">
      <c r="E26">
        <v>1446089</v>
      </c>
      <c r="H26">
        <v>60</v>
      </c>
      <c r="I26" t="s">
        <v>54</v>
      </c>
      <c r="J26" t="s">
        <v>14</v>
      </c>
      <c r="K26" s="10">
        <v>45239</v>
      </c>
      <c r="L26" t="s">
        <v>1800</v>
      </c>
      <c r="M26" t="s">
        <v>28</v>
      </c>
      <c r="N26" t="str">
        <f>IF(VLOOKUP(J26,[1]liste!M:M,1,0)&gt;0,"oui","non")</f>
        <v>oui</v>
      </c>
      <c r="O26" t="str">
        <f>VLOOKUP(J26,[1]liste!M:N,2,0)</f>
        <v>DF</v>
      </c>
      <c r="P26" t="e">
        <f>MATCH(J26,[1]!Tableau1[Codearticle],0)</f>
        <v>#REF!</v>
      </c>
      <c r="R26" t="str">
        <f ca="1">IFERROR(INDEX(Tableau1[[#Headers],[01_LANCEMENT]:[15]],1,MATCH(récap!H26,OFFSET(Tableau1[[#Headers],[01_LANCEMENT]:[15]],MATCH(récap!J26,Tableau1[Codearticle],0),0),0)),"")</f>
        <v/>
      </c>
      <c r="S26" t="e">
        <f>IF(P26=0,"",VLOOKUP(J26,[1]!Tableau1[#All],3,0))</f>
        <v>#REF!</v>
      </c>
      <c r="T26" s="11">
        <f t="shared" si="0"/>
        <v>45</v>
      </c>
      <c r="U26" t="str">
        <f t="shared" si="1"/>
        <v>2023-45</v>
      </c>
    </row>
    <row r="27" spans="5:21" x14ac:dyDescent="0.3">
      <c r="E27">
        <v>3880297</v>
      </c>
      <c r="H27">
        <v>60</v>
      </c>
      <c r="I27" t="s">
        <v>55</v>
      </c>
      <c r="J27" t="s">
        <v>14</v>
      </c>
      <c r="K27" s="10">
        <v>45245</v>
      </c>
      <c r="L27" t="s">
        <v>1800</v>
      </c>
      <c r="M27" t="s">
        <v>28</v>
      </c>
      <c r="N27" t="str">
        <f>IF(VLOOKUP(J27,[1]liste!M:M,1,0)&gt;0,"oui","non")</f>
        <v>oui</v>
      </c>
      <c r="O27" t="str">
        <f>VLOOKUP(J27,[1]liste!M:N,2,0)</f>
        <v>DF</v>
      </c>
      <c r="P27" t="e">
        <f>MATCH(J27,[1]!Tableau1[Codearticle],0)</f>
        <v>#REF!</v>
      </c>
      <c r="R27" t="str">
        <f ca="1">IFERROR(INDEX(Tableau1[[#Headers],[01_LANCEMENT]:[15]],1,MATCH(récap!H27,OFFSET(Tableau1[[#Headers],[01_LANCEMENT]:[15]],MATCH(récap!J27,Tableau1[Codearticle],0),0),0)),"")</f>
        <v/>
      </c>
      <c r="S27" t="e">
        <f>IF(P27=0,"",VLOOKUP(J27,[1]!Tableau1[#All],3,0))</f>
        <v>#REF!</v>
      </c>
      <c r="T27" s="11">
        <f t="shared" si="0"/>
        <v>46</v>
      </c>
      <c r="U27" t="str">
        <f t="shared" si="1"/>
        <v>2023-46</v>
      </c>
    </row>
    <row r="28" spans="5:21" x14ac:dyDescent="0.3">
      <c r="E28">
        <v>3249161</v>
      </c>
      <c r="H28">
        <v>60</v>
      </c>
      <c r="I28" t="s">
        <v>56</v>
      </c>
      <c r="J28" t="s">
        <v>14</v>
      </c>
      <c r="K28" s="10">
        <v>45266</v>
      </c>
      <c r="L28" t="s">
        <v>1800</v>
      </c>
      <c r="M28" t="s">
        <v>28</v>
      </c>
      <c r="N28" t="str">
        <f>IF(VLOOKUP(J28,[1]liste!M:M,1,0)&gt;0,"oui","non")</f>
        <v>oui</v>
      </c>
      <c r="O28" t="str">
        <f>VLOOKUP(J28,[1]liste!M:N,2,0)</f>
        <v>DF</v>
      </c>
      <c r="P28" t="e">
        <f>MATCH(J28,[1]!Tableau1[Codearticle],0)</f>
        <v>#REF!</v>
      </c>
      <c r="R28" t="str">
        <f ca="1">IFERROR(INDEX(Tableau1[[#Headers],[01_LANCEMENT]:[15]],1,MATCH(récap!H28,OFFSET(Tableau1[[#Headers],[01_LANCEMENT]:[15]],MATCH(récap!J28,Tableau1[Codearticle],0),0),0)),"")</f>
        <v/>
      </c>
      <c r="S28" t="e">
        <f>IF(P28=0,"",VLOOKUP(J28,[1]!Tableau1[#All],3,0))</f>
        <v>#REF!</v>
      </c>
      <c r="T28" s="11">
        <f t="shared" si="0"/>
        <v>49</v>
      </c>
      <c r="U28" t="str">
        <f t="shared" si="1"/>
        <v>2023-49</v>
      </c>
    </row>
    <row r="29" spans="5:21" x14ac:dyDescent="0.3">
      <c r="E29">
        <v>7337372</v>
      </c>
      <c r="H29">
        <v>60</v>
      </c>
      <c r="I29" t="s">
        <v>57</v>
      </c>
      <c r="J29" t="s">
        <v>14</v>
      </c>
      <c r="K29" s="10">
        <v>45266</v>
      </c>
      <c r="L29" t="s">
        <v>1800</v>
      </c>
      <c r="M29" t="s">
        <v>28</v>
      </c>
      <c r="N29" t="str">
        <f>IF(VLOOKUP(J29,[1]liste!M:M,1,0)&gt;0,"oui","non")</f>
        <v>oui</v>
      </c>
      <c r="O29" t="str">
        <f>VLOOKUP(J29,[1]liste!M:N,2,0)</f>
        <v>DF</v>
      </c>
      <c r="P29" t="e">
        <f>MATCH(J29,[1]!Tableau1[Codearticle],0)</f>
        <v>#REF!</v>
      </c>
      <c r="R29" t="str">
        <f ca="1">IFERROR(INDEX(Tableau1[[#Headers],[01_LANCEMENT]:[15]],1,MATCH(récap!H29,OFFSET(Tableau1[[#Headers],[01_LANCEMENT]:[15]],MATCH(récap!J29,Tableau1[Codearticle],0),0),0)),"")</f>
        <v/>
      </c>
      <c r="S29" t="e">
        <f>IF(P29=0,"",VLOOKUP(J29,[1]!Tableau1[#All],3,0))</f>
        <v>#REF!</v>
      </c>
      <c r="T29" s="11">
        <f t="shared" si="0"/>
        <v>49</v>
      </c>
      <c r="U29" t="str">
        <f t="shared" si="1"/>
        <v>2023-49</v>
      </c>
    </row>
    <row r="30" spans="5:21" x14ac:dyDescent="0.3">
      <c r="E30">
        <v>7931820</v>
      </c>
      <c r="H30">
        <v>60</v>
      </c>
      <c r="I30" t="s">
        <v>58</v>
      </c>
      <c r="J30" t="s">
        <v>14</v>
      </c>
      <c r="K30" s="10">
        <v>45280</v>
      </c>
      <c r="L30" t="s">
        <v>1800</v>
      </c>
      <c r="M30" t="s">
        <v>28</v>
      </c>
      <c r="N30" t="str">
        <f>IF(VLOOKUP(J30,[1]liste!M:M,1,0)&gt;0,"oui","non")</f>
        <v>oui</v>
      </c>
      <c r="O30" t="str">
        <f>VLOOKUP(J30,[1]liste!M:N,2,0)</f>
        <v>DF</v>
      </c>
      <c r="P30" t="e">
        <f>MATCH(J30,[1]!Tableau1[Codearticle],0)</f>
        <v>#REF!</v>
      </c>
      <c r="R30" t="str">
        <f ca="1">IFERROR(INDEX(Tableau1[[#Headers],[01_LANCEMENT]:[15]],1,MATCH(récap!H30,OFFSET(Tableau1[[#Headers],[01_LANCEMENT]:[15]],MATCH(récap!J30,Tableau1[Codearticle],0),0),0)),"")</f>
        <v/>
      </c>
      <c r="S30" t="e">
        <f>IF(P30=0,"",VLOOKUP(J30,[1]!Tableau1[#All],3,0))</f>
        <v>#REF!</v>
      </c>
      <c r="T30" s="11">
        <f t="shared" si="0"/>
        <v>51</v>
      </c>
      <c r="U30" t="str">
        <f t="shared" si="1"/>
        <v>2023-51</v>
      </c>
    </row>
    <row r="31" spans="5:21" x14ac:dyDescent="0.3">
      <c r="E31">
        <v>6550251</v>
      </c>
      <c r="H31">
        <v>60</v>
      </c>
      <c r="I31" t="s">
        <v>59</v>
      </c>
      <c r="J31" t="s">
        <v>14</v>
      </c>
      <c r="K31" s="10">
        <v>45239</v>
      </c>
      <c r="L31" t="s">
        <v>1800</v>
      </c>
      <c r="M31" t="s">
        <v>28</v>
      </c>
      <c r="N31" t="str">
        <f>IF(VLOOKUP(J31,[1]liste!M:M,1,0)&gt;0,"oui","non")</f>
        <v>oui</v>
      </c>
      <c r="O31" t="str">
        <f>VLOOKUP(J31,[1]liste!M:N,2,0)</f>
        <v>DF</v>
      </c>
      <c r="P31" t="e">
        <f>MATCH(J31,[1]!Tableau1[Codearticle],0)</f>
        <v>#REF!</v>
      </c>
      <c r="R31" t="str">
        <f ca="1">IFERROR(INDEX(Tableau1[[#Headers],[01_LANCEMENT]:[15]],1,MATCH(récap!H31,OFFSET(Tableau1[[#Headers],[01_LANCEMENT]:[15]],MATCH(récap!J31,Tableau1[Codearticle],0),0),0)),"")</f>
        <v/>
      </c>
      <c r="S31" t="e">
        <f>IF(P31=0,"",VLOOKUP(J31,[1]!Tableau1[#All],3,0))</f>
        <v>#REF!</v>
      </c>
      <c r="T31" s="11">
        <f t="shared" si="0"/>
        <v>45</v>
      </c>
      <c r="U31" t="str">
        <f t="shared" si="1"/>
        <v>2023-45</v>
      </c>
    </row>
    <row r="32" spans="5:21" x14ac:dyDescent="0.3">
      <c r="E32">
        <v>9631095</v>
      </c>
      <c r="H32">
        <v>60</v>
      </c>
      <c r="I32" t="s">
        <v>60</v>
      </c>
      <c r="J32" t="s">
        <v>14</v>
      </c>
      <c r="K32" s="10">
        <v>45270</v>
      </c>
      <c r="L32" t="s">
        <v>1800</v>
      </c>
      <c r="M32" t="s">
        <v>28</v>
      </c>
      <c r="N32" t="str">
        <f>IF(VLOOKUP(J32,[1]liste!M:M,1,0)&gt;0,"oui","non")</f>
        <v>oui</v>
      </c>
      <c r="O32" t="str">
        <f>VLOOKUP(J32,[1]liste!M:N,2,0)</f>
        <v>DF</v>
      </c>
      <c r="P32" t="e">
        <f>MATCH(J32,[1]!Tableau1[Codearticle],0)</f>
        <v>#REF!</v>
      </c>
      <c r="R32" t="str">
        <f ca="1">IFERROR(INDEX(Tableau1[[#Headers],[01_LANCEMENT]:[15]],1,MATCH(récap!H32,OFFSET(Tableau1[[#Headers],[01_LANCEMENT]:[15]],MATCH(récap!J32,Tableau1[Codearticle],0),0),0)),"")</f>
        <v/>
      </c>
      <c r="S32" t="e">
        <f>IF(P32=0,"",VLOOKUP(J32,[1]!Tableau1[#All],3,0))</f>
        <v>#REF!</v>
      </c>
      <c r="T32" s="11">
        <f t="shared" si="0"/>
        <v>49</v>
      </c>
      <c r="U32" t="str">
        <f t="shared" si="1"/>
        <v>2023-49</v>
      </c>
    </row>
    <row r="33" spans="5:21" x14ac:dyDescent="0.3">
      <c r="E33">
        <v>1185457</v>
      </c>
      <c r="H33">
        <v>60</v>
      </c>
      <c r="I33" t="s">
        <v>61</v>
      </c>
      <c r="J33" t="s">
        <v>14</v>
      </c>
      <c r="K33" s="10">
        <v>45278</v>
      </c>
      <c r="L33" t="s">
        <v>1800</v>
      </c>
      <c r="M33" t="s">
        <v>28</v>
      </c>
      <c r="N33" t="str">
        <f>IF(VLOOKUP(J33,[1]liste!M:M,1,0)&gt;0,"oui","non")</f>
        <v>oui</v>
      </c>
      <c r="O33" t="str">
        <f>VLOOKUP(J33,[1]liste!M:N,2,0)</f>
        <v>DF</v>
      </c>
      <c r="P33" t="e">
        <f>MATCH(J33,[1]!Tableau1[Codearticle],0)</f>
        <v>#REF!</v>
      </c>
      <c r="R33" t="str">
        <f ca="1">IFERROR(INDEX(Tableau1[[#Headers],[01_LANCEMENT]:[15]],1,MATCH(récap!H33,OFFSET(Tableau1[[#Headers],[01_LANCEMENT]:[15]],MATCH(récap!J33,Tableau1[Codearticle],0),0),0)),"")</f>
        <v/>
      </c>
      <c r="S33" t="e">
        <f>IF(P33=0,"",VLOOKUP(J33,[1]!Tableau1[#All],3,0))</f>
        <v>#REF!</v>
      </c>
      <c r="T33" s="11">
        <f t="shared" si="0"/>
        <v>51</v>
      </c>
      <c r="U33" t="str">
        <f t="shared" si="1"/>
        <v>2023-51</v>
      </c>
    </row>
    <row r="34" spans="5:21" x14ac:dyDescent="0.3">
      <c r="E34">
        <v>3524863</v>
      </c>
      <c r="H34">
        <v>60</v>
      </c>
      <c r="I34" t="s">
        <v>62</v>
      </c>
      <c r="J34" t="s">
        <v>14</v>
      </c>
      <c r="K34" s="10">
        <v>45278</v>
      </c>
      <c r="L34" t="s">
        <v>1800</v>
      </c>
      <c r="M34" t="s">
        <v>28</v>
      </c>
      <c r="N34" t="str">
        <f>IF(VLOOKUP(J34,[1]liste!M:M,1,0)&gt;0,"oui","non")</f>
        <v>oui</v>
      </c>
      <c r="O34" t="str">
        <f>VLOOKUP(J34,[1]liste!M:N,2,0)</f>
        <v>DF</v>
      </c>
      <c r="P34" t="e">
        <f>MATCH(J34,[1]!Tableau1[Codearticle],0)</f>
        <v>#REF!</v>
      </c>
      <c r="R34" t="str">
        <f ca="1">IFERROR(INDEX(Tableau1[[#Headers],[01_LANCEMENT]:[15]],1,MATCH(récap!H34,OFFSET(Tableau1[[#Headers],[01_LANCEMENT]:[15]],MATCH(récap!J34,Tableau1[Codearticle],0),0),0)),"")</f>
        <v/>
      </c>
      <c r="S34" t="e">
        <f>IF(P34=0,"",VLOOKUP(J34,[1]!Tableau1[#All],3,0))</f>
        <v>#REF!</v>
      </c>
      <c r="T34" s="11">
        <f t="shared" si="0"/>
        <v>51</v>
      </c>
      <c r="U34" t="str">
        <f t="shared" si="1"/>
        <v>2023-51</v>
      </c>
    </row>
    <row r="35" spans="5:21" x14ac:dyDescent="0.3">
      <c r="E35">
        <v>8930618</v>
      </c>
      <c r="H35">
        <v>60</v>
      </c>
      <c r="I35" t="s">
        <v>63</v>
      </c>
      <c r="J35" t="s">
        <v>14</v>
      </c>
      <c r="K35" s="10">
        <v>45281</v>
      </c>
      <c r="L35" t="s">
        <v>1800</v>
      </c>
      <c r="M35" t="s">
        <v>28</v>
      </c>
      <c r="N35" t="str">
        <f>IF(VLOOKUP(J35,[1]liste!M:M,1,0)&gt;0,"oui","non")</f>
        <v>oui</v>
      </c>
      <c r="O35" t="str">
        <f>VLOOKUP(J35,[1]liste!M:N,2,0)</f>
        <v>DF</v>
      </c>
      <c r="P35" t="e">
        <f>MATCH(J35,[1]!Tableau1[Codearticle],0)</f>
        <v>#REF!</v>
      </c>
      <c r="R35" t="str">
        <f ca="1">IFERROR(INDEX(Tableau1[[#Headers],[01_LANCEMENT]:[15]],1,MATCH(récap!H35,OFFSET(Tableau1[[#Headers],[01_LANCEMENT]:[15]],MATCH(récap!J35,Tableau1[Codearticle],0),0),0)),"")</f>
        <v/>
      </c>
      <c r="S35" t="e">
        <f>IF(P35=0,"",VLOOKUP(J35,[1]!Tableau1[#All],3,0))</f>
        <v>#REF!</v>
      </c>
      <c r="T35" s="11">
        <f t="shared" si="0"/>
        <v>51</v>
      </c>
      <c r="U35" t="str">
        <f t="shared" si="1"/>
        <v>2023-51</v>
      </c>
    </row>
    <row r="36" spans="5:21" x14ac:dyDescent="0.3">
      <c r="E36">
        <v>7260774</v>
      </c>
      <c r="H36">
        <v>60</v>
      </c>
      <c r="I36" t="s">
        <v>64</v>
      </c>
      <c r="J36" t="s">
        <v>14</v>
      </c>
      <c r="K36" s="10">
        <v>45281</v>
      </c>
      <c r="L36" t="s">
        <v>1800</v>
      </c>
      <c r="M36" t="s">
        <v>28</v>
      </c>
      <c r="N36" t="str">
        <f>IF(VLOOKUP(J36,[1]liste!M:M,1,0)&gt;0,"oui","non")</f>
        <v>oui</v>
      </c>
      <c r="O36" t="str">
        <f>VLOOKUP(J36,[1]liste!M:N,2,0)</f>
        <v>DF</v>
      </c>
      <c r="P36" t="e">
        <f>MATCH(J36,[1]!Tableau1[Codearticle],0)</f>
        <v>#REF!</v>
      </c>
      <c r="R36" t="str">
        <f ca="1">IFERROR(INDEX(Tableau1[[#Headers],[01_LANCEMENT]:[15]],1,MATCH(récap!H36,OFFSET(Tableau1[[#Headers],[01_LANCEMENT]:[15]],MATCH(récap!J36,Tableau1[Codearticle],0),0),0)),"")</f>
        <v/>
      </c>
      <c r="S36" t="e">
        <f>IF(P36=0,"",VLOOKUP(J36,[1]!Tableau1[#All],3,0))</f>
        <v>#REF!</v>
      </c>
      <c r="T36" s="11">
        <f t="shared" si="0"/>
        <v>51</v>
      </c>
      <c r="U36" t="str">
        <f t="shared" si="1"/>
        <v>2023-51</v>
      </c>
    </row>
    <row r="37" spans="5:21" x14ac:dyDescent="0.3">
      <c r="E37">
        <v>4859755</v>
      </c>
      <c r="H37">
        <v>60</v>
      </c>
      <c r="I37" t="s">
        <v>65</v>
      </c>
      <c r="J37" t="s">
        <v>14</v>
      </c>
      <c r="K37" s="10">
        <v>45281</v>
      </c>
      <c r="L37" t="s">
        <v>1800</v>
      </c>
      <c r="M37" t="s">
        <v>28</v>
      </c>
      <c r="N37" t="str">
        <f>IF(VLOOKUP(J37,[1]liste!M:M,1,0)&gt;0,"oui","non")</f>
        <v>oui</v>
      </c>
      <c r="O37" t="str">
        <f>VLOOKUP(J37,[1]liste!M:N,2,0)</f>
        <v>DF</v>
      </c>
      <c r="P37" t="e">
        <f>MATCH(J37,[1]!Tableau1[Codearticle],0)</f>
        <v>#REF!</v>
      </c>
      <c r="R37" t="str">
        <f ca="1">IFERROR(INDEX(Tableau1[[#Headers],[01_LANCEMENT]:[15]],1,MATCH(récap!H37,OFFSET(Tableau1[[#Headers],[01_LANCEMENT]:[15]],MATCH(récap!J37,Tableau1[Codearticle],0),0),0)),"")</f>
        <v/>
      </c>
      <c r="S37" t="e">
        <f>IF(P37=0,"",VLOOKUP(J37,[1]!Tableau1[#All],3,0))</f>
        <v>#REF!</v>
      </c>
      <c r="T37" s="11">
        <f t="shared" si="0"/>
        <v>51</v>
      </c>
      <c r="U37" t="str">
        <f t="shared" si="1"/>
        <v>2023-51</v>
      </c>
    </row>
    <row r="38" spans="5:21" x14ac:dyDescent="0.3">
      <c r="E38">
        <v>8222216</v>
      </c>
      <c r="H38">
        <v>60</v>
      </c>
      <c r="I38" t="s">
        <v>66</v>
      </c>
      <c r="J38" t="s">
        <v>14</v>
      </c>
      <c r="K38" s="10">
        <v>45291</v>
      </c>
      <c r="L38" t="s">
        <v>1800</v>
      </c>
      <c r="M38" t="s">
        <v>28</v>
      </c>
      <c r="N38" t="str">
        <f>IF(VLOOKUP(J38,[1]liste!M:M,1,0)&gt;0,"oui","non")</f>
        <v>oui</v>
      </c>
      <c r="O38" t="str">
        <f>VLOOKUP(J38,[1]liste!M:N,2,0)</f>
        <v>DF</v>
      </c>
      <c r="P38" t="e">
        <f>MATCH(J38,[1]!Tableau1[Codearticle],0)</f>
        <v>#REF!</v>
      </c>
      <c r="R38" t="str">
        <f ca="1">IFERROR(INDEX(Tableau1[[#Headers],[01_LANCEMENT]:[15]],1,MATCH(récap!H38,OFFSET(Tableau1[[#Headers],[01_LANCEMENT]:[15]],MATCH(récap!J38,Tableau1[Codearticle],0),0),0)),"")</f>
        <v/>
      </c>
      <c r="S38" t="e">
        <f>IF(P38=0,"",VLOOKUP(J38,[1]!Tableau1[#All],3,0))</f>
        <v>#REF!</v>
      </c>
      <c r="T38" s="11">
        <f t="shared" si="0"/>
        <v>52</v>
      </c>
      <c r="U38" t="str">
        <f t="shared" si="1"/>
        <v>2023-52</v>
      </c>
    </row>
    <row r="39" spans="5:21" x14ac:dyDescent="0.3">
      <c r="E39">
        <v>2838234</v>
      </c>
      <c r="H39">
        <v>75</v>
      </c>
      <c r="I39" t="s">
        <v>67</v>
      </c>
      <c r="J39" t="s">
        <v>14</v>
      </c>
      <c r="K39" s="10">
        <v>45239</v>
      </c>
      <c r="L39" t="s">
        <v>1800</v>
      </c>
      <c r="M39" t="s">
        <v>28</v>
      </c>
      <c r="N39" t="str">
        <f>IF(VLOOKUP(J39,[1]liste!M:M,1,0)&gt;0,"oui","non")</f>
        <v>oui</v>
      </c>
      <c r="O39" t="str">
        <f>VLOOKUP(J39,[1]liste!M:N,2,0)</f>
        <v>DF</v>
      </c>
      <c r="P39" t="e">
        <f>MATCH(J39,[1]!Tableau1[Codearticle],0)</f>
        <v>#REF!</v>
      </c>
      <c r="R39" t="str">
        <f ca="1">IFERROR(INDEX(Tableau1[[#Headers],[01_LANCEMENT]:[15]],1,MATCH(récap!H39,OFFSET(Tableau1[[#Headers],[01_LANCEMENT]:[15]],MATCH(récap!J39,Tableau1[Codearticle],0),0),0)),"")</f>
        <v/>
      </c>
      <c r="S39" t="e">
        <f>IF(P39=0,"",VLOOKUP(J39,[1]!Tableau1[#All],3,0))</f>
        <v>#REF!</v>
      </c>
      <c r="T39" s="11">
        <f t="shared" si="0"/>
        <v>45</v>
      </c>
      <c r="U39" t="str">
        <f t="shared" si="1"/>
        <v>2023-45</v>
      </c>
    </row>
    <row r="40" spans="5:21" x14ac:dyDescent="0.3">
      <c r="E40">
        <v>6647224</v>
      </c>
      <c r="H40">
        <v>75</v>
      </c>
      <c r="I40" t="s">
        <v>68</v>
      </c>
      <c r="J40" t="s">
        <v>14</v>
      </c>
      <c r="K40" s="10">
        <v>45255</v>
      </c>
      <c r="L40" t="s">
        <v>1800</v>
      </c>
      <c r="M40" t="s">
        <v>28</v>
      </c>
      <c r="N40" t="str">
        <f>IF(VLOOKUP(J40,[1]liste!M:M,1,0)&gt;0,"oui","non")</f>
        <v>oui</v>
      </c>
      <c r="O40" t="str">
        <f>VLOOKUP(J40,[1]liste!M:N,2,0)</f>
        <v>DF</v>
      </c>
      <c r="P40" t="e">
        <f>MATCH(J40,[1]!Tableau1[Codearticle],0)</f>
        <v>#REF!</v>
      </c>
      <c r="R40" t="str">
        <f ca="1">IFERROR(INDEX(Tableau1[[#Headers],[01_LANCEMENT]:[15]],1,MATCH(récap!H40,OFFSET(Tableau1[[#Headers],[01_LANCEMENT]:[15]],MATCH(récap!J40,Tableau1[Codearticle],0),0),0)),"")</f>
        <v/>
      </c>
      <c r="S40" t="e">
        <f>IF(P40=0,"",VLOOKUP(J40,[1]!Tableau1[#All],3,0))</f>
        <v>#REF!</v>
      </c>
      <c r="T40" s="11">
        <f t="shared" si="0"/>
        <v>47</v>
      </c>
      <c r="U40" t="str">
        <f t="shared" si="1"/>
        <v>2023-47</v>
      </c>
    </row>
    <row r="41" spans="5:21" x14ac:dyDescent="0.3">
      <c r="E41">
        <v>3248892</v>
      </c>
      <c r="H41">
        <v>85</v>
      </c>
      <c r="I41" t="s">
        <v>69</v>
      </c>
      <c r="J41" t="s">
        <v>14</v>
      </c>
      <c r="K41" s="10">
        <v>45263</v>
      </c>
      <c r="L41" t="s">
        <v>1800</v>
      </c>
      <c r="M41" t="s">
        <v>28</v>
      </c>
      <c r="N41" t="str">
        <f>IF(VLOOKUP(J41,[1]liste!M:M,1,0)&gt;0,"oui","non")</f>
        <v>oui</v>
      </c>
      <c r="O41" t="str">
        <f>VLOOKUP(J41,[1]liste!M:N,2,0)</f>
        <v>DF</v>
      </c>
      <c r="P41" t="e">
        <f>MATCH(J41,[1]!Tableau1[Codearticle],0)</f>
        <v>#REF!</v>
      </c>
      <c r="R41" t="str">
        <f ca="1">IFERROR(INDEX(Tableau1[[#Headers],[01_LANCEMENT]:[15]],1,MATCH(récap!H41,OFFSET(Tableau1[[#Headers],[01_LANCEMENT]:[15]],MATCH(récap!J41,Tableau1[Codearticle],0),0),0)),"")</f>
        <v/>
      </c>
      <c r="S41" t="e">
        <f>IF(P41=0,"",VLOOKUP(J41,[1]!Tableau1[#All],3,0))</f>
        <v>#REF!</v>
      </c>
      <c r="T41" s="11">
        <f t="shared" si="0"/>
        <v>48</v>
      </c>
      <c r="U41" t="str">
        <f t="shared" si="1"/>
        <v>2023-48</v>
      </c>
    </row>
    <row r="42" spans="5:21" x14ac:dyDescent="0.3">
      <c r="E42">
        <v>3889992</v>
      </c>
      <c r="H42">
        <v>70</v>
      </c>
      <c r="I42" t="s">
        <v>70</v>
      </c>
      <c r="J42" t="s">
        <v>14</v>
      </c>
      <c r="K42" s="10">
        <v>45265</v>
      </c>
      <c r="L42" t="s">
        <v>1800</v>
      </c>
      <c r="M42" t="s">
        <v>28</v>
      </c>
      <c r="N42" t="str">
        <f>IF(VLOOKUP(J42,[1]liste!M:M,1,0)&gt;0,"oui","non")</f>
        <v>oui</v>
      </c>
      <c r="O42" t="str">
        <f>VLOOKUP(J42,[1]liste!M:N,2,0)</f>
        <v>DF</v>
      </c>
      <c r="P42" t="e">
        <f>MATCH(J42,[1]!Tableau1[Codearticle],0)</f>
        <v>#REF!</v>
      </c>
      <c r="R42" t="str">
        <f ca="1">IFERROR(INDEX(Tableau1[[#Headers],[01_LANCEMENT]:[15]],1,MATCH(récap!H42,OFFSET(Tableau1[[#Headers],[01_LANCEMENT]:[15]],MATCH(récap!J42,Tableau1[Codearticle],0),0),0)),"")</f>
        <v>03</v>
      </c>
      <c r="S42" t="e">
        <f>IF(P42=0,"",VLOOKUP(J42,[1]!Tableau1[#All],3,0))</f>
        <v>#REF!</v>
      </c>
      <c r="T42" s="11">
        <f t="shared" si="0"/>
        <v>49</v>
      </c>
      <c r="U42" t="str">
        <f t="shared" si="1"/>
        <v>2023-49</v>
      </c>
    </row>
    <row r="43" spans="5:21" x14ac:dyDescent="0.3">
      <c r="E43">
        <v>8910033</v>
      </c>
      <c r="H43">
        <v>70</v>
      </c>
      <c r="I43" t="s">
        <v>71</v>
      </c>
      <c r="J43" t="s">
        <v>14</v>
      </c>
      <c r="K43" s="10">
        <v>45268</v>
      </c>
      <c r="L43" t="s">
        <v>1800</v>
      </c>
      <c r="M43" t="s">
        <v>28</v>
      </c>
      <c r="N43" t="str">
        <f>IF(VLOOKUP(J43,[1]liste!M:M,1,0)&gt;0,"oui","non")</f>
        <v>oui</v>
      </c>
      <c r="O43" t="str">
        <f>VLOOKUP(J43,[1]liste!M:N,2,0)</f>
        <v>DF</v>
      </c>
      <c r="P43" t="e">
        <f>MATCH(J43,[1]!Tableau1[Codearticle],0)</f>
        <v>#REF!</v>
      </c>
      <c r="R43" t="str">
        <f ca="1">IFERROR(INDEX(Tableau1[[#Headers],[01_LANCEMENT]:[15]],1,MATCH(récap!H43,OFFSET(Tableau1[[#Headers],[01_LANCEMENT]:[15]],MATCH(récap!J43,Tableau1[Codearticle],0),0),0)),"")</f>
        <v>03</v>
      </c>
      <c r="S43" t="e">
        <f>IF(P43=0,"",VLOOKUP(J43,[1]!Tableau1[#All],3,0))</f>
        <v>#REF!</v>
      </c>
      <c r="T43" s="11">
        <f t="shared" si="0"/>
        <v>49</v>
      </c>
      <c r="U43" t="str">
        <f t="shared" si="1"/>
        <v>2023-49</v>
      </c>
    </row>
    <row r="44" spans="5:21" x14ac:dyDescent="0.3">
      <c r="E44">
        <v>4414980</v>
      </c>
      <c r="H44">
        <v>70</v>
      </c>
      <c r="I44" t="s">
        <v>72</v>
      </c>
      <c r="J44" t="s">
        <v>14</v>
      </c>
      <c r="K44" s="10">
        <v>45238</v>
      </c>
      <c r="L44" t="s">
        <v>1800</v>
      </c>
      <c r="M44" t="s">
        <v>28</v>
      </c>
      <c r="N44" t="str">
        <f>IF(VLOOKUP(J44,[1]liste!M:M,1,0)&gt;0,"oui","non")</f>
        <v>oui</v>
      </c>
      <c r="O44" t="str">
        <f>VLOOKUP(J44,[1]liste!M:N,2,0)</f>
        <v>DF</v>
      </c>
      <c r="P44" t="e">
        <f>MATCH(J44,[1]!Tableau1[Codearticle],0)</f>
        <v>#REF!</v>
      </c>
      <c r="R44" t="str">
        <f ca="1">IFERROR(INDEX(Tableau1[[#Headers],[01_LANCEMENT]:[15]],1,MATCH(récap!H44,OFFSET(Tableau1[[#Headers],[01_LANCEMENT]:[15]],MATCH(récap!J44,Tableau1[Codearticle],0),0),0)),"")</f>
        <v>03</v>
      </c>
      <c r="S44" t="e">
        <f>IF(P44=0,"",VLOOKUP(J44,[1]!Tableau1[#All],3,0))</f>
        <v>#REF!</v>
      </c>
      <c r="T44" s="11">
        <f t="shared" si="0"/>
        <v>45</v>
      </c>
      <c r="U44" t="str">
        <f t="shared" si="1"/>
        <v>2023-45</v>
      </c>
    </row>
    <row r="45" spans="5:21" x14ac:dyDescent="0.3">
      <c r="E45">
        <v>6082745</v>
      </c>
      <c r="H45">
        <v>70</v>
      </c>
      <c r="I45" t="s">
        <v>73</v>
      </c>
      <c r="J45" t="s">
        <v>14</v>
      </c>
      <c r="K45" s="10">
        <v>45252</v>
      </c>
      <c r="L45" t="s">
        <v>1800</v>
      </c>
      <c r="M45" t="s">
        <v>28</v>
      </c>
      <c r="N45" t="str">
        <f>IF(VLOOKUP(J45,[1]liste!M:M,1,0)&gt;0,"oui","non")</f>
        <v>oui</v>
      </c>
      <c r="O45" t="str">
        <f>VLOOKUP(J45,[1]liste!M:N,2,0)</f>
        <v>DF</v>
      </c>
      <c r="P45" t="e">
        <f>MATCH(J45,[1]!Tableau1[Codearticle],0)</f>
        <v>#REF!</v>
      </c>
      <c r="R45" t="str">
        <f ca="1">IFERROR(INDEX(Tableau1[[#Headers],[01_LANCEMENT]:[15]],1,MATCH(récap!H45,OFFSET(Tableau1[[#Headers],[01_LANCEMENT]:[15]],MATCH(récap!J45,Tableau1[Codearticle],0),0),0)),"")</f>
        <v>03</v>
      </c>
      <c r="S45" t="e">
        <f>IF(P45=0,"",VLOOKUP(J45,[1]!Tableau1[#All],3,0))</f>
        <v>#REF!</v>
      </c>
      <c r="T45" s="11">
        <f t="shared" si="0"/>
        <v>47</v>
      </c>
      <c r="U45" t="str">
        <f t="shared" si="1"/>
        <v>2023-47</v>
      </c>
    </row>
    <row r="46" spans="5:21" x14ac:dyDescent="0.3">
      <c r="E46">
        <v>8123039</v>
      </c>
      <c r="H46">
        <v>85</v>
      </c>
      <c r="I46" t="s">
        <v>74</v>
      </c>
      <c r="J46" t="s">
        <v>14</v>
      </c>
      <c r="K46" s="10">
        <v>45265</v>
      </c>
      <c r="L46" t="s">
        <v>1800</v>
      </c>
      <c r="M46" t="s">
        <v>28</v>
      </c>
      <c r="N46" t="str">
        <f>IF(VLOOKUP(J46,[1]liste!M:M,1,0)&gt;0,"oui","non")</f>
        <v>oui</v>
      </c>
      <c r="O46" t="str">
        <f>VLOOKUP(J46,[1]liste!M:N,2,0)</f>
        <v>DF</v>
      </c>
      <c r="P46" t="e">
        <f>MATCH(J46,[1]!Tableau1[Codearticle],0)</f>
        <v>#REF!</v>
      </c>
      <c r="R46" t="str">
        <f ca="1">IFERROR(INDEX(Tableau1[[#Headers],[01_LANCEMENT]:[15]],1,MATCH(récap!H46,OFFSET(Tableau1[[#Headers],[01_LANCEMENT]:[15]],MATCH(récap!J46,Tableau1[Codearticle],0),0),0)),"")</f>
        <v/>
      </c>
      <c r="S46" t="e">
        <f>IF(P46=0,"",VLOOKUP(J46,[1]!Tableau1[#All],3,0))</f>
        <v>#REF!</v>
      </c>
      <c r="T46" s="11">
        <f t="shared" si="0"/>
        <v>49</v>
      </c>
      <c r="U46" t="str">
        <f t="shared" si="1"/>
        <v>2023-49</v>
      </c>
    </row>
    <row r="47" spans="5:21" x14ac:dyDescent="0.3">
      <c r="E47">
        <v>8960681</v>
      </c>
      <c r="H47">
        <v>70</v>
      </c>
      <c r="I47" t="s">
        <v>75</v>
      </c>
      <c r="J47" t="s">
        <v>14</v>
      </c>
      <c r="K47" s="10">
        <v>45257</v>
      </c>
      <c r="L47" t="s">
        <v>1800</v>
      </c>
      <c r="M47" t="s">
        <v>28</v>
      </c>
      <c r="N47" t="str">
        <f>IF(VLOOKUP(J47,[1]liste!M:M,1,0)&gt;0,"oui","non")</f>
        <v>oui</v>
      </c>
      <c r="O47" t="str">
        <f>VLOOKUP(J47,[1]liste!M:N,2,0)</f>
        <v>DF</v>
      </c>
      <c r="P47" t="e">
        <f>MATCH(J47,[1]!Tableau1[Codearticle],0)</f>
        <v>#REF!</v>
      </c>
      <c r="R47" t="str">
        <f ca="1">IFERROR(INDEX(Tableau1[[#Headers],[01_LANCEMENT]:[15]],1,MATCH(récap!H47,OFFSET(Tableau1[[#Headers],[01_LANCEMENT]:[15]],MATCH(récap!J47,Tableau1[Codearticle],0),0),0)),"")</f>
        <v>03</v>
      </c>
      <c r="S47" t="e">
        <f>IF(P47=0,"",VLOOKUP(J47,[1]!Tableau1[#All],3,0))</f>
        <v>#REF!</v>
      </c>
      <c r="T47" s="11">
        <f t="shared" si="0"/>
        <v>48</v>
      </c>
      <c r="U47" t="str">
        <f t="shared" si="1"/>
        <v>2023-48</v>
      </c>
    </row>
    <row r="48" spans="5:21" x14ac:dyDescent="0.3">
      <c r="E48">
        <v>5367047</v>
      </c>
      <c r="H48">
        <v>85</v>
      </c>
      <c r="I48" t="s">
        <v>76</v>
      </c>
      <c r="J48" t="s">
        <v>14</v>
      </c>
      <c r="K48" s="10">
        <v>45273</v>
      </c>
      <c r="L48" t="s">
        <v>1800</v>
      </c>
      <c r="M48" t="s">
        <v>28</v>
      </c>
      <c r="N48" t="str">
        <f>IF(VLOOKUP(J48,[1]liste!M:M,1,0)&gt;0,"oui","non")</f>
        <v>oui</v>
      </c>
      <c r="O48" t="str">
        <f>VLOOKUP(J48,[1]liste!M:N,2,0)</f>
        <v>DF</v>
      </c>
      <c r="P48" t="e">
        <f>MATCH(J48,[1]!Tableau1[Codearticle],0)</f>
        <v>#REF!</v>
      </c>
      <c r="R48" t="str">
        <f ca="1">IFERROR(INDEX(Tableau1[[#Headers],[01_LANCEMENT]:[15]],1,MATCH(récap!H48,OFFSET(Tableau1[[#Headers],[01_LANCEMENT]:[15]],MATCH(récap!J48,Tableau1[Codearticle],0),0),0)),"")</f>
        <v/>
      </c>
      <c r="S48" t="e">
        <f>IF(P48=0,"",VLOOKUP(J48,[1]!Tableau1[#All],3,0))</f>
        <v>#REF!</v>
      </c>
      <c r="T48" s="11">
        <f t="shared" si="0"/>
        <v>50</v>
      </c>
      <c r="U48" t="str">
        <f t="shared" si="1"/>
        <v>2023-50</v>
      </c>
    </row>
    <row r="49" spans="5:21" x14ac:dyDescent="0.3">
      <c r="E49">
        <v>9236116</v>
      </c>
      <c r="H49">
        <v>60</v>
      </c>
      <c r="I49" t="s">
        <v>77</v>
      </c>
      <c r="J49" t="s">
        <v>14</v>
      </c>
      <c r="K49" s="10">
        <v>45275</v>
      </c>
      <c r="L49" t="s">
        <v>1800</v>
      </c>
      <c r="M49" t="s">
        <v>28</v>
      </c>
      <c r="N49" t="str">
        <f>IF(VLOOKUP(J49,[1]liste!M:M,1,0)&gt;0,"oui","non")</f>
        <v>oui</v>
      </c>
      <c r="O49" t="str">
        <f>VLOOKUP(J49,[1]liste!M:N,2,0)</f>
        <v>DF</v>
      </c>
      <c r="P49" t="e">
        <f>MATCH(J49,[1]!Tableau1[Codearticle],0)</f>
        <v>#REF!</v>
      </c>
      <c r="R49" t="str">
        <f ca="1">IFERROR(INDEX(Tableau1[[#Headers],[01_LANCEMENT]:[15]],1,MATCH(récap!H49,OFFSET(Tableau1[[#Headers],[01_LANCEMENT]:[15]],MATCH(récap!J49,Tableau1[Codearticle],0),0),0)),"")</f>
        <v/>
      </c>
      <c r="S49" t="e">
        <f>IF(P49=0,"",VLOOKUP(J49,[1]!Tableau1[#All],3,0))</f>
        <v>#REF!</v>
      </c>
      <c r="T49" s="11">
        <f t="shared" si="0"/>
        <v>50</v>
      </c>
      <c r="U49" t="str">
        <f t="shared" si="1"/>
        <v>2023-50</v>
      </c>
    </row>
    <row r="50" spans="5:21" x14ac:dyDescent="0.3">
      <c r="E50">
        <v>9079430</v>
      </c>
      <c r="H50">
        <v>85</v>
      </c>
      <c r="I50" t="s">
        <v>78</v>
      </c>
      <c r="J50" t="s">
        <v>14</v>
      </c>
      <c r="K50" s="10">
        <v>45244</v>
      </c>
      <c r="L50" t="s">
        <v>1800</v>
      </c>
      <c r="M50" t="s">
        <v>28</v>
      </c>
      <c r="N50" t="str">
        <f>IF(VLOOKUP(J50,[1]liste!M:M,1,0)&gt;0,"oui","non")</f>
        <v>oui</v>
      </c>
      <c r="O50" t="str">
        <f>VLOOKUP(J50,[1]liste!M:N,2,0)</f>
        <v>DF</v>
      </c>
      <c r="P50" t="e">
        <f>MATCH(J50,[1]!Tableau1[Codearticle],0)</f>
        <v>#REF!</v>
      </c>
      <c r="R50" t="str">
        <f ca="1">IFERROR(INDEX(Tableau1[[#Headers],[01_LANCEMENT]:[15]],1,MATCH(récap!H50,OFFSET(Tableau1[[#Headers],[01_LANCEMENT]:[15]],MATCH(récap!J50,Tableau1[Codearticle],0),0),0)),"")</f>
        <v/>
      </c>
      <c r="S50" t="e">
        <f>IF(P50=0,"",VLOOKUP(J50,[1]!Tableau1[#All],3,0))</f>
        <v>#REF!</v>
      </c>
      <c r="T50" s="11">
        <f t="shared" si="0"/>
        <v>46</v>
      </c>
      <c r="U50" t="str">
        <f t="shared" si="1"/>
        <v>2023-46</v>
      </c>
    </row>
    <row r="51" spans="5:21" x14ac:dyDescent="0.3">
      <c r="E51">
        <v>7563923</v>
      </c>
      <c r="H51">
        <v>70</v>
      </c>
      <c r="I51" t="s">
        <v>79</v>
      </c>
      <c r="J51" t="s">
        <v>14</v>
      </c>
      <c r="K51" s="10">
        <v>45245</v>
      </c>
      <c r="L51" t="s">
        <v>1800</v>
      </c>
      <c r="M51" t="s">
        <v>28</v>
      </c>
      <c r="N51" t="str">
        <f>IF(VLOOKUP(J51,[1]liste!M:M,1,0)&gt;0,"oui","non")</f>
        <v>oui</v>
      </c>
      <c r="O51" t="str">
        <f>VLOOKUP(J51,[1]liste!M:N,2,0)</f>
        <v>DF</v>
      </c>
      <c r="P51" t="e">
        <f>MATCH(J51,[1]!Tableau1[Codearticle],0)</f>
        <v>#REF!</v>
      </c>
      <c r="R51" t="str">
        <f ca="1">IFERROR(INDEX(Tableau1[[#Headers],[01_LANCEMENT]:[15]],1,MATCH(récap!H51,OFFSET(Tableau1[[#Headers],[01_LANCEMENT]:[15]],MATCH(récap!J51,Tableau1[Codearticle],0),0),0)),"")</f>
        <v>03</v>
      </c>
      <c r="S51" t="e">
        <f>IF(P51=0,"",VLOOKUP(J51,[1]!Tableau1[#All],3,0))</f>
        <v>#REF!</v>
      </c>
      <c r="T51" s="11">
        <f t="shared" si="0"/>
        <v>46</v>
      </c>
      <c r="U51" t="str">
        <f t="shared" si="1"/>
        <v>2023-46</v>
      </c>
    </row>
    <row r="52" spans="5:21" x14ac:dyDescent="0.3">
      <c r="E52">
        <v>7852244</v>
      </c>
      <c r="H52">
        <v>75</v>
      </c>
      <c r="I52" t="s">
        <v>80</v>
      </c>
      <c r="J52" t="s">
        <v>14</v>
      </c>
      <c r="K52" s="10">
        <v>45245</v>
      </c>
      <c r="L52" t="s">
        <v>1800</v>
      </c>
      <c r="M52" t="s">
        <v>28</v>
      </c>
      <c r="N52" t="str">
        <f>IF(VLOOKUP(J52,[1]liste!M:M,1,0)&gt;0,"oui","non")</f>
        <v>oui</v>
      </c>
      <c r="O52" t="str">
        <f>VLOOKUP(J52,[1]liste!M:N,2,0)</f>
        <v>DF</v>
      </c>
      <c r="P52" t="e">
        <f>MATCH(J52,[1]!Tableau1[Codearticle],0)</f>
        <v>#REF!</v>
      </c>
      <c r="R52" t="str">
        <f ca="1">IFERROR(INDEX(Tableau1[[#Headers],[01_LANCEMENT]:[15]],1,MATCH(récap!H52,OFFSET(Tableau1[[#Headers],[01_LANCEMENT]:[15]],MATCH(récap!J52,Tableau1[Codearticle],0),0),0)),"")</f>
        <v/>
      </c>
      <c r="S52" t="e">
        <f>IF(P52=0,"",VLOOKUP(J52,[1]!Tableau1[#All],3,0))</f>
        <v>#REF!</v>
      </c>
      <c r="T52" s="11">
        <f t="shared" si="0"/>
        <v>46</v>
      </c>
      <c r="U52" t="str">
        <f t="shared" si="1"/>
        <v>2023-46</v>
      </c>
    </row>
    <row r="53" spans="5:21" x14ac:dyDescent="0.3">
      <c r="E53">
        <v>7507653</v>
      </c>
      <c r="H53">
        <v>60</v>
      </c>
      <c r="I53" t="s">
        <v>81</v>
      </c>
      <c r="J53" t="s">
        <v>14</v>
      </c>
      <c r="K53" s="10">
        <v>45261</v>
      </c>
      <c r="L53" t="s">
        <v>1800</v>
      </c>
      <c r="M53" t="s">
        <v>28</v>
      </c>
      <c r="N53" t="str">
        <f>IF(VLOOKUP(J53,[1]liste!M:M,1,0)&gt;0,"oui","non")</f>
        <v>oui</v>
      </c>
      <c r="O53" t="str">
        <f>VLOOKUP(J53,[1]liste!M:N,2,0)</f>
        <v>DF</v>
      </c>
      <c r="P53" t="e">
        <f>MATCH(J53,[1]!Tableau1[Codearticle],0)</f>
        <v>#REF!</v>
      </c>
      <c r="R53" t="str">
        <f ca="1">IFERROR(INDEX(Tableau1[[#Headers],[01_LANCEMENT]:[15]],1,MATCH(récap!H53,OFFSET(Tableau1[[#Headers],[01_LANCEMENT]:[15]],MATCH(récap!J53,Tableau1[Codearticle],0),0),0)),"")</f>
        <v/>
      </c>
      <c r="S53" t="e">
        <f>IF(P53=0,"",VLOOKUP(J53,[1]!Tableau1[#All],3,0))</f>
        <v>#REF!</v>
      </c>
      <c r="T53" s="11">
        <f t="shared" si="0"/>
        <v>48</v>
      </c>
      <c r="U53" t="str">
        <f t="shared" si="1"/>
        <v>2023-48</v>
      </c>
    </row>
    <row r="54" spans="5:21" x14ac:dyDescent="0.3">
      <c r="E54">
        <v>6151825</v>
      </c>
      <c r="H54">
        <v>60</v>
      </c>
      <c r="I54" t="s">
        <v>82</v>
      </c>
      <c r="J54" t="s">
        <v>14</v>
      </c>
      <c r="K54" s="10">
        <v>45245</v>
      </c>
      <c r="L54" t="s">
        <v>1800</v>
      </c>
      <c r="M54" t="s">
        <v>28</v>
      </c>
      <c r="N54" t="str">
        <f>IF(VLOOKUP(J54,[1]liste!M:M,1,0)&gt;0,"oui","non")</f>
        <v>oui</v>
      </c>
      <c r="O54" t="str">
        <f>VLOOKUP(J54,[1]liste!M:N,2,0)</f>
        <v>DF</v>
      </c>
      <c r="P54" t="e">
        <f>MATCH(J54,[1]!Tableau1[Codearticle],0)</f>
        <v>#REF!</v>
      </c>
      <c r="R54" t="str">
        <f ca="1">IFERROR(INDEX(Tableau1[[#Headers],[01_LANCEMENT]:[15]],1,MATCH(récap!H54,OFFSET(Tableau1[[#Headers],[01_LANCEMENT]:[15]],MATCH(récap!J54,Tableau1[Codearticle],0),0),0)),"")</f>
        <v/>
      </c>
      <c r="S54" t="e">
        <f>IF(P54=0,"",VLOOKUP(J54,[1]!Tableau1[#All],3,0))</f>
        <v>#REF!</v>
      </c>
      <c r="T54" s="11">
        <f t="shared" si="0"/>
        <v>46</v>
      </c>
      <c r="U54" t="str">
        <f t="shared" si="1"/>
        <v>2023-46</v>
      </c>
    </row>
    <row r="55" spans="5:21" x14ac:dyDescent="0.3">
      <c r="E55">
        <v>5183561</v>
      </c>
      <c r="H55">
        <v>60</v>
      </c>
      <c r="I55" t="s">
        <v>83</v>
      </c>
      <c r="J55" t="s">
        <v>14</v>
      </c>
      <c r="K55" s="10">
        <v>45246</v>
      </c>
      <c r="L55" t="s">
        <v>1800</v>
      </c>
      <c r="M55" t="s">
        <v>28</v>
      </c>
      <c r="N55" t="str">
        <f>IF(VLOOKUP(J55,[1]liste!M:M,1,0)&gt;0,"oui","non")</f>
        <v>oui</v>
      </c>
      <c r="O55" t="str">
        <f>VLOOKUP(J55,[1]liste!M:N,2,0)</f>
        <v>DF</v>
      </c>
      <c r="P55" t="e">
        <f>MATCH(J55,[1]!Tableau1[Codearticle],0)</f>
        <v>#REF!</v>
      </c>
      <c r="R55" t="str">
        <f ca="1">IFERROR(INDEX(Tableau1[[#Headers],[01_LANCEMENT]:[15]],1,MATCH(récap!H55,OFFSET(Tableau1[[#Headers],[01_LANCEMENT]:[15]],MATCH(récap!J55,Tableau1[Codearticle],0),0),0)),"")</f>
        <v/>
      </c>
      <c r="S55" t="e">
        <f>IF(P55=0,"",VLOOKUP(J55,[1]!Tableau1[#All],3,0))</f>
        <v>#REF!</v>
      </c>
      <c r="T55" s="11">
        <f t="shared" si="0"/>
        <v>46</v>
      </c>
      <c r="U55" t="str">
        <f t="shared" si="1"/>
        <v>2023-46</v>
      </c>
    </row>
    <row r="56" spans="5:21" x14ac:dyDescent="0.3">
      <c r="E56">
        <v>8560847</v>
      </c>
      <c r="H56">
        <v>60</v>
      </c>
      <c r="I56" t="s">
        <v>84</v>
      </c>
      <c r="J56" t="s">
        <v>14</v>
      </c>
      <c r="K56" s="10">
        <v>45250</v>
      </c>
      <c r="L56" t="s">
        <v>1800</v>
      </c>
      <c r="M56" t="s">
        <v>28</v>
      </c>
      <c r="N56" t="str">
        <f>IF(VLOOKUP(J56,[1]liste!M:M,1,0)&gt;0,"oui","non")</f>
        <v>oui</v>
      </c>
      <c r="O56" t="str">
        <f>VLOOKUP(J56,[1]liste!M:N,2,0)</f>
        <v>DF</v>
      </c>
      <c r="P56" t="e">
        <f>MATCH(J56,[1]!Tableau1[Codearticle],0)</f>
        <v>#REF!</v>
      </c>
      <c r="R56" t="str">
        <f ca="1">IFERROR(INDEX(Tableau1[[#Headers],[01_LANCEMENT]:[15]],1,MATCH(récap!H56,OFFSET(Tableau1[[#Headers],[01_LANCEMENT]:[15]],MATCH(récap!J56,Tableau1[Codearticle],0),0),0)),"")</f>
        <v/>
      </c>
      <c r="S56" t="e">
        <f>IF(P56=0,"",VLOOKUP(J56,[1]!Tableau1[#All],3,0))</f>
        <v>#REF!</v>
      </c>
      <c r="T56" s="11">
        <f t="shared" si="0"/>
        <v>47</v>
      </c>
      <c r="U56" t="str">
        <f t="shared" si="1"/>
        <v>2023-47</v>
      </c>
    </row>
    <row r="57" spans="5:21" x14ac:dyDescent="0.3">
      <c r="E57">
        <v>4160355</v>
      </c>
      <c r="H57">
        <v>60</v>
      </c>
      <c r="I57" t="s">
        <v>85</v>
      </c>
      <c r="J57" t="s">
        <v>14</v>
      </c>
      <c r="K57" s="10">
        <v>45254</v>
      </c>
      <c r="L57" t="s">
        <v>1800</v>
      </c>
      <c r="M57" t="s">
        <v>28</v>
      </c>
      <c r="N57" t="str">
        <f>IF(VLOOKUP(J57,[1]liste!M:M,1,0)&gt;0,"oui","non")</f>
        <v>oui</v>
      </c>
      <c r="O57" t="str">
        <f>VLOOKUP(J57,[1]liste!M:N,2,0)</f>
        <v>DF</v>
      </c>
      <c r="P57" t="e">
        <f>MATCH(J57,[1]!Tableau1[Codearticle],0)</f>
        <v>#REF!</v>
      </c>
      <c r="R57" t="str">
        <f ca="1">IFERROR(INDEX(Tableau1[[#Headers],[01_LANCEMENT]:[15]],1,MATCH(récap!H57,OFFSET(Tableau1[[#Headers],[01_LANCEMENT]:[15]],MATCH(récap!J57,Tableau1[Codearticle],0),0),0)),"")</f>
        <v/>
      </c>
      <c r="S57" t="e">
        <f>IF(P57=0,"",VLOOKUP(J57,[1]!Tableau1[#All],3,0))</f>
        <v>#REF!</v>
      </c>
      <c r="T57" s="11">
        <f t="shared" si="0"/>
        <v>47</v>
      </c>
      <c r="U57" t="str">
        <f t="shared" si="1"/>
        <v>2023-47</v>
      </c>
    </row>
    <row r="58" spans="5:21" x14ac:dyDescent="0.3">
      <c r="E58">
        <v>5737580</v>
      </c>
      <c r="H58">
        <v>60</v>
      </c>
      <c r="I58" t="s">
        <v>86</v>
      </c>
      <c r="J58" t="s">
        <v>14</v>
      </c>
      <c r="K58" s="10">
        <v>45265</v>
      </c>
      <c r="L58" t="s">
        <v>1800</v>
      </c>
      <c r="M58" t="s">
        <v>28</v>
      </c>
      <c r="N58" t="str">
        <f>IF(VLOOKUP(J58,[1]liste!M:M,1,0)&gt;0,"oui","non")</f>
        <v>oui</v>
      </c>
      <c r="O58" t="str">
        <f>VLOOKUP(J58,[1]liste!M:N,2,0)</f>
        <v>DF</v>
      </c>
      <c r="P58" t="e">
        <f>MATCH(J58,[1]!Tableau1[Codearticle],0)</f>
        <v>#REF!</v>
      </c>
      <c r="R58" t="str">
        <f ca="1">IFERROR(INDEX(Tableau1[[#Headers],[01_LANCEMENT]:[15]],1,MATCH(récap!H58,OFFSET(Tableau1[[#Headers],[01_LANCEMENT]:[15]],MATCH(récap!J58,Tableau1[Codearticle],0),0),0)),"")</f>
        <v/>
      </c>
      <c r="S58" t="e">
        <f>IF(P58=0,"",VLOOKUP(J58,[1]!Tableau1[#All],3,0))</f>
        <v>#REF!</v>
      </c>
      <c r="T58" s="11">
        <f t="shared" si="0"/>
        <v>49</v>
      </c>
      <c r="U58" t="str">
        <f t="shared" si="1"/>
        <v>2023-49</v>
      </c>
    </row>
    <row r="59" spans="5:21" x14ac:dyDescent="0.3">
      <c r="E59">
        <v>4262960</v>
      </c>
      <c r="H59">
        <v>60</v>
      </c>
      <c r="I59" t="s">
        <v>87</v>
      </c>
      <c r="J59" t="s">
        <v>14</v>
      </c>
      <c r="K59" s="10">
        <v>45273</v>
      </c>
      <c r="L59" t="s">
        <v>1800</v>
      </c>
      <c r="M59" t="s">
        <v>28</v>
      </c>
      <c r="N59" t="str">
        <f>IF(VLOOKUP(J59,[1]liste!M:M,1,0)&gt;0,"oui","non")</f>
        <v>oui</v>
      </c>
      <c r="O59" t="str">
        <f>VLOOKUP(J59,[1]liste!M:N,2,0)</f>
        <v>DF</v>
      </c>
      <c r="P59" t="e">
        <f>MATCH(J59,[1]!Tableau1[Codearticle],0)</f>
        <v>#REF!</v>
      </c>
      <c r="R59" t="str">
        <f ca="1">IFERROR(INDEX(Tableau1[[#Headers],[01_LANCEMENT]:[15]],1,MATCH(récap!H59,OFFSET(Tableau1[[#Headers],[01_LANCEMENT]:[15]],MATCH(récap!J59,Tableau1[Codearticle],0),0),0)),"")</f>
        <v/>
      </c>
      <c r="S59" t="e">
        <f>IF(P59=0,"",VLOOKUP(J59,[1]!Tableau1[#All],3,0))</f>
        <v>#REF!</v>
      </c>
      <c r="T59" s="11">
        <f t="shared" si="0"/>
        <v>50</v>
      </c>
      <c r="U59" t="str">
        <f t="shared" si="1"/>
        <v>2023-50</v>
      </c>
    </row>
    <row r="60" spans="5:21" x14ac:dyDescent="0.3">
      <c r="E60">
        <v>1402105</v>
      </c>
      <c r="H60">
        <v>60</v>
      </c>
      <c r="I60" t="s">
        <v>88</v>
      </c>
      <c r="J60" t="s">
        <v>14</v>
      </c>
      <c r="K60" s="10">
        <v>45261</v>
      </c>
      <c r="L60" t="s">
        <v>1800</v>
      </c>
      <c r="M60" t="s">
        <v>28</v>
      </c>
      <c r="N60" t="str">
        <f>IF(VLOOKUP(J60,[1]liste!M:M,1,0)&gt;0,"oui","non")</f>
        <v>oui</v>
      </c>
      <c r="O60" t="str">
        <f>VLOOKUP(J60,[1]liste!M:N,2,0)</f>
        <v>DF</v>
      </c>
      <c r="P60" t="e">
        <f>MATCH(J60,[1]!Tableau1[Codearticle],0)</f>
        <v>#REF!</v>
      </c>
      <c r="R60" t="str">
        <f ca="1">IFERROR(INDEX(Tableau1[[#Headers],[01_LANCEMENT]:[15]],1,MATCH(récap!H60,OFFSET(Tableau1[[#Headers],[01_LANCEMENT]:[15]],MATCH(récap!J60,Tableau1[Codearticle],0),0),0)),"")</f>
        <v/>
      </c>
      <c r="S60" t="e">
        <f>IF(P60=0,"",VLOOKUP(J60,[1]!Tableau1[#All],3,0))</f>
        <v>#REF!</v>
      </c>
      <c r="T60" s="11">
        <f t="shared" si="0"/>
        <v>48</v>
      </c>
      <c r="U60" t="str">
        <f t="shared" si="1"/>
        <v>2023-48</v>
      </c>
    </row>
    <row r="61" spans="5:21" x14ac:dyDescent="0.3">
      <c r="E61">
        <v>2380130</v>
      </c>
      <c r="H61">
        <v>60</v>
      </c>
      <c r="I61" t="s">
        <v>89</v>
      </c>
      <c r="J61" t="s">
        <v>14</v>
      </c>
      <c r="K61" s="10">
        <v>45245</v>
      </c>
      <c r="L61" t="s">
        <v>1800</v>
      </c>
      <c r="M61" t="s">
        <v>28</v>
      </c>
      <c r="N61" t="str">
        <f>IF(VLOOKUP(J61,[1]liste!M:M,1,0)&gt;0,"oui","non")</f>
        <v>oui</v>
      </c>
      <c r="O61" t="str">
        <f>VLOOKUP(J61,[1]liste!M:N,2,0)</f>
        <v>DF</v>
      </c>
      <c r="P61" t="e">
        <f>MATCH(J61,[1]!Tableau1[Codearticle],0)</f>
        <v>#REF!</v>
      </c>
      <c r="R61" t="str">
        <f ca="1">IFERROR(INDEX(Tableau1[[#Headers],[01_LANCEMENT]:[15]],1,MATCH(récap!H61,OFFSET(Tableau1[[#Headers],[01_LANCEMENT]:[15]],MATCH(récap!J61,Tableau1[Codearticle],0),0),0)),"")</f>
        <v/>
      </c>
      <c r="S61" t="e">
        <f>IF(P61=0,"",VLOOKUP(J61,[1]!Tableau1[#All],3,0))</f>
        <v>#REF!</v>
      </c>
      <c r="T61" s="11">
        <f t="shared" si="0"/>
        <v>46</v>
      </c>
      <c r="U61" t="str">
        <f t="shared" si="1"/>
        <v>2023-46</v>
      </c>
    </row>
    <row r="62" spans="5:21" x14ac:dyDescent="0.3">
      <c r="E62">
        <v>2557768</v>
      </c>
      <c r="H62">
        <v>60</v>
      </c>
      <c r="I62" t="s">
        <v>90</v>
      </c>
      <c r="J62" t="s">
        <v>14</v>
      </c>
      <c r="K62" s="10">
        <v>45253</v>
      </c>
      <c r="L62" t="s">
        <v>1800</v>
      </c>
      <c r="M62" t="s">
        <v>28</v>
      </c>
      <c r="N62" t="str">
        <f>IF(VLOOKUP(J62,[1]liste!M:M,1,0)&gt;0,"oui","non")</f>
        <v>oui</v>
      </c>
      <c r="O62" t="str">
        <f>VLOOKUP(J62,[1]liste!M:N,2,0)</f>
        <v>DF</v>
      </c>
      <c r="P62" t="e">
        <f>MATCH(J62,[1]!Tableau1[Codearticle],0)</f>
        <v>#REF!</v>
      </c>
      <c r="R62" t="str">
        <f ca="1">IFERROR(INDEX(Tableau1[[#Headers],[01_LANCEMENT]:[15]],1,MATCH(récap!H62,OFFSET(Tableau1[[#Headers],[01_LANCEMENT]:[15]],MATCH(récap!J62,Tableau1[Codearticle],0),0),0)),"")</f>
        <v/>
      </c>
      <c r="S62" t="e">
        <f>IF(P62=0,"",VLOOKUP(J62,[1]!Tableau1[#All],3,0))</f>
        <v>#REF!</v>
      </c>
      <c r="T62" s="11">
        <f t="shared" si="0"/>
        <v>47</v>
      </c>
      <c r="U62" t="str">
        <f t="shared" si="1"/>
        <v>2023-47</v>
      </c>
    </row>
    <row r="63" spans="5:21" x14ac:dyDescent="0.3">
      <c r="E63">
        <v>3712012</v>
      </c>
      <c r="H63">
        <v>60</v>
      </c>
      <c r="I63" t="s">
        <v>91</v>
      </c>
      <c r="J63" t="s">
        <v>14</v>
      </c>
      <c r="K63" s="10">
        <v>45253</v>
      </c>
      <c r="L63" t="s">
        <v>1800</v>
      </c>
      <c r="M63" t="s">
        <v>28</v>
      </c>
      <c r="N63" t="str">
        <f>IF(VLOOKUP(J63,[1]liste!M:M,1,0)&gt;0,"oui","non")</f>
        <v>oui</v>
      </c>
      <c r="O63" t="str">
        <f>VLOOKUP(J63,[1]liste!M:N,2,0)</f>
        <v>DF</v>
      </c>
      <c r="P63" t="e">
        <f>MATCH(J63,[1]!Tableau1[Codearticle],0)</f>
        <v>#REF!</v>
      </c>
      <c r="R63" t="str">
        <f ca="1">IFERROR(INDEX(Tableau1[[#Headers],[01_LANCEMENT]:[15]],1,MATCH(récap!H63,OFFSET(Tableau1[[#Headers],[01_LANCEMENT]:[15]],MATCH(récap!J63,Tableau1[Codearticle],0),0),0)),"")</f>
        <v/>
      </c>
      <c r="S63" t="e">
        <f>IF(P63=0,"",VLOOKUP(J63,[1]!Tableau1[#All],3,0))</f>
        <v>#REF!</v>
      </c>
      <c r="T63" s="11">
        <f t="shared" si="0"/>
        <v>47</v>
      </c>
      <c r="U63" t="str">
        <f t="shared" si="1"/>
        <v>2023-47</v>
      </c>
    </row>
    <row r="64" spans="5:21" x14ac:dyDescent="0.3">
      <c r="E64">
        <v>7342638</v>
      </c>
      <c r="H64">
        <v>60</v>
      </c>
      <c r="I64" t="s">
        <v>92</v>
      </c>
      <c r="J64" t="s">
        <v>14</v>
      </c>
      <c r="K64" s="10">
        <v>45264</v>
      </c>
      <c r="L64" t="s">
        <v>1800</v>
      </c>
      <c r="M64" t="s">
        <v>28</v>
      </c>
      <c r="N64" t="str">
        <f>IF(VLOOKUP(J64,[1]liste!M:M,1,0)&gt;0,"oui","non")</f>
        <v>oui</v>
      </c>
      <c r="O64" t="str">
        <f>VLOOKUP(J64,[1]liste!M:N,2,0)</f>
        <v>DF</v>
      </c>
      <c r="P64" t="e">
        <f>MATCH(J64,[1]!Tableau1[Codearticle],0)</f>
        <v>#REF!</v>
      </c>
      <c r="R64" t="str">
        <f ca="1">IFERROR(INDEX(Tableau1[[#Headers],[01_LANCEMENT]:[15]],1,MATCH(récap!H64,OFFSET(Tableau1[[#Headers],[01_LANCEMENT]:[15]],MATCH(récap!J64,Tableau1[Codearticle],0),0),0)),"")</f>
        <v/>
      </c>
      <c r="S64" t="e">
        <f>IF(P64=0,"",VLOOKUP(J64,[1]!Tableau1[#All],3,0))</f>
        <v>#REF!</v>
      </c>
      <c r="T64" s="11">
        <f t="shared" si="0"/>
        <v>49</v>
      </c>
      <c r="U64" t="str">
        <f t="shared" si="1"/>
        <v>2023-49</v>
      </c>
    </row>
    <row r="65" spans="5:21" x14ac:dyDescent="0.3">
      <c r="E65">
        <v>7637070</v>
      </c>
      <c r="H65">
        <v>60</v>
      </c>
      <c r="I65" t="s">
        <v>93</v>
      </c>
      <c r="J65" t="s">
        <v>14</v>
      </c>
      <c r="K65" s="10">
        <v>45268</v>
      </c>
      <c r="L65" t="s">
        <v>1800</v>
      </c>
      <c r="M65" t="s">
        <v>28</v>
      </c>
      <c r="N65" t="str">
        <f>IF(VLOOKUP(J65,[1]liste!M:M,1,0)&gt;0,"oui","non")</f>
        <v>oui</v>
      </c>
      <c r="O65" t="str">
        <f>VLOOKUP(J65,[1]liste!M:N,2,0)</f>
        <v>DF</v>
      </c>
      <c r="P65" t="e">
        <f>MATCH(J65,[1]!Tableau1[Codearticle],0)</f>
        <v>#REF!</v>
      </c>
      <c r="R65" t="str">
        <f ca="1">IFERROR(INDEX(Tableau1[[#Headers],[01_LANCEMENT]:[15]],1,MATCH(récap!H65,OFFSET(Tableau1[[#Headers],[01_LANCEMENT]:[15]],MATCH(récap!J65,Tableau1[Codearticle],0),0),0)),"")</f>
        <v/>
      </c>
      <c r="S65" t="e">
        <f>IF(P65=0,"",VLOOKUP(J65,[1]!Tableau1[#All],3,0))</f>
        <v>#REF!</v>
      </c>
      <c r="T65" s="11">
        <f t="shared" ref="T65:T127" si="2">_xlfn.ISOWEEKNUM(K65)</f>
        <v>49</v>
      </c>
      <c r="U65" t="str">
        <f t="shared" ref="U65:U127" si="3">YEAR(K65)&amp;"-"&amp;""&amp;T65</f>
        <v>2023-49</v>
      </c>
    </row>
    <row r="66" spans="5:21" x14ac:dyDescent="0.3">
      <c r="E66">
        <v>8818417</v>
      </c>
      <c r="H66">
        <v>60</v>
      </c>
      <c r="I66" t="s">
        <v>94</v>
      </c>
      <c r="J66" t="s">
        <v>14</v>
      </c>
      <c r="K66" s="10">
        <v>45265</v>
      </c>
      <c r="L66" t="s">
        <v>1800</v>
      </c>
      <c r="M66" t="s">
        <v>28</v>
      </c>
      <c r="N66" t="str">
        <f>IF(VLOOKUP(J66,[1]liste!M:M,1,0)&gt;0,"oui","non")</f>
        <v>oui</v>
      </c>
      <c r="O66" t="str">
        <f>VLOOKUP(J66,[1]liste!M:N,2,0)</f>
        <v>DF</v>
      </c>
      <c r="P66" t="e">
        <f>MATCH(J66,[1]!Tableau1[Codearticle],0)</f>
        <v>#REF!</v>
      </c>
      <c r="R66" t="str">
        <f ca="1">IFERROR(INDEX(Tableau1[[#Headers],[01_LANCEMENT]:[15]],1,MATCH(récap!H66,OFFSET(Tableau1[[#Headers],[01_LANCEMENT]:[15]],MATCH(récap!J66,Tableau1[Codearticle],0),0),0)),"")</f>
        <v/>
      </c>
      <c r="S66" t="e">
        <f>IF(P66=0,"",VLOOKUP(J66,[1]!Tableau1[#All],3,0))</f>
        <v>#REF!</v>
      </c>
      <c r="T66" s="11">
        <f t="shared" si="2"/>
        <v>49</v>
      </c>
      <c r="U66" t="str">
        <f t="shared" si="3"/>
        <v>2023-49</v>
      </c>
    </row>
    <row r="67" spans="5:21" x14ac:dyDescent="0.3">
      <c r="E67">
        <v>9870403</v>
      </c>
      <c r="H67">
        <v>60</v>
      </c>
      <c r="I67" t="s">
        <v>95</v>
      </c>
      <c r="J67" t="s">
        <v>14</v>
      </c>
      <c r="K67" s="10">
        <v>45268</v>
      </c>
      <c r="L67" t="s">
        <v>1800</v>
      </c>
      <c r="M67" t="s">
        <v>28</v>
      </c>
      <c r="N67" t="str">
        <f>IF(VLOOKUP(J67,[1]liste!M:M,1,0)&gt;0,"oui","non")</f>
        <v>oui</v>
      </c>
      <c r="O67" t="str">
        <f>VLOOKUP(J67,[1]liste!M:N,2,0)</f>
        <v>DF</v>
      </c>
      <c r="P67" t="e">
        <f>MATCH(J67,[1]!Tableau1[Codearticle],0)</f>
        <v>#REF!</v>
      </c>
      <c r="R67" t="str">
        <f ca="1">IFERROR(INDEX(Tableau1[[#Headers],[01_LANCEMENT]:[15]],1,MATCH(récap!H67,OFFSET(Tableau1[[#Headers],[01_LANCEMENT]:[15]],MATCH(récap!J67,Tableau1[Codearticle],0),0),0)),"")</f>
        <v/>
      </c>
      <c r="S67" t="e">
        <f>IF(P67=0,"",VLOOKUP(J67,[1]!Tableau1[#All],3,0))</f>
        <v>#REF!</v>
      </c>
      <c r="T67" s="11">
        <f t="shared" si="2"/>
        <v>49</v>
      </c>
      <c r="U67" t="str">
        <f t="shared" si="3"/>
        <v>2023-49</v>
      </c>
    </row>
    <row r="68" spans="5:21" x14ac:dyDescent="0.3">
      <c r="E68">
        <v>9834694</v>
      </c>
      <c r="H68">
        <v>70</v>
      </c>
      <c r="I68" t="s">
        <v>96</v>
      </c>
      <c r="J68" t="s">
        <v>14</v>
      </c>
      <c r="K68" s="10">
        <v>45246</v>
      </c>
      <c r="L68" t="s">
        <v>1800</v>
      </c>
      <c r="M68" t="s">
        <v>28</v>
      </c>
      <c r="N68" t="str">
        <f>IF(VLOOKUP(J68,[1]liste!M:M,1,0)&gt;0,"oui","non")</f>
        <v>oui</v>
      </c>
      <c r="O68" t="str">
        <f>VLOOKUP(J68,[1]liste!M:N,2,0)</f>
        <v>DF</v>
      </c>
      <c r="P68" t="e">
        <f>MATCH(J68,[1]!Tableau1[Codearticle],0)</f>
        <v>#REF!</v>
      </c>
      <c r="R68" t="str">
        <f ca="1">IFERROR(INDEX(Tableau1[[#Headers],[01_LANCEMENT]:[15]],1,MATCH(récap!H68,OFFSET(Tableau1[[#Headers],[01_LANCEMENT]:[15]],MATCH(récap!J68,Tableau1[Codearticle],0),0),0)),"")</f>
        <v>03</v>
      </c>
      <c r="S68" t="e">
        <f>IF(P68=0,"",VLOOKUP(J68,[1]!Tableau1[#All],3,0))</f>
        <v>#REF!</v>
      </c>
      <c r="T68" s="11">
        <f t="shared" si="2"/>
        <v>46</v>
      </c>
      <c r="U68" t="str">
        <f t="shared" si="3"/>
        <v>2023-46</v>
      </c>
    </row>
    <row r="69" spans="5:21" x14ac:dyDescent="0.3">
      <c r="E69">
        <v>4098867</v>
      </c>
      <c r="H69">
        <v>70</v>
      </c>
      <c r="I69" t="s">
        <v>97</v>
      </c>
      <c r="J69" t="s">
        <v>14</v>
      </c>
      <c r="K69" s="10">
        <v>45264</v>
      </c>
      <c r="L69" t="s">
        <v>1800</v>
      </c>
      <c r="M69" t="s">
        <v>28</v>
      </c>
      <c r="N69" t="str">
        <f>IF(VLOOKUP(J69,[1]liste!M:M,1,0)&gt;0,"oui","non")</f>
        <v>oui</v>
      </c>
      <c r="O69" t="str">
        <f>VLOOKUP(J69,[1]liste!M:N,2,0)</f>
        <v>DF</v>
      </c>
      <c r="P69" t="e">
        <f>MATCH(J69,[1]!Tableau1[Codearticle],0)</f>
        <v>#REF!</v>
      </c>
      <c r="R69" t="str">
        <f ca="1">IFERROR(INDEX(Tableau1[[#Headers],[01_LANCEMENT]:[15]],1,MATCH(récap!H69,OFFSET(Tableau1[[#Headers],[01_LANCEMENT]:[15]],MATCH(récap!J69,Tableau1[Codearticle],0),0),0)),"")</f>
        <v>03</v>
      </c>
      <c r="S69" t="e">
        <f>IF(P69=0,"",VLOOKUP(J69,[1]!Tableau1[#All],3,0))</f>
        <v>#REF!</v>
      </c>
      <c r="T69" s="11">
        <f t="shared" si="2"/>
        <v>49</v>
      </c>
      <c r="U69" t="str">
        <f t="shared" si="3"/>
        <v>2023-49</v>
      </c>
    </row>
    <row r="70" spans="5:21" x14ac:dyDescent="0.3">
      <c r="E70">
        <v>4573214</v>
      </c>
      <c r="H70">
        <v>70</v>
      </c>
      <c r="I70" t="s">
        <v>98</v>
      </c>
      <c r="J70" t="s">
        <v>14</v>
      </c>
      <c r="K70" s="10">
        <v>45238</v>
      </c>
      <c r="L70" t="s">
        <v>1800</v>
      </c>
      <c r="M70" t="s">
        <v>28</v>
      </c>
      <c r="N70" t="str">
        <f>IF(VLOOKUP(J70,[1]liste!M:M,1,0)&gt;0,"oui","non")</f>
        <v>oui</v>
      </c>
      <c r="O70" t="str">
        <f>VLOOKUP(J70,[1]liste!M:N,2,0)</f>
        <v>DF</v>
      </c>
      <c r="P70" t="e">
        <f>MATCH(J70,[1]!Tableau1[Codearticle],0)</f>
        <v>#REF!</v>
      </c>
      <c r="R70" t="str">
        <f ca="1">IFERROR(INDEX(Tableau1[[#Headers],[01_LANCEMENT]:[15]],1,MATCH(récap!H70,OFFSET(Tableau1[[#Headers],[01_LANCEMENT]:[15]],MATCH(récap!J70,Tableau1[Codearticle],0),0),0)),"")</f>
        <v>03</v>
      </c>
      <c r="S70" t="e">
        <f>IF(P70=0,"",VLOOKUP(J70,[1]!Tableau1[#All],3,0))</f>
        <v>#REF!</v>
      </c>
      <c r="T70" s="11">
        <f t="shared" si="2"/>
        <v>45</v>
      </c>
      <c r="U70" t="str">
        <f t="shared" si="3"/>
        <v>2023-45</v>
      </c>
    </row>
    <row r="71" spans="5:21" x14ac:dyDescent="0.3">
      <c r="E71">
        <v>4041366</v>
      </c>
      <c r="H71">
        <v>75</v>
      </c>
      <c r="I71" t="s">
        <v>99</v>
      </c>
      <c r="J71" t="s">
        <v>14</v>
      </c>
      <c r="K71" s="10">
        <v>45238</v>
      </c>
      <c r="L71" t="s">
        <v>1800</v>
      </c>
      <c r="M71" t="s">
        <v>28</v>
      </c>
      <c r="N71" t="str">
        <f>IF(VLOOKUP(J71,[1]liste!M:M,1,0)&gt;0,"oui","non")</f>
        <v>oui</v>
      </c>
      <c r="O71" t="str">
        <f>VLOOKUP(J71,[1]liste!M:N,2,0)</f>
        <v>DF</v>
      </c>
      <c r="P71" t="e">
        <f>MATCH(J71,[1]!Tableau1[Codearticle],0)</f>
        <v>#REF!</v>
      </c>
      <c r="R71" t="str">
        <f ca="1">IFERROR(INDEX(Tableau1[[#Headers],[01_LANCEMENT]:[15]],1,MATCH(récap!H71,OFFSET(Tableau1[[#Headers],[01_LANCEMENT]:[15]],MATCH(récap!J71,Tableau1[Codearticle],0),0),0)),"")</f>
        <v/>
      </c>
      <c r="S71" t="e">
        <f>IF(P71=0,"",VLOOKUP(J71,[1]!Tableau1[#All],3,0))</f>
        <v>#REF!</v>
      </c>
      <c r="T71" s="11">
        <f t="shared" si="2"/>
        <v>45</v>
      </c>
      <c r="U71" t="str">
        <f t="shared" si="3"/>
        <v>2023-45</v>
      </c>
    </row>
    <row r="72" spans="5:21" x14ac:dyDescent="0.3">
      <c r="E72">
        <v>7584039</v>
      </c>
      <c r="H72">
        <v>70</v>
      </c>
      <c r="I72" t="s">
        <v>100</v>
      </c>
      <c r="J72" t="s">
        <v>14</v>
      </c>
      <c r="K72" s="10">
        <v>45253</v>
      </c>
      <c r="L72" t="s">
        <v>1800</v>
      </c>
      <c r="M72" t="s">
        <v>28</v>
      </c>
      <c r="N72" t="str">
        <f>IF(VLOOKUP(J72,[1]liste!M:M,1,0)&gt;0,"oui","non")</f>
        <v>oui</v>
      </c>
      <c r="O72" t="str">
        <f>VLOOKUP(J72,[1]liste!M:N,2,0)</f>
        <v>DF</v>
      </c>
      <c r="P72" t="e">
        <f>MATCH(J72,[1]!Tableau1[Codearticle],0)</f>
        <v>#REF!</v>
      </c>
      <c r="R72" t="str">
        <f ca="1">IFERROR(INDEX(Tableau1[[#Headers],[01_LANCEMENT]:[15]],1,MATCH(récap!H72,OFFSET(Tableau1[[#Headers],[01_LANCEMENT]:[15]],MATCH(récap!J72,Tableau1[Codearticle],0),0),0)),"")</f>
        <v>03</v>
      </c>
      <c r="S72" t="e">
        <f>IF(P72=0,"",VLOOKUP(J72,[1]!Tableau1[#All],3,0))</f>
        <v>#REF!</v>
      </c>
      <c r="T72" s="11">
        <f t="shared" si="2"/>
        <v>47</v>
      </c>
      <c r="U72" t="str">
        <f t="shared" si="3"/>
        <v>2023-47</v>
      </c>
    </row>
    <row r="73" spans="5:21" x14ac:dyDescent="0.3">
      <c r="E73">
        <v>9323621</v>
      </c>
      <c r="H73">
        <v>85</v>
      </c>
      <c r="I73" t="s">
        <v>101</v>
      </c>
      <c r="J73" t="s">
        <v>14</v>
      </c>
      <c r="K73" s="10">
        <v>45255</v>
      </c>
      <c r="L73" t="s">
        <v>1800</v>
      </c>
      <c r="M73" t="s">
        <v>28</v>
      </c>
      <c r="N73" t="str">
        <f>IF(VLOOKUP(J73,[1]liste!M:M,1,0)&gt;0,"oui","non")</f>
        <v>oui</v>
      </c>
      <c r="O73" t="str">
        <f>VLOOKUP(J73,[1]liste!M:N,2,0)</f>
        <v>DF</v>
      </c>
      <c r="P73" t="e">
        <f>MATCH(J73,[1]!Tableau1[Codearticle],0)</f>
        <v>#REF!</v>
      </c>
      <c r="R73" t="str">
        <f ca="1">IFERROR(INDEX(Tableau1[[#Headers],[01_LANCEMENT]:[15]],1,MATCH(récap!H73,OFFSET(Tableau1[[#Headers],[01_LANCEMENT]:[15]],MATCH(récap!J73,Tableau1[Codearticle],0),0),0)),"")</f>
        <v/>
      </c>
      <c r="S73" t="e">
        <f>IF(P73=0,"",VLOOKUP(J73,[1]!Tableau1[#All],3,0))</f>
        <v>#REF!</v>
      </c>
      <c r="T73" s="11">
        <f t="shared" si="2"/>
        <v>47</v>
      </c>
      <c r="U73" t="str">
        <f t="shared" si="3"/>
        <v>2023-47</v>
      </c>
    </row>
    <row r="74" spans="5:21" x14ac:dyDescent="0.3">
      <c r="E74">
        <v>1677365</v>
      </c>
      <c r="H74">
        <v>85</v>
      </c>
      <c r="I74" t="s">
        <v>102</v>
      </c>
      <c r="J74" t="s">
        <v>14</v>
      </c>
      <c r="K74" s="10">
        <v>45240</v>
      </c>
      <c r="L74" t="s">
        <v>1800</v>
      </c>
      <c r="M74" t="s">
        <v>28</v>
      </c>
      <c r="N74" t="str">
        <f>IF(VLOOKUP(J74,[1]liste!M:M,1,0)&gt;0,"oui","non")</f>
        <v>oui</v>
      </c>
      <c r="O74" t="str">
        <f>VLOOKUP(J74,[1]liste!M:N,2,0)</f>
        <v>DF</v>
      </c>
      <c r="P74" t="e">
        <f>MATCH(J74,[1]!Tableau1[Codearticle],0)</f>
        <v>#REF!</v>
      </c>
      <c r="R74" t="str">
        <f ca="1">IFERROR(INDEX(Tableau1[[#Headers],[01_LANCEMENT]:[15]],1,MATCH(récap!H74,OFFSET(Tableau1[[#Headers],[01_LANCEMENT]:[15]],MATCH(récap!J74,Tableau1[Codearticle],0),0),0)),"")</f>
        <v/>
      </c>
      <c r="S74" t="e">
        <f>IF(P74=0,"",VLOOKUP(J74,[1]!Tableau1[#All],3,0))</f>
        <v>#REF!</v>
      </c>
      <c r="T74" s="11">
        <f t="shared" si="2"/>
        <v>45</v>
      </c>
      <c r="U74" t="str">
        <f t="shared" si="3"/>
        <v>2023-45</v>
      </c>
    </row>
    <row r="75" spans="5:21" x14ac:dyDescent="0.3">
      <c r="E75">
        <v>3981764</v>
      </c>
      <c r="H75">
        <v>85</v>
      </c>
      <c r="I75" t="s">
        <v>103</v>
      </c>
      <c r="J75" t="s">
        <v>14</v>
      </c>
      <c r="K75" s="10">
        <v>45247</v>
      </c>
      <c r="L75" t="s">
        <v>1800</v>
      </c>
      <c r="M75" t="s">
        <v>28</v>
      </c>
      <c r="N75" t="str">
        <f>IF(VLOOKUP(J75,[1]liste!M:M,1,0)&gt;0,"oui","non")</f>
        <v>oui</v>
      </c>
      <c r="O75" t="str">
        <f>VLOOKUP(J75,[1]liste!M:N,2,0)</f>
        <v>DF</v>
      </c>
      <c r="P75" t="e">
        <f>MATCH(J75,[1]!Tableau1[Codearticle],0)</f>
        <v>#REF!</v>
      </c>
      <c r="R75" t="str">
        <f ca="1">IFERROR(INDEX(Tableau1[[#Headers],[01_LANCEMENT]:[15]],1,MATCH(récap!H75,OFFSET(Tableau1[[#Headers],[01_LANCEMENT]:[15]],MATCH(récap!J75,Tableau1[Codearticle],0),0),0)),"")</f>
        <v/>
      </c>
      <c r="S75" t="e">
        <f>IF(P75=0,"",VLOOKUP(J75,[1]!Tableau1[#All],3,0))</f>
        <v>#REF!</v>
      </c>
      <c r="T75" s="11">
        <f t="shared" si="2"/>
        <v>46</v>
      </c>
      <c r="U75" t="str">
        <f t="shared" si="3"/>
        <v>2023-46</v>
      </c>
    </row>
    <row r="76" spans="5:21" x14ac:dyDescent="0.3">
      <c r="E76">
        <v>7338404</v>
      </c>
      <c r="H76">
        <v>70</v>
      </c>
      <c r="I76" t="s">
        <v>104</v>
      </c>
      <c r="J76" t="s">
        <v>14</v>
      </c>
      <c r="K76" s="10">
        <v>45251</v>
      </c>
      <c r="L76" t="s">
        <v>1800</v>
      </c>
      <c r="M76" t="s">
        <v>28</v>
      </c>
      <c r="N76" t="str">
        <f>IF(VLOOKUP(J76,[1]liste!M:M,1,0)&gt;0,"oui","non")</f>
        <v>oui</v>
      </c>
      <c r="O76" t="str">
        <f>VLOOKUP(J76,[1]liste!M:N,2,0)</f>
        <v>DF</v>
      </c>
      <c r="P76" t="e">
        <f>MATCH(J76,[1]!Tableau1[Codearticle],0)</f>
        <v>#REF!</v>
      </c>
      <c r="R76" t="str">
        <f ca="1">IFERROR(INDEX(Tableau1[[#Headers],[01_LANCEMENT]:[15]],1,MATCH(récap!H76,OFFSET(Tableau1[[#Headers],[01_LANCEMENT]:[15]],MATCH(récap!J76,Tableau1[Codearticle],0),0),0)),"")</f>
        <v>03</v>
      </c>
      <c r="S76" t="e">
        <f>IF(P76=0,"",VLOOKUP(J76,[1]!Tableau1[#All],3,0))</f>
        <v>#REF!</v>
      </c>
      <c r="T76" s="11">
        <f t="shared" si="2"/>
        <v>47</v>
      </c>
      <c r="U76" t="str">
        <f t="shared" si="3"/>
        <v>2023-47</v>
      </c>
    </row>
    <row r="77" spans="5:21" x14ac:dyDescent="0.3">
      <c r="E77">
        <v>8601733</v>
      </c>
      <c r="H77">
        <v>85</v>
      </c>
      <c r="I77" t="s">
        <v>105</v>
      </c>
      <c r="J77" t="s">
        <v>14</v>
      </c>
      <c r="K77" s="10">
        <v>45254</v>
      </c>
      <c r="L77" t="s">
        <v>1800</v>
      </c>
      <c r="M77" t="s">
        <v>28</v>
      </c>
      <c r="N77" t="str">
        <f>IF(VLOOKUP(J77,[1]liste!M:M,1,0)&gt;0,"oui","non")</f>
        <v>oui</v>
      </c>
      <c r="O77" t="str">
        <f>VLOOKUP(J77,[1]liste!M:N,2,0)</f>
        <v>DF</v>
      </c>
      <c r="P77" t="e">
        <f>MATCH(J77,[1]!Tableau1[Codearticle],0)</f>
        <v>#REF!</v>
      </c>
      <c r="R77" t="str">
        <f ca="1">IFERROR(INDEX(Tableau1[[#Headers],[01_LANCEMENT]:[15]],1,MATCH(récap!H77,OFFSET(Tableau1[[#Headers],[01_LANCEMENT]:[15]],MATCH(récap!J77,Tableau1[Codearticle],0),0),0)),"")</f>
        <v/>
      </c>
      <c r="S77" t="e">
        <f>IF(P77=0,"",VLOOKUP(J77,[1]!Tableau1[#All],3,0))</f>
        <v>#REF!</v>
      </c>
      <c r="T77" s="11">
        <f t="shared" si="2"/>
        <v>47</v>
      </c>
      <c r="U77" t="str">
        <f t="shared" si="3"/>
        <v>2023-47</v>
      </c>
    </row>
    <row r="78" spans="5:21" x14ac:dyDescent="0.3">
      <c r="E78">
        <v>7070376</v>
      </c>
      <c r="H78">
        <v>85</v>
      </c>
      <c r="I78" t="s">
        <v>106</v>
      </c>
      <c r="J78" t="s">
        <v>14</v>
      </c>
      <c r="K78" s="10">
        <v>45258</v>
      </c>
      <c r="L78" t="s">
        <v>1800</v>
      </c>
      <c r="M78" t="s">
        <v>28</v>
      </c>
      <c r="N78" t="str">
        <f>IF(VLOOKUP(J78,[1]liste!M:M,1,0)&gt;0,"oui","non")</f>
        <v>oui</v>
      </c>
      <c r="O78" t="str">
        <f>VLOOKUP(J78,[1]liste!M:N,2,0)</f>
        <v>DF</v>
      </c>
      <c r="P78" t="e">
        <f>MATCH(J78,[1]!Tableau1[Codearticle],0)</f>
        <v>#REF!</v>
      </c>
      <c r="R78" t="str">
        <f ca="1">IFERROR(INDEX(Tableau1[[#Headers],[01_LANCEMENT]:[15]],1,MATCH(récap!H78,OFFSET(Tableau1[[#Headers],[01_LANCEMENT]:[15]],MATCH(récap!J78,Tableau1[Codearticle],0),0),0)),"")</f>
        <v/>
      </c>
      <c r="S78" t="e">
        <f>IF(P78=0,"",VLOOKUP(J78,[1]!Tableau1[#All],3,0))</f>
        <v>#REF!</v>
      </c>
      <c r="T78" s="11">
        <f t="shared" si="2"/>
        <v>48</v>
      </c>
      <c r="U78" t="str">
        <f t="shared" si="3"/>
        <v>2023-48</v>
      </c>
    </row>
    <row r="79" spans="5:21" x14ac:dyDescent="0.3">
      <c r="E79">
        <v>1485919</v>
      </c>
      <c r="H79">
        <v>85</v>
      </c>
      <c r="I79" t="s">
        <v>107</v>
      </c>
      <c r="J79" t="s">
        <v>14</v>
      </c>
      <c r="K79" s="10">
        <v>45282</v>
      </c>
      <c r="L79" t="s">
        <v>1800</v>
      </c>
      <c r="M79" t="s">
        <v>28</v>
      </c>
      <c r="N79" t="str">
        <f>IF(VLOOKUP(J79,[1]liste!M:M,1,0)&gt;0,"oui","non")</f>
        <v>oui</v>
      </c>
      <c r="O79" t="str">
        <f>VLOOKUP(J79,[1]liste!M:N,2,0)</f>
        <v>DF</v>
      </c>
      <c r="P79" t="e">
        <f>MATCH(J79,[1]!Tableau1[Codearticle],0)</f>
        <v>#REF!</v>
      </c>
      <c r="R79" t="str">
        <f ca="1">IFERROR(INDEX(Tableau1[[#Headers],[01_LANCEMENT]:[15]],1,MATCH(récap!H79,OFFSET(Tableau1[[#Headers],[01_LANCEMENT]:[15]],MATCH(récap!J79,Tableau1[Codearticle],0),0),0)),"")</f>
        <v/>
      </c>
      <c r="S79" t="e">
        <f>IF(P79=0,"",VLOOKUP(J79,[1]!Tableau1[#All],3,0))</f>
        <v>#REF!</v>
      </c>
      <c r="T79" s="11">
        <f t="shared" si="2"/>
        <v>51</v>
      </c>
      <c r="U79" t="str">
        <f t="shared" si="3"/>
        <v>2023-51</v>
      </c>
    </row>
    <row r="80" spans="5:21" x14ac:dyDescent="0.3">
      <c r="E80">
        <v>1938945</v>
      </c>
      <c r="H80">
        <v>70</v>
      </c>
      <c r="I80" t="s">
        <v>108</v>
      </c>
      <c r="J80" t="s">
        <v>14</v>
      </c>
      <c r="K80" s="10">
        <v>45288</v>
      </c>
      <c r="L80" t="s">
        <v>1800</v>
      </c>
      <c r="M80" t="s">
        <v>28</v>
      </c>
      <c r="N80" t="str">
        <f>IF(VLOOKUP(J80,[1]liste!M:M,1,0)&gt;0,"oui","non")</f>
        <v>oui</v>
      </c>
      <c r="O80" t="str">
        <f>VLOOKUP(J80,[1]liste!M:N,2,0)</f>
        <v>DF</v>
      </c>
      <c r="P80" t="e">
        <f>MATCH(J80,[1]!Tableau1[Codearticle],0)</f>
        <v>#REF!</v>
      </c>
      <c r="R80" t="str">
        <f ca="1">IFERROR(INDEX(Tableau1[[#Headers],[01_LANCEMENT]:[15]],1,MATCH(récap!H80,OFFSET(Tableau1[[#Headers],[01_LANCEMENT]:[15]],MATCH(récap!J80,Tableau1[Codearticle],0),0),0)),"")</f>
        <v>03</v>
      </c>
      <c r="S80" t="e">
        <f>IF(P80=0,"",VLOOKUP(J80,[1]!Tableau1[#All],3,0))</f>
        <v>#REF!</v>
      </c>
      <c r="T80" s="11">
        <f t="shared" si="2"/>
        <v>52</v>
      </c>
      <c r="U80" t="str">
        <f t="shared" si="3"/>
        <v>2023-52</v>
      </c>
    </row>
    <row r="81" spans="5:21" x14ac:dyDescent="0.3">
      <c r="E81">
        <v>9503369</v>
      </c>
      <c r="H81">
        <v>70</v>
      </c>
      <c r="I81" t="s">
        <v>109</v>
      </c>
      <c r="J81" t="s">
        <v>14</v>
      </c>
      <c r="K81" s="10">
        <v>45289</v>
      </c>
      <c r="L81" t="s">
        <v>1800</v>
      </c>
      <c r="M81" t="s">
        <v>28</v>
      </c>
      <c r="N81" t="str">
        <f>IF(VLOOKUP(J81,[1]liste!M:M,1,0)&gt;0,"oui","non")</f>
        <v>oui</v>
      </c>
      <c r="O81" t="str">
        <f>VLOOKUP(J81,[1]liste!M:N,2,0)</f>
        <v>DF</v>
      </c>
      <c r="P81" t="e">
        <f>MATCH(J81,[1]!Tableau1[Codearticle],0)</f>
        <v>#REF!</v>
      </c>
      <c r="R81" t="str">
        <f ca="1">IFERROR(INDEX(Tableau1[[#Headers],[01_LANCEMENT]:[15]],1,MATCH(récap!H81,OFFSET(Tableau1[[#Headers],[01_LANCEMENT]:[15]],MATCH(récap!J81,Tableau1[Codearticle],0),0),0)),"")</f>
        <v>03</v>
      </c>
      <c r="S81" t="e">
        <f>IF(P81=0,"",VLOOKUP(J81,[1]!Tableau1[#All],3,0))</f>
        <v>#REF!</v>
      </c>
      <c r="T81" s="11">
        <f t="shared" si="2"/>
        <v>52</v>
      </c>
      <c r="U81" t="str">
        <f t="shared" si="3"/>
        <v>2023-52</v>
      </c>
    </row>
    <row r="82" spans="5:21" x14ac:dyDescent="0.3">
      <c r="E82">
        <v>2140831</v>
      </c>
      <c r="H82">
        <v>70</v>
      </c>
      <c r="I82" t="s">
        <v>110</v>
      </c>
      <c r="J82" t="s">
        <v>14</v>
      </c>
      <c r="K82" s="10">
        <v>45289</v>
      </c>
      <c r="L82" t="s">
        <v>1800</v>
      </c>
      <c r="M82" t="s">
        <v>28</v>
      </c>
      <c r="N82" t="str">
        <f>IF(VLOOKUP(J82,[1]liste!M:M,1,0)&gt;0,"oui","non")</f>
        <v>oui</v>
      </c>
      <c r="O82" t="str">
        <f>VLOOKUP(J82,[1]liste!M:N,2,0)</f>
        <v>DF</v>
      </c>
      <c r="P82" t="e">
        <f>MATCH(J82,[1]!Tableau1[Codearticle],0)</f>
        <v>#REF!</v>
      </c>
      <c r="R82" t="str">
        <f ca="1">IFERROR(INDEX(Tableau1[[#Headers],[01_LANCEMENT]:[15]],1,MATCH(récap!H82,OFFSET(Tableau1[[#Headers],[01_LANCEMENT]:[15]],MATCH(récap!J82,Tableau1[Codearticle],0),0),0)),"")</f>
        <v>03</v>
      </c>
      <c r="S82" t="e">
        <f>IF(P82=0,"",VLOOKUP(J82,[1]!Tableau1[#All],3,0))</f>
        <v>#REF!</v>
      </c>
      <c r="T82" s="11">
        <f t="shared" si="2"/>
        <v>52</v>
      </c>
      <c r="U82" t="str">
        <f t="shared" si="3"/>
        <v>2023-52</v>
      </c>
    </row>
    <row r="83" spans="5:21" x14ac:dyDescent="0.3">
      <c r="E83">
        <v>6947842</v>
      </c>
      <c r="H83">
        <v>60</v>
      </c>
      <c r="I83" t="s">
        <v>111</v>
      </c>
      <c r="J83" t="s">
        <v>14</v>
      </c>
      <c r="K83" s="10">
        <v>45264</v>
      </c>
      <c r="L83" t="s">
        <v>1800</v>
      </c>
      <c r="M83" t="s">
        <v>28</v>
      </c>
      <c r="N83" t="str">
        <f>IF(VLOOKUP(J83,[1]liste!M:M,1,0)&gt;0,"oui","non")</f>
        <v>oui</v>
      </c>
      <c r="O83" t="str">
        <f>VLOOKUP(J83,[1]liste!M:N,2,0)</f>
        <v>DF</v>
      </c>
      <c r="P83" t="e">
        <f>MATCH(J83,[1]!Tableau1[Codearticle],0)</f>
        <v>#REF!</v>
      </c>
      <c r="R83" t="str">
        <f ca="1">IFERROR(INDEX(Tableau1[[#Headers],[01_LANCEMENT]:[15]],1,MATCH(récap!H83,OFFSET(Tableau1[[#Headers],[01_LANCEMENT]:[15]],MATCH(récap!J83,Tableau1[Codearticle],0),0),0)),"")</f>
        <v/>
      </c>
      <c r="S83" t="e">
        <f>IF(P83=0,"",VLOOKUP(J83,[1]!Tableau1[#All],3,0))</f>
        <v>#REF!</v>
      </c>
      <c r="T83" s="11">
        <f t="shared" si="2"/>
        <v>49</v>
      </c>
      <c r="U83" t="str">
        <f t="shared" si="3"/>
        <v>2023-49</v>
      </c>
    </row>
    <row r="84" spans="5:21" x14ac:dyDescent="0.3">
      <c r="E84">
        <v>3640914</v>
      </c>
      <c r="H84">
        <v>60</v>
      </c>
      <c r="I84" t="s">
        <v>112</v>
      </c>
      <c r="J84" t="s">
        <v>14</v>
      </c>
      <c r="K84" s="10">
        <v>45244</v>
      </c>
      <c r="L84" t="s">
        <v>1800</v>
      </c>
      <c r="M84" t="s">
        <v>28</v>
      </c>
      <c r="N84" t="str">
        <f>IF(VLOOKUP(J84,[1]liste!M:M,1,0)&gt;0,"oui","non")</f>
        <v>oui</v>
      </c>
      <c r="O84" t="str">
        <f>VLOOKUP(J84,[1]liste!M:N,2,0)</f>
        <v>DF</v>
      </c>
      <c r="P84" t="e">
        <f>MATCH(J84,[1]!Tableau1[Codearticle],0)</f>
        <v>#REF!</v>
      </c>
      <c r="R84" t="str">
        <f ca="1">IFERROR(INDEX(Tableau1[[#Headers],[01_LANCEMENT]:[15]],1,MATCH(récap!H84,OFFSET(Tableau1[[#Headers],[01_LANCEMENT]:[15]],MATCH(récap!J84,Tableau1[Codearticle],0),0),0)),"")</f>
        <v/>
      </c>
      <c r="S84" t="e">
        <f>IF(P84=0,"",VLOOKUP(J84,[1]!Tableau1[#All],3,0))</f>
        <v>#REF!</v>
      </c>
      <c r="T84" s="11">
        <f t="shared" si="2"/>
        <v>46</v>
      </c>
      <c r="U84" t="str">
        <f t="shared" si="3"/>
        <v>2023-46</v>
      </c>
    </row>
    <row r="85" spans="5:21" x14ac:dyDescent="0.3">
      <c r="E85">
        <v>6737577</v>
      </c>
      <c r="H85">
        <v>60</v>
      </c>
      <c r="I85" t="s">
        <v>113</v>
      </c>
      <c r="J85" t="s">
        <v>14</v>
      </c>
      <c r="K85" s="10">
        <v>45252</v>
      </c>
      <c r="L85" t="s">
        <v>1800</v>
      </c>
      <c r="M85" t="s">
        <v>28</v>
      </c>
      <c r="N85" t="str">
        <f>IF(VLOOKUP(J85,[1]liste!M:M,1,0)&gt;0,"oui","non")</f>
        <v>oui</v>
      </c>
      <c r="O85" t="str">
        <f>VLOOKUP(J85,[1]liste!M:N,2,0)</f>
        <v>DF</v>
      </c>
      <c r="P85" t="e">
        <f>MATCH(J85,[1]!Tableau1[Codearticle],0)</f>
        <v>#REF!</v>
      </c>
      <c r="R85" t="str">
        <f ca="1">IFERROR(INDEX(Tableau1[[#Headers],[01_LANCEMENT]:[15]],1,MATCH(récap!H85,OFFSET(Tableau1[[#Headers],[01_LANCEMENT]:[15]],MATCH(récap!J85,Tableau1[Codearticle],0),0),0)),"")</f>
        <v/>
      </c>
      <c r="S85" t="e">
        <f>IF(P85=0,"",VLOOKUP(J85,[1]!Tableau1[#All],3,0))</f>
        <v>#REF!</v>
      </c>
      <c r="T85" s="11">
        <f t="shared" si="2"/>
        <v>47</v>
      </c>
      <c r="U85" t="str">
        <f t="shared" si="3"/>
        <v>2023-47</v>
      </c>
    </row>
    <row r="86" spans="5:21" x14ac:dyDescent="0.3">
      <c r="E86">
        <v>9769942</v>
      </c>
      <c r="H86">
        <v>60</v>
      </c>
      <c r="I86" t="s">
        <v>114</v>
      </c>
      <c r="J86" t="s">
        <v>14</v>
      </c>
      <c r="K86" s="10">
        <v>45275</v>
      </c>
      <c r="L86" t="s">
        <v>1800</v>
      </c>
      <c r="M86" t="s">
        <v>28</v>
      </c>
      <c r="N86" t="str">
        <f>IF(VLOOKUP(J86,[1]liste!M:M,1,0)&gt;0,"oui","non")</f>
        <v>oui</v>
      </c>
      <c r="O86" t="str">
        <f>VLOOKUP(J86,[1]liste!M:N,2,0)</f>
        <v>DF</v>
      </c>
      <c r="P86" t="e">
        <f>MATCH(J86,[1]!Tableau1[Codearticle],0)</f>
        <v>#REF!</v>
      </c>
      <c r="R86" t="str">
        <f ca="1">IFERROR(INDEX(Tableau1[[#Headers],[01_LANCEMENT]:[15]],1,MATCH(récap!H86,OFFSET(Tableau1[[#Headers],[01_LANCEMENT]:[15]],MATCH(récap!J86,Tableau1[Codearticle],0),0),0)),"")</f>
        <v/>
      </c>
      <c r="S86" t="e">
        <f>IF(P86=0,"",VLOOKUP(J86,[1]!Tableau1[#All],3,0))</f>
        <v>#REF!</v>
      </c>
      <c r="T86" s="11">
        <f t="shared" si="2"/>
        <v>50</v>
      </c>
      <c r="U86" t="str">
        <f t="shared" si="3"/>
        <v>2023-50</v>
      </c>
    </row>
    <row r="87" spans="5:21" x14ac:dyDescent="0.3">
      <c r="E87">
        <v>6629092</v>
      </c>
      <c r="H87">
        <v>60</v>
      </c>
      <c r="I87" t="s">
        <v>115</v>
      </c>
      <c r="J87" t="s">
        <v>14</v>
      </c>
      <c r="K87" s="10">
        <v>45278</v>
      </c>
      <c r="L87" t="s">
        <v>1800</v>
      </c>
      <c r="M87" t="s">
        <v>28</v>
      </c>
      <c r="N87" t="str">
        <f>IF(VLOOKUP(J87,[1]liste!M:M,1,0)&gt;0,"oui","non")</f>
        <v>oui</v>
      </c>
      <c r="O87" t="str">
        <f>VLOOKUP(J87,[1]liste!M:N,2,0)</f>
        <v>DF</v>
      </c>
      <c r="P87" t="e">
        <f>MATCH(J87,[1]!Tableau1[Codearticle],0)</f>
        <v>#REF!</v>
      </c>
      <c r="R87" t="str">
        <f ca="1">IFERROR(INDEX(Tableau1[[#Headers],[01_LANCEMENT]:[15]],1,MATCH(récap!H87,OFFSET(Tableau1[[#Headers],[01_LANCEMENT]:[15]],MATCH(récap!J87,Tableau1[Codearticle],0),0),0)),"")</f>
        <v/>
      </c>
      <c r="S87" t="e">
        <f>IF(P87=0,"",VLOOKUP(J87,[1]!Tableau1[#All],3,0))</f>
        <v>#REF!</v>
      </c>
      <c r="T87" s="11">
        <f t="shared" si="2"/>
        <v>51</v>
      </c>
      <c r="U87" t="str">
        <f t="shared" si="3"/>
        <v>2023-51</v>
      </c>
    </row>
    <row r="88" spans="5:21" x14ac:dyDescent="0.3">
      <c r="E88">
        <v>5822233</v>
      </c>
      <c r="H88">
        <v>60</v>
      </c>
      <c r="I88" t="s">
        <v>116</v>
      </c>
      <c r="J88" t="s">
        <v>14</v>
      </c>
      <c r="K88" s="10">
        <v>45278</v>
      </c>
      <c r="L88" t="s">
        <v>1800</v>
      </c>
      <c r="M88" t="s">
        <v>28</v>
      </c>
      <c r="N88" t="str">
        <f>IF(VLOOKUP(J88,[1]liste!M:M,1,0)&gt;0,"oui","non")</f>
        <v>oui</v>
      </c>
      <c r="O88" t="str">
        <f>VLOOKUP(J88,[1]liste!M:N,2,0)</f>
        <v>DF</v>
      </c>
      <c r="P88" t="e">
        <f>MATCH(J88,[1]!Tableau1[Codearticle],0)</f>
        <v>#REF!</v>
      </c>
      <c r="R88" t="str">
        <f ca="1">IFERROR(INDEX(Tableau1[[#Headers],[01_LANCEMENT]:[15]],1,MATCH(récap!H88,OFFSET(Tableau1[[#Headers],[01_LANCEMENT]:[15]],MATCH(récap!J88,Tableau1[Codearticle],0),0),0)),"")</f>
        <v/>
      </c>
      <c r="S88" t="e">
        <f>IF(P88=0,"",VLOOKUP(J88,[1]!Tableau1[#All],3,0))</f>
        <v>#REF!</v>
      </c>
      <c r="T88" s="11">
        <f t="shared" si="2"/>
        <v>51</v>
      </c>
      <c r="U88" t="str">
        <f t="shared" si="3"/>
        <v>2023-51</v>
      </c>
    </row>
    <row r="89" spans="5:21" x14ac:dyDescent="0.3">
      <c r="E89">
        <v>7896270</v>
      </c>
      <c r="H89">
        <v>85</v>
      </c>
      <c r="I89" t="s">
        <v>117</v>
      </c>
      <c r="J89" t="s">
        <v>14</v>
      </c>
      <c r="K89" s="10">
        <v>45272</v>
      </c>
      <c r="L89" t="s">
        <v>1800</v>
      </c>
      <c r="M89" t="s">
        <v>28</v>
      </c>
      <c r="N89" t="str">
        <f>IF(VLOOKUP(J89,[1]liste!M:M,1,0)&gt;0,"oui","non")</f>
        <v>oui</v>
      </c>
      <c r="O89" t="str">
        <f>VLOOKUP(J89,[1]liste!M:N,2,0)</f>
        <v>DF</v>
      </c>
      <c r="P89" t="e">
        <f>MATCH(J89,[1]!Tableau1[Codearticle],0)</f>
        <v>#REF!</v>
      </c>
      <c r="R89" t="str">
        <f ca="1">IFERROR(INDEX(Tableau1[[#Headers],[01_LANCEMENT]:[15]],1,MATCH(récap!H89,OFFSET(Tableau1[[#Headers],[01_LANCEMENT]:[15]],MATCH(récap!J89,Tableau1[Codearticle],0),0),0)),"")</f>
        <v/>
      </c>
      <c r="S89" t="e">
        <f>IF(P89=0,"",VLOOKUP(J89,[1]!Tableau1[#All],3,0))</f>
        <v>#REF!</v>
      </c>
      <c r="T89" s="11">
        <f t="shared" si="2"/>
        <v>50</v>
      </c>
      <c r="U89" t="str">
        <f t="shared" si="3"/>
        <v>2023-50</v>
      </c>
    </row>
    <row r="90" spans="5:21" x14ac:dyDescent="0.3">
      <c r="E90">
        <v>4772974</v>
      </c>
      <c r="H90">
        <v>70</v>
      </c>
      <c r="I90" t="s">
        <v>118</v>
      </c>
      <c r="J90" t="s">
        <v>14</v>
      </c>
      <c r="K90" s="10">
        <v>45272</v>
      </c>
      <c r="L90" t="s">
        <v>1800</v>
      </c>
      <c r="M90" t="s">
        <v>28</v>
      </c>
      <c r="N90" t="str">
        <f>IF(VLOOKUP(J90,[1]liste!M:M,1,0)&gt;0,"oui","non")</f>
        <v>oui</v>
      </c>
      <c r="O90" t="str">
        <f>VLOOKUP(J90,[1]liste!M:N,2,0)</f>
        <v>DF</v>
      </c>
      <c r="P90" t="e">
        <f>MATCH(J90,[1]!Tableau1[Codearticle],0)</f>
        <v>#REF!</v>
      </c>
      <c r="R90" t="str">
        <f ca="1">IFERROR(INDEX(Tableau1[[#Headers],[01_LANCEMENT]:[15]],1,MATCH(récap!H90,OFFSET(Tableau1[[#Headers],[01_LANCEMENT]:[15]],MATCH(récap!J90,Tableau1[Codearticle],0),0),0)),"")</f>
        <v>03</v>
      </c>
      <c r="S90" t="e">
        <f>IF(P90=0,"",VLOOKUP(J90,[1]!Tableau1[#All],3,0))</f>
        <v>#REF!</v>
      </c>
      <c r="T90" s="11">
        <f t="shared" si="2"/>
        <v>50</v>
      </c>
      <c r="U90" t="str">
        <f t="shared" si="3"/>
        <v>2023-50</v>
      </c>
    </row>
    <row r="91" spans="5:21" x14ac:dyDescent="0.3">
      <c r="E91">
        <v>8550180</v>
      </c>
      <c r="H91">
        <v>70</v>
      </c>
      <c r="I91" t="s">
        <v>119</v>
      </c>
      <c r="J91" t="s">
        <v>14</v>
      </c>
      <c r="K91" s="10">
        <v>45273</v>
      </c>
      <c r="L91" t="s">
        <v>1800</v>
      </c>
      <c r="M91" t="s">
        <v>28</v>
      </c>
      <c r="N91" t="str">
        <f>IF(VLOOKUP(J91,[1]liste!M:M,1,0)&gt;0,"oui","non")</f>
        <v>oui</v>
      </c>
      <c r="O91" t="str">
        <f>VLOOKUP(J91,[1]liste!M:N,2,0)</f>
        <v>DF</v>
      </c>
      <c r="P91" t="e">
        <f>MATCH(J91,[1]!Tableau1[Codearticle],0)</f>
        <v>#REF!</v>
      </c>
      <c r="R91" t="str">
        <f ca="1">IFERROR(INDEX(Tableau1[[#Headers],[01_LANCEMENT]:[15]],1,MATCH(récap!H91,OFFSET(Tableau1[[#Headers],[01_LANCEMENT]:[15]],MATCH(récap!J91,Tableau1[Codearticle],0),0),0)),"")</f>
        <v>03</v>
      </c>
      <c r="S91" t="e">
        <f>IF(P91=0,"",VLOOKUP(J91,[1]!Tableau1[#All],3,0))</f>
        <v>#REF!</v>
      </c>
      <c r="T91" s="11">
        <f t="shared" si="2"/>
        <v>50</v>
      </c>
      <c r="U91" t="str">
        <f t="shared" si="3"/>
        <v>2023-50</v>
      </c>
    </row>
    <row r="92" spans="5:21" x14ac:dyDescent="0.3">
      <c r="E92">
        <v>6051186</v>
      </c>
      <c r="H92">
        <v>85</v>
      </c>
      <c r="I92" t="s">
        <v>120</v>
      </c>
      <c r="J92" t="s">
        <v>14</v>
      </c>
      <c r="K92" s="10">
        <v>45280</v>
      </c>
      <c r="L92" t="s">
        <v>1800</v>
      </c>
      <c r="M92" t="s">
        <v>28</v>
      </c>
      <c r="N92" t="str">
        <f>IF(VLOOKUP(J92,[1]liste!M:M,1,0)&gt;0,"oui","non")</f>
        <v>oui</v>
      </c>
      <c r="O92" t="str">
        <f>VLOOKUP(J92,[1]liste!M:N,2,0)</f>
        <v>DF</v>
      </c>
      <c r="P92" t="e">
        <f>MATCH(J92,[1]!Tableau1[Codearticle],0)</f>
        <v>#REF!</v>
      </c>
      <c r="R92" t="str">
        <f ca="1">IFERROR(INDEX(Tableau1[[#Headers],[01_LANCEMENT]:[15]],1,MATCH(récap!H92,OFFSET(Tableau1[[#Headers],[01_LANCEMENT]:[15]],MATCH(récap!J92,Tableau1[Codearticle],0),0),0)),"")</f>
        <v/>
      </c>
      <c r="S92" t="e">
        <f>IF(P92=0,"",VLOOKUP(J92,[1]!Tableau1[#All],3,0))</f>
        <v>#REF!</v>
      </c>
      <c r="T92" s="11">
        <f t="shared" si="2"/>
        <v>51</v>
      </c>
      <c r="U92" t="str">
        <f t="shared" si="3"/>
        <v>2023-51</v>
      </c>
    </row>
    <row r="93" spans="5:21" x14ac:dyDescent="0.3">
      <c r="E93">
        <v>5448647</v>
      </c>
      <c r="H93">
        <v>70</v>
      </c>
      <c r="I93" t="s">
        <v>121</v>
      </c>
      <c r="J93" t="s">
        <v>14</v>
      </c>
      <c r="K93" s="10">
        <v>45274</v>
      </c>
      <c r="L93" t="s">
        <v>1800</v>
      </c>
      <c r="M93" t="s">
        <v>28</v>
      </c>
      <c r="N93" t="str">
        <f>IF(VLOOKUP(J93,[1]liste!M:M,1,0)&gt;0,"oui","non")</f>
        <v>oui</v>
      </c>
      <c r="O93" t="str">
        <f>VLOOKUP(J93,[1]liste!M:N,2,0)</f>
        <v>DF</v>
      </c>
      <c r="P93" t="e">
        <f>MATCH(J93,[1]!Tableau1[Codearticle],0)</f>
        <v>#REF!</v>
      </c>
      <c r="R93" t="str">
        <f ca="1">IFERROR(INDEX(Tableau1[[#Headers],[01_LANCEMENT]:[15]],1,MATCH(récap!H93,OFFSET(Tableau1[[#Headers],[01_LANCEMENT]:[15]],MATCH(récap!J93,Tableau1[Codearticle],0),0),0)),"")</f>
        <v>03</v>
      </c>
      <c r="S93" t="e">
        <f>IF(P93=0,"",VLOOKUP(J93,[1]!Tableau1[#All],3,0))</f>
        <v>#REF!</v>
      </c>
      <c r="T93" s="11">
        <f t="shared" si="2"/>
        <v>50</v>
      </c>
      <c r="U93" t="str">
        <f t="shared" si="3"/>
        <v>2023-50</v>
      </c>
    </row>
    <row r="94" spans="5:21" x14ac:dyDescent="0.3">
      <c r="E94">
        <v>9264958</v>
      </c>
      <c r="H94">
        <v>85</v>
      </c>
      <c r="I94" t="s">
        <v>122</v>
      </c>
      <c r="J94" t="s">
        <v>14</v>
      </c>
      <c r="K94" s="10">
        <v>45286</v>
      </c>
      <c r="L94" t="s">
        <v>1800</v>
      </c>
      <c r="M94" t="s">
        <v>28</v>
      </c>
      <c r="N94" t="str">
        <f>IF(VLOOKUP(J94,[1]liste!M:M,1,0)&gt;0,"oui","non")</f>
        <v>oui</v>
      </c>
      <c r="O94" t="str">
        <f>VLOOKUP(J94,[1]liste!M:N,2,0)</f>
        <v>DF</v>
      </c>
      <c r="P94" t="e">
        <f>MATCH(J94,[1]!Tableau1[Codearticle],0)</f>
        <v>#REF!</v>
      </c>
      <c r="R94" t="str">
        <f ca="1">IFERROR(INDEX(Tableau1[[#Headers],[01_LANCEMENT]:[15]],1,MATCH(récap!H94,OFFSET(Tableau1[[#Headers],[01_LANCEMENT]:[15]],MATCH(récap!J94,Tableau1[Codearticle],0),0),0)),"")</f>
        <v/>
      </c>
      <c r="S94" t="e">
        <f>IF(P94=0,"",VLOOKUP(J94,[1]!Tableau1[#All],3,0))</f>
        <v>#REF!</v>
      </c>
      <c r="T94" s="11">
        <f t="shared" si="2"/>
        <v>52</v>
      </c>
      <c r="U94" t="str">
        <f t="shared" si="3"/>
        <v>2023-52</v>
      </c>
    </row>
    <row r="95" spans="5:21" x14ac:dyDescent="0.3">
      <c r="E95">
        <v>2138880</v>
      </c>
      <c r="H95">
        <v>70</v>
      </c>
      <c r="I95" t="s">
        <v>123</v>
      </c>
      <c r="J95" t="s">
        <v>14</v>
      </c>
      <c r="K95" s="10">
        <v>45275</v>
      </c>
      <c r="L95" t="s">
        <v>1800</v>
      </c>
      <c r="M95" t="s">
        <v>28</v>
      </c>
      <c r="N95" t="str">
        <f>IF(VLOOKUP(J95,[1]liste!M:M,1,0)&gt;0,"oui","non")</f>
        <v>oui</v>
      </c>
      <c r="O95" t="str">
        <f>VLOOKUP(J95,[1]liste!M:N,2,0)</f>
        <v>DF</v>
      </c>
      <c r="P95" t="e">
        <f>MATCH(J95,[1]!Tableau1[Codearticle],0)</f>
        <v>#REF!</v>
      </c>
      <c r="R95" t="str">
        <f ca="1">IFERROR(INDEX(Tableau1[[#Headers],[01_LANCEMENT]:[15]],1,MATCH(récap!H95,OFFSET(Tableau1[[#Headers],[01_LANCEMENT]:[15]],MATCH(récap!J95,Tableau1[Codearticle],0),0),0)),"")</f>
        <v>03</v>
      </c>
      <c r="S95" t="e">
        <f>IF(P95=0,"",VLOOKUP(J95,[1]!Tableau1[#All],3,0))</f>
        <v>#REF!</v>
      </c>
      <c r="T95" s="11">
        <f t="shared" si="2"/>
        <v>50</v>
      </c>
      <c r="U95" t="str">
        <f t="shared" si="3"/>
        <v>2023-50</v>
      </c>
    </row>
    <row r="96" spans="5:21" x14ac:dyDescent="0.3">
      <c r="E96">
        <v>7790256</v>
      </c>
      <c r="H96">
        <v>85</v>
      </c>
      <c r="I96" t="s">
        <v>124</v>
      </c>
      <c r="J96" t="s">
        <v>14</v>
      </c>
      <c r="K96" s="10">
        <v>45278</v>
      </c>
      <c r="L96" t="s">
        <v>1800</v>
      </c>
      <c r="M96" t="s">
        <v>28</v>
      </c>
      <c r="N96" t="str">
        <f>IF(VLOOKUP(J96,[1]liste!M:M,1,0)&gt;0,"oui","non")</f>
        <v>oui</v>
      </c>
      <c r="O96" t="str">
        <f>VLOOKUP(J96,[1]liste!M:N,2,0)</f>
        <v>DF</v>
      </c>
      <c r="P96" t="e">
        <f>MATCH(J96,[1]!Tableau1[Codearticle],0)</f>
        <v>#REF!</v>
      </c>
      <c r="R96" t="str">
        <f ca="1">IFERROR(INDEX(Tableau1[[#Headers],[01_LANCEMENT]:[15]],1,MATCH(récap!H96,OFFSET(Tableau1[[#Headers],[01_LANCEMENT]:[15]],MATCH(récap!J96,Tableau1[Codearticle],0),0),0)),"")</f>
        <v/>
      </c>
      <c r="S96" t="e">
        <f>IF(P96=0,"",VLOOKUP(J96,[1]!Tableau1[#All],3,0))</f>
        <v>#REF!</v>
      </c>
      <c r="T96" s="11">
        <f t="shared" si="2"/>
        <v>51</v>
      </c>
      <c r="U96" t="str">
        <f t="shared" si="3"/>
        <v>2023-51</v>
      </c>
    </row>
    <row r="97" spans="5:21" x14ac:dyDescent="0.3">
      <c r="E97">
        <v>7415511</v>
      </c>
      <c r="H97">
        <v>85</v>
      </c>
      <c r="I97" t="s">
        <v>125</v>
      </c>
      <c r="J97" t="s">
        <v>14</v>
      </c>
      <c r="K97" s="10">
        <v>45252</v>
      </c>
      <c r="L97" t="s">
        <v>1800</v>
      </c>
      <c r="M97" t="s">
        <v>28</v>
      </c>
      <c r="N97" t="str">
        <f>IF(VLOOKUP(J97,[1]liste!M:M,1,0)&gt;0,"oui","non")</f>
        <v>oui</v>
      </c>
      <c r="O97" t="str">
        <f>VLOOKUP(J97,[1]liste!M:N,2,0)</f>
        <v>DF</v>
      </c>
      <c r="P97" t="e">
        <f>MATCH(J97,[1]!Tableau1[Codearticle],0)</f>
        <v>#REF!</v>
      </c>
      <c r="R97" t="str">
        <f ca="1">IFERROR(INDEX(Tableau1[[#Headers],[01_LANCEMENT]:[15]],1,MATCH(récap!H97,OFFSET(Tableau1[[#Headers],[01_LANCEMENT]:[15]],MATCH(récap!J97,Tableau1[Codearticle],0),0),0)),"")</f>
        <v/>
      </c>
      <c r="S97" t="e">
        <f>IF(P97=0,"",VLOOKUP(J97,[1]!Tableau1[#All],3,0))</f>
        <v>#REF!</v>
      </c>
      <c r="T97" s="11">
        <f t="shared" si="2"/>
        <v>47</v>
      </c>
      <c r="U97" t="str">
        <f t="shared" si="3"/>
        <v>2023-47</v>
      </c>
    </row>
    <row r="98" spans="5:21" x14ac:dyDescent="0.3">
      <c r="E98">
        <v>1932451</v>
      </c>
      <c r="H98">
        <v>60</v>
      </c>
      <c r="I98" t="s">
        <v>126</v>
      </c>
      <c r="J98" t="s">
        <v>14</v>
      </c>
      <c r="K98" s="10">
        <v>45252</v>
      </c>
      <c r="L98" t="s">
        <v>1800</v>
      </c>
      <c r="M98" t="s">
        <v>28</v>
      </c>
      <c r="N98" t="str">
        <f>IF(VLOOKUP(J98,[1]liste!M:M,1,0)&gt;0,"oui","non")</f>
        <v>oui</v>
      </c>
      <c r="O98" t="str">
        <f>VLOOKUP(J98,[1]liste!M:N,2,0)</f>
        <v>DF</v>
      </c>
      <c r="P98" t="e">
        <f>MATCH(J98,[1]!Tableau1[Codearticle],0)</f>
        <v>#REF!</v>
      </c>
      <c r="R98" t="str">
        <f ca="1">IFERROR(INDEX(Tableau1[[#Headers],[01_LANCEMENT]:[15]],1,MATCH(récap!H98,OFFSET(Tableau1[[#Headers],[01_LANCEMENT]:[15]],MATCH(récap!J98,Tableau1[Codearticle],0),0),0)),"")</f>
        <v/>
      </c>
      <c r="S98" t="e">
        <f>IF(P98=0,"",VLOOKUP(J98,[1]!Tableau1[#All],3,0))</f>
        <v>#REF!</v>
      </c>
      <c r="T98" s="11">
        <f t="shared" si="2"/>
        <v>47</v>
      </c>
      <c r="U98" t="str">
        <f t="shared" si="3"/>
        <v>2023-47</v>
      </c>
    </row>
    <row r="99" spans="5:21" x14ac:dyDescent="0.3">
      <c r="E99">
        <v>5645081</v>
      </c>
      <c r="H99">
        <v>85</v>
      </c>
      <c r="I99" t="s">
        <v>127</v>
      </c>
      <c r="J99" t="s">
        <v>14</v>
      </c>
      <c r="K99" s="10">
        <v>45255</v>
      </c>
      <c r="L99" t="s">
        <v>1800</v>
      </c>
      <c r="M99" t="s">
        <v>28</v>
      </c>
      <c r="N99" t="str">
        <f>IF(VLOOKUP(J99,[1]liste!M:M,1,0)&gt;0,"oui","non")</f>
        <v>oui</v>
      </c>
      <c r="O99" t="str">
        <f>VLOOKUP(J99,[1]liste!M:N,2,0)</f>
        <v>DF</v>
      </c>
      <c r="P99" t="e">
        <f>MATCH(J99,[1]!Tableau1[Codearticle],0)</f>
        <v>#REF!</v>
      </c>
      <c r="R99" t="str">
        <f ca="1">IFERROR(INDEX(Tableau1[[#Headers],[01_LANCEMENT]:[15]],1,MATCH(récap!H99,OFFSET(Tableau1[[#Headers],[01_LANCEMENT]:[15]],MATCH(récap!J99,Tableau1[Codearticle],0),0),0)),"")</f>
        <v/>
      </c>
      <c r="S99" t="e">
        <f>IF(P99=0,"",VLOOKUP(J99,[1]!Tableau1[#All],3,0))</f>
        <v>#REF!</v>
      </c>
      <c r="T99" s="11">
        <f t="shared" si="2"/>
        <v>47</v>
      </c>
      <c r="U99" t="str">
        <f t="shared" si="3"/>
        <v>2023-47</v>
      </c>
    </row>
    <row r="100" spans="5:21" x14ac:dyDescent="0.3">
      <c r="E100">
        <v>7740207</v>
      </c>
      <c r="H100">
        <v>70</v>
      </c>
      <c r="I100" t="s">
        <v>128</v>
      </c>
      <c r="J100" t="s">
        <v>14</v>
      </c>
      <c r="K100" s="10">
        <v>45264</v>
      </c>
      <c r="L100" t="s">
        <v>1800</v>
      </c>
      <c r="M100" t="s">
        <v>28</v>
      </c>
      <c r="N100" t="str">
        <f>IF(VLOOKUP(J100,[1]liste!M:M,1,0)&gt;0,"oui","non")</f>
        <v>oui</v>
      </c>
      <c r="O100" t="str">
        <f>VLOOKUP(J100,[1]liste!M:N,2,0)</f>
        <v>DF</v>
      </c>
      <c r="P100" t="e">
        <f>MATCH(J100,[1]!Tableau1[Codearticle],0)</f>
        <v>#REF!</v>
      </c>
      <c r="R100" t="str">
        <f ca="1">IFERROR(INDEX(Tableau1[[#Headers],[01_LANCEMENT]:[15]],1,MATCH(récap!H100,OFFSET(Tableau1[[#Headers],[01_LANCEMENT]:[15]],MATCH(récap!J100,Tableau1[Codearticle],0),0),0)),"")</f>
        <v>03</v>
      </c>
      <c r="S100" t="e">
        <f>IF(P100=0,"",VLOOKUP(J100,[1]!Tableau1[#All],3,0))</f>
        <v>#REF!</v>
      </c>
      <c r="T100" s="11">
        <f t="shared" si="2"/>
        <v>49</v>
      </c>
      <c r="U100" t="str">
        <f t="shared" si="3"/>
        <v>2023-49</v>
      </c>
    </row>
    <row r="101" spans="5:21" x14ac:dyDescent="0.3">
      <c r="E101">
        <v>5474569</v>
      </c>
      <c r="H101">
        <v>85</v>
      </c>
      <c r="I101" t="s">
        <v>129</v>
      </c>
      <c r="J101" t="s">
        <v>14</v>
      </c>
      <c r="K101" s="10">
        <v>45273</v>
      </c>
      <c r="L101" t="s">
        <v>1800</v>
      </c>
      <c r="M101" t="s">
        <v>28</v>
      </c>
      <c r="N101" t="str">
        <f>IF(VLOOKUP(J101,[1]liste!M:M,1,0)&gt;0,"oui","non")</f>
        <v>oui</v>
      </c>
      <c r="O101" t="str">
        <f>VLOOKUP(J101,[1]liste!M:N,2,0)</f>
        <v>DF</v>
      </c>
      <c r="P101" t="e">
        <f>MATCH(J101,[1]!Tableau1[Codearticle],0)</f>
        <v>#REF!</v>
      </c>
      <c r="R101" t="str">
        <f ca="1">IFERROR(INDEX(Tableau1[[#Headers],[01_LANCEMENT]:[15]],1,MATCH(récap!H101,OFFSET(Tableau1[[#Headers],[01_LANCEMENT]:[15]],MATCH(récap!J101,Tableau1[Codearticle],0),0),0)),"")</f>
        <v/>
      </c>
      <c r="S101" t="e">
        <f>IF(P101=0,"",VLOOKUP(J101,[1]!Tableau1[#All],3,0))</f>
        <v>#REF!</v>
      </c>
      <c r="T101" s="11">
        <f t="shared" si="2"/>
        <v>50</v>
      </c>
      <c r="U101" t="str">
        <f t="shared" si="3"/>
        <v>2023-50</v>
      </c>
    </row>
    <row r="102" spans="5:21" x14ac:dyDescent="0.3">
      <c r="E102">
        <v>2196705</v>
      </c>
      <c r="H102">
        <v>70</v>
      </c>
      <c r="I102" t="s">
        <v>130</v>
      </c>
      <c r="J102" t="s">
        <v>14</v>
      </c>
      <c r="K102" s="10">
        <v>45273</v>
      </c>
      <c r="L102" t="s">
        <v>1800</v>
      </c>
      <c r="M102" t="s">
        <v>28</v>
      </c>
      <c r="N102" t="str">
        <f>IF(VLOOKUP(J102,[1]liste!M:M,1,0)&gt;0,"oui","non")</f>
        <v>oui</v>
      </c>
      <c r="O102" t="str">
        <f>VLOOKUP(J102,[1]liste!M:N,2,0)</f>
        <v>DF</v>
      </c>
      <c r="P102" t="e">
        <f>MATCH(J102,[1]!Tableau1[Codearticle],0)</f>
        <v>#REF!</v>
      </c>
      <c r="R102" t="str">
        <f ca="1">IFERROR(INDEX(Tableau1[[#Headers],[01_LANCEMENT]:[15]],1,MATCH(récap!H102,OFFSET(Tableau1[[#Headers],[01_LANCEMENT]:[15]],MATCH(récap!J102,Tableau1[Codearticle],0),0),0)),"")</f>
        <v>03</v>
      </c>
      <c r="S102" t="e">
        <f>IF(P102=0,"",VLOOKUP(J102,[1]!Tableau1[#All],3,0))</f>
        <v>#REF!</v>
      </c>
      <c r="T102" s="11">
        <f t="shared" si="2"/>
        <v>50</v>
      </c>
      <c r="U102" t="str">
        <f t="shared" si="3"/>
        <v>2023-50</v>
      </c>
    </row>
    <row r="103" spans="5:21" x14ac:dyDescent="0.3">
      <c r="E103">
        <v>3612068</v>
      </c>
      <c r="H103">
        <v>85</v>
      </c>
      <c r="I103" t="s">
        <v>131</v>
      </c>
      <c r="J103" t="s">
        <v>14</v>
      </c>
      <c r="K103" s="10">
        <v>45275</v>
      </c>
      <c r="L103" t="s">
        <v>1800</v>
      </c>
      <c r="M103" t="s">
        <v>28</v>
      </c>
      <c r="N103" t="str">
        <f>IF(VLOOKUP(J103,[1]liste!M:M,1,0)&gt;0,"oui","non")</f>
        <v>oui</v>
      </c>
      <c r="O103" t="str">
        <f>VLOOKUP(J103,[1]liste!M:N,2,0)</f>
        <v>DF</v>
      </c>
      <c r="P103" t="e">
        <f>MATCH(J103,[1]!Tableau1[Codearticle],0)</f>
        <v>#REF!</v>
      </c>
      <c r="R103" t="str">
        <f ca="1">IFERROR(INDEX(Tableau1[[#Headers],[01_LANCEMENT]:[15]],1,MATCH(récap!H103,OFFSET(Tableau1[[#Headers],[01_LANCEMENT]:[15]],MATCH(récap!J103,Tableau1[Codearticle],0),0),0)),"")</f>
        <v/>
      </c>
      <c r="S103" t="e">
        <f>IF(P103=0,"",VLOOKUP(J103,[1]!Tableau1[#All],3,0))</f>
        <v>#REF!</v>
      </c>
      <c r="T103" s="11">
        <f t="shared" si="2"/>
        <v>50</v>
      </c>
      <c r="U103" t="str">
        <f t="shared" si="3"/>
        <v>2023-50</v>
      </c>
    </row>
    <row r="104" spans="5:21" x14ac:dyDescent="0.3">
      <c r="E104">
        <v>9092161</v>
      </c>
      <c r="H104">
        <v>85</v>
      </c>
      <c r="I104" t="s">
        <v>132</v>
      </c>
      <c r="J104" t="s">
        <v>14</v>
      </c>
      <c r="K104" s="10">
        <v>45282</v>
      </c>
      <c r="L104" t="s">
        <v>1800</v>
      </c>
      <c r="M104" t="s">
        <v>28</v>
      </c>
      <c r="N104" t="str">
        <f>IF(VLOOKUP(J104,[1]liste!M:M,1,0)&gt;0,"oui","non")</f>
        <v>oui</v>
      </c>
      <c r="O104" t="str">
        <f>VLOOKUP(J104,[1]liste!M:N,2,0)</f>
        <v>DF</v>
      </c>
      <c r="P104" t="e">
        <f>MATCH(J104,[1]!Tableau1[Codearticle],0)</f>
        <v>#REF!</v>
      </c>
      <c r="R104" t="str">
        <f ca="1">IFERROR(INDEX(Tableau1[[#Headers],[01_LANCEMENT]:[15]],1,MATCH(récap!H104,OFFSET(Tableau1[[#Headers],[01_LANCEMENT]:[15]],MATCH(récap!J104,Tableau1[Codearticle],0),0),0)),"")</f>
        <v/>
      </c>
      <c r="S104" t="e">
        <f>IF(P104=0,"",VLOOKUP(J104,[1]!Tableau1[#All],3,0))</f>
        <v>#REF!</v>
      </c>
      <c r="T104" s="11">
        <f t="shared" si="2"/>
        <v>51</v>
      </c>
      <c r="U104" t="str">
        <f t="shared" si="3"/>
        <v>2023-51</v>
      </c>
    </row>
    <row r="105" spans="5:21" x14ac:dyDescent="0.3">
      <c r="E105">
        <v>1423250</v>
      </c>
      <c r="H105">
        <v>60</v>
      </c>
      <c r="I105" t="s">
        <v>133</v>
      </c>
      <c r="J105" t="s">
        <v>14</v>
      </c>
      <c r="K105" s="10">
        <v>45238</v>
      </c>
      <c r="L105" t="s">
        <v>1800</v>
      </c>
      <c r="M105" t="s">
        <v>28</v>
      </c>
      <c r="N105" t="str">
        <f>IF(VLOOKUP(J105,[1]liste!M:M,1,0)&gt;0,"oui","non")</f>
        <v>oui</v>
      </c>
      <c r="O105" t="str">
        <f>VLOOKUP(J105,[1]liste!M:N,2,0)</f>
        <v>DF</v>
      </c>
      <c r="P105" t="e">
        <f>MATCH(J105,[1]!Tableau1[Codearticle],0)</f>
        <v>#REF!</v>
      </c>
      <c r="R105" t="str">
        <f ca="1">IFERROR(INDEX(Tableau1[[#Headers],[01_LANCEMENT]:[15]],1,MATCH(récap!H105,OFFSET(Tableau1[[#Headers],[01_LANCEMENT]:[15]],MATCH(récap!J105,Tableau1[Codearticle],0),0),0)),"")</f>
        <v/>
      </c>
      <c r="S105" t="e">
        <f>IF(P105=0,"",VLOOKUP(J105,[1]!Tableau1[#All],3,0))</f>
        <v>#REF!</v>
      </c>
      <c r="T105" s="11">
        <f t="shared" si="2"/>
        <v>45</v>
      </c>
      <c r="U105" t="str">
        <f t="shared" si="3"/>
        <v>2023-45</v>
      </c>
    </row>
    <row r="106" spans="5:21" x14ac:dyDescent="0.3">
      <c r="E106">
        <v>8992639</v>
      </c>
      <c r="H106">
        <v>60</v>
      </c>
      <c r="I106" t="s">
        <v>134</v>
      </c>
      <c r="J106" t="s">
        <v>14</v>
      </c>
      <c r="K106" s="10">
        <v>45244</v>
      </c>
      <c r="L106" t="s">
        <v>1800</v>
      </c>
      <c r="M106" t="s">
        <v>28</v>
      </c>
      <c r="N106" t="str">
        <f>IF(VLOOKUP(J106,[1]liste!M:M,1,0)&gt;0,"oui","non")</f>
        <v>oui</v>
      </c>
      <c r="O106" t="str">
        <f>VLOOKUP(J106,[1]liste!M:N,2,0)</f>
        <v>DF</v>
      </c>
      <c r="P106" t="e">
        <f>MATCH(J106,[1]!Tableau1[Codearticle],0)</f>
        <v>#REF!</v>
      </c>
      <c r="R106" t="str">
        <f ca="1">IFERROR(INDEX(Tableau1[[#Headers],[01_LANCEMENT]:[15]],1,MATCH(récap!H106,OFFSET(Tableau1[[#Headers],[01_LANCEMENT]:[15]],MATCH(récap!J106,Tableau1[Codearticle],0),0),0)),"")</f>
        <v/>
      </c>
      <c r="S106" t="e">
        <f>IF(P106=0,"",VLOOKUP(J106,[1]!Tableau1[#All],3,0))</f>
        <v>#REF!</v>
      </c>
      <c r="T106" s="11">
        <f t="shared" si="2"/>
        <v>46</v>
      </c>
      <c r="U106" t="str">
        <f t="shared" si="3"/>
        <v>2023-46</v>
      </c>
    </row>
    <row r="107" spans="5:21" x14ac:dyDescent="0.3">
      <c r="E107">
        <v>2138389</v>
      </c>
      <c r="H107">
        <v>60</v>
      </c>
      <c r="I107" t="s">
        <v>135</v>
      </c>
      <c r="J107" t="s">
        <v>14</v>
      </c>
      <c r="K107" s="10">
        <v>45252</v>
      </c>
      <c r="L107" t="s">
        <v>1800</v>
      </c>
      <c r="M107" t="s">
        <v>28</v>
      </c>
      <c r="N107" t="str">
        <f>IF(VLOOKUP(J107,[1]liste!M:M,1,0)&gt;0,"oui","non")</f>
        <v>oui</v>
      </c>
      <c r="O107" t="str">
        <f>VLOOKUP(J107,[1]liste!M:N,2,0)</f>
        <v>DF</v>
      </c>
      <c r="P107" t="e">
        <f>MATCH(J107,[1]!Tableau1[Codearticle],0)</f>
        <v>#REF!</v>
      </c>
      <c r="R107" t="str">
        <f ca="1">IFERROR(INDEX(Tableau1[[#Headers],[01_LANCEMENT]:[15]],1,MATCH(récap!H107,OFFSET(Tableau1[[#Headers],[01_LANCEMENT]:[15]],MATCH(récap!J107,Tableau1[Codearticle],0),0),0)),"")</f>
        <v/>
      </c>
      <c r="S107" t="e">
        <f>IF(P107=0,"",VLOOKUP(J107,[1]!Tableau1[#All],3,0))</f>
        <v>#REF!</v>
      </c>
      <c r="T107" s="11">
        <f t="shared" si="2"/>
        <v>47</v>
      </c>
      <c r="U107" t="str">
        <f t="shared" si="3"/>
        <v>2023-47</v>
      </c>
    </row>
    <row r="108" spans="5:21" x14ac:dyDescent="0.3">
      <c r="E108">
        <v>2281120</v>
      </c>
      <c r="H108">
        <v>60</v>
      </c>
      <c r="I108" t="s">
        <v>136</v>
      </c>
      <c r="J108" t="s">
        <v>14</v>
      </c>
      <c r="K108" s="10">
        <v>45252</v>
      </c>
      <c r="L108" t="s">
        <v>1800</v>
      </c>
      <c r="M108" t="s">
        <v>28</v>
      </c>
      <c r="N108" t="str">
        <f>IF(VLOOKUP(J108,[1]liste!M:M,1,0)&gt;0,"oui","non")</f>
        <v>oui</v>
      </c>
      <c r="O108" t="str">
        <f>VLOOKUP(J108,[1]liste!M:N,2,0)</f>
        <v>DF</v>
      </c>
      <c r="P108" t="e">
        <f>MATCH(J108,[1]!Tableau1[Codearticle],0)</f>
        <v>#REF!</v>
      </c>
      <c r="R108" t="str">
        <f ca="1">IFERROR(INDEX(Tableau1[[#Headers],[01_LANCEMENT]:[15]],1,MATCH(récap!H108,OFFSET(Tableau1[[#Headers],[01_LANCEMENT]:[15]],MATCH(récap!J108,Tableau1[Codearticle],0),0),0)),"")</f>
        <v/>
      </c>
      <c r="S108" t="e">
        <f>IF(P108=0,"",VLOOKUP(J108,[1]!Tableau1[#All],3,0))</f>
        <v>#REF!</v>
      </c>
      <c r="T108" s="11">
        <f t="shared" si="2"/>
        <v>47</v>
      </c>
      <c r="U108" t="str">
        <f t="shared" si="3"/>
        <v>2023-47</v>
      </c>
    </row>
    <row r="109" spans="5:21" x14ac:dyDescent="0.3">
      <c r="E109">
        <v>4960100</v>
      </c>
      <c r="H109">
        <v>60</v>
      </c>
      <c r="I109" t="s">
        <v>137</v>
      </c>
      <c r="J109" t="s">
        <v>14</v>
      </c>
      <c r="K109" s="10">
        <v>45265</v>
      </c>
      <c r="L109" t="s">
        <v>1800</v>
      </c>
      <c r="M109" t="s">
        <v>28</v>
      </c>
      <c r="N109" t="str">
        <f>IF(VLOOKUP(J109,[1]liste!M:M,1,0)&gt;0,"oui","non")</f>
        <v>oui</v>
      </c>
      <c r="O109" t="str">
        <f>VLOOKUP(J109,[1]liste!M:N,2,0)</f>
        <v>DF</v>
      </c>
      <c r="P109" t="e">
        <f>MATCH(J109,[1]!Tableau1[Codearticle],0)</f>
        <v>#REF!</v>
      </c>
      <c r="R109" t="str">
        <f ca="1">IFERROR(INDEX(Tableau1[[#Headers],[01_LANCEMENT]:[15]],1,MATCH(récap!H109,OFFSET(Tableau1[[#Headers],[01_LANCEMENT]:[15]],MATCH(récap!J109,Tableau1[Codearticle],0),0),0)),"")</f>
        <v/>
      </c>
      <c r="S109" t="e">
        <f>IF(P109=0,"",VLOOKUP(J109,[1]!Tableau1[#All],3,0))</f>
        <v>#REF!</v>
      </c>
      <c r="T109" s="11">
        <f t="shared" si="2"/>
        <v>49</v>
      </c>
      <c r="U109" t="str">
        <f t="shared" si="3"/>
        <v>2023-49</v>
      </c>
    </row>
    <row r="110" spans="5:21" x14ac:dyDescent="0.3">
      <c r="E110">
        <v>4491321</v>
      </c>
      <c r="H110">
        <v>60</v>
      </c>
      <c r="I110" t="s">
        <v>138</v>
      </c>
      <c r="J110" t="s">
        <v>14</v>
      </c>
      <c r="K110" s="10">
        <v>45265</v>
      </c>
      <c r="L110" t="s">
        <v>1800</v>
      </c>
      <c r="M110" t="s">
        <v>28</v>
      </c>
      <c r="N110" t="str">
        <f>IF(VLOOKUP(J110,[1]liste!M:M,1,0)&gt;0,"oui","non")</f>
        <v>oui</v>
      </c>
      <c r="O110" t="str">
        <f>VLOOKUP(J110,[1]liste!M:N,2,0)</f>
        <v>DF</v>
      </c>
      <c r="P110" t="e">
        <f>MATCH(J110,[1]!Tableau1[Codearticle],0)</f>
        <v>#REF!</v>
      </c>
      <c r="R110" t="str">
        <f ca="1">IFERROR(INDEX(Tableau1[[#Headers],[01_LANCEMENT]:[15]],1,MATCH(récap!H110,OFFSET(Tableau1[[#Headers],[01_LANCEMENT]:[15]],MATCH(récap!J110,Tableau1[Codearticle],0),0),0)),"")</f>
        <v/>
      </c>
      <c r="S110" t="e">
        <f>IF(P110=0,"",VLOOKUP(J110,[1]!Tableau1[#All],3,0))</f>
        <v>#REF!</v>
      </c>
      <c r="T110" s="11">
        <f t="shared" si="2"/>
        <v>49</v>
      </c>
      <c r="U110" t="str">
        <f t="shared" si="3"/>
        <v>2023-49</v>
      </c>
    </row>
    <row r="111" spans="5:21" x14ac:dyDescent="0.3">
      <c r="E111">
        <v>2021873</v>
      </c>
      <c r="H111">
        <v>60</v>
      </c>
      <c r="I111" t="s">
        <v>139</v>
      </c>
      <c r="J111" t="s">
        <v>14</v>
      </c>
      <c r="K111" s="10">
        <v>45266</v>
      </c>
      <c r="L111" t="s">
        <v>1800</v>
      </c>
      <c r="M111" t="s">
        <v>28</v>
      </c>
      <c r="N111" t="str">
        <f>IF(VLOOKUP(J111,[1]liste!M:M,1,0)&gt;0,"oui","non")</f>
        <v>oui</v>
      </c>
      <c r="O111" t="str">
        <f>VLOOKUP(J111,[1]liste!M:N,2,0)</f>
        <v>DF</v>
      </c>
      <c r="P111" t="e">
        <f>MATCH(J111,[1]!Tableau1[Codearticle],0)</f>
        <v>#REF!</v>
      </c>
      <c r="R111" t="str">
        <f ca="1">IFERROR(INDEX(Tableau1[[#Headers],[01_LANCEMENT]:[15]],1,MATCH(récap!H111,OFFSET(Tableau1[[#Headers],[01_LANCEMENT]:[15]],MATCH(récap!J111,Tableau1[Codearticle],0),0),0)),"")</f>
        <v/>
      </c>
      <c r="S111" t="e">
        <f>IF(P111=0,"",VLOOKUP(J111,[1]!Tableau1[#All],3,0))</f>
        <v>#REF!</v>
      </c>
      <c r="T111" s="11">
        <f t="shared" si="2"/>
        <v>49</v>
      </c>
      <c r="U111" t="str">
        <f t="shared" si="3"/>
        <v>2023-49</v>
      </c>
    </row>
    <row r="112" spans="5:21" x14ac:dyDescent="0.3">
      <c r="E112">
        <v>7759997</v>
      </c>
      <c r="H112">
        <v>60</v>
      </c>
      <c r="I112" t="s">
        <v>140</v>
      </c>
      <c r="J112" t="s">
        <v>14</v>
      </c>
      <c r="K112" s="10">
        <v>45270</v>
      </c>
      <c r="L112" t="s">
        <v>1800</v>
      </c>
      <c r="M112" t="s">
        <v>28</v>
      </c>
      <c r="N112" t="str">
        <f>IF(VLOOKUP(J112,[1]liste!M:M,1,0)&gt;0,"oui","non")</f>
        <v>oui</v>
      </c>
      <c r="O112" t="str">
        <f>VLOOKUP(J112,[1]liste!M:N,2,0)</f>
        <v>DF</v>
      </c>
      <c r="P112" t="e">
        <f>MATCH(J112,[1]!Tableau1[Codearticle],0)</f>
        <v>#REF!</v>
      </c>
      <c r="R112" t="str">
        <f ca="1">IFERROR(INDEX(Tableau1[[#Headers],[01_LANCEMENT]:[15]],1,MATCH(récap!H112,OFFSET(Tableau1[[#Headers],[01_LANCEMENT]:[15]],MATCH(récap!J112,Tableau1[Codearticle],0),0),0)),"")</f>
        <v/>
      </c>
      <c r="S112" t="e">
        <f>IF(P112=0,"",VLOOKUP(J112,[1]!Tableau1[#All],3,0))</f>
        <v>#REF!</v>
      </c>
      <c r="T112" s="11">
        <f t="shared" si="2"/>
        <v>49</v>
      </c>
      <c r="U112" t="str">
        <f t="shared" si="3"/>
        <v>2023-49</v>
      </c>
    </row>
    <row r="113" spans="5:21" x14ac:dyDescent="0.3">
      <c r="E113">
        <v>9821265</v>
      </c>
      <c r="H113">
        <v>60</v>
      </c>
      <c r="I113" t="s">
        <v>141</v>
      </c>
      <c r="J113" t="s">
        <v>14</v>
      </c>
      <c r="K113" s="10">
        <v>45275</v>
      </c>
      <c r="L113" t="s">
        <v>1800</v>
      </c>
      <c r="M113" t="s">
        <v>28</v>
      </c>
      <c r="N113" t="str">
        <f>IF(VLOOKUP(J113,[1]liste!M:M,1,0)&gt;0,"oui","non")</f>
        <v>oui</v>
      </c>
      <c r="O113" t="str">
        <f>VLOOKUP(J113,[1]liste!M:N,2,0)</f>
        <v>DF</v>
      </c>
      <c r="P113" t="e">
        <f>MATCH(J113,[1]!Tableau1[Codearticle],0)</f>
        <v>#REF!</v>
      </c>
      <c r="R113" t="str">
        <f ca="1">IFERROR(INDEX(Tableau1[[#Headers],[01_LANCEMENT]:[15]],1,MATCH(récap!H113,OFFSET(Tableau1[[#Headers],[01_LANCEMENT]:[15]],MATCH(récap!J113,Tableau1[Codearticle],0),0),0)),"")</f>
        <v/>
      </c>
      <c r="S113" t="e">
        <f>IF(P113=0,"",VLOOKUP(J113,[1]!Tableau1[#All],3,0))</f>
        <v>#REF!</v>
      </c>
      <c r="T113" s="11">
        <f t="shared" si="2"/>
        <v>50</v>
      </c>
      <c r="U113" t="str">
        <f t="shared" si="3"/>
        <v>2023-50</v>
      </c>
    </row>
    <row r="114" spans="5:21" x14ac:dyDescent="0.3">
      <c r="E114">
        <v>9032492</v>
      </c>
      <c r="H114">
        <v>70</v>
      </c>
      <c r="I114" t="s">
        <v>142</v>
      </c>
      <c r="J114" t="s">
        <v>14</v>
      </c>
      <c r="K114" s="10">
        <v>45247</v>
      </c>
      <c r="L114" t="s">
        <v>1800</v>
      </c>
      <c r="M114" t="s">
        <v>28</v>
      </c>
      <c r="N114" t="str">
        <f>IF(VLOOKUP(J114,[1]liste!M:M,1,0)&gt;0,"oui","non")</f>
        <v>oui</v>
      </c>
      <c r="O114" t="str">
        <f>VLOOKUP(J114,[1]liste!M:N,2,0)</f>
        <v>DF</v>
      </c>
      <c r="P114" t="e">
        <f>MATCH(J114,[1]!Tableau1[Codearticle],0)</f>
        <v>#REF!</v>
      </c>
      <c r="R114" t="str">
        <f ca="1">IFERROR(INDEX(Tableau1[[#Headers],[01_LANCEMENT]:[15]],1,MATCH(récap!H114,OFFSET(Tableau1[[#Headers],[01_LANCEMENT]:[15]],MATCH(récap!J114,Tableau1[Codearticle],0),0),0)),"")</f>
        <v>03</v>
      </c>
      <c r="S114" t="e">
        <f>IF(P114=0,"",VLOOKUP(J114,[1]!Tableau1[#All],3,0))</f>
        <v>#REF!</v>
      </c>
      <c r="T114" s="11">
        <f t="shared" si="2"/>
        <v>46</v>
      </c>
      <c r="U114" t="str">
        <f t="shared" si="3"/>
        <v>2023-46</v>
      </c>
    </row>
    <row r="115" spans="5:21" x14ac:dyDescent="0.3">
      <c r="E115">
        <v>2302052</v>
      </c>
      <c r="H115">
        <v>85</v>
      </c>
      <c r="I115" t="s">
        <v>143</v>
      </c>
      <c r="J115" t="s">
        <v>14</v>
      </c>
      <c r="K115" s="10">
        <v>45248</v>
      </c>
      <c r="L115" t="s">
        <v>1800</v>
      </c>
      <c r="M115" t="s">
        <v>28</v>
      </c>
      <c r="N115" t="str">
        <f>IF(VLOOKUP(J115,[1]liste!M:M,1,0)&gt;0,"oui","non")</f>
        <v>oui</v>
      </c>
      <c r="O115" t="str">
        <f>VLOOKUP(J115,[1]liste!M:N,2,0)</f>
        <v>DF</v>
      </c>
      <c r="P115" t="e">
        <f>MATCH(J115,[1]!Tableau1[Codearticle],0)</f>
        <v>#REF!</v>
      </c>
      <c r="R115" t="str">
        <f ca="1">IFERROR(INDEX(Tableau1[[#Headers],[01_LANCEMENT]:[15]],1,MATCH(récap!H115,OFFSET(Tableau1[[#Headers],[01_LANCEMENT]:[15]],MATCH(récap!J115,Tableau1[Codearticle],0),0),0)),"")</f>
        <v/>
      </c>
      <c r="S115" t="e">
        <f>IF(P115=0,"",VLOOKUP(J115,[1]!Tableau1[#All],3,0))</f>
        <v>#REF!</v>
      </c>
      <c r="T115" s="11">
        <f t="shared" si="2"/>
        <v>46</v>
      </c>
      <c r="U115" t="str">
        <f t="shared" si="3"/>
        <v>2023-46</v>
      </c>
    </row>
    <row r="116" spans="5:21" x14ac:dyDescent="0.3">
      <c r="E116">
        <v>2853362</v>
      </c>
      <c r="H116">
        <v>70</v>
      </c>
      <c r="I116" t="s">
        <v>144</v>
      </c>
      <c r="J116" t="s">
        <v>14</v>
      </c>
      <c r="K116" s="10">
        <v>45254</v>
      </c>
      <c r="L116" t="s">
        <v>1800</v>
      </c>
      <c r="M116" t="s">
        <v>28</v>
      </c>
      <c r="N116" t="str">
        <f>IF(VLOOKUP(J116,[1]liste!M:M,1,0)&gt;0,"oui","non")</f>
        <v>oui</v>
      </c>
      <c r="O116" t="str">
        <f>VLOOKUP(J116,[1]liste!M:N,2,0)</f>
        <v>DF</v>
      </c>
      <c r="P116" t="e">
        <f>MATCH(J116,[1]!Tableau1[Codearticle],0)</f>
        <v>#REF!</v>
      </c>
      <c r="R116" t="str">
        <f ca="1">IFERROR(INDEX(Tableau1[[#Headers],[01_LANCEMENT]:[15]],1,MATCH(récap!H116,OFFSET(Tableau1[[#Headers],[01_LANCEMENT]:[15]],MATCH(récap!J116,Tableau1[Codearticle],0),0),0)),"")</f>
        <v>03</v>
      </c>
      <c r="S116" t="e">
        <f>IF(P116=0,"",VLOOKUP(J116,[1]!Tableau1[#All],3,0))</f>
        <v>#REF!</v>
      </c>
      <c r="T116" s="11">
        <f t="shared" si="2"/>
        <v>47</v>
      </c>
      <c r="U116" t="str">
        <f t="shared" si="3"/>
        <v>2023-47</v>
      </c>
    </row>
    <row r="117" spans="5:21" x14ac:dyDescent="0.3">
      <c r="E117">
        <v>1504514</v>
      </c>
      <c r="H117">
        <v>70</v>
      </c>
      <c r="I117" t="s">
        <v>145</v>
      </c>
      <c r="J117" t="s">
        <v>14</v>
      </c>
      <c r="K117" s="10">
        <v>45258</v>
      </c>
      <c r="L117" t="s">
        <v>1800</v>
      </c>
      <c r="M117" t="s">
        <v>28</v>
      </c>
      <c r="N117" t="str">
        <f>IF(VLOOKUP(J117,[1]liste!M:M,1,0)&gt;0,"oui","non")</f>
        <v>oui</v>
      </c>
      <c r="O117" t="str">
        <f>VLOOKUP(J117,[1]liste!M:N,2,0)</f>
        <v>DF</v>
      </c>
      <c r="P117" t="e">
        <f>MATCH(J117,[1]!Tableau1[Codearticle],0)</f>
        <v>#REF!</v>
      </c>
      <c r="R117" t="str">
        <f ca="1">IFERROR(INDEX(Tableau1[[#Headers],[01_LANCEMENT]:[15]],1,MATCH(récap!H117,OFFSET(Tableau1[[#Headers],[01_LANCEMENT]:[15]],MATCH(récap!J117,Tableau1[Codearticle],0),0),0)),"")</f>
        <v>03</v>
      </c>
      <c r="S117" t="e">
        <f>IF(P117=0,"",VLOOKUP(J117,[1]!Tableau1[#All],3,0))</f>
        <v>#REF!</v>
      </c>
      <c r="T117" s="11">
        <f t="shared" si="2"/>
        <v>48</v>
      </c>
      <c r="U117" t="str">
        <f t="shared" si="3"/>
        <v>2023-48</v>
      </c>
    </row>
    <row r="118" spans="5:21" x14ac:dyDescent="0.3">
      <c r="E118">
        <v>1589282</v>
      </c>
      <c r="H118">
        <v>70</v>
      </c>
      <c r="I118" t="s">
        <v>146</v>
      </c>
      <c r="J118" t="s">
        <v>14</v>
      </c>
      <c r="K118" s="10">
        <v>45262</v>
      </c>
      <c r="L118" t="s">
        <v>1800</v>
      </c>
      <c r="M118" t="s">
        <v>28</v>
      </c>
      <c r="N118" t="str">
        <f>IF(VLOOKUP(J118,[1]liste!M:M,1,0)&gt;0,"oui","non")</f>
        <v>oui</v>
      </c>
      <c r="O118" t="str">
        <f>VLOOKUP(J118,[1]liste!M:N,2,0)</f>
        <v>DF</v>
      </c>
      <c r="P118" t="e">
        <f>MATCH(J118,[1]!Tableau1[Codearticle],0)</f>
        <v>#REF!</v>
      </c>
      <c r="R118" t="str">
        <f ca="1">IFERROR(INDEX(Tableau1[[#Headers],[01_LANCEMENT]:[15]],1,MATCH(récap!H118,OFFSET(Tableau1[[#Headers],[01_LANCEMENT]:[15]],MATCH(récap!J118,Tableau1[Codearticle],0),0),0)),"")</f>
        <v>03</v>
      </c>
      <c r="S118" t="e">
        <f>IF(P118=0,"",VLOOKUP(J118,[1]!Tableau1[#All],3,0))</f>
        <v>#REF!</v>
      </c>
      <c r="T118" s="11">
        <f t="shared" si="2"/>
        <v>48</v>
      </c>
      <c r="U118" t="str">
        <f t="shared" si="3"/>
        <v>2023-48</v>
      </c>
    </row>
    <row r="119" spans="5:21" x14ac:dyDescent="0.3">
      <c r="E119">
        <v>4142437</v>
      </c>
      <c r="H119">
        <v>85</v>
      </c>
      <c r="I119" t="s">
        <v>147</v>
      </c>
      <c r="J119" t="s">
        <v>14</v>
      </c>
      <c r="K119" s="10">
        <v>45274</v>
      </c>
      <c r="L119" t="s">
        <v>1800</v>
      </c>
      <c r="M119" t="s">
        <v>28</v>
      </c>
      <c r="N119" t="str">
        <f>IF(VLOOKUP(J119,[1]liste!M:M,1,0)&gt;0,"oui","non")</f>
        <v>oui</v>
      </c>
      <c r="O119" t="str">
        <f>VLOOKUP(J119,[1]liste!M:N,2,0)</f>
        <v>DF</v>
      </c>
      <c r="P119" t="e">
        <f>MATCH(J119,[1]!Tableau1[Codearticle],0)</f>
        <v>#REF!</v>
      </c>
      <c r="R119" t="str">
        <f ca="1">IFERROR(INDEX(Tableau1[[#Headers],[01_LANCEMENT]:[15]],1,MATCH(récap!H119,OFFSET(Tableau1[[#Headers],[01_LANCEMENT]:[15]],MATCH(récap!J119,Tableau1[Codearticle],0),0),0)),"")</f>
        <v/>
      </c>
      <c r="S119" t="e">
        <f>IF(P119=0,"",VLOOKUP(J119,[1]!Tableau1[#All],3,0))</f>
        <v>#REF!</v>
      </c>
      <c r="T119" s="11">
        <f t="shared" si="2"/>
        <v>50</v>
      </c>
      <c r="U119" t="str">
        <f t="shared" si="3"/>
        <v>2023-50</v>
      </c>
    </row>
    <row r="120" spans="5:21" x14ac:dyDescent="0.3">
      <c r="E120">
        <v>4605772</v>
      </c>
      <c r="H120">
        <v>85</v>
      </c>
      <c r="I120" t="s">
        <v>148</v>
      </c>
      <c r="J120" t="s">
        <v>14</v>
      </c>
      <c r="K120" s="10">
        <v>45272</v>
      </c>
      <c r="L120" t="s">
        <v>1800</v>
      </c>
      <c r="M120" t="s">
        <v>28</v>
      </c>
      <c r="N120" t="str">
        <f>IF(VLOOKUP(J120,[1]liste!M:M,1,0)&gt;0,"oui","non")</f>
        <v>oui</v>
      </c>
      <c r="O120" t="str">
        <f>VLOOKUP(J120,[1]liste!M:N,2,0)</f>
        <v>DF</v>
      </c>
      <c r="P120" t="e">
        <f>MATCH(J120,[1]!Tableau1[Codearticle],0)</f>
        <v>#REF!</v>
      </c>
      <c r="R120" t="str">
        <f ca="1">IFERROR(INDEX(Tableau1[[#Headers],[01_LANCEMENT]:[15]],1,MATCH(récap!H120,OFFSET(Tableau1[[#Headers],[01_LANCEMENT]:[15]],MATCH(récap!J120,Tableau1[Codearticle],0),0),0)),"")</f>
        <v/>
      </c>
      <c r="S120" t="e">
        <f>IF(P120=0,"",VLOOKUP(J120,[1]!Tableau1[#All],3,0))</f>
        <v>#REF!</v>
      </c>
      <c r="T120" s="11">
        <f t="shared" si="2"/>
        <v>50</v>
      </c>
      <c r="U120" t="str">
        <f t="shared" si="3"/>
        <v>2023-50</v>
      </c>
    </row>
    <row r="121" spans="5:21" x14ac:dyDescent="0.3">
      <c r="E121">
        <v>7148312</v>
      </c>
      <c r="H121">
        <v>85</v>
      </c>
      <c r="I121" t="s">
        <v>149</v>
      </c>
      <c r="J121" t="s">
        <v>14</v>
      </c>
      <c r="K121" s="10">
        <v>45281</v>
      </c>
      <c r="L121" t="s">
        <v>1800</v>
      </c>
      <c r="M121" t="s">
        <v>28</v>
      </c>
      <c r="N121" t="str">
        <f>IF(VLOOKUP(J121,[1]liste!M:M,1,0)&gt;0,"oui","non")</f>
        <v>oui</v>
      </c>
      <c r="O121" t="str">
        <f>VLOOKUP(J121,[1]liste!M:N,2,0)</f>
        <v>DF</v>
      </c>
      <c r="P121" t="e">
        <f>MATCH(J121,[1]!Tableau1[Codearticle],0)</f>
        <v>#REF!</v>
      </c>
      <c r="R121" t="str">
        <f ca="1">IFERROR(INDEX(Tableau1[[#Headers],[01_LANCEMENT]:[15]],1,MATCH(récap!H121,OFFSET(Tableau1[[#Headers],[01_LANCEMENT]:[15]],MATCH(récap!J121,Tableau1[Codearticle],0),0),0)),"")</f>
        <v/>
      </c>
      <c r="S121" t="e">
        <f>IF(P121=0,"",VLOOKUP(J121,[1]!Tableau1[#All],3,0))</f>
        <v>#REF!</v>
      </c>
      <c r="T121" s="11">
        <f t="shared" si="2"/>
        <v>51</v>
      </c>
      <c r="U121" t="str">
        <f t="shared" si="3"/>
        <v>2023-51</v>
      </c>
    </row>
    <row r="122" spans="5:21" x14ac:dyDescent="0.3">
      <c r="E122">
        <v>2432189</v>
      </c>
      <c r="H122">
        <v>70</v>
      </c>
      <c r="I122" t="s">
        <v>150</v>
      </c>
      <c r="J122" t="s">
        <v>14</v>
      </c>
      <c r="K122" s="10">
        <v>45276</v>
      </c>
      <c r="L122" t="s">
        <v>1800</v>
      </c>
      <c r="M122" t="s">
        <v>28</v>
      </c>
      <c r="N122" t="str">
        <f>IF(VLOOKUP(J122,[1]liste!M:M,1,0)&gt;0,"oui","non")</f>
        <v>oui</v>
      </c>
      <c r="O122" t="str">
        <f>VLOOKUP(J122,[1]liste!M:N,2,0)</f>
        <v>DF</v>
      </c>
      <c r="P122" t="e">
        <f>MATCH(J122,[1]!Tableau1[Codearticle],0)</f>
        <v>#REF!</v>
      </c>
      <c r="R122" t="str">
        <f ca="1">IFERROR(INDEX(Tableau1[[#Headers],[01_LANCEMENT]:[15]],1,MATCH(récap!H122,OFFSET(Tableau1[[#Headers],[01_LANCEMENT]:[15]],MATCH(récap!J122,Tableau1[Codearticle],0),0),0)),"")</f>
        <v>03</v>
      </c>
      <c r="S122" t="e">
        <f>IF(P122=0,"",VLOOKUP(J122,[1]!Tableau1[#All],3,0))</f>
        <v>#REF!</v>
      </c>
      <c r="T122" s="11">
        <f t="shared" si="2"/>
        <v>50</v>
      </c>
      <c r="U122" t="str">
        <f t="shared" si="3"/>
        <v>2023-50</v>
      </c>
    </row>
    <row r="123" spans="5:21" x14ac:dyDescent="0.3">
      <c r="E123">
        <v>4952417</v>
      </c>
      <c r="H123">
        <v>70</v>
      </c>
      <c r="I123" t="s">
        <v>151</v>
      </c>
      <c r="J123" t="s">
        <v>14</v>
      </c>
      <c r="K123" s="10">
        <v>45280</v>
      </c>
      <c r="L123" t="s">
        <v>1800</v>
      </c>
      <c r="M123" t="s">
        <v>28</v>
      </c>
      <c r="N123" t="str">
        <f>IF(VLOOKUP(J123,[1]liste!M:M,1,0)&gt;0,"oui","non")</f>
        <v>oui</v>
      </c>
      <c r="O123" t="str">
        <f>VLOOKUP(J123,[1]liste!M:N,2,0)</f>
        <v>DF</v>
      </c>
      <c r="P123" t="e">
        <f>MATCH(J123,[1]!Tableau1[Codearticle],0)</f>
        <v>#REF!</v>
      </c>
      <c r="R123" t="str">
        <f ca="1">IFERROR(INDEX(Tableau1[[#Headers],[01_LANCEMENT]:[15]],1,MATCH(récap!H123,OFFSET(Tableau1[[#Headers],[01_LANCEMENT]:[15]],MATCH(récap!J123,Tableau1[Codearticle],0),0),0)),"")</f>
        <v>03</v>
      </c>
      <c r="S123" t="e">
        <f>IF(P123=0,"",VLOOKUP(J123,[1]!Tableau1[#All],3,0))</f>
        <v>#REF!</v>
      </c>
      <c r="T123" s="11">
        <f t="shared" si="2"/>
        <v>51</v>
      </c>
      <c r="U123" t="str">
        <f t="shared" si="3"/>
        <v>2023-51</v>
      </c>
    </row>
    <row r="124" spans="5:21" x14ac:dyDescent="0.3">
      <c r="E124">
        <v>7939776</v>
      </c>
      <c r="H124">
        <v>70</v>
      </c>
      <c r="I124" t="s">
        <v>152</v>
      </c>
      <c r="J124" t="s">
        <v>14</v>
      </c>
      <c r="K124" s="10">
        <v>45258</v>
      </c>
      <c r="L124" t="s">
        <v>1800</v>
      </c>
      <c r="M124" t="s">
        <v>28</v>
      </c>
      <c r="N124" t="str">
        <f>IF(VLOOKUP(J124,[1]liste!M:M,1,0)&gt;0,"oui","non")</f>
        <v>oui</v>
      </c>
      <c r="O124" t="str">
        <f>VLOOKUP(J124,[1]liste!M:N,2,0)</f>
        <v>DF</v>
      </c>
      <c r="P124" t="e">
        <f>MATCH(J124,[1]!Tableau1[Codearticle],0)</f>
        <v>#REF!</v>
      </c>
      <c r="R124" t="str">
        <f ca="1">IFERROR(INDEX(Tableau1[[#Headers],[01_LANCEMENT]:[15]],1,MATCH(récap!H124,OFFSET(Tableau1[[#Headers],[01_LANCEMENT]:[15]],MATCH(récap!J124,Tableau1[Codearticle],0),0),0)),"")</f>
        <v>03</v>
      </c>
      <c r="S124" t="e">
        <f>IF(P124=0,"",VLOOKUP(J124,[1]!Tableau1[#All],3,0))</f>
        <v>#REF!</v>
      </c>
      <c r="T124" s="11">
        <f t="shared" si="2"/>
        <v>48</v>
      </c>
      <c r="U124" t="str">
        <f t="shared" si="3"/>
        <v>2023-48</v>
      </c>
    </row>
    <row r="125" spans="5:21" x14ac:dyDescent="0.3">
      <c r="E125">
        <v>5789874</v>
      </c>
      <c r="H125">
        <v>75</v>
      </c>
      <c r="I125" t="s">
        <v>153</v>
      </c>
      <c r="J125" t="s">
        <v>14</v>
      </c>
      <c r="K125" s="10">
        <v>45258</v>
      </c>
      <c r="L125" t="s">
        <v>1800</v>
      </c>
      <c r="M125" t="s">
        <v>28</v>
      </c>
      <c r="N125" t="str">
        <f>IF(VLOOKUP(J125,[1]liste!M:M,1,0)&gt;0,"oui","non")</f>
        <v>oui</v>
      </c>
      <c r="O125" t="str">
        <f>VLOOKUP(J125,[1]liste!M:N,2,0)</f>
        <v>DF</v>
      </c>
      <c r="P125" t="e">
        <f>MATCH(J125,[1]!Tableau1[Codearticle],0)</f>
        <v>#REF!</v>
      </c>
      <c r="R125" t="str">
        <f ca="1">IFERROR(INDEX(Tableau1[[#Headers],[01_LANCEMENT]:[15]],1,MATCH(récap!H125,OFFSET(Tableau1[[#Headers],[01_LANCEMENT]:[15]],MATCH(récap!J125,Tableau1[Codearticle],0),0),0)),"")</f>
        <v/>
      </c>
      <c r="S125" t="e">
        <f>IF(P125=0,"",VLOOKUP(J125,[1]!Tableau1[#All],3,0))</f>
        <v>#REF!</v>
      </c>
      <c r="T125" s="11">
        <f t="shared" si="2"/>
        <v>48</v>
      </c>
      <c r="U125" t="str">
        <f t="shared" si="3"/>
        <v>2023-48</v>
      </c>
    </row>
    <row r="126" spans="5:21" x14ac:dyDescent="0.3">
      <c r="E126">
        <v>7026141</v>
      </c>
      <c r="H126">
        <v>85</v>
      </c>
      <c r="I126" t="s">
        <v>154</v>
      </c>
      <c r="J126" t="s">
        <v>14</v>
      </c>
      <c r="K126" s="10">
        <v>45278</v>
      </c>
      <c r="L126" t="s">
        <v>1800</v>
      </c>
      <c r="M126" t="s">
        <v>28</v>
      </c>
      <c r="N126" t="str">
        <f>IF(VLOOKUP(J126,[1]liste!M:M,1,0)&gt;0,"oui","non")</f>
        <v>oui</v>
      </c>
      <c r="O126" t="str">
        <f>VLOOKUP(J126,[1]liste!M:N,2,0)</f>
        <v>DF</v>
      </c>
      <c r="P126" t="e">
        <f>MATCH(J126,[1]!Tableau1[Codearticle],0)</f>
        <v>#REF!</v>
      </c>
      <c r="R126" t="str">
        <f ca="1">IFERROR(INDEX(Tableau1[[#Headers],[01_LANCEMENT]:[15]],1,MATCH(récap!H126,OFFSET(Tableau1[[#Headers],[01_LANCEMENT]:[15]],MATCH(récap!J126,Tableau1[Codearticle],0),0),0)),"")</f>
        <v/>
      </c>
      <c r="S126" t="e">
        <f>IF(P126=0,"",VLOOKUP(J126,[1]!Tableau1[#All],3,0))</f>
        <v>#REF!</v>
      </c>
      <c r="T126" s="11">
        <f t="shared" si="2"/>
        <v>51</v>
      </c>
      <c r="U126" t="str">
        <f t="shared" si="3"/>
        <v>2023-51</v>
      </c>
    </row>
    <row r="127" spans="5:21" x14ac:dyDescent="0.3">
      <c r="E127">
        <v>5683347</v>
      </c>
      <c r="H127">
        <v>85</v>
      </c>
      <c r="I127" t="s">
        <v>155</v>
      </c>
      <c r="J127" t="s">
        <v>14</v>
      </c>
      <c r="K127" s="10">
        <v>45284</v>
      </c>
      <c r="L127" t="s">
        <v>1800</v>
      </c>
      <c r="M127" t="s">
        <v>28</v>
      </c>
      <c r="N127" t="str">
        <f>IF(VLOOKUP(J127,[1]liste!M:M,1,0)&gt;0,"oui","non")</f>
        <v>oui</v>
      </c>
      <c r="O127" t="str">
        <f>VLOOKUP(J127,[1]liste!M:N,2,0)</f>
        <v>DF</v>
      </c>
      <c r="P127" t="e">
        <f>MATCH(J127,[1]!Tableau1[Codearticle],0)</f>
        <v>#REF!</v>
      </c>
      <c r="R127" t="str">
        <f ca="1">IFERROR(INDEX(Tableau1[[#Headers],[01_LANCEMENT]:[15]],1,MATCH(récap!H127,OFFSET(Tableau1[[#Headers],[01_LANCEMENT]:[15]],MATCH(récap!J127,Tableau1[Codearticle],0),0),0)),"")</f>
        <v/>
      </c>
      <c r="S127" t="e">
        <f>IF(P127=0,"",VLOOKUP(J127,[1]!Tableau1[#All],3,0))</f>
        <v>#REF!</v>
      </c>
      <c r="T127" s="11">
        <f t="shared" si="2"/>
        <v>51</v>
      </c>
      <c r="U127" t="str">
        <f t="shared" si="3"/>
        <v>2023-51</v>
      </c>
    </row>
    <row r="128" spans="5:21" x14ac:dyDescent="0.3">
      <c r="E128">
        <v>9896320</v>
      </c>
      <c r="H128">
        <v>85</v>
      </c>
      <c r="I128" t="s">
        <v>156</v>
      </c>
      <c r="J128" t="s">
        <v>14</v>
      </c>
      <c r="K128" s="10">
        <v>45282</v>
      </c>
      <c r="L128" t="s">
        <v>1800</v>
      </c>
      <c r="M128" t="s">
        <v>28</v>
      </c>
      <c r="N128" t="str">
        <f>IF(VLOOKUP(J128,[1]liste!M:M,1,0)&gt;0,"oui","non")</f>
        <v>oui</v>
      </c>
      <c r="O128" t="str">
        <f>VLOOKUP(J128,[1]liste!M:N,2,0)</f>
        <v>DF</v>
      </c>
      <c r="P128" t="e">
        <f>MATCH(J128,[1]!Tableau1[Codearticle],0)</f>
        <v>#REF!</v>
      </c>
      <c r="R128" t="str">
        <f ca="1">IFERROR(INDEX(Tableau1[[#Headers],[01_LANCEMENT]:[15]],1,MATCH(récap!H128,OFFSET(Tableau1[[#Headers],[01_LANCEMENT]:[15]],MATCH(récap!J128,Tableau1[Codearticle],0),0),0)),"")</f>
        <v/>
      </c>
      <c r="S128" t="e">
        <f>IF(P128=0,"",VLOOKUP(J128,[1]!Tableau1[#All],3,0))</f>
        <v>#REF!</v>
      </c>
      <c r="T128" s="11">
        <f t="shared" ref="T128:T182" si="4">_xlfn.ISOWEEKNUM(K128)</f>
        <v>51</v>
      </c>
      <c r="U128" t="str">
        <f t="shared" ref="U128:U182" si="5">YEAR(K128)&amp;"-"&amp;""&amp;T128</f>
        <v>2023-51</v>
      </c>
    </row>
    <row r="129" spans="5:21" x14ac:dyDescent="0.3">
      <c r="E129">
        <v>3933843</v>
      </c>
      <c r="H129">
        <v>70</v>
      </c>
      <c r="I129" t="s">
        <v>157</v>
      </c>
      <c r="J129" t="s">
        <v>14</v>
      </c>
      <c r="K129" s="10">
        <v>45282</v>
      </c>
      <c r="L129" t="s">
        <v>1800</v>
      </c>
      <c r="M129" t="s">
        <v>28</v>
      </c>
      <c r="N129" t="str">
        <f>IF(VLOOKUP(J129,[1]liste!M:M,1,0)&gt;0,"oui","non")</f>
        <v>oui</v>
      </c>
      <c r="O129" t="str">
        <f>VLOOKUP(J129,[1]liste!M:N,2,0)</f>
        <v>DF</v>
      </c>
      <c r="P129" t="e">
        <f>MATCH(J129,[1]!Tableau1[Codearticle],0)</f>
        <v>#REF!</v>
      </c>
      <c r="R129" t="str">
        <f ca="1">IFERROR(INDEX(Tableau1[[#Headers],[01_LANCEMENT]:[15]],1,MATCH(récap!H129,OFFSET(Tableau1[[#Headers],[01_LANCEMENT]:[15]],MATCH(récap!J129,Tableau1[Codearticle],0),0),0)),"")</f>
        <v>03</v>
      </c>
      <c r="S129" t="e">
        <f>IF(P129=0,"",VLOOKUP(J129,[1]!Tableau1[#All],3,0))</f>
        <v>#REF!</v>
      </c>
      <c r="T129" s="11">
        <f t="shared" si="4"/>
        <v>51</v>
      </c>
      <c r="U129" t="str">
        <f t="shared" si="5"/>
        <v>2023-51</v>
      </c>
    </row>
    <row r="130" spans="5:21" x14ac:dyDescent="0.3">
      <c r="E130">
        <v>7378681</v>
      </c>
      <c r="H130">
        <v>85</v>
      </c>
      <c r="I130" t="s">
        <v>158</v>
      </c>
      <c r="J130" t="s">
        <v>14</v>
      </c>
      <c r="K130" s="10">
        <v>45286</v>
      </c>
      <c r="L130" t="s">
        <v>1800</v>
      </c>
      <c r="M130" t="s">
        <v>28</v>
      </c>
      <c r="N130" t="str">
        <f>IF(VLOOKUP(J130,[1]liste!M:M,1,0)&gt;0,"oui","non")</f>
        <v>oui</v>
      </c>
      <c r="O130" t="str">
        <f>VLOOKUP(J130,[1]liste!M:N,2,0)</f>
        <v>DF</v>
      </c>
      <c r="P130" t="e">
        <f>MATCH(J130,[1]!Tableau1[Codearticle],0)</f>
        <v>#REF!</v>
      </c>
      <c r="R130" t="str">
        <f ca="1">IFERROR(INDEX(Tableau1[[#Headers],[01_LANCEMENT]:[15]],1,MATCH(récap!H130,OFFSET(Tableau1[[#Headers],[01_LANCEMENT]:[15]],MATCH(récap!J130,Tableau1[Codearticle],0),0),0)),"")</f>
        <v/>
      </c>
      <c r="S130" t="e">
        <f>IF(P130=0,"",VLOOKUP(J130,[1]!Tableau1[#All],3,0))</f>
        <v>#REF!</v>
      </c>
      <c r="T130" s="11">
        <f t="shared" si="4"/>
        <v>52</v>
      </c>
      <c r="U130" t="str">
        <f t="shared" si="5"/>
        <v>2023-52</v>
      </c>
    </row>
    <row r="131" spans="5:21" x14ac:dyDescent="0.3">
      <c r="E131">
        <v>6929253</v>
      </c>
      <c r="H131">
        <v>70</v>
      </c>
      <c r="I131" t="s">
        <v>159</v>
      </c>
      <c r="J131" t="s">
        <v>14</v>
      </c>
      <c r="K131" s="10">
        <v>45284</v>
      </c>
      <c r="L131" t="s">
        <v>1800</v>
      </c>
      <c r="M131" t="s">
        <v>28</v>
      </c>
      <c r="N131" t="str">
        <f>IF(VLOOKUP(J131,[1]liste!M:M,1,0)&gt;0,"oui","non")</f>
        <v>oui</v>
      </c>
      <c r="O131" t="str">
        <f>VLOOKUP(J131,[1]liste!M:N,2,0)</f>
        <v>DF</v>
      </c>
      <c r="P131" t="e">
        <f>MATCH(J131,[1]!Tableau1[Codearticle],0)</f>
        <v>#REF!</v>
      </c>
      <c r="R131" t="str">
        <f ca="1">IFERROR(INDEX(Tableau1[[#Headers],[01_LANCEMENT]:[15]],1,MATCH(récap!H131,OFFSET(Tableau1[[#Headers],[01_LANCEMENT]:[15]],MATCH(récap!J131,Tableau1[Codearticle],0),0),0)),"")</f>
        <v>03</v>
      </c>
      <c r="S131" t="e">
        <f>IF(P131=0,"",VLOOKUP(J131,[1]!Tableau1[#All],3,0))</f>
        <v>#REF!</v>
      </c>
      <c r="T131" s="11">
        <f t="shared" si="4"/>
        <v>51</v>
      </c>
      <c r="U131" t="str">
        <f t="shared" si="5"/>
        <v>2023-51</v>
      </c>
    </row>
    <row r="132" spans="5:21" x14ac:dyDescent="0.3">
      <c r="E132">
        <v>2771577</v>
      </c>
      <c r="H132">
        <v>60</v>
      </c>
      <c r="I132" t="s">
        <v>160</v>
      </c>
      <c r="J132" t="s">
        <v>14</v>
      </c>
      <c r="K132" s="10">
        <v>45245</v>
      </c>
      <c r="L132" t="s">
        <v>1800</v>
      </c>
      <c r="M132" t="s">
        <v>28</v>
      </c>
      <c r="N132" t="str">
        <f>IF(VLOOKUP(J132,[1]liste!M:M,1,0)&gt;0,"oui","non")</f>
        <v>oui</v>
      </c>
      <c r="O132" t="str">
        <f>VLOOKUP(J132,[1]liste!M:N,2,0)</f>
        <v>DF</v>
      </c>
      <c r="P132" t="e">
        <f>MATCH(J132,[1]!Tableau1[Codearticle],0)</f>
        <v>#REF!</v>
      </c>
      <c r="R132" t="str">
        <f ca="1">IFERROR(INDEX(Tableau1[[#Headers],[01_LANCEMENT]:[15]],1,MATCH(récap!H132,OFFSET(Tableau1[[#Headers],[01_LANCEMENT]:[15]],MATCH(récap!J132,Tableau1[Codearticle],0),0),0)),"")</f>
        <v/>
      </c>
      <c r="S132" t="e">
        <f>IF(P132=0,"",VLOOKUP(J132,[1]!Tableau1[#All],3,0))</f>
        <v>#REF!</v>
      </c>
      <c r="T132" s="11">
        <f t="shared" si="4"/>
        <v>46</v>
      </c>
      <c r="U132" t="str">
        <f t="shared" si="5"/>
        <v>2023-46</v>
      </c>
    </row>
    <row r="133" spans="5:21" x14ac:dyDescent="0.3">
      <c r="E133">
        <v>7214897</v>
      </c>
      <c r="H133">
        <v>60</v>
      </c>
      <c r="I133" t="s">
        <v>161</v>
      </c>
      <c r="J133" t="s">
        <v>14</v>
      </c>
      <c r="K133" s="10">
        <v>45252</v>
      </c>
      <c r="L133" t="s">
        <v>1800</v>
      </c>
      <c r="M133" t="s">
        <v>28</v>
      </c>
      <c r="N133" t="str">
        <f>IF(VLOOKUP(J133,[1]liste!M:M,1,0)&gt;0,"oui","non")</f>
        <v>oui</v>
      </c>
      <c r="O133" t="str">
        <f>VLOOKUP(J133,[1]liste!M:N,2,0)</f>
        <v>DF</v>
      </c>
      <c r="P133" t="e">
        <f>MATCH(J133,[1]!Tableau1[Codearticle],0)</f>
        <v>#REF!</v>
      </c>
      <c r="R133" t="str">
        <f ca="1">IFERROR(INDEX(Tableau1[[#Headers],[01_LANCEMENT]:[15]],1,MATCH(récap!H133,OFFSET(Tableau1[[#Headers],[01_LANCEMENT]:[15]],MATCH(récap!J133,Tableau1[Codearticle],0),0),0)),"")</f>
        <v/>
      </c>
      <c r="S133" t="e">
        <f>IF(P133=0,"",VLOOKUP(J133,[1]!Tableau1[#All],3,0))</f>
        <v>#REF!</v>
      </c>
      <c r="T133" s="11">
        <f t="shared" si="4"/>
        <v>47</v>
      </c>
      <c r="U133" t="str">
        <f t="shared" si="5"/>
        <v>2023-47</v>
      </c>
    </row>
    <row r="134" spans="5:21" x14ac:dyDescent="0.3">
      <c r="E134">
        <v>1511357</v>
      </c>
      <c r="H134">
        <v>60</v>
      </c>
      <c r="I134" t="s">
        <v>162</v>
      </c>
      <c r="J134" t="s">
        <v>14</v>
      </c>
      <c r="K134" s="10">
        <v>45252</v>
      </c>
      <c r="L134" t="s">
        <v>1800</v>
      </c>
      <c r="M134" t="s">
        <v>28</v>
      </c>
      <c r="N134" t="str">
        <f>IF(VLOOKUP(J134,[1]liste!M:M,1,0)&gt;0,"oui","non")</f>
        <v>oui</v>
      </c>
      <c r="O134" t="str">
        <f>VLOOKUP(J134,[1]liste!M:N,2,0)</f>
        <v>DF</v>
      </c>
      <c r="P134" t="e">
        <f>MATCH(J134,[1]!Tableau1[Codearticle],0)</f>
        <v>#REF!</v>
      </c>
      <c r="R134" t="str">
        <f ca="1">IFERROR(INDEX(Tableau1[[#Headers],[01_LANCEMENT]:[15]],1,MATCH(récap!H134,OFFSET(Tableau1[[#Headers],[01_LANCEMENT]:[15]],MATCH(récap!J134,Tableau1[Codearticle],0),0),0)),"")</f>
        <v/>
      </c>
      <c r="S134" t="e">
        <f>IF(P134=0,"",VLOOKUP(J134,[1]!Tableau1[#All],3,0))</f>
        <v>#REF!</v>
      </c>
      <c r="T134" s="11">
        <f t="shared" si="4"/>
        <v>47</v>
      </c>
      <c r="U134" t="str">
        <f t="shared" si="5"/>
        <v>2023-47</v>
      </c>
    </row>
    <row r="135" spans="5:21" x14ac:dyDescent="0.3">
      <c r="E135">
        <v>4249341</v>
      </c>
      <c r="H135">
        <v>60</v>
      </c>
      <c r="I135" t="s">
        <v>163</v>
      </c>
      <c r="J135" t="s">
        <v>14</v>
      </c>
      <c r="K135" s="10">
        <v>45254</v>
      </c>
      <c r="L135" t="s">
        <v>1800</v>
      </c>
      <c r="M135" t="s">
        <v>28</v>
      </c>
      <c r="N135" t="str">
        <f>IF(VLOOKUP(J135,[1]liste!M:M,1,0)&gt;0,"oui","non")</f>
        <v>oui</v>
      </c>
      <c r="O135" t="str">
        <f>VLOOKUP(J135,[1]liste!M:N,2,0)</f>
        <v>DF</v>
      </c>
      <c r="P135" t="e">
        <f>MATCH(J135,[1]!Tableau1[Codearticle],0)</f>
        <v>#REF!</v>
      </c>
      <c r="R135" t="str">
        <f ca="1">IFERROR(INDEX(Tableau1[[#Headers],[01_LANCEMENT]:[15]],1,MATCH(récap!H135,OFFSET(Tableau1[[#Headers],[01_LANCEMENT]:[15]],MATCH(récap!J135,Tableau1[Codearticle],0),0),0)),"")</f>
        <v/>
      </c>
      <c r="S135" t="e">
        <f>IF(P135=0,"",VLOOKUP(J135,[1]!Tableau1[#All],3,0))</f>
        <v>#REF!</v>
      </c>
      <c r="T135" s="11">
        <f t="shared" si="4"/>
        <v>47</v>
      </c>
      <c r="U135" t="str">
        <f t="shared" si="5"/>
        <v>2023-47</v>
      </c>
    </row>
    <row r="136" spans="5:21" x14ac:dyDescent="0.3">
      <c r="E136">
        <v>2911454</v>
      </c>
      <c r="H136">
        <v>60</v>
      </c>
      <c r="I136" t="s">
        <v>164</v>
      </c>
      <c r="J136" t="s">
        <v>14</v>
      </c>
      <c r="K136" s="10">
        <v>45266</v>
      </c>
      <c r="L136" t="s">
        <v>1800</v>
      </c>
      <c r="M136" t="s">
        <v>28</v>
      </c>
      <c r="N136" t="str">
        <f>IF(VLOOKUP(J136,[1]liste!M:M,1,0)&gt;0,"oui","non")</f>
        <v>oui</v>
      </c>
      <c r="O136" t="str">
        <f>VLOOKUP(J136,[1]liste!M:N,2,0)</f>
        <v>DF</v>
      </c>
      <c r="P136" t="e">
        <f>MATCH(J136,[1]!Tableau1[Codearticle],0)</f>
        <v>#REF!</v>
      </c>
      <c r="R136" t="str">
        <f ca="1">IFERROR(INDEX(Tableau1[[#Headers],[01_LANCEMENT]:[15]],1,MATCH(récap!H136,OFFSET(Tableau1[[#Headers],[01_LANCEMENT]:[15]],MATCH(récap!J136,Tableau1[Codearticle],0),0),0)),"")</f>
        <v/>
      </c>
      <c r="S136" t="e">
        <f>IF(P136=0,"",VLOOKUP(J136,[1]!Tableau1[#All],3,0))</f>
        <v>#REF!</v>
      </c>
      <c r="T136" s="11">
        <f t="shared" si="4"/>
        <v>49</v>
      </c>
      <c r="U136" t="str">
        <f t="shared" si="5"/>
        <v>2023-49</v>
      </c>
    </row>
    <row r="137" spans="5:21" x14ac:dyDescent="0.3">
      <c r="E137">
        <v>5037632</v>
      </c>
      <c r="H137">
        <v>60</v>
      </c>
      <c r="I137" t="s">
        <v>165</v>
      </c>
      <c r="J137" t="s">
        <v>14</v>
      </c>
      <c r="K137" s="10">
        <v>45267</v>
      </c>
      <c r="L137" t="s">
        <v>1800</v>
      </c>
      <c r="M137" t="s">
        <v>28</v>
      </c>
      <c r="N137" t="str">
        <f>IF(VLOOKUP(J137,[1]liste!M:M,1,0)&gt;0,"oui","non")</f>
        <v>oui</v>
      </c>
      <c r="O137" t="str">
        <f>VLOOKUP(J137,[1]liste!M:N,2,0)</f>
        <v>DF</v>
      </c>
      <c r="P137" t="e">
        <f>MATCH(J137,[1]!Tableau1[Codearticle],0)</f>
        <v>#REF!</v>
      </c>
      <c r="R137" t="str">
        <f ca="1">IFERROR(INDEX(Tableau1[[#Headers],[01_LANCEMENT]:[15]],1,MATCH(récap!H137,OFFSET(Tableau1[[#Headers],[01_LANCEMENT]:[15]],MATCH(récap!J137,Tableau1[Codearticle],0),0),0)),"")</f>
        <v/>
      </c>
      <c r="S137" t="e">
        <f>IF(P137=0,"",VLOOKUP(J137,[1]!Tableau1[#All],3,0))</f>
        <v>#REF!</v>
      </c>
      <c r="T137" s="11">
        <f t="shared" si="4"/>
        <v>49</v>
      </c>
      <c r="U137" t="str">
        <f t="shared" si="5"/>
        <v>2023-49</v>
      </c>
    </row>
    <row r="138" spans="5:21" x14ac:dyDescent="0.3">
      <c r="E138">
        <v>6133609</v>
      </c>
      <c r="H138">
        <v>60</v>
      </c>
      <c r="I138" t="s">
        <v>166</v>
      </c>
      <c r="J138" t="s">
        <v>14</v>
      </c>
      <c r="K138" s="10">
        <v>45269</v>
      </c>
      <c r="L138" t="s">
        <v>1800</v>
      </c>
      <c r="M138" t="s">
        <v>28</v>
      </c>
      <c r="N138" t="str">
        <f>IF(VLOOKUP(J138,[1]liste!M:M,1,0)&gt;0,"oui","non")</f>
        <v>oui</v>
      </c>
      <c r="O138" t="str">
        <f>VLOOKUP(J138,[1]liste!M:N,2,0)</f>
        <v>DF</v>
      </c>
      <c r="P138" t="e">
        <f>MATCH(J138,[1]!Tableau1[Codearticle],0)</f>
        <v>#REF!</v>
      </c>
      <c r="R138" t="str">
        <f ca="1">IFERROR(INDEX(Tableau1[[#Headers],[01_LANCEMENT]:[15]],1,MATCH(récap!H138,OFFSET(Tableau1[[#Headers],[01_LANCEMENT]:[15]],MATCH(récap!J138,Tableau1[Codearticle],0),0),0)),"")</f>
        <v/>
      </c>
      <c r="S138" t="e">
        <f>IF(P138=0,"",VLOOKUP(J138,[1]!Tableau1[#All],3,0))</f>
        <v>#REF!</v>
      </c>
      <c r="T138" s="11">
        <f t="shared" si="4"/>
        <v>49</v>
      </c>
      <c r="U138" t="str">
        <f t="shared" si="5"/>
        <v>2023-49</v>
      </c>
    </row>
    <row r="139" spans="5:21" x14ac:dyDescent="0.3">
      <c r="E139">
        <v>6870625</v>
      </c>
      <c r="H139">
        <v>60</v>
      </c>
      <c r="I139" t="s">
        <v>167</v>
      </c>
      <c r="J139" t="s">
        <v>14</v>
      </c>
      <c r="K139" s="10">
        <v>45273</v>
      </c>
      <c r="L139" t="s">
        <v>1800</v>
      </c>
      <c r="M139" t="s">
        <v>28</v>
      </c>
      <c r="N139" t="str">
        <f>IF(VLOOKUP(J139,[1]liste!M:M,1,0)&gt;0,"oui","non")</f>
        <v>oui</v>
      </c>
      <c r="O139" t="str">
        <f>VLOOKUP(J139,[1]liste!M:N,2,0)</f>
        <v>DF</v>
      </c>
      <c r="P139" t="e">
        <f>MATCH(J139,[1]!Tableau1[Codearticle],0)</f>
        <v>#REF!</v>
      </c>
      <c r="R139" t="str">
        <f ca="1">IFERROR(INDEX(Tableau1[[#Headers],[01_LANCEMENT]:[15]],1,MATCH(récap!H139,OFFSET(Tableau1[[#Headers],[01_LANCEMENT]:[15]],MATCH(récap!J139,Tableau1[Codearticle],0),0),0)),"")</f>
        <v/>
      </c>
      <c r="S139" t="e">
        <f>IF(P139=0,"",VLOOKUP(J139,[1]!Tableau1[#All],3,0))</f>
        <v>#REF!</v>
      </c>
      <c r="T139" s="11">
        <f t="shared" si="4"/>
        <v>50</v>
      </c>
      <c r="U139" t="str">
        <f t="shared" si="5"/>
        <v>2023-50</v>
      </c>
    </row>
    <row r="140" spans="5:21" x14ac:dyDescent="0.3">
      <c r="E140">
        <v>9055477</v>
      </c>
      <c r="H140">
        <v>60</v>
      </c>
      <c r="I140" t="s">
        <v>168</v>
      </c>
      <c r="J140" t="s">
        <v>14</v>
      </c>
      <c r="K140" s="10">
        <v>45263</v>
      </c>
      <c r="L140" t="s">
        <v>1800</v>
      </c>
      <c r="M140" t="s">
        <v>28</v>
      </c>
      <c r="N140" t="str">
        <f>IF(VLOOKUP(J140,[1]liste!M:M,1,0)&gt;0,"oui","non")</f>
        <v>oui</v>
      </c>
      <c r="O140" t="str">
        <f>VLOOKUP(J140,[1]liste!M:N,2,0)</f>
        <v>DF</v>
      </c>
      <c r="P140" t="e">
        <f>MATCH(J140,[1]!Tableau1[Codearticle],0)</f>
        <v>#REF!</v>
      </c>
      <c r="R140" t="str">
        <f ca="1">IFERROR(INDEX(Tableau1[[#Headers],[01_LANCEMENT]:[15]],1,MATCH(récap!H140,OFFSET(Tableau1[[#Headers],[01_LANCEMENT]:[15]],MATCH(récap!J140,Tableau1[Codearticle],0),0),0)),"")</f>
        <v/>
      </c>
      <c r="S140" t="e">
        <f>IF(P140=0,"",VLOOKUP(J140,[1]!Tableau1[#All],3,0))</f>
        <v>#REF!</v>
      </c>
      <c r="T140" s="11">
        <f t="shared" si="4"/>
        <v>48</v>
      </c>
      <c r="U140" t="str">
        <f t="shared" si="5"/>
        <v>2023-48</v>
      </c>
    </row>
    <row r="141" spans="5:21" x14ac:dyDescent="0.3">
      <c r="E141">
        <v>4428394</v>
      </c>
      <c r="H141">
        <v>60</v>
      </c>
      <c r="I141" t="s">
        <v>169</v>
      </c>
      <c r="J141" t="s">
        <v>14</v>
      </c>
      <c r="K141" s="10">
        <v>45246</v>
      </c>
      <c r="L141" t="s">
        <v>1800</v>
      </c>
      <c r="M141" t="s">
        <v>28</v>
      </c>
      <c r="N141" t="str">
        <f>IF(VLOOKUP(J141,[1]liste!M:M,1,0)&gt;0,"oui","non")</f>
        <v>oui</v>
      </c>
      <c r="O141" t="str">
        <f>VLOOKUP(J141,[1]liste!M:N,2,0)</f>
        <v>DF</v>
      </c>
      <c r="P141" t="e">
        <f>MATCH(J141,[1]!Tableau1[Codearticle],0)</f>
        <v>#REF!</v>
      </c>
      <c r="R141" t="str">
        <f ca="1">IFERROR(INDEX(Tableau1[[#Headers],[01_LANCEMENT]:[15]],1,MATCH(récap!H141,OFFSET(Tableau1[[#Headers],[01_LANCEMENT]:[15]],MATCH(récap!J141,Tableau1[Codearticle],0),0),0)),"")</f>
        <v/>
      </c>
      <c r="S141" t="e">
        <f>IF(P141=0,"",VLOOKUP(J141,[1]!Tableau1[#All],3,0))</f>
        <v>#REF!</v>
      </c>
      <c r="T141" s="11">
        <f t="shared" si="4"/>
        <v>46</v>
      </c>
      <c r="U141" t="str">
        <f t="shared" si="5"/>
        <v>2023-46</v>
      </c>
    </row>
    <row r="142" spans="5:21" x14ac:dyDescent="0.3">
      <c r="E142">
        <v>5996260</v>
      </c>
      <c r="H142">
        <v>60</v>
      </c>
      <c r="I142" t="s">
        <v>170</v>
      </c>
      <c r="J142" t="s">
        <v>14</v>
      </c>
      <c r="K142" s="10">
        <v>45251</v>
      </c>
      <c r="L142" t="s">
        <v>1800</v>
      </c>
      <c r="M142" t="s">
        <v>28</v>
      </c>
      <c r="N142" t="str">
        <f>IF(VLOOKUP(J142,[1]liste!M:M,1,0)&gt;0,"oui","non")</f>
        <v>oui</v>
      </c>
      <c r="O142" t="str">
        <f>VLOOKUP(J142,[1]liste!M:N,2,0)</f>
        <v>DF</v>
      </c>
      <c r="P142" t="e">
        <f>MATCH(J142,[1]!Tableau1[Codearticle],0)</f>
        <v>#REF!</v>
      </c>
      <c r="R142" t="str">
        <f ca="1">IFERROR(INDEX(Tableau1[[#Headers],[01_LANCEMENT]:[15]],1,MATCH(récap!H142,OFFSET(Tableau1[[#Headers],[01_LANCEMENT]:[15]],MATCH(récap!J142,Tableau1[Codearticle],0),0),0)),"")</f>
        <v/>
      </c>
      <c r="S142" t="e">
        <f>IF(P142=0,"",VLOOKUP(J142,[1]!Tableau1[#All],3,0))</f>
        <v>#REF!</v>
      </c>
      <c r="T142" s="11">
        <f t="shared" si="4"/>
        <v>47</v>
      </c>
      <c r="U142" t="str">
        <f t="shared" si="5"/>
        <v>2023-47</v>
      </c>
    </row>
    <row r="143" spans="5:21" x14ac:dyDescent="0.3">
      <c r="E143">
        <v>5043922</v>
      </c>
      <c r="H143">
        <v>60</v>
      </c>
      <c r="I143" t="s">
        <v>171</v>
      </c>
      <c r="J143" t="s">
        <v>14</v>
      </c>
      <c r="K143" s="10">
        <v>45253</v>
      </c>
      <c r="L143" t="s">
        <v>1800</v>
      </c>
      <c r="M143" t="s">
        <v>28</v>
      </c>
      <c r="N143" t="str">
        <f>IF(VLOOKUP(J143,[1]liste!M:M,1,0)&gt;0,"oui","non")</f>
        <v>oui</v>
      </c>
      <c r="O143" t="str">
        <f>VLOOKUP(J143,[1]liste!M:N,2,0)</f>
        <v>DF</v>
      </c>
      <c r="P143" t="e">
        <f>MATCH(J143,[1]!Tableau1[Codearticle],0)</f>
        <v>#REF!</v>
      </c>
      <c r="R143" t="str">
        <f ca="1">IFERROR(INDEX(Tableau1[[#Headers],[01_LANCEMENT]:[15]],1,MATCH(récap!H143,OFFSET(Tableau1[[#Headers],[01_LANCEMENT]:[15]],MATCH(récap!J143,Tableau1[Codearticle],0),0),0)),"")</f>
        <v/>
      </c>
      <c r="S143" t="e">
        <f>IF(P143=0,"",VLOOKUP(J143,[1]!Tableau1[#All],3,0))</f>
        <v>#REF!</v>
      </c>
      <c r="T143" s="11">
        <f t="shared" si="4"/>
        <v>47</v>
      </c>
      <c r="U143" t="str">
        <f t="shared" si="5"/>
        <v>2023-47</v>
      </c>
    </row>
    <row r="144" spans="5:21" x14ac:dyDescent="0.3">
      <c r="E144">
        <v>9856342</v>
      </c>
      <c r="H144">
        <v>60</v>
      </c>
      <c r="I144" t="s">
        <v>172</v>
      </c>
      <c r="J144" t="s">
        <v>14</v>
      </c>
      <c r="K144" s="10">
        <v>45273</v>
      </c>
      <c r="L144" t="s">
        <v>1800</v>
      </c>
      <c r="M144" t="s">
        <v>28</v>
      </c>
      <c r="N144" t="str">
        <f>IF(VLOOKUP(J144,[1]liste!M:M,1,0)&gt;0,"oui","non")</f>
        <v>oui</v>
      </c>
      <c r="O144" t="str">
        <f>VLOOKUP(J144,[1]liste!M:N,2,0)</f>
        <v>DF</v>
      </c>
      <c r="P144" t="e">
        <f>MATCH(J144,[1]!Tableau1[Codearticle],0)</f>
        <v>#REF!</v>
      </c>
      <c r="R144" t="str">
        <f ca="1">IFERROR(INDEX(Tableau1[[#Headers],[01_LANCEMENT]:[15]],1,MATCH(récap!H144,OFFSET(Tableau1[[#Headers],[01_LANCEMENT]:[15]],MATCH(récap!J144,Tableau1[Codearticle],0),0),0)),"")</f>
        <v/>
      </c>
      <c r="S144" t="e">
        <f>IF(P144=0,"",VLOOKUP(J144,[1]!Tableau1[#All],3,0))</f>
        <v>#REF!</v>
      </c>
      <c r="T144" s="11">
        <f t="shared" si="4"/>
        <v>50</v>
      </c>
      <c r="U144" t="str">
        <f t="shared" si="5"/>
        <v>2023-50</v>
      </c>
    </row>
    <row r="145" spans="5:21" x14ac:dyDescent="0.3">
      <c r="E145">
        <v>8424810</v>
      </c>
      <c r="H145">
        <v>60</v>
      </c>
      <c r="I145" t="s">
        <v>173</v>
      </c>
      <c r="J145" t="s">
        <v>14</v>
      </c>
      <c r="K145" s="10">
        <v>45274</v>
      </c>
      <c r="L145" t="s">
        <v>1800</v>
      </c>
      <c r="M145" t="s">
        <v>28</v>
      </c>
      <c r="N145" t="str">
        <f>IF(VLOOKUP(J145,[1]liste!M:M,1,0)&gt;0,"oui","non")</f>
        <v>oui</v>
      </c>
      <c r="O145" t="str">
        <f>VLOOKUP(J145,[1]liste!M:N,2,0)</f>
        <v>DF</v>
      </c>
      <c r="P145" t="e">
        <f>MATCH(J145,[1]!Tableau1[Codearticle],0)</f>
        <v>#REF!</v>
      </c>
      <c r="R145" t="str">
        <f ca="1">IFERROR(INDEX(Tableau1[[#Headers],[01_LANCEMENT]:[15]],1,MATCH(récap!H145,OFFSET(Tableau1[[#Headers],[01_LANCEMENT]:[15]],MATCH(récap!J145,Tableau1[Codearticle],0),0),0)),"")</f>
        <v/>
      </c>
      <c r="S145" t="e">
        <f>IF(P145=0,"",VLOOKUP(J145,[1]!Tableau1[#All],3,0))</f>
        <v>#REF!</v>
      </c>
      <c r="T145" s="11">
        <f t="shared" si="4"/>
        <v>50</v>
      </c>
      <c r="U145" t="str">
        <f t="shared" si="5"/>
        <v>2023-50</v>
      </c>
    </row>
    <row r="146" spans="5:21" x14ac:dyDescent="0.3">
      <c r="E146">
        <v>8984455</v>
      </c>
      <c r="H146">
        <v>60</v>
      </c>
      <c r="I146" t="s">
        <v>174</v>
      </c>
      <c r="J146" t="s">
        <v>14</v>
      </c>
      <c r="K146" s="10">
        <v>45280</v>
      </c>
      <c r="L146" t="s">
        <v>1800</v>
      </c>
      <c r="M146" t="s">
        <v>28</v>
      </c>
      <c r="N146" t="str">
        <f>IF(VLOOKUP(J146,[1]liste!M:M,1,0)&gt;0,"oui","non")</f>
        <v>oui</v>
      </c>
      <c r="O146" t="str">
        <f>VLOOKUP(J146,[1]liste!M:N,2,0)</f>
        <v>DF</v>
      </c>
      <c r="P146" t="e">
        <f>MATCH(J146,[1]!Tableau1[Codearticle],0)</f>
        <v>#REF!</v>
      </c>
      <c r="R146" t="str">
        <f ca="1">IFERROR(INDEX(Tableau1[[#Headers],[01_LANCEMENT]:[15]],1,MATCH(récap!H146,OFFSET(Tableau1[[#Headers],[01_LANCEMENT]:[15]],MATCH(récap!J146,Tableau1[Codearticle],0),0),0)),"")</f>
        <v/>
      </c>
      <c r="S146" t="e">
        <f>IF(P146=0,"",VLOOKUP(J146,[1]!Tableau1[#All],3,0))</f>
        <v>#REF!</v>
      </c>
      <c r="T146" s="11">
        <f t="shared" si="4"/>
        <v>51</v>
      </c>
      <c r="U146" t="str">
        <f t="shared" si="5"/>
        <v>2023-51</v>
      </c>
    </row>
    <row r="147" spans="5:21" x14ac:dyDescent="0.3">
      <c r="E147">
        <v>9200531</v>
      </c>
      <c r="H147">
        <v>60</v>
      </c>
      <c r="I147" t="s">
        <v>175</v>
      </c>
      <c r="J147" t="s">
        <v>14</v>
      </c>
      <c r="K147" s="10">
        <v>45280</v>
      </c>
      <c r="L147" t="s">
        <v>1800</v>
      </c>
      <c r="M147" t="s">
        <v>28</v>
      </c>
      <c r="N147" t="str">
        <f>IF(VLOOKUP(J147,[1]liste!M:M,1,0)&gt;0,"oui","non")</f>
        <v>oui</v>
      </c>
      <c r="O147" t="str">
        <f>VLOOKUP(J147,[1]liste!M:N,2,0)</f>
        <v>DF</v>
      </c>
      <c r="P147" t="e">
        <f>MATCH(J147,[1]!Tableau1[Codearticle],0)</f>
        <v>#REF!</v>
      </c>
      <c r="R147" t="str">
        <f ca="1">IFERROR(INDEX(Tableau1[[#Headers],[01_LANCEMENT]:[15]],1,MATCH(récap!H147,OFFSET(Tableau1[[#Headers],[01_LANCEMENT]:[15]],MATCH(récap!J147,Tableau1[Codearticle],0),0),0)),"")</f>
        <v/>
      </c>
      <c r="S147" t="e">
        <f>IF(P147=0,"",VLOOKUP(J147,[1]!Tableau1[#All],3,0))</f>
        <v>#REF!</v>
      </c>
      <c r="T147" s="11">
        <f t="shared" si="4"/>
        <v>51</v>
      </c>
      <c r="U147" t="str">
        <f t="shared" si="5"/>
        <v>2023-51</v>
      </c>
    </row>
    <row r="148" spans="5:21" x14ac:dyDescent="0.3">
      <c r="E148">
        <v>2892056</v>
      </c>
      <c r="H148">
        <v>60</v>
      </c>
      <c r="I148" t="s">
        <v>176</v>
      </c>
      <c r="J148" t="s">
        <v>14</v>
      </c>
      <c r="K148" s="10">
        <v>45274</v>
      </c>
      <c r="L148" t="s">
        <v>1800</v>
      </c>
      <c r="M148" t="s">
        <v>28</v>
      </c>
      <c r="N148" t="str">
        <f>IF(VLOOKUP(J148,[1]liste!M:M,1,0)&gt;0,"oui","non")</f>
        <v>oui</v>
      </c>
      <c r="O148" t="str">
        <f>VLOOKUP(J148,[1]liste!M:N,2,0)</f>
        <v>DF</v>
      </c>
      <c r="P148" t="e">
        <f>MATCH(J148,[1]!Tableau1[Codearticle],0)</f>
        <v>#REF!</v>
      </c>
      <c r="R148" t="str">
        <f ca="1">IFERROR(INDEX(Tableau1[[#Headers],[01_LANCEMENT]:[15]],1,MATCH(récap!H148,OFFSET(Tableau1[[#Headers],[01_LANCEMENT]:[15]],MATCH(récap!J148,Tableau1[Codearticle],0),0),0)),"")</f>
        <v/>
      </c>
      <c r="S148" t="e">
        <f>IF(P148=0,"",VLOOKUP(J148,[1]!Tableau1[#All],3,0))</f>
        <v>#REF!</v>
      </c>
      <c r="T148" s="11">
        <f t="shared" si="4"/>
        <v>50</v>
      </c>
      <c r="U148" t="str">
        <f t="shared" si="5"/>
        <v>2023-50</v>
      </c>
    </row>
    <row r="149" spans="5:21" x14ac:dyDescent="0.3">
      <c r="E149">
        <v>7685561</v>
      </c>
      <c r="H149">
        <v>70</v>
      </c>
      <c r="I149" t="s">
        <v>177</v>
      </c>
      <c r="J149" t="s">
        <v>14</v>
      </c>
      <c r="K149" s="10">
        <v>45238</v>
      </c>
      <c r="L149" t="s">
        <v>1800</v>
      </c>
      <c r="M149" t="s">
        <v>28</v>
      </c>
      <c r="N149" t="str">
        <f>IF(VLOOKUP(J149,[1]liste!M:M,1,0)&gt;0,"oui","non")</f>
        <v>oui</v>
      </c>
      <c r="O149" t="str">
        <f>VLOOKUP(J149,[1]liste!M:N,2,0)</f>
        <v>DF</v>
      </c>
      <c r="P149" t="e">
        <f>MATCH(J149,[1]!Tableau1[Codearticle],0)</f>
        <v>#REF!</v>
      </c>
      <c r="R149" t="str">
        <f ca="1">IFERROR(INDEX(Tableau1[[#Headers],[01_LANCEMENT]:[15]],1,MATCH(récap!H149,OFFSET(Tableau1[[#Headers],[01_LANCEMENT]:[15]],MATCH(récap!J149,Tableau1[Codearticle],0),0),0)),"")</f>
        <v>03</v>
      </c>
      <c r="S149" t="e">
        <f>IF(P149=0,"",VLOOKUP(J149,[1]!Tableau1[#All],3,0))</f>
        <v>#REF!</v>
      </c>
      <c r="T149" s="11">
        <f t="shared" si="4"/>
        <v>45</v>
      </c>
      <c r="U149" t="str">
        <f t="shared" si="5"/>
        <v>2023-45</v>
      </c>
    </row>
    <row r="150" spans="5:21" x14ac:dyDescent="0.3">
      <c r="E150">
        <v>4898415</v>
      </c>
      <c r="H150">
        <v>70</v>
      </c>
      <c r="I150" t="s">
        <v>178</v>
      </c>
      <c r="J150" t="s">
        <v>14</v>
      </c>
      <c r="K150" s="10">
        <v>45238</v>
      </c>
      <c r="L150" t="s">
        <v>1800</v>
      </c>
      <c r="M150" t="s">
        <v>28</v>
      </c>
      <c r="N150" t="str">
        <f>IF(VLOOKUP(J150,[1]liste!M:M,1,0)&gt;0,"oui","non")</f>
        <v>oui</v>
      </c>
      <c r="O150" t="str">
        <f>VLOOKUP(J150,[1]liste!M:N,2,0)</f>
        <v>DF</v>
      </c>
      <c r="P150" t="e">
        <f>MATCH(J150,[1]!Tableau1[Codearticle],0)</f>
        <v>#REF!</v>
      </c>
      <c r="R150" t="str">
        <f ca="1">IFERROR(INDEX(Tableau1[[#Headers],[01_LANCEMENT]:[15]],1,MATCH(récap!H150,OFFSET(Tableau1[[#Headers],[01_LANCEMENT]:[15]],MATCH(récap!J150,Tableau1[Codearticle],0),0),0)),"")</f>
        <v>03</v>
      </c>
      <c r="S150" t="e">
        <f>IF(P150=0,"",VLOOKUP(J150,[1]!Tableau1[#All],3,0))</f>
        <v>#REF!</v>
      </c>
      <c r="T150" s="11">
        <f t="shared" si="4"/>
        <v>45</v>
      </c>
      <c r="U150" t="str">
        <f t="shared" si="5"/>
        <v>2023-45</v>
      </c>
    </row>
    <row r="151" spans="5:21" x14ac:dyDescent="0.3">
      <c r="E151">
        <v>9401775</v>
      </c>
      <c r="H151">
        <v>70</v>
      </c>
      <c r="I151" t="s">
        <v>179</v>
      </c>
      <c r="J151" t="s">
        <v>14</v>
      </c>
      <c r="K151" s="10">
        <v>45239</v>
      </c>
      <c r="L151" t="s">
        <v>1800</v>
      </c>
      <c r="M151" t="s">
        <v>28</v>
      </c>
      <c r="N151" t="str">
        <f>IF(VLOOKUP(J151,[1]liste!M:M,1,0)&gt;0,"oui","non")</f>
        <v>oui</v>
      </c>
      <c r="O151" t="str">
        <f>VLOOKUP(J151,[1]liste!M:N,2,0)</f>
        <v>DF</v>
      </c>
      <c r="P151" t="e">
        <f>MATCH(J151,[1]!Tableau1[Codearticle],0)</f>
        <v>#REF!</v>
      </c>
      <c r="R151" t="str">
        <f ca="1">IFERROR(INDEX(Tableau1[[#Headers],[01_LANCEMENT]:[15]],1,MATCH(récap!H151,OFFSET(Tableau1[[#Headers],[01_LANCEMENT]:[15]],MATCH(récap!J151,Tableau1[Codearticle],0),0),0)),"")</f>
        <v>03</v>
      </c>
      <c r="S151" t="e">
        <f>IF(P151=0,"",VLOOKUP(J151,[1]!Tableau1[#All],3,0))</f>
        <v>#REF!</v>
      </c>
      <c r="T151" s="11">
        <f t="shared" si="4"/>
        <v>45</v>
      </c>
      <c r="U151" t="str">
        <f t="shared" si="5"/>
        <v>2023-45</v>
      </c>
    </row>
    <row r="152" spans="5:21" x14ac:dyDescent="0.3">
      <c r="E152">
        <v>2464021</v>
      </c>
      <c r="H152">
        <v>75</v>
      </c>
      <c r="I152" t="s">
        <v>180</v>
      </c>
      <c r="J152" t="s">
        <v>14</v>
      </c>
      <c r="K152" s="10">
        <v>45240</v>
      </c>
      <c r="L152" t="s">
        <v>1800</v>
      </c>
      <c r="M152" t="s">
        <v>28</v>
      </c>
      <c r="N152" t="str">
        <f>IF(VLOOKUP(J152,[1]liste!M:M,1,0)&gt;0,"oui","non")</f>
        <v>oui</v>
      </c>
      <c r="O152" t="str">
        <f>VLOOKUP(J152,[1]liste!M:N,2,0)</f>
        <v>DF</v>
      </c>
      <c r="P152" t="e">
        <f>MATCH(J152,[1]!Tableau1[Codearticle],0)</f>
        <v>#REF!</v>
      </c>
      <c r="R152" t="str">
        <f ca="1">IFERROR(INDEX(Tableau1[[#Headers],[01_LANCEMENT]:[15]],1,MATCH(récap!H152,OFFSET(Tableau1[[#Headers],[01_LANCEMENT]:[15]],MATCH(récap!J152,Tableau1[Codearticle],0),0),0)),"")</f>
        <v/>
      </c>
      <c r="S152" t="e">
        <f>IF(P152=0,"",VLOOKUP(J152,[1]!Tableau1[#All],3,0))</f>
        <v>#REF!</v>
      </c>
      <c r="T152" s="11">
        <f t="shared" si="4"/>
        <v>45</v>
      </c>
      <c r="U152" t="str">
        <f t="shared" si="5"/>
        <v>2023-45</v>
      </c>
    </row>
    <row r="153" spans="5:21" x14ac:dyDescent="0.3">
      <c r="E153">
        <v>4228231</v>
      </c>
      <c r="H153">
        <v>85</v>
      </c>
      <c r="I153" t="s">
        <v>181</v>
      </c>
      <c r="J153" t="s">
        <v>14</v>
      </c>
      <c r="K153" s="10">
        <v>45246</v>
      </c>
      <c r="L153" t="s">
        <v>1800</v>
      </c>
      <c r="M153" t="s">
        <v>28</v>
      </c>
      <c r="N153" t="str">
        <f>IF(VLOOKUP(J153,[1]liste!M:M,1,0)&gt;0,"oui","non")</f>
        <v>oui</v>
      </c>
      <c r="O153" t="str">
        <f>VLOOKUP(J153,[1]liste!M:N,2,0)</f>
        <v>DF</v>
      </c>
      <c r="P153" t="e">
        <f>MATCH(J153,[1]!Tableau1[Codearticle],0)</f>
        <v>#REF!</v>
      </c>
      <c r="R153" t="str">
        <f ca="1">IFERROR(INDEX(Tableau1[[#Headers],[01_LANCEMENT]:[15]],1,MATCH(récap!H153,OFFSET(Tableau1[[#Headers],[01_LANCEMENT]:[15]],MATCH(récap!J153,Tableau1[Codearticle],0),0),0)),"")</f>
        <v/>
      </c>
      <c r="S153" t="e">
        <f>IF(P153=0,"",VLOOKUP(J153,[1]!Tableau1[#All],3,0))</f>
        <v>#REF!</v>
      </c>
      <c r="T153" s="11">
        <f t="shared" si="4"/>
        <v>46</v>
      </c>
      <c r="U153" t="str">
        <f t="shared" si="5"/>
        <v>2023-46</v>
      </c>
    </row>
    <row r="154" spans="5:21" x14ac:dyDescent="0.3">
      <c r="E154">
        <v>1474339</v>
      </c>
      <c r="H154">
        <v>75</v>
      </c>
      <c r="I154" t="s">
        <v>182</v>
      </c>
      <c r="J154" t="s">
        <v>14</v>
      </c>
      <c r="K154" s="10">
        <v>45247</v>
      </c>
      <c r="L154" t="s">
        <v>1800</v>
      </c>
      <c r="M154" t="s">
        <v>28</v>
      </c>
      <c r="N154" t="str">
        <f>IF(VLOOKUP(J154,[1]liste!M:M,1,0)&gt;0,"oui","non")</f>
        <v>oui</v>
      </c>
      <c r="O154" t="str">
        <f>VLOOKUP(J154,[1]liste!M:N,2,0)</f>
        <v>DF</v>
      </c>
      <c r="P154" t="e">
        <f>MATCH(J154,[1]!Tableau1[Codearticle],0)</f>
        <v>#REF!</v>
      </c>
      <c r="R154" t="str">
        <f ca="1">IFERROR(INDEX(Tableau1[[#Headers],[01_LANCEMENT]:[15]],1,MATCH(récap!H154,OFFSET(Tableau1[[#Headers],[01_LANCEMENT]:[15]],MATCH(récap!J154,Tableau1[Codearticle],0),0),0)),"")</f>
        <v/>
      </c>
      <c r="S154" t="e">
        <f>IF(P154=0,"",VLOOKUP(J154,[1]!Tableau1[#All],3,0))</f>
        <v>#REF!</v>
      </c>
      <c r="T154" s="11">
        <f t="shared" si="4"/>
        <v>46</v>
      </c>
      <c r="U154" t="str">
        <f t="shared" si="5"/>
        <v>2023-46</v>
      </c>
    </row>
    <row r="155" spans="5:21" x14ac:dyDescent="0.3">
      <c r="E155">
        <v>9259520</v>
      </c>
      <c r="H155">
        <v>85</v>
      </c>
      <c r="I155" t="s">
        <v>183</v>
      </c>
      <c r="J155" t="s">
        <v>14</v>
      </c>
      <c r="K155" s="10">
        <v>45253</v>
      </c>
      <c r="L155" t="s">
        <v>1800</v>
      </c>
      <c r="M155" t="s">
        <v>28</v>
      </c>
      <c r="N155" t="str">
        <f>IF(VLOOKUP(J155,[1]liste!M:M,1,0)&gt;0,"oui","non")</f>
        <v>oui</v>
      </c>
      <c r="O155" t="str">
        <f>VLOOKUP(J155,[1]liste!M:N,2,0)</f>
        <v>DF</v>
      </c>
      <c r="P155" t="e">
        <f>MATCH(J155,[1]!Tableau1[Codearticle],0)</f>
        <v>#REF!</v>
      </c>
      <c r="R155" t="str">
        <f ca="1">IFERROR(INDEX(Tableau1[[#Headers],[01_LANCEMENT]:[15]],1,MATCH(récap!H155,OFFSET(Tableau1[[#Headers],[01_LANCEMENT]:[15]],MATCH(récap!J155,Tableau1[Codearticle],0),0),0)),"")</f>
        <v/>
      </c>
      <c r="S155" t="e">
        <f>IF(P155=0,"",VLOOKUP(J155,[1]!Tableau1[#All],3,0))</f>
        <v>#REF!</v>
      </c>
      <c r="T155" s="11">
        <f t="shared" si="4"/>
        <v>47</v>
      </c>
      <c r="U155" t="str">
        <f t="shared" si="5"/>
        <v>2023-47</v>
      </c>
    </row>
    <row r="156" spans="5:21" x14ac:dyDescent="0.3">
      <c r="E156">
        <v>5243855</v>
      </c>
      <c r="H156">
        <v>85</v>
      </c>
      <c r="I156" t="s">
        <v>184</v>
      </c>
      <c r="J156" t="s">
        <v>14</v>
      </c>
      <c r="K156" s="10">
        <v>45281</v>
      </c>
      <c r="L156" t="s">
        <v>1800</v>
      </c>
      <c r="M156" t="s">
        <v>28</v>
      </c>
      <c r="N156" t="str">
        <f>IF(VLOOKUP(J156,[1]liste!M:M,1,0)&gt;0,"oui","non")</f>
        <v>oui</v>
      </c>
      <c r="O156" t="str">
        <f>VLOOKUP(J156,[1]liste!M:N,2,0)</f>
        <v>DF</v>
      </c>
      <c r="P156" t="e">
        <f>MATCH(J156,[1]!Tableau1[Codearticle],0)</f>
        <v>#REF!</v>
      </c>
      <c r="R156" t="str">
        <f ca="1">IFERROR(INDEX(Tableau1[[#Headers],[01_LANCEMENT]:[15]],1,MATCH(récap!H156,OFFSET(Tableau1[[#Headers],[01_LANCEMENT]:[15]],MATCH(récap!J156,Tableau1[Codearticle],0),0),0)),"")</f>
        <v/>
      </c>
      <c r="S156" t="e">
        <f>IF(P156=0,"",VLOOKUP(J156,[1]!Tableau1[#All],3,0))</f>
        <v>#REF!</v>
      </c>
      <c r="T156" s="11">
        <f t="shared" si="4"/>
        <v>51</v>
      </c>
      <c r="U156" t="str">
        <f t="shared" si="5"/>
        <v>2023-51</v>
      </c>
    </row>
    <row r="157" spans="5:21" x14ac:dyDescent="0.3">
      <c r="E157">
        <v>1955964</v>
      </c>
      <c r="H157">
        <v>70</v>
      </c>
      <c r="I157" t="s">
        <v>185</v>
      </c>
      <c r="J157" t="s">
        <v>14</v>
      </c>
      <c r="K157" s="10">
        <v>45282</v>
      </c>
      <c r="L157" t="s">
        <v>1800</v>
      </c>
      <c r="M157" t="s">
        <v>28</v>
      </c>
      <c r="N157" t="str">
        <f>IF(VLOOKUP(J157,[1]liste!M:M,1,0)&gt;0,"oui","non")</f>
        <v>oui</v>
      </c>
      <c r="O157" t="str">
        <f>VLOOKUP(J157,[1]liste!M:N,2,0)</f>
        <v>DF</v>
      </c>
      <c r="P157" t="e">
        <f>MATCH(J157,[1]!Tableau1[Codearticle],0)</f>
        <v>#REF!</v>
      </c>
      <c r="R157" t="str">
        <f ca="1">IFERROR(INDEX(Tableau1[[#Headers],[01_LANCEMENT]:[15]],1,MATCH(récap!H157,OFFSET(Tableau1[[#Headers],[01_LANCEMENT]:[15]],MATCH(récap!J157,Tableau1[Codearticle],0),0),0)),"")</f>
        <v>03</v>
      </c>
      <c r="S157" t="e">
        <f>IF(P157=0,"",VLOOKUP(J157,[1]!Tableau1[#All],3,0))</f>
        <v>#REF!</v>
      </c>
      <c r="T157" s="11">
        <f t="shared" si="4"/>
        <v>51</v>
      </c>
      <c r="U157" t="str">
        <f t="shared" si="5"/>
        <v>2023-51</v>
      </c>
    </row>
    <row r="158" spans="5:21" x14ac:dyDescent="0.3">
      <c r="E158">
        <v>8703584</v>
      </c>
      <c r="H158">
        <v>85</v>
      </c>
      <c r="I158" t="s">
        <v>186</v>
      </c>
      <c r="J158" t="s">
        <v>14</v>
      </c>
      <c r="K158" s="10">
        <v>45288</v>
      </c>
      <c r="L158" t="s">
        <v>1800</v>
      </c>
      <c r="M158" t="s">
        <v>28</v>
      </c>
      <c r="N158" t="str">
        <f>IF(VLOOKUP(J158,[1]liste!M:M,1,0)&gt;0,"oui","non")</f>
        <v>oui</v>
      </c>
      <c r="O158" t="str">
        <f>VLOOKUP(J158,[1]liste!M:N,2,0)</f>
        <v>DF</v>
      </c>
      <c r="P158" t="e">
        <f>MATCH(J158,[1]!Tableau1[Codearticle],0)</f>
        <v>#REF!</v>
      </c>
      <c r="R158" t="str">
        <f ca="1">IFERROR(INDEX(Tableau1[[#Headers],[01_LANCEMENT]:[15]],1,MATCH(récap!H158,OFFSET(Tableau1[[#Headers],[01_LANCEMENT]:[15]],MATCH(récap!J158,Tableau1[Codearticle],0),0),0)),"")</f>
        <v/>
      </c>
      <c r="S158" t="e">
        <f>IF(P158=0,"",VLOOKUP(J158,[1]!Tableau1[#All],3,0))</f>
        <v>#REF!</v>
      </c>
      <c r="T158" s="11">
        <f t="shared" si="4"/>
        <v>52</v>
      </c>
      <c r="U158" t="str">
        <f t="shared" si="5"/>
        <v>2023-52</v>
      </c>
    </row>
    <row r="159" spans="5:21" x14ac:dyDescent="0.3">
      <c r="E159">
        <v>2740438</v>
      </c>
      <c r="H159">
        <v>85</v>
      </c>
      <c r="I159" t="s">
        <v>187</v>
      </c>
      <c r="J159" t="s">
        <v>14</v>
      </c>
      <c r="K159" s="10">
        <v>45290</v>
      </c>
      <c r="L159" t="s">
        <v>1800</v>
      </c>
      <c r="M159" t="s">
        <v>28</v>
      </c>
      <c r="N159" t="str">
        <f>IF(VLOOKUP(J159,[1]liste!M:M,1,0)&gt;0,"oui","non")</f>
        <v>oui</v>
      </c>
      <c r="O159" t="str">
        <f>VLOOKUP(J159,[1]liste!M:N,2,0)</f>
        <v>DF</v>
      </c>
      <c r="P159" t="e">
        <f>MATCH(J159,[1]!Tableau1[Codearticle],0)</f>
        <v>#REF!</v>
      </c>
      <c r="R159" t="str">
        <f ca="1">IFERROR(INDEX(Tableau1[[#Headers],[01_LANCEMENT]:[15]],1,MATCH(récap!H159,OFFSET(Tableau1[[#Headers],[01_LANCEMENT]:[15]],MATCH(récap!J159,Tableau1[Codearticle],0),0),0)),"")</f>
        <v/>
      </c>
      <c r="S159" t="e">
        <f>IF(P159=0,"",VLOOKUP(J159,[1]!Tableau1[#All],3,0))</f>
        <v>#REF!</v>
      </c>
      <c r="T159" s="11">
        <f t="shared" si="4"/>
        <v>52</v>
      </c>
      <c r="U159" t="str">
        <f t="shared" si="5"/>
        <v>2023-52</v>
      </c>
    </row>
    <row r="160" spans="5:21" x14ac:dyDescent="0.3">
      <c r="E160">
        <v>5276871</v>
      </c>
      <c r="H160">
        <v>70</v>
      </c>
      <c r="I160" t="s">
        <v>188</v>
      </c>
      <c r="J160" t="s">
        <v>14</v>
      </c>
      <c r="K160" s="10">
        <v>45288</v>
      </c>
      <c r="L160" t="s">
        <v>1800</v>
      </c>
      <c r="M160" t="s">
        <v>28</v>
      </c>
      <c r="N160" t="str">
        <f>IF(VLOOKUP(J160,[1]liste!M:M,1,0)&gt;0,"oui","non")</f>
        <v>oui</v>
      </c>
      <c r="O160" t="str">
        <f>VLOOKUP(J160,[1]liste!M:N,2,0)</f>
        <v>DF</v>
      </c>
      <c r="P160" t="e">
        <f>MATCH(J160,[1]!Tableau1[Codearticle],0)</f>
        <v>#REF!</v>
      </c>
      <c r="R160" t="str">
        <f ca="1">IFERROR(INDEX(Tableau1[[#Headers],[01_LANCEMENT]:[15]],1,MATCH(récap!H160,OFFSET(Tableau1[[#Headers],[01_LANCEMENT]:[15]],MATCH(récap!J160,Tableau1[Codearticle],0),0),0)),"")</f>
        <v>03</v>
      </c>
      <c r="S160" t="e">
        <f>IF(P160=0,"",VLOOKUP(J160,[1]!Tableau1[#All],3,0))</f>
        <v>#REF!</v>
      </c>
      <c r="T160" s="11">
        <f t="shared" si="4"/>
        <v>52</v>
      </c>
      <c r="U160" t="str">
        <f t="shared" si="5"/>
        <v>2023-52</v>
      </c>
    </row>
    <row r="161" spans="5:21" x14ac:dyDescent="0.3">
      <c r="E161">
        <v>1373478</v>
      </c>
      <c r="H161">
        <v>60</v>
      </c>
      <c r="I161" t="s">
        <v>189</v>
      </c>
      <c r="J161" t="s">
        <v>14</v>
      </c>
      <c r="K161" s="10">
        <v>45275</v>
      </c>
      <c r="L161" t="s">
        <v>1800</v>
      </c>
      <c r="M161" t="s">
        <v>28</v>
      </c>
      <c r="N161" t="str">
        <f>IF(VLOOKUP(J161,[1]liste!M:M,1,0)&gt;0,"oui","non")</f>
        <v>oui</v>
      </c>
      <c r="O161" t="str">
        <f>VLOOKUP(J161,[1]liste!M:N,2,0)</f>
        <v>DF</v>
      </c>
      <c r="P161" t="e">
        <f>MATCH(J161,[1]!Tableau1[Codearticle],0)</f>
        <v>#REF!</v>
      </c>
      <c r="R161" t="str">
        <f ca="1">IFERROR(INDEX(Tableau1[[#Headers],[01_LANCEMENT]:[15]],1,MATCH(récap!H161,OFFSET(Tableau1[[#Headers],[01_LANCEMENT]:[15]],MATCH(récap!J161,Tableau1[Codearticle],0),0),0)),"")</f>
        <v/>
      </c>
      <c r="S161" t="e">
        <f>IF(P161=0,"",VLOOKUP(J161,[1]!Tableau1[#All],3,0))</f>
        <v>#REF!</v>
      </c>
      <c r="T161" s="11">
        <f t="shared" si="4"/>
        <v>50</v>
      </c>
      <c r="U161" t="str">
        <f t="shared" si="5"/>
        <v>2023-50</v>
      </c>
    </row>
    <row r="162" spans="5:21" x14ac:dyDescent="0.3">
      <c r="E162">
        <v>6296673</v>
      </c>
      <c r="H162">
        <v>60</v>
      </c>
      <c r="I162" t="s">
        <v>190</v>
      </c>
      <c r="J162" t="s">
        <v>14</v>
      </c>
      <c r="K162" s="10">
        <v>45275</v>
      </c>
      <c r="L162" t="s">
        <v>1800</v>
      </c>
      <c r="M162" t="s">
        <v>28</v>
      </c>
      <c r="N162" t="str">
        <f>IF(VLOOKUP(J162,[1]liste!M:M,1,0)&gt;0,"oui","non")</f>
        <v>oui</v>
      </c>
      <c r="O162" t="str">
        <f>VLOOKUP(J162,[1]liste!M:N,2,0)</f>
        <v>DF</v>
      </c>
      <c r="P162" t="e">
        <f>MATCH(J162,[1]!Tableau1[Codearticle],0)</f>
        <v>#REF!</v>
      </c>
      <c r="R162" t="str">
        <f ca="1">IFERROR(INDEX(Tableau1[[#Headers],[01_LANCEMENT]:[15]],1,MATCH(récap!H162,OFFSET(Tableau1[[#Headers],[01_LANCEMENT]:[15]],MATCH(récap!J162,Tableau1[Codearticle],0),0),0)),"")</f>
        <v/>
      </c>
      <c r="S162" t="e">
        <f>IF(P162=0,"",VLOOKUP(J162,[1]!Tableau1[#All],3,0))</f>
        <v>#REF!</v>
      </c>
      <c r="T162" s="11">
        <f t="shared" si="4"/>
        <v>50</v>
      </c>
      <c r="U162" t="str">
        <f t="shared" si="5"/>
        <v>2023-50</v>
      </c>
    </row>
    <row r="163" spans="5:21" x14ac:dyDescent="0.3">
      <c r="E163">
        <v>4920879</v>
      </c>
      <c r="H163">
        <v>60</v>
      </c>
      <c r="I163" t="s">
        <v>191</v>
      </c>
      <c r="J163" t="s">
        <v>14</v>
      </c>
      <c r="K163" s="10">
        <v>45275</v>
      </c>
      <c r="L163" t="s">
        <v>1800</v>
      </c>
      <c r="M163" t="s">
        <v>28</v>
      </c>
      <c r="N163" t="str">
        <f>IF(VLOOKUP(J163,[1]liste!M:M,1,0)&gt;0,"oui","non")</f>
        <v>oui</v>
      </c>
      <c r="O163" t="str">
        <f>VLOOKUP(J163,[1]liste!M:N,2,0)</f>
        <v>DF</v>
      </c>
      <c r="P163" t="e">
        <f>MATCH(J163,[1]!Tableau1[Codearticle],0)</f>
        <v>#REF!</v>
      </c>
      <c r="R163" t="str">
        <f ca="1">IFERROR(INDEX(Tableau1[[#Headers],[01_LANCEMENT]:[15]],1,MATCH(récap!H163,OFFSET(Tableau1[[#Headers],[01_LANCEMENT]:[15]],MATCH(récap!J163,Tableau1[Codearticle],0),0),0)),"")</f>
        <v/>
      </c>
      <c r="S163" t="e">
        <f>IF(P163=0,"",VLOOKUP(J163,[1]!Tableau1[#All],3,0))</f>
        <v>#REF!</v>
      </c>
      <c r="T163" s="11">
        <f t="shared" si="4"/>
        <v>50</v>
      </c>
      <c r="U163" t="str">
        <f t="shared" si="5"/>
        <v>2023-50</v>
      </c>
    </row>
    <row r="164" spans="5:21" x14ac:dyDescent="0.3">
      <c r="E164">
        <v>9446084</v>
      </c>
      <c r="H164">
        <v>60</v>
      </c>
      <c r="I164" t="s">
        <v>192</v>
      </c>
      <c r="J164" t="s">
        <v>14</v>
      </c>
      <c r="K164" s="10">
        <v>45280</v>
      </c>
      <c r="L164" t="s">
        <v>1800</v>
      </c>
      <c r="M164" t="s">
        <v>28</v>
      </c>
      <c r="N164" t="str">
        <f>IF(VLOOKUP(J164,[1]liste!M:M,1,0)&gt;0,"oui","non")</f>
        <v>oui</v>
      </c>
      <c r="O164" t="str">
        <f>VLOOKUP(J164,[1]liste!M:N,2,0)</f>
        <v>DF</v>
      </c>
      <c r="P164" t="e">
        <f>MATCH(J164,[1]!Tableau1[Codearticle],0)</f>
        <v>#REF!</v>
      </c>
      <c r="R164" t="str">
        <f ca="1">IFERROR(INDEX(Tableau1[[#Headers],[01_LANCEMENT]:[15]],1,MATCH(récap!H164,OFFSET(Tableau1[[#Headers],[01_LANCEMENT]:[15]],MATCH(récap!J164,Tableau1[Codearticle],0),0),0)),"")</f>
        <v/>
      </c>
      <c r="S164" t="e">
        <f>IF(P164=0,"",VLOOKUP(J164,[1]!Tableau1[#All],3,0))</f>
        <v>#REF!</v>
      </c>
      <c r="T164" s="11">
        <f t="shared" si="4"/>
        <v>51</v>
      </c>
      <c r="U164" t="str">
        <f t="shared" si="5"/>
        <v>2023-51</v>
      </c>
    </row>
    <row r="165" spans="5:21" x14ac:dyDescent="0.3">
      <c r="E165">
        <v>8321574</v>
      </c>
      <c r="H165">
        <v>60</v>
      </c>
      <c r="I165" t="s">
        <v>193</v>
      </c>
      <c r="J165" t="s">
        <v>14</v>
      </c>
      <c r="K165" s="10">
        <v>45280</v>
      </c>
      <c r="L165" t="s">
        <v>1800</v>
      </c>
      <c r="M165" t="s">
        <v>28</v>
      </c>
      <c r="N165" t="str">
        <f>IF(VLOOKUP(J165,[1]liste!M:M,1,0)&gt;0,"oui","non")</f>
        <v>oui</v>
      </c>
      <c r="O165" t="str">
        <f>VLOOKUP(J165,[1]liste!M:N,2,0)</f>
        <v>DF</v>
      </c>
      <c r="P165" t="e">
        <f>MATCH(J165,[1]!Tableau1[Codearticle],0)</f>
        <v>#REF!</v>
      </c>
      <c r="R165" t="str">
        <f ca="1">IFERROR(INDEX(Tableau1[[#Headers],[01_LANCEMENT]:[15]],1,MATCH(récap!H165,OFFSET(Tableau1[[#Headers],[01_LANCEMENT]:[15]],MATCH(récap!J165,Tableau1[Codearticle],0),0),0)),"")</f>
        <v/>
      </c>
      <c r="S165" t="e">
        <f>IF(P165=0,"",VLOOKUP(J165,[1]!Tableau1[#All],3,0))</f>
        <v>#REF!</v>
      </c>
      <c r="T165" s="11">
        <f t="shared" si="4"/>
        <v>51</v>
      </c>
      <c r="U165" t="str">
        <f t="shared" si="5"/>
        <v>2023-51</v>
      </c>
    </row>
    <row r="166" spans="5:21" x14ac:dyDescent="0.3">
      <c r="E166">
        <v>9712060</v>
      </c>
      <c r="H166">
        <v>60</v>
      </c>
      <c r="I166" t="s">
        <v>194</v>
      </c>
      <c r="J166" t="s">
        <v>14</v>
      </c>
      <c r="K166" s="10">
        <v>45288</v>
      </c>
      <c r="L166" t="s">
        <v>1800</v>
      </c>
      <c r="M166" t="s">
        <v>28</v>
      </c>
      <c r="N166" t="str">
        <f>IF(VLOOKUP(J166,[1]liste!M:M,1,0)&gt;0,"oui","non")</f>
        <v>oui</v>
      </c>
      <c r="O166" t="str">
        <f>VLOOKUP(J166,[1]liste!M:N,2,0)</f>
        <v>DF</v>
      </c>
      <c r="P166" t="e">
        <f>MATCH(J166,[1]!Tableau1[Codearticle],0)</f>
        <v>#REF!</v>
      </c>
      <c r="R166" t="str">
        <f ca="1">IFERROR(INDEX(Tableau1[[#Headers],[01_LANCEMENT]:[15]],1,MATCH(récap!H166,OFFSET(Tableau1[[#Headers],[01_LANCEMENT]:[15]],MATCH(récap!J166,Tableau1[Codearticle],0),0),0)),"")</f>
        <v/>
      </c>
      <c r="S166" t="e">
        <f>IF(P166=0,"",VLOOKUP(J166,[1]!Tableau1[#All],3,0))</f>
        <v>#REF!</v>
      </c>
      <c r="T166" s="11">
        <f t="shared" si="4"/>
        <v>52</v>
      </c>
      <c r="U166" t="str">
        <f t="shared" si="5"/>
        <v>2023-52</v>
      </c>
    </row>
    <row r="167" spans="5:21" x14ac:dyDescent="0.3">
      <c r="E167">
        <v>1730326</v>
      </c>
      <c r="H167">
        <v>70</v>
      </c>
      <c r="I167" t="s">
        <v>195</v>
      </c>
      <c r="J167" t="s">
        <v>14</v>
      </c>
      <c r="K167" s="10">
        <v>45257</v>
      </c>
      <c r="L167" t="s">
        <v>1800</v>
      </c>
      <c r="M167" t="s">
        <v>28</v>
      </c>
      <c r="N167" t="str">
        <f>IF(VLOOKUP(J167,[1]liste!M:M,1,0)&gt;0,"oui","non")</f>
        <v>oui</v>
      </c>
      <c r="O167" t="str">
        <f>VLOOKUP(J167,[1]liste!M:N,2,0)</f>
        <v>DF</v>
      </c>
      <c r="P167" t="e">
        <f>MATCH(J167,[1]!Tableau1[Codearticle],0)</f>
        <v>#REF!</v>
      </c>
      <c r="R167" t="str">
        <f ca="1">IFERROR(INDEX(Tableau1[[#Headers],[01_LANCEMENT]:[15]],1,MATCH(récap!H167,OFFSET(Tableau1[[#Headers],[01_LANCEMENT]:[15]],MATCH(récap!J167,Tableau1[Codearticle],0),0),0)),"")</f>
        <v>03</v>
      </c>
      <c r="S167" t="e">
        <f>IF(P167=0,"",VLOOKUP(J167,[1]!Tableau1[#All],3,0))</f>
        <v>#REF!</v>
      </c>
      <c r="T167" s="11">
        <f t="shared" si="4"/>
        <v>48</v>
      </c>
      <c r="U167" t="str">
        <f t="shared" si="5"/>
        <v>2023-48</v>
      </c>
    </row>
    <row r="168" spans="5:21" x14ac:dyDescent="0.3">
      <c r="E168">
        <v>2512346</v>
      </c>
      <c r="H168">
        <v>70</v>
      </c>
      <c r="I168" t="s">
        <v>196</v>
      </c>
      <c r="J168" t="s">
        <v>14</v>
      </c>
      <c r="K168" s="10">
        <v>45257</v>
      </c>
      <c r="L168" t="s">
        <v>1800</v>
      </c>
      <c r="M168" t="s">
        <v>28</v>
      </c>
      <c r="N168" t="str">
        <f>IF(VLOOKUP(J168,[1]liste!M:M,1,0)&gt;0,"oui","non")</f>
        <v>oui</v>
      </c>
      <c r="O168" t="str">
        <f>VLOOKUP(J168,[1]liste!M:N,2,0)</f>
        <v>DF</v>
      </c>
      <c r="P168" t="e">
        <f>MATCH(J168,[1]!Tableau1[Codearticle],0)</f>
        <v>#REF!</v>
      </c>
      <c r="R168" t="str">
        <f ca="1">IFERROR(INDEX(Tableau1[[#Headers],[01_LANCEMENT]:[15]],1,MATCH(récap!H168,OFFSET(Tableau1[[#Headers],[01_LANCEMENT]:[15]],MATCH(récap!J168,Tableau1[Codearticle],0),0),0)),"")</f>
        <v>03</v>
      </c>
      <c r="S168" t="e">
        <f>IF(P168=0,"",VLOOKUP(J168,[1]!Tableau1[#All],3,0))</f>
        <v>#REF!</v>
      </c>
      <c r="T168" s="11">
        <f t="shared" si="4"/>
        <v>48</v>
      </c>
      <c r="U168" t="str">
        <f t="shared" si="5"/>
        <v>2023-48</v>
      </c>
    </row>
    <row r="169" spans="5:21" x14ac:dyDescent="0.3">
      <c r="E169">
        <v>6742305</v>
      </c>
      <c r="H169">
        <v>85</v>
      </c>
      <c r="I169" t="s">
        <v>197</v>
      </c>
      <c r="J169" t="s">
        <v>14</v>
      </c>
      <c r="K169" s="10">
        <v>45268</v>
      </c>
      <c r="L169" t="s">
        <v>1800</v>
      </c>
      <c r="M169" t="s">
        <v>28</v>
      </c>
      <c r="N169" t="str">
        <f>IF(VLOOKUP(J169,[1]liste!M:M,1,0)&gt;0,"oui","non")</f>
        <v>oui</v>
      </c>
      <c r="O169" t="str">
        <f>VLOOKUP(J169,[1]liste!M:N,2,0)</f>
        <v>DF</v>
      </c>
      <c r="P169" t="e">
        <f>MATCH(J169,[1]!Tableau1[Codearticle],0)</f>
        <v>#REF!</v>
      </c>
      <c r="R169" t="str">
        <f ca="1">IFERROR(INDEX(Tableau1[[#Headers],[01_LANCEMENT]:[15]],1,MATCH(récap!H169,OFFSET(Tableau1[[#Headers],[01_LANCEMENT]:[15]],MATCH(récap!J169,Tableau1[Codearticle],0),0),0)),"")</f>
        <v/>
      </c>
      <c r="S169" t="e">
        <f>IF(P169=0,"",VLOOKUP(J169,[1]!Tableau1[#All],3,0))</f>
        <v>#REF!</v>
      </c>
      <c r="T169" s="11">
        <f t="shared" si="4"/>
        <v>49</v>
      </c>
      <c r="U169" t="str">
        <f t="shared" si="5"/>
        <v>2023-49</v>
      </c>
    </row>
    <row r="170" spans="5:21" x14ac:dyDescent="0.3">
      <c r="E170">
        <v>4182262</v>
      </c>
      <c r="H170">
        <v>70</v>
      </c>
      <c r="I170" t="s">
        <v>198</v>
      </c>
      <c r="J170" t="s">
        <v>14</v>
      </c>
      <c r="K170" s="10">
        <v>45268</v>
      </c>
      <c r="L170" t="s">
        <v>1800</v>
      </c>
      <c r="M170" t="s">
        <v>28</v>
      </c>
      <c r="N170" t="str">
        <f>IF(VLOOKUP(J170,[1]liste!M:M,1,0)&gt;0,"oui","non")</f>
        <v>oui</v>
      </c>
      <c r="O170" t="str">
        <f>VLOOKUP(J170,[1]liste!M:N,2,0)</f>
        <v>DF</v>
      </c>
      <c r="P170" t="e">
        <f>MATCH(J170,[1]!Tableau1[Codearticle],0)</f>
        <v>#REF!</v>
      </c>
      <c r="R170" t="str">
        <f ca="1">IFERROR(INDEX(Tableau1[[#Headers],[01_LANCEMENT]:[15]],1,MATCH(récap!H170,OFFSET(Tableau1[[#Headers],[01_LANCEMENT]:[15]],MATCH(récap!J170,Tableau1[Codearticle],0),0),0)),"")</f>
        <v>03</v>
      </c>
      <c r="S170" t="e">
        <f>IF(P170=0,"",VLOOKUP(J170,[1]!Tableau1[#All],3,0))</f>
        <v>#REF!</v>
      </c>
      <c r="T170" s="11">
        <f t="shared" si="4"/>
        <v>49</v>
      </c>
      <c r="U170" t="str">
        <f t="shared" si="5"/>
        <v>2023-49</v>
      </c>
    </row>
    <row r="171" spans="5:21" x14ac:dyDescent="0.3">
      <c r="E171">
        <v>4592392</v>
      </c>
      <c r="H171">
        <v>70</v>
      </c>
      <c r="I171" t="s">
        <v>199</v>
      </c>
      <c r="J171" t="s">
        <v>14</v>
      </c>
      <c r="K171" s="10">
        <v>45275</v>
      </c>
      <c r="L171" t="s">
        <v>1800</v>
      </c>
      <c r="M171" t="s">
        <v>28</v>
      </c>
      <c r="N171" t="str">
        <f>IF(VLOOKUP(J171,[1]liste!M:M,1,0)&gt;0,"oui","non")</f>
        <v>oui</v>
      </c>
      <c r="O171" t="str">
        <f>VLOOKUP(J171,[1]liste!M:N,2,0)</f>
        <v>DF</v>
      </c>
      <c r="P171" t="e">
        <f>MATCH(J171,[1]!Tableau1[Codearticle],0)</f>
        <v>#REF!</v>
      </c>
      <c r="R171" t="str">
        <f ca="1">IFERROR(INDEX(Tableau1[[#Headers],[01_LANCEMENT]:[15]],1,MATCH(récap!H171,OFFSET(Tableau1[[#Headers],[01_LANCEMENT]:[15]],MATCH(récap!J171,Tableau1[Codearticle],0),0),0)),"")</f>
        <v>03</v>
      </c>
      <c r="S171" t="e">
        <f>IF(P171=0,"",VLOOKUP(J171,[1]!Tableau1[#All],3,0))</f>
        <v>#REF!</v>
      </c>
      <c r="T171" s="11">
        <f t="shared" si="4"/>
        <v>50</v>
      </c>
      <c r="U171" t="str">
        <f t="shared" si="5"/>
        <v>2023-50</v>
      </c>
    </row>
    <row r="172" spans="5:21" x14ac:dyDescent="0.3">
      <c r="E172">
        <v>2314113</v>
      </c>
      <c r="H172">
        <v>70</v>
      </c>
      <c r="I172" t="s">
        <v>200</v>
      </c>
      <c r="J172" t="s">
        <v>14</v>
      </c>
      <c r="K172" s="10">
        <v>45282</v>
      </c>
      <c r="L172" t="s">
        <v>1800</v>
      </c>
      <c r="M172" t="s">
        <v>28</v>
      </c>
      <c r="N172" t="str">
        <f>IF(VLOOKUP(J172,[1]liste!M:M,1,0)&gt;0,"oui","non")</f>
        <v>oui</v>
      </c>
      <c r="O172" t="str">
        <f>VLOOKUP(J172,[1]liste!M:N,2,0)</f>
        <v>DF</v>
      </c>
      <c r="P172" t="e">
        <f>MATCH(J172,[1]!Tableau1[Codearticle],0)</f>
        <v>#REF!</v>
      </c>
      <c r="R172" t="str">
        <f ca="1">IFERROR(INDEX(Tableau1[[#Headers],[01_LANCEMENT]:[15]],1,MATCH(récap!H172,OFFSET(Tableau1[[#Headers],[01_LANCEMENT]:[15]],MATCH(récap!J172,Tableau1[Codearticle],0),0),0)),"")</f>
        <v>03</v>
      </c>
      <c r="S172" t="e">
        <f>IF(P172=0,"",VLOOKUP(J172,[1]!Tableau1[#All],3,0))</f>
        <v>#REF!</v>
      </c>
      <c r="T172" s="11">
        <f t="shared" si="4"/>
        <v>51</v>
      </c>
      <c r="U172" t="str">
        <f t="shared" si="5"/>
        <v>2023-51</v>
      </c>
    </row>
    <row r="173" spans="5:21" x14ac:dyDescent="0.3">
      <c r="E173">
        <v>9305239</v>
      </c>
      <c r="H173">
        <v>70</v>
      </c>
      <c r="I173" t="s">
        <v>201</v>
      </c>
      <c r="J173" t="s">
        <v>14</v>
      </c>
      <c r="K173" s="10">
        <v>45285</v>
      </c>
      <c r="L173" t="s">
        <v>1800</v>
      </c>
      <c r="M173" t="s">
        <v>28</v>
      </c>
      <c r="N173" t="str">
        <f>IF(VLOOKUP(J173,[1]liste!M:M,1,0)&gt;0,"oui","non")</f>
        <v>oui</v>
      </c>
      <c r="O173" t="str">
        <f>VLOOKUP(J173,[1]liste!M:N,2,0)</f>
        <v>DF</v>
      </c>
      <c r="P173" t="e">
        <f>MATCH(J173,[1]!Tableau1[Codearticle],0)</f>
        <v>#REF!</v>
      </c>
      <c r="R173" t="str">
        <f ca="1">IFERROR(INDEX(Tableau1[[#Headers],[01_LANCEMENT]:[15]],1,MATCH(récap!H173,OFFSET(Tableau1[[#Headers],[01_LANCEMENT]:[15]],MATCH(récap!J173,Tableau1[Codearticle],0),0),0)),"")</f>
        <v>03</v>
      </c>
      <c r="S173" t="e">
        <f>IF(P173=0,"",VLOOKUP(J173,[1]!Tableau1[#All],3,0))</f>
        <v>#REF!</v>
      </c>
      <c r="T173" s="11">
        <f t="shared" si="4"/>
        <v>52</v>
      </c>
      <c r="U173" t="str">
        <f t="shared" si="5"/>
        <v>2023-52</v>
      </c>
    </row>
    <row r="174" spans="5:21" x14ac:dyDescent="0.3">
      <c r="E174">
        <v>9895127</v>
      </c>
      <c r="H174">
        <v>60</v>
      </c>
      <c r="I174" t="s">
        <v>202</v>
      </c>
      <c r="J174" t="s">
        <v>14</v>
      </c>
      <c r="K174" s="10">
        <v>45280</v>
      </c>
      <c r="L174" t="s">
        <v>1800</v>
      </c>
      <c r="M174" t="s">
        <v>28</v>
      </c>
      <c r="N174" t="str">
        <f>IF(VLOOKUP(J174,[1]liste!M:M,1,0)&gt;0,"oui","non")</f>
        <v>oui</v>
      </c>
      <c r="O174" t="str">
        <f>VLOOKUP(J174,[1]liste!M:N,2,0)</f>
        <v>DF</v>
      </c>
      <c r="P174" t="e">
        <f>MATCH(J174,[1]!Tableau1[Codearticle],0)</f>
        <v>#REF!</v>
      </c>
      <c r="R174" t="str">
        <f ca="1">IFERROR(INDEX(Tableau1[[#Headers],[01_LANCEMENT]:[15]],1,MATCH(récap!H174,OFFSET(Tableau1[[#Headers],[01_LANCEMENT]:[15]],MATCH(récap!J174,Tableau1[Codearticle],0),0),0)),"")</f>
        <v/>
      </c>
      <c r="S174" t="e">
        <f>IF(P174=0,"",VLOOKUP(J174,[1]!Tableau1[#All],3,0))</f>
        <v>#REF!</v>
      </c>
      <c r="T174" s="11">
        <f t="shared" si="4"/>
        <v>51</v>
      </c>
      <c r="U174" t="str">
        <f t="shared" si="5"/>
        <v>2023-51</v>
      </c>
    </row>
    <row r="175" spans="5:21" x14ac:dyDescent="0.3">
      <c r="E175">
        <v>4315309</v>
      </c>
      <c r="H175">
        <v>85</v>
      </c>
      <c r="I175" t="s">
        <v>203</v>
      </c>
      <c r="J175" t="s">
        <v>14</v>
      </c>
      <c r="K175" s="10">
        <v>45271</v>
      </c>
      <c r="L175" t="s">
        <v>1800</v>
      </c>
      <c r="M175" t="s">
        <v>28</v>
      </c>
      <c r="N175" t="str">
        <f>IF(VLOOKUP(J175,[1]liste!M:M,1,0)&gt;0,"oui","non")</f>
        <v>oui</v>
      </c>
      <c r="O175" t="str">
        <f>VLOOKUP(J175,[1]liste!M:N,2,0)</f>
        <v>DF</v>
      </c>
      <c r="P175" t="e">
        <f>MATCH(J175,[1]!Tableau1[Codearticle],0)</f>
        <v>#REF!</v>
      </c>
      <c r="R175" t="str">
        <f ca="1">IFERROR(INDEX(Tableau1[[#Headers],[01_LANCEMENT]:[15]],1,MATCH(récap!H175,OFFSET(Tableau1[[#Headers],[01_LANCEMENT]:[15]],MATCH(récap!J175,Tableau1[Codearticle],0),0),0)),"")</f>
        <v/>
      </c>
      <c r="S175" t="e">
        <f>IF(P175=0,"",VLOOKUP(J175,[1]!Tableau1[#All],3,0))</f>
        <v>#REF!</v>
      </c>
      <c r="T175" s="11">
        <f t="shared" si="4"/>
        <v>50</v>
      </c>
      <c r="U175" t="str">
        <f t="shared" si="5"/>
        <v>2023-50</v>
      </c>
    </row>
    <row r="176" spans="5:21" x14ac:dyDescent="0.3">
      <c r="E176">
        <v>3910935</v>
      </c>
      <c r="H176">
        <v>85</v>
      </c>
      <c r="I176" t="s">
        <v>204</v>
      </c>
      <c r="J176" t="s">
        <v>14</v>
      </c>
      <c r="K176" s="10">
        <v>45239</v>
      </c>
      <c r="L176" t="s">
        <v>1800</v>
      </c>
      <c r="M176" t="s">
        <v>28</v>
      </c>
      <c r="N176" t="str">
        <f>IF(VLOOKUP(J176,[1]liste!M:M,1,0)&gt;0,"oui","non")</f>
        <v>oui</v>
      </c>
      <c r="O176" t="str">
        <f>VLOOKUP(J176,[1]liste!M:N,2,0)</f>
        <v>DF</v>
      </c>
      <c r="P176" t="e">
        <f>MATCH(J176,[1]!Tableau1[Codearticle],0)</f>
        <v>#REF!</v>
      </c>
      <c r="R176" t="str">
        <f ca="1">IFERROR(INDEX(Tableau1[[#Headers],[01_LANCEMENT]:[15]],1,MATCH(récap!H176,OFFSET(Tableau1[[#Headers],[01_LANCEMENT]:[15]],MATCH(récap!J176,Tableau1[Codearticle],0),0),0)),"")</f>
        <v/>
      </c>
      <c r="S176" t="e">
        <f>IF(P176=0,"",VLOOKUP(J176,[1]!Tableau1[#All],3,0))</f>
        <v>#REF!</v>
      </c>
      <c r="T176" s="11">
        <f t="shared" si="4"/>
        <v>45</v>
      </c>
      <c r="U176" t="str">
        <f t="shared" si="5"/>
        <v>2023-45</v>
      </c>
    </row>
    <row r="177" spans="5:21" x14ac:dyDescent="0.3">
      <c r="E177">
        <v>6658311</v>
      </c>
      <c r="H177">
        <v>85</v>
      </c>
      <c r="I177" t="s">
        <v>205</v>
      </c>
      <c r="J177" t="s">
        <v>14</v>
      </c>
      <c r="K177" s="10">
        <v>45248</v>
      </c>
      <c r="L177" t="s">
        <v>1800</v>
      </c>
      <c r="M177" t="s">
        <v>28</v>
      </c>
      <c r="N177" t="str">
        <f>IF(VLOOKUP(J177,[1]liste!M:M,1,0)&gt;0,"oui","non")</f>
        <v>oui</v>
      </c>
      <c r="O177" t="str">
        <f>VLOOKUP(J177,[1]liste!M:N,2,0)</f>
        <v>DF</v>
      </c>
      <c r="P177" t="e">
        <f>MATCH(J177,[1]!Tableau1[Codearticle],0)</f>
        <v>#REF!</v>
      </c>
      <c r="R177" t="str">
        <f ca="1">IFERROR(INDEX(Tableau1[[#Headers],[01_LANCEMENT]:[15]],1,MATCH(récap!H177,OFFSET(Tableau1[[#Headers],[01_LANCEMENT]:[15]],MATCH(récap!J177,Tableau1[Codearticle],0),0),0)),"")</f>
        <v/>
      </c>
      <c r="S177" t="e">
        <f>IF(P177=0,"",VLOOKUP(J177,[1]!Tableau1[#All],3,0))</f>
        <v>#REF!</v>
      </c>
      <c r="T177" s="11">
        <f t="shared" si="4"/>
        <v>46</v>
      </c>
      <c r="U177" t="str">
        <f t="shared" si="5"/>
        <v>2023-46</v>
      </c>
    </row>
    <row r="178" spans="5:21" x14ac:dyDescent="0.3">
      <c r="E178">
        <v>1168326</v>
      </c>
      <c r="H178">
        <v>70</v>
      </c>
      <c r="I178" t="s">
        <v>206</v>
      </c>
      <c r="J178" t="s">
        <v>14</v>
      </c>
      <c r="K178" s="10">
        <v>45254</v>
      </c>
      <c r="L178" t="s">
        <v>1800</v>
      </c>
      <c r="M178" t="s">
        <v>28</v>
      </c>
      <c r="N178" t="str">
        <f>IF(VLOOKUP(J178,[1]liste!M:M,1,0)&gt;0,"oui","non")</f>
        <v>oui</v>
      </c>
      <c r="O178" t="str">
        <f>VLOOKUP(J178,[1]liste!M:N,2,0)</f>
        <v>DF</v>
      </c>
      <c r="P178" t="e">
        <f>MATCH(J178,[1]!Tableau1[Codearticle],0)</f>
        <v>#REF!</v>
      </c>
      <c r="R178" t="str">
        <f ca="1">IFERROR(INDEX(Tableau1[[#Headers],[01_LANCEMENT]:[15]],1,MATCH(récap!H178,OFFSET(Tableau1[[#Headers],[01_LANCEMENT]:[15]],MATCH(récap!J178,Tableau1[Codearticle],0),0),0)),"")</f>
        <v>03</v>
      </c>
      <c r="S178" t="e">
        <f>IF(P178=0,"",VLOOKUP(J178,[1]!Tableau1[#All],3,0))</f>
        <v>#REF!</v>
      </c>
      <c r="T178" s="11">
        <f t="shared" si="4"/>
        <v>47</v>
      </c>
      <c r="U178" t="str">
        <f t="shared" si="5"/>
        <v>2023-47</v>
      </c>
    </row>
    <row r="179" spans="5:21" x14ac:dyDescent="0.3">
      <c r="E179">
        <v>6238431</v>
      </c>
      <c r="H179">
        <v>70</v>
      </c>
      <c r="I179" t="s">
        <v>207</v>
      </c>
      <c r="J179" t="s">
        <v>14</v>
      </c>
      <c r="K179" s="10">
        <v>45255</v>
      </c>
      <c r="L179" t="s">
        <v>1800</v>
      </c>
      <c r="M179" t="s">
        <v>28</v>
      </c>
      <c r="N179" t="str">
        <f>IF(VLOOKUP(J179,[1]liste!M:M,1,0)&gt;0,"oui","non")</f>
        <v>oui</v>
      </c>
      <c r="O179" t="str">
        <f>VLOOKUP(J179,[1]liste!M:N,2,0)</f>
        <v>DF</v>
      </c>
      <c r="P179" t="e">
        <f>MATCH(J179,[1]!Tableau1[Codearticle],0)</f>
        <v>#REF!</v>
      </c>
      <c r="R179" t="str">
        <f ca="1">IFERROR(INDEX(Tableau1[[#Headers],[01_LANCEMENT]:[15]],1,MATCH(récap!H179,OFFSET(Tableau1[[#Headers],[01_LANCEMENT]:[15]],MATCH(récap!J179,Tableau1[Codearticle],0),0),0)),"")</f>
        <v>03</v>
      </c>
      <c r="S179" t="e">
        <f>IF(P179=0,"",VLOOKUP(J179,[1]!Tableau1[#All],3,0))</f>
        <v>#REF!</v>
      </c>
      <c r="T179" s="11">
        <f t="shared" si="4"/>
        <v>47</v>
      </c>
      <c r="U179" t="str">
        <f t="shared" si="5"/>
        <v>2023-47</v>
      </c>
    </row>
    <row r="180" spans="5:21" x14ac:dyDescent="0.3">
      <c r="E180">
        <v>2212644</v>
      </c>
      <c r="H180">
        <v>70</v>
      </c>
      <c r="I180" t="s">
        <v>208</v>
      </c>
      <c r="J180" t="s">
        <v>14</v>
      </c>
      <c r="K180" s="10">
        <v>45262</v>
      </c>
      <c r="L180" t="s">
        <v>1800</v>
      </c>
      <c r="M180" t="s">
        <v>28</v>
      </c>
      <c r="N180" t="str">
        <f>IF(VLOOKUP(J180,[1]liste!M:M,1,0)&gt;0,"oui","non")</f>
        <v>oui</v>
      </c>
      <c r="O180" t="str">
        <f>VLOOKUP(J180,[1]liste!M:N,2,0)</f>
        <v>DF</v>
      </c>
      <c r="P180" t="e">
        <f>MATCH(J180,[1]!Tableau1[Codearticle],0)</f>
        <v>#REF!</v>
      </c>
      <c r="R180" t="str">
        <f ca="1">IFERROR(INDEX(Tableau1[[#Headers],[01_LANCEMENT]:[15]],1,MATCH(récap!H180,OFFSET(Tableau1[[#Headers],[01_LANCEMENT]:[15]],MATCH(récap!J180,Tableau1[Codearticle],0),0),0)),"")</f>
        <v>03</v>
      </c>
      <c r="S180" t="e">
        <f>IF(P180=0,"",VLOOKUP(J180,[1]!Tableau1[#All],3,0))</f>
        <v>#REF!</v>
      </c>
      <c r="T180" s="11">
        <f t="shared" si="4"/>
        <v>48</v>
      </c>
      <c r="U180" t="str">
        <f t="shared" si="5"/>
        <v>2023-48</v>
      </c>
    </row>
    <row r="181" spans="5:21" x14ac:dyDescent="0.3">
      <c r="E181">
        <v>9164452</v>
      </c>
      <c r="H181">
        <v>70</v>
      </c>
      <c r="I181" t="s">
        <v>209</v>
      </c>
      <c r="J181" t="s">
        <v>14</v>
      </c>
      <c r="K181" s="10">
        <v>45263</v>
      </c>
      <c r="L181" t="s">
        <v>1800</v>
      </c>
      <c r="M181" t="s">
        <v>28</v>
      </c>
      <c r="N181" t="str">
        <f>IF(VLOOKUP(J181,[1]liste!M:M,1,0)&gt;0,"oui","non")</f>
        <v>oui</v>
      </c>
      <c r="O181" t="str">
        <f>VLOOKUP(J181,[1]liste!M:N,2,0)</f>
        <v>DF</v>
      </c>
      <c r="P181" t="e">
        <f>MATCH(J181,[1]!Tableau1[Codearticle],0)</f>
        <v>#REF!</v>
      </c>
      <c r="R181" t="str">
        <f ca="1">IFERROR(INDEX(Tableau1[[#Headers],[01_LANCEMENT]:[15]],1,MATCH(récap!H181,OFFSET(Tableau1[[#Headers],[01_LANCEMENT]:[15]],MATCH(récap!J181,Tableau1[Codearticle],0),0),0)),"")</f>
        <v>03</v>
      </c>
      <c r="S181" t="e">
        <f>IF(P181=0,"",VLOOKUP(J181,[1]!Tableau1[#All],3,0))</f>
        <v>#REF!</v>
      </c>
      <c r="T181" s="11">
        <f t="shared" si="4"/>
        <v>48</v>
      </c>
      <c r="U181" t="str">
        <f t="shared" si="5"/>
        <v>2023-48</v>
      </c>
    </row>
    <row r="182" spans="5:21" x14ac:dyDescent="0.3">
      <c r="E182">
        <v>4984849</v>
      </c>
      <c r="H182">
        <v>70</v>
      </c>
      <c r="I182" t="s">
        <v>210</v>
      </c>
      <c r="J182" t="s">
        <v>14</v>
      </c>
      <c r="K182" s="10">
        <v>45264</v>
      </c>
      <c r="L182" t="s">
        <v>1800</v>
      </c>
      <c r="M182" t="s">
        <v>28</v>
      </c>
      <c r="N182" t="str">
        <f>IF(VLOOKUP(J182,[1]liste!M:M,1,0)&gt;0,"oui","non")</f>
        <v>oui</v>
      </c>
      <c r="O182" t="str">
        <f>VLOOKUP(J182,[1]liste!M:N,2,0)</f>
        <v>DF</v>
      </c>
      <c r="P182" t="e">
        <f>MATCH(J182,[1]!Tableau1[Codearticle],0)</f>
        <v>#REF!</v>
      </c>
      <c r="R182" t="str">
        <f ca="1">IFERROR(INDEX(Tableau1[[#Headers],[01_LANCEMENT]:[15]],1,MATCH(récap!H182,OFFSET(Tableau1[[#Headers],[01_LANCEMENT]:[15]],MATCH(récap!J182,Tableau1[Codearticle],0),0),0)),"")</f>
        <v>03</v>
      </c>
      <c r="S182" t="e">
        <f>IF(P182=0,"",VLOOKUP(J182,[1]!Tableau1[#All],3,0))</f>
        <v>#REF!</v>
      </c>
      <c r="T182" s="11">
        <f t="shared" si="4"/>
        <v>49</v>
      </c>
      <c r="U182" t="str">
        <f t="shared" si="5"/>
        <v>2023-49</v>
      </c>
    </row>
    <row r="183" spans="5:21" x14ac:dyDescent="0.3">
      <c r="E183">
        <v>5507873</v>
      </c>
      <c r="H183">
        <v>85</v>
      </c>
      <c r="I183" t="s">
        <v>211</v>
      </c>
      <c r="J183" t="s">
        <v>14</v>
      </c>
      <c r="K183" s="10">
        <v>45267</v>
      </c>
      <c r="L183" t="s">
        <v>1800</v>
      </c>
      <c r="M183" t="s">
        <v>28</v>
      </c>
      <c r="N183" t="str">
        <f>IF(VLOOKUP(J183,[1]liste!M:M,1,0)&gt;0,"oui","non")</f>
        <v>oui</v>
      </c>
      <c r="O183" t="str">
        <f>VLOOKUP(J183,[1]liste!M:N,2,0)</f>
        <v>DF</v>
      </c>
      <c r="P183" t="e">
        <f>MATCH(J183,[1]!Tableau1[Codearticle],0)</f>
        <v>#REF!</v>
      </c>
      <c r="R183" t="str">
        <f ca="1">IFERROR(INDEX(Tableau1[[#Headers],[01_LANCEMENT]:[15]],1,MATCH(récap!H183,OFFSET(Tableau1[[#Headers],[01_LANCEMENT]:[15]],MATCH(récap!J183,Tableau1[Codearticle],0),0),0)),"")</f>
        <v/>
      </c>
      <c r="S183" t="e">
        <f>IF(P183=0,"",VLOOKUP(J183,[1]!Tableau1[#All],3,0))</f>
        <v>#REF!</v>
      </c>
      <c r="T183" s="11">
        <f t="shared" ref="T183:T229" si="6">_xlfn.ISOWEEKNUM(K183)</f>
        <v>49</v>
      </c>
      <c r="U183" t="str">
        <f t="shared" ref="U183:U229" si="7">YEAR(K183)&amp;"-"&amp;""&amp;T183</f>
        <v>2023-49</v>
      </c>
    </row>
    <row r="184" spans="5:21" x14ac:dyDescent="0.3">
      <c r="E184">
        <v>9826284</v>
      </c>
      <c r="H184">
        <v>70</v>
      </c>
      <c r="I184" t="s">
        <v>212</v>
      </c>
      <c r="J184" t="s">
        <v>14</v>
      </c>
      <c r="K184" s="10">
        <v>45266</v>
      </c>
      <c r="L184" t="s">
        <v>1800</v>
      </c>
      <c r="M184" t="s">
        <v>28</v>
      </c>
      <c r="N184" t="str">
        <f>IF(VLOOKUP(J184,[1]liste!M:M,1,0)&gt;0,"oui","non")</f>
        <v>oui</v>
      </c>
      <c r="O184" t="str">
        <f>VLOOKUP(J184,[1]liste!M:N,2,0)</f>
        <v>DF</v>
      </c>
      <c r="P184" t="e">
        <f>MATCH(J184,[1]!Tableau1[Codearticle],0)</f>
        <v>#REF!</v>
      </c>
      <c r="R184" t="str">
        <f ca="1">IFERROR(INDEX(Tableau1[[#Headers],[01_LANCEMENT]:[15]],1,MATCH(récap!H184,OFFSET(Tableau1[[#Headers],[01_LANCEMENT]:[15]],MATCH(récap!J184,Tableau1[Codearticle],0),0),0)),"")</f>
        <v>03</v>
      </c>
      <c r="S184" t="e">
        <f>IF(P184=0,"",VLOOKUP(J184,[1]!Tableau1[#All],3,0))</f>
        <v>#REF!</v>
      </c>
      <c r="T184" s="11">
        <f t="shared" si="6"/>
        <v>49</v>
      </c>
      <c r="U184" t="str">
        <f t="shared" si="7"/>
        <v>2023-49</v>
      </c>
    </row>
    <row r="185" spans="5:21" x14ac:dyDescent="0.3">
      <c r="E185">
        <v>8078552</v>
      </c>
      <c r="H185">
        <v>85</v>
      </c>
      <c r="I185" t="s">
        <v>213</v>
      </c>
      <c r="J185" t="s">
        <v>14</v>
      </c>
      <c r="K185" s="10">
        <v>45271</v>
      </c>
      <c r="L185" t="s">
        <v>1800</v>
      </c>
      <c r="M185" t="s">
        <v>28</v>
      </c>
      <c r="N185" t="str">
        <f>IF(VLOOKUP(J185,[1]liste!M:M,1,0)&gt;0,"oui","non")</f>
        <v>oui</v>
      </c>
      <c r="O185" t="str">
        <f>VLOOKUP(J185,[1]liste!M:N,2,0)</f>
        <v>DF</v>
      </c>
      <c r="P185" t="e">
        <f>MATCH(J185,[1]!Tableau1[Codearticle],0)</f>
        <v>#REF!</v>
      </c>
      <c r="R185" t="str">
        <f ca="1">IFERROR(INDEX(Tableau1[[#Headers],[01_LANCEMENT]:[15]],1,MATCH(récap!H185,OFFSET(Tableau1[[#Headers],[01_LANCEMENT]:[15]],MATCH(récap!J185,Tableau1[Codearticle],0),0),0)),"")</f>
        <v/>
      </c>
      <c r="S185" t="e">
        <f>IF(P185=0,"",VLOOKUP(J185,[1]!Tableau1[#All],3,0))</f>
        <v>#REF!</v>
      </c>
      <c r="T185" s="11">
        <f t="shared" si="6"/>
        <v>50</v>
      </c>
      <c r="U185" t="str">
        <f t="shared" si="7"/>
        <v>2023-50</v>
      </c>
    </row>
    <row r="186" spans="5:21" x14ac:dyDescent="0.3">
      <c r="E186">
        <v>4549365</v>
      </c>
      <c r="H186">
        <v>60</v>
      </c>
      <c r="I186" t="s">
        <v>214</v>
      </c>
      <c r="J186" t="s">
        <v>14</v>
      </c>
      <c r="K186" s="10">
        <v>45236</v>
      </c>
      <c r="L186" t="s">
        <v>1800</v>
      </c>
      <c r="M186" t="s">
        <v>28</v>
      </c>
      <c r="N186" t="str">
        <f>IF(VLOOKUP(J186,[1]liste!M:M,1,0)&gt;0,"oui","non")</f>
        <v>oui</v>
      </c>
      <c r="O186" t="str">
        <f>VLOOKUP(J186,[1]liste!M:N,2,0)</f>
        <v>DF</v>
      </c>
      <c r="P186" t="e">
        <f>MATCH(J186,[1]!Tableau1[Codearticle],0)</f>
        <v>#REF!</v>
      </c>
      <c r="R186" t="str">
        <f ca="1">IFERROR(INDEX(Tableau1[[#Headers],[01_LANCEMENT]:[15]],1,MATCH(récap!H186,OFFSET(Tableau1[[#Headers],[01_LANCEMENT]:[15]],MATCH(récap!J186,Tableau1[Codearticle],0),0),0)),"")</f>
        <v/>
      </c>
      <c r="S186" t="e">
        <f>IF(P186=0,"",VLOOKUP(J186,[1]!Tableau1[#All],3,0))</f>
        <v>#REF!</v>
      </c>
      <c r="T186" s="11">
        <f t="shared" si="6"/>
        <v>45</v>
      </c>
      <c r="U186" t="str">
        <f t="shared" si="7"/>
        <v>2023-45</v>
      </c>
    </row>
    <row r="187" spans="5:21" x14ac:dyDescent="0.3">
      <c r="E187">
        <v>2461839</v>
      </c>
      <c r="H187">
        <v>60</v>
      </c>
      <c r="I187" t="s">
        <v>215</v>
      </c>
      <c r="J187" t="s">
        <v>14</v>
      </c>
      <c r="K187" s="10">
        <v>45273</v>
      </c>
      <c r="L187" t="s">
        <v>1800</v>
      </c>
      <c r="M187" t="s">
        <v>28</v>
      </c>
      <c r="N187" t="str">
        <f>IF(VLOOKUP(J187,[1]liste!M:M,1,0)&gt;0,"oui","non")</f>
        <v>oui</v>
      </c>
      <c r="O187" t="str">
        <f>VLOOKUP(J187,[1]liste!M:N,2,0)</f>
        <v>DF</v>
      </c>
      <c r="P187" t="e">
        <f>MATCH(J187,[1]!Tableau1[Codearticle],0)</f>
        <v>#REF!</v>
      </c>
      <c r="R187" t="str">
        <f ca="1">IFERROR(INDEX(Tableau1[[#Headers],[01_LANCEMENT]:[15]],1,MATCH(récap!H187,OFFSET(Tableau1[[#Headers],[01_LANCEMENT]:[15]],MATCH(récap!J187,Tableau1[Codearticle],0),0),0)),"")</f>
        <v/>
      </c>
      <c r="S187" t="e">
        <f>IF(P187=0,"",VLOOKUP(J187,[1]!Tableau1[#All],3,0))</f>
        <v>#REF!</v>
      </c>
      <c r="T187" s="11">
        <f t="shared" si="6"/>
        <v>50</v>
      </c>
      <c r="U187" t="str">
        <f t="shared" si="7"/>
        <v>2023-50</v>
      </c>
    </row>
    <row r="188" spans="5:21" x14ac:dyDescent="0.3">
      <c r="E188">
        <v>8655993</v>
      </c>
      <c r="H188">
        <v>60</v>
      </c>
      <c r="I188" t="s">
        <v>216</v>
      </c>
      <c r="J188" t="s">
        <v>14</v>
      </c>
      <c r="K188" s="10">
        <v>45273</v>
      </c>
      <c r="L188" t="s">
        <v>1800</v>
      </c>
      <c r="M188" t="s">
        <v>28</v>
      </c>
      <c r="N188" t="str">
        <f>IF(VLOOKUP(J188,[1]liste!M:M,1,0)&gt;0,"oui","non")</f>
        <v>oui</v>
      </c>
      <c r="O188" t="str">
        <f>VLOOKUP(J188,[1]liste!M:N,2,0)</f>
        <v>DF</v>
      </c>
      <c r="P188" t="e">
        <f>MATCH(J188,[1]!Tableau1[Codearticle],0)</f>
        <v>#REF!</v>
      </c>
      <c r="R188" t="str">
        <f ca="1">IFERROR(INDEX(Tableau1[[#Headers],[01_LANCEMENT]:[15]],1,MATCH(récap!H188,OFFSET(Tableau1[[#Headers],[01_LANCEMENT]:[15]],MATCH(récap!J188,Tableau1[Codearticle],0),0),0)),"")</f>
        <v/>
      </c>
      <c r="S188" t="e">
        <f>IF(P188=0,"",VLOOKUP(J188,[1]!Tableau1[#All],3,0))</f>
        <v>#REF!</v>
      </c>
      <c r="T188" s="11">
        <f t="shared" si="6"/>
        <v>50</v>
      </c>
      <c r="U188" t="str">
        <f t="shared" si="7"/>
        <v>2023-50</v>
      </c>
    </row>
    <row r="189" spans="5:21" x14ac:dyDescent="0.3">
      <c r="E189">
        <v>8775230</v>
      </c>
      <c r="H189">
        <v>60</v>
      </c>
      <c r="I189" t="s">
        <v>217</v>
      </c>
      <c r="J189" t="s">
        <v>14</v>
      </c>
      <c r="K189" s="10">
        <v>45277</v>
      </c>
      <c r="L189" t="s">
        <v>1800</v>
      </c>
      <c r="M189" t="s">
        <v>28</v>
      </c>
      <c r="N189" t="str">
        <f>IF(VLOOKUP(J189,[1]liste!M:M,1,0)&gt;0,"oui","non")</f>
        <v>oui</v>
      </c>
      <c r="O189" t="str">
        <f>VLOOKUP(J189,[1]liste!M:N,2,0)</f>
        <v>DF</v>
      </c>
      <c r="P189" t="e">
        <f>MATCH(J189,[1]!Tableau1[Codearticle],0)</f>
        <v>#REF!</v>
      </c>
      <c r="R189" t="str">
        <f ca="1">IFERROR(INDEX(Tableau1[[#Headers],[01_LANCEMENT]:[15]],1,MATCH(récap!H189,OFFSET(Tableau1[[#Headers],[01_LANCEMENT]:[15]],MATCH(récap!J189,Tableau1[Codearticle],0),0),0)),"")</f>
        <v/>
      </c>
      <c r="S189" t="e">
        <f>IF(P189=0,"",VLOOKUP(J189,[1]!Tableau1[#All],3,0))</f>
        <v>#REF!</v>
      </c>
      <c r="T189" s="11">
        <f t="shared" si="6"/>
        <v>50</v>
      </c>
      <c r="U189" t="str">
        <f t="shared" si="7"/>
        <v>2023-50</v>
      </c>
    </row>
    <row r="190" spans="5:21" x14ac:dyDescent="0.3">
      <c r="E190">
        <v>5947940</v>
      </c>
      <c r="H190">
        <v>60</v>
      </c>
      <c r="I190" t="s">
        <v>218</v>
      </c>
      <c r="J190" t="s">
        <v>14</v>
      </c>
      <c r="K190" s="10">
        <v>45276</v>
      </c>
      <c r="L190" t="s">
        <v>1800</v>
      </c>
      <c r="M190" t="s">
        <v>28</v>
      </c>
      <c r="N190" t="str">
        <f>IF(VLOOKUP(J190,[1]liste!M:M,1,0)&gt;0,"oui","non")</f>
        <v>oui</v>
      </c>
      <c r="O190" t="str">
        <f>VLOOKUP(J190,[1]liste!M:N,2,0)</f>
        <v>DF</v>
      </c>
      <c r="P190" t="e">
        <f>MATCH(J190,[1]!Tableau1[Codearticle],0)</f>
        <v>#REF!</v>
      </c>
      <c r="R190" t="str">
        <f ca="1">IFERROR(INDEX(Tableau1[[#Headers],[01_LANCEMENT]:[15]],1,MATCH(récap!H190,OFFSET(Tableau1[[#Headers],[01_LANCEMENT]:[15]],MATCH(récap!J190,Tableau1[Codearticle],0),0),0)),"")</f>
        <v/>
      </c>
      <c r="S190" t="e">
        <f>IF(P190=0,"",VLOOKUP(J190,[1]!Tableau1[#All],3,0))</f>
        <v>#REF!</v>
      </c>
      <c r="T190" s="11">
        <f t="shared" si="6"/>
        <v>50</v>
      </c>
      <c r="U190" t="str">
        <f t="shared" si="7"/>
        <v>2023-50</v>
      </c>
    </row>
    <row r="191" spans="5:21" x14ac:dyDescent="0.3">
      <c r="E191">
        <v>7986782</v>
      </c>
      <c r="H191">
        <v>60</v>
      </c>
      <c r="I191" t="s">
        <v>219</v>
      </c>
      <c r="J191" t="s">
        <v>14</v>
      </c>
      <c r="K191" s="10">
        <v>45280</v>
      </c>
      <c r="L191" t="s">
        <v>1800</v>
      </c>
      <c r="M191" t="s">
        <v>28</v>
      </c>
      <c r="N191" t="str">
        <f>IF(VLOOKUP(J191,[1]liste!M:M,1,0)&gt;0,"oui","non")</f>
        <v>oui</v>
      </c>
      <c r="O191" t="str">
        <f>VLOOKUP(J191,[1]liste!M:N,2,0)</f>
        <v>DF</v>
      </c>
      <c r="P191" t="e">
        <f>MATCH(J191,[1]!Tableau1[Codearticle],0)</f>
        <v>#REF!</v>
      </c>
      <c r="R191" t="str">
        <f ca="1">IFERROR(INDEX(Tableau1[[#Headers],[01_LANCEMENT]:[15]],1,MATCH(récap!H191,OFFSET(Tableau1[[#Headers],[01_LANCEMENT]:[15]],MATCH(récap!J191,Tableau1[Codearticle],0),0),0)),"")</f>
        <v/>
      </c>
      <c r="S191" t="e">
        <f>IF(P191=0,"",VLOOKUP(J191,[1]!Tableau1[#All],3,0))</f>
        <v>#REF!</v>
      </c>
      <c r="T191" s="11">
        <f t="shared" si="6"/>
        <v>51</v>
      </c>
      <c r="U191" t="str">
        <f t="shared" si="7"/>
        <v>2023-51</v>
      </c>
    </row>
    <row r="192" spans="5:21" x14ac:dyDescent="0.3">
      <c r="E192">
        <v>4614341</v>
      </c>
      <c r="H192">
        <v>60</v>
      </c>
      <c r="I192" t="s">
        <v>220</v>
      </c>
      <c r="J192" t="s">
        <v>14</v>
      </c>
      <c r="K192" s="10">
        <v>45280</v>
      </c>
      <c r="L192" t="s">
        <v>1800</v>
      </c>
      <c r="M192" t="s">
        <v>28</v>
      </c>
      <c r="N192" t="str">
        <f>IF(VLOOKUP(J192,[1]liste!M:M,1,0)&gt;0,"oui","non")</f>
        <v>oui</v>
      </c>
      <c r="O192" t="str">
        <f>VLOOKUP(J192,[1]liste!M:N,2,0)</f>
        <v>DF</v>
      </c>
      <c r="P192" t="e">
        <f>MATCH(J192,[1]!Tableau1[Codearticle],0)</f>
        <v>#REF!</v>
      </c>
      <c r="R192" t="str">
        <f ca="1">IFERROR(INDEX(Tableau1[[#Headers],[01_LANCEMENT]:[15]],1,MATCH(récap!H192,OFFSET(Tableau1[[#Headers],[01_LANCEMENT]:[15]],MATCH(récap!J192,Tableau1[Codearticle],0),0),0)),"")</f>
        <v/>
      </c>
      <c r="S192" t="e">
        <f>IF(P192=0,"",VLOOKUP(J192,[1]!Tableau1[#All],3,0))</f>
        <v>#REF!</v>
      </c>
      <c r="T192" s="11">
        <f t="shared" si="6"/>
        <v>51</v>
      </c>
      <c r="U192" t="str">
        <f t="shared" si="7"/>
        <v>2023-51</v>
      </c>
    </row>
    <row r="193" spans="5:21" x14ac:dyDescent="0.3">
      <c r="E193">
        <v>9071489</v>
      </c>
      <c r="H193">
        <v>70</v>
      </c>
      <c r="I193" t="s">
        <v>221</v>
      </c>
      <c r="J193" t="s">
        <v>14</v>
      </c>
      <c r="K193" s="10">
        <v>45271</v>
      </c>
      <c r="L193" t="s">
        <v>1800</v>
      </c>
      <c r="M193" t="s">
        <v>28</v>
      </c>
      <c r="N193" t="str">
        <f>IF(VLOOKUP(J193,[1]liste!M:M,1,0)&gt;0,"oui","non")</f>
        <v>oui</v>
      </c>
      <c r="O193" t="str">
        <f>VLOOKUP(J193,[1]liste!M:N,2,0)</f>
        <v>DF</v>
      </c>
      <c r="P193" t="e">
        <f>MATCH(J193,[1]!Tableau1[Codearticle],0)</f>
        <v>#REF!</v>
      </c>
      <c r="R193" t="str">
        <f ca="1">IFERROR(INDEX(Tableau1[[#Headers],[01_LANCEMENT]:[15]],1,MATCH(récap!H193,OFFSET(Tableau1[[#Headers],[01_LANCEMENT]:[15]],MATCH(récap!J193,Tableau1[Codearticle],0),0),0)),"")</f>
        <v>03</v>
      </c>
      <c r="S193" t="e">
        <f>IF(P193=0,"",VLOOKUP(J193,[1]!Tableau1[#All],3,0))</f>
        <v>#REF!</v>
      </c>
      <c r="T193" s="11">
        <f t="shared" si="6"/>
        <v>50</v>
      </c>
      <c r="U193" t="str">
        <f t="shared" si="7"/>
        <v>2023-50</v>
      </c>
    </row>
    <row r="194" spans="5:21" x14ac:dyDescent="0.3">
      <c r="E194">
        <v>8287907</v>
      </c>
      <c r="H194">
        <v>85</v>
      </c>
      <c r="I194" t="s">
        <v>222</v>
      </c>
      <c r="J194" t="s">
        <v>14</v>
      </c>
      <c r="K194" s="10">
        <v>45275</v>
      </c>
      <c r="L194" t="s">
        <v>1800</v>
      </c>
      <c r="M194" t="s">
        <v>28</v>
      </c>
      <c r="N194" t="str">
        <f>IF(VLOOKUP(J194,[1]liste!M:M,1,0)&gt;0,"oui","non")</f>
        <v>oui</v>
      </c>
      <c r="O194" t="str">
        <f>VLOOKUP(J194,[1]liste!M:N,2,0)</f>
        <v>DF</v>
      </c>
      <c r="P194" t="e">
        <f>MATCH(J194,[1]!Tableau1[Codearticle],0)</f>
        <v>#REF!</v>
      </c>
      <c r="R194" t="str">
        <f ca="1">IFERROR(INDEX(Tableau1[[#Headers],[01_LANCEMENT]:[15]],1,MATCH(récap!H194,OFFSET(Tableau1[[#Headers],[01_LANCEMENT]:[15]],MATCH(récap!J194,Tableau1[Codearticle],0),0),0)),"")</f>
        <v/>
      </c>
      <c r="S194" t="e">
        <f>IF(P194=0,"",VLOOKUP(J194,[1]!Tableau1[#All],3,0))</f>
        <v>#REF!</v>
      </c>
      <c r="T194" s="11">
        <f t="shared" si="6"/>
        <v>50</v>
      </c>
      <c r="U194" t="str">
        <f t="shared" si="7"/>
        <v>2023-50</v>
      </c>
    </row>
    <row r="195" spans="5:21" x14ac:dyDescent="0.3">
      <c r="E195">
        <v>4964688</v>
      </c>
      <c r="H195">
        <v>70</v>
      </c>
      <c r="I195" t="s">
        <v>223</v>
      </c>
      <c r="J195" t="s">
        <v>14</v>
      </c>
      <c r="K195" s="10">
        <v>45275</v>
      </c>
      <c r="L195" t="s">
        <v>1800</v>
      </c>
      <c r="M195" t="s">
        <v>28</v>
      </c>
      <c r="N195" t="str">
        <f>IF(VLOOKUP(J195,[1]liste!M:M,1,0)&gt;0,"oui","non")</f>
        <v>oui</v>
      </c>
      <c r="O195" t="str">
        <f>VLOOKUP(J195,[1]liste!M:N,2,0)</f>
        <v>DF</v>
      </c>
      <c r="P195" t="e">
        <f>MATCH(J195,[1]!Tableau1[Codearticle],0)</f>
        <v>#REF!</v>
      </c>
      <c r="R195" t="str">
        <f ca="1">IFERROR(INDEX(Tableau1[[#Headers],[01_LANCEMENT]:[15]],1,MATCH(récap!H195,OFFSET(Tableau1[[#Headers],[01_LANCEMENT]:[15]],MATCH(récap!J195,Tableau1[Codearticle],0),0),0)),"")</f>
        <v>03</v>
      </c>
      <c r="S195" t="e">
        <f>IF(P195=0,"",VLOOKUP(J195,[1]!Tableau1[#All],3,0))</f>
        <v>#REF!</v>
      </c>
      <c r="T195" s="11">
        <f t="shared" si="6"/>
        <v>50</v>
      </c>
      <c r="U195" t="str">
        <f t="shared" si="7"/>
        <v>2023-50</v>
      </c>
    </row>
    <row r="196" spans="5:21" x14ac:dyDescent="0.3">
      <c r="E196">
        <v>8857614</v>
      </c>
      <c r="H196">
        <v>85</v>
      </c>
      <c r="I196" t="s">
        <v>224</v>
      </c>
      <c r="J196" t="s">
        <v>14</v>
      </c>
      <c r="K196" s="10">
        <v>45284</v>
      </c>
      <c r="L196" t="s">
        <v>1800</v>
      </c>
      <c r="M196" t="s">
        <v>28</v>
      </c>
      <c r="N196" t="str">
        <f>IF(VLOOKUP(J196,[1]liste!M:M,1,0)&gt;0,"oui","non")</f>
        <v>oui</v>
      </c>
      <c r="O196" t="str">
        <f>VLOOKUP(J196,[1]liste!M:N,2,0)</f>
        <v>DF</v>
      </c>
      <c r="P196" t="e">
        <f>MATCH(J196,[1]!Tableau1[Codearticle],0)</f>
        <v>#REF!</v>
      </c>
      <c r="R196" t="str">
        <f ca="1">IFERROR(INDEX(Tableau1[[#Headers],[01_LANCEMENT]:[15]],1,MATCH(récap!H196,OFFSET(Tableau1[[#Headers],[01_LANCEMENT]:[15]],MATCH(récap!J196,Tableau1[Codearticle],0),0),0)),"")</f>
        <v/>
      </c>
      <c r="S196" t="e">
        <f>IF(P196=0,"",VLOOKUP(J196,[1]!Tableau1[#All],3,0))</f>
        <v>#REF!</v>
      </c>
      <c r="T196" s="11">
        <f t="shared" si="6"/>
        <v>51</v>
      </c>
      <c r="U196" t="str">
        <f t="shared" si="7"/>
        <v>2023-51</v>
      </c>
    </row>
    <row r="197" spans="5:21" x14ac:dyDescent="0.3">
      <c r="E197">
        <v>2733392</v>
      </c>
      <c r="H197">
        <v>70</v>
      </c>
      <c r="I197" t="s">
        <v>225</v>
      </c>
      <c r="J197" t="s">
        <v>14</v>
      </c>
      <c r="K197" s="10">
        <v>45278</v>
      </c>
      <c r="L197" t="s">
        <v>1800</v>
      </c>
      <c r="M197" t="s">
        <v>28</v>
      </c>
      <c r="N197" t="str">
        <f>IF(VLOOKUP(J197,[1]liste!M:M,1,0)&gt;0,"oui","non")</f>
        <v>oui</v>
      </c>
      <c r="O197" t="str">
        <f>VLOOKUP(J197,[1]liste!M:N,2,0)</f>
        <v>DF</v>
      </c>
      <c r="P197" t="e">
        <f>MATCH(J197,[1]!Tableau1[Codearticle],0)</f>
        <v>#REF!</v>
      </c>
      <c r="R197" t="str">
        <f ca="1">IFERROR(INDEX(Tableau1[[#Headers],[01_LANCEMENT]:[15]],1,MATCH(récap!H197,OFFSET(Tableau1[[#Headers],[01_LANCEMENT]:[15]],MATCH(récap!J197,Tableau1[Codearticle],0),0),0)),"")</f>
        <v>03</v>
      </c>
      <c r="S197" t="e">
        <f>IF(P197=0,"",VLOOKUP(J197,[1]!Tableau1[#All],3,0))</f>
        <v>#REF!</v>
      </c>
      <c r="T197" s="11">
        <f t="shared" si="6"/>
        <v>51</v>
      </c>
      <c r="U197" t="str">
        <f t="shared" si="7"/>
        <v>2023-51</v>
      </c>
    </row>
    <row r="198" spans="5:21" x14ac:dyDescent="0.3">
      <c r="E198">
        <v>1356759</v>
      </c>
      <c r="H198">
        <v>85</v>
      </c>
      <c r="I198" t="s">
        <v>226</v>
      </c>
      <c r="J198" t="s">
        <v>14</v>
      </c>
      <c r="K198" s="10">
        <v>45286</v>
      </c>
      <c r="L198" t="s">
        <v>1800</v>
      </c>
      <c r="M198" t="s">
        <v>28</v>
      </c>
      <c r="N198" t="str">
        <f>IF(VLOOKUP(J198,[1]liste!M:M,1,0)&gt;0,"oui","non")</f>
        <v>oui</v>
      </c>
      <c r="O198" t="str">
        <f>VLOOKUP(J198,[1]liste!M:N,2,0)</f>
        <v>DF</v>
      </c>
      <c r="P198" t="e">
        <f>MATCH(J198,[1]!Tableau1[Codearticle],0)</f>
        <v>#REF!</v>
      </c>
      <c r="R198" t="str">
        <f ca="1">IFERROR(INDEX(Tableau1[[#Headers],[01_LANCEMENT]:[15]],1,MATCH(récap!H198,OFFSET(Tableau1[[#Headers],[01_LANCEMENT]:[15]],MATCH(récap!J198,Tableau1[Codearticle],0),0),0)),"")</f>
        <v/>
      </c>
      <c r="S198" t="e">
        <f>IF(P198=0,"",VLOOKUP(J198,[1]!Tableau1[#All],3,0))</f>
        <v>#REF!</v>
      </c>
      <c r="T198" s="11">
        <f t="shared" si="6"/>
        <v>52</v>
      </c>
      <c r="U198" t="str">
        <f t="shared" si="7"/>
        <v>2023-52</v>
      </c>
    </row>
    <row r="199" spans="5:21" x14ac:dyDescent="0.3">
      <c r="E199">
        <v>7475238</v>
      </c>
      <c r="H199">
        <v>70</v>
      </c>
      <c r="I199" t="s">
        <v>227</v>
      </c>
      <c r="J199" t="s">
        <v>14</v>
      </c>
      <c r="K199" s="10">
        <v>45281</v>
      </c>
      <c r="L199" t="s">
        <v>1800</v>
      </c>
      <c r="M199" t="s">
        <v>28</v>
      </c>
      <c r="N199" t="str">
        <f>IF(VLOOKUP(J199,[1]liste!M:M,1,0)&gt;0,"oui","non")</f>
        <v>oui</v>
      </c>
      <c r="O199" t="str">
        <f>VLOOKUP(J199,[1]liste!M:N,2,0)</f>
        <v>DF</v>
      </c>
      <c r="P199" t="e">
        <f>MATCH(J199,[1]!Tableau1[Codearticle],0)</f>
        <v>#REF!</v>
      </c>
      <c r="R199" t="str">
        <f ca="1">IFERROR(INDEX(Tableau1[[#Headers],[01_LANCEMENT]:[15]],1,MATCH(récap!H199,OFFSET(Tableau1[[#Headers],[01_LANCEMENT]:[15]],MATCH(récap!J199,Tableau1[Codearticle],0),0),0)),"")</f>
        <v>03</v>
      </c>
      <c r="S199" t="e">
        <f>IF(P199=0,"",VLOOKUP(J199,[1]!Tableau1[#All],3,0))</f>
        <v>#REF!</v>
      </c>
      <c r="T199" s="11">
        <f t="shared" si="6"/>
        <v>51</v>
      </c>
      <c r="U199" t="str">
        <f t="shared" si="7"/>
        <v>2023-51</v>
      </c>
    </row>
    <row r="200" spans="5:21" x14ac:dyDescent="0.3">
      <c r="E200">
        <v>2343881</v>
      </c>
      <c r="H200">
        <v>70</v>
      </c>
      <c r="I200" t="s">
        <v>228</v>
      </c>
      <c r="J200" t="s">
        <v>14</v>
      </c>
      <c r="K200" s="10">
        <v>45264</v>
      </c>
      <c r="L200" t="s">
        <v>1800</v>
      </c>
      <c r="M200" t="s">
        <v>28</v>
      </c>
      <c r="N200" t="str">
        <f>IF(VLOOKUP(J200,[1]liste!M:M,1,0)&gt;0,"oui","non")</f>
        <v>oui</v>
      </c>
      <c r="O200" t="str">
        <f>VLOOKUP(J200,[1]liste!M:N,2,0)</f>
        <v>DF</v>
      </c>
      <c r="P200" t="e">
        <f>MATCH(J200,[1]!Tableau1[Codearticle],0)</f>
        <v>#REF!</v>
      </c>
      <c r="R200" t="str">
        <f ca="1">IFERROR(INDEX(Tableau1[[#Headers],[01_LANCEMENT]:[15]],1,MATCH(récap!H200,OFFSET(Tableau1[[#Headers],[01_LANCEMENT]:[15]],MATCH(récap!J200,Tableau1[Codearticle],0),0),0)),"")</f>
        <v>03</v>
      </c>
      <c r="S200" t="e">
        <f>IF(P200=0,"",VLOOKUP(J200,[1]!Tableau1[#All],3,0))</f>
        <v>#REF!</v>
      </c>
      <c r="T200" s="11">
        <f t="shared" si="6"/>
        <v>49</v>
      </c>
      <c r="U200" t="str">
        <f t="shared" si="7"/>
        <v>2023-49</v>
      </c>
    </row>
    <row r="201" spans="5:21" x14ac:dyDescent="0.3">
      <c r="E201">
        <v>1283903</v>
      </c>
      <c r="H201">
        <v>85</v>
      </c>
      <c r="I201" t="s">
        <v>229</v>
      </c>
      <c r="J201" t="s">
        <v>14</v>
      </c>
      <c r="K201" s="10">
        <v>45240</v>
      </c>
      <c r="L201" t="s">
        <v>1800</v>
      </c>
      <c r="M201" t="s">
        <v>28</v>
      </c>
      <c r="N201" t="str">
        <f>IF(VLOOKUP(J201,[1]liste!M:M,1,0)&gt;0,"oui","non")</f>
        <v>oui</v>
      </c>
      <c r="O201" t="str">
        <f>VLOOKUP(J201,[1]liste!M:N,2,0)</f>
        <v>DF</v>
      </c>
      <c r="P201" t="e">
        <f>MATCH(J201,[1]!Tableau1[Codearticle],0)</f>
        <v>#REF!</v>
      </c>
      <c r="R201" t="str">
        <f ca="1">IFERROR(INDEX(Tableau1[[#Headers],[01_LANCEMENT]:[15]],1,MATCH(récap!H201,OFFSET(Tableau1[[#Headers],[01_LANCEMENT]:[15]],MATCH(récap!J201,Tableau1[Codearticle],0),0),0)),"")</f>
        <v/>
      </c>
      <c r="S201" t="e">
        <f>IF(P201=0,"",VLOOKUP(J201,[1]!Tableau1[#All],3,0))</f>
        <v>#REF!</v>
      </c>
      <c r="T201" s="11">
        <f t="shared" si="6"/>
        <v>45</v>
      </c>
      <c r="U201" t="str">
        <f t="shared" si="7"/>
        <v>2023-45</v>
      </c>
    </row>
    <row r="202" spans="5:21" x14ac:dyDescent="0.3">
      <c r="E202">
        <v>7495750</v>
      </c>
      <c r="H202">
        <v>75</v>
      </c>
      <c r="I202" t="s">
        <v>230</v>
      </c>
      <c r="J202" t="s">
        <v>14</v>
      </c>
      <c r="K202" s="10">
        <v>45239</v>
      </c>
      <c r="L202" t="s">
        <v>1800</v>
      </c>
      <c r="M202" t="s">
        <v>28</v>
      </c>
      <c r="N202" t="str">
        <f>IF(VLOOKUP(J202,[1]liste!M:M,1,0)&gt;0,"oui","non")</f>
        <v>oui</v>
      </c>
      <c r="O202" t="str">
        <f>VLOOKUP(J202,[1]liste!M:N,2,0)</f>
        <v>DF</v>
      </c>
      <c r="P202" t="e">
        <f>MATCH(J202,[1]!Tableau1[Codearticle],0)</f>
        <v>#REF!</v>
      </c>
      <c r="R202" t="str">
        <f ca="1">IFERROR(INDEX(Tableau1[[#Headers],[01_LANCEMENT]:[15]],1,MATCH(récap!H202,OFFSET(Tableau1[[#Headers],[01_LANCEMENT]:[15]],MATCH(récap!J202,Tableau1[Codearticle],0),0),0)),"")</f>
        <v/>
      </c>
      <c r="S202" t="e">
        <f>IF(P202=0,"",VLOOKUP(J202,[1]!Tableau1[#All],3,0))</f>
        <v>#REF!</v>
      </c>
      <c r="T202" s="11">
        <f t="shared" si="6"/>
        <v>45</v>
      </c>
      <c r="U202" t="str">
        <f t="shared" si="7"/>
        <v>2023-45</v>
      </c>
    </row>
    <row r="203" spans="5:21" x14ac:dyDescent="0.3">
      <c r="E203">
        <v>6763060</v>
      </c>
      <c r="H203">
        <v>70</v>
      </c>
      <c r="I203" t="s">
        <v>231</v>
      </c>
      <c r="J203" t="s">
        <v>14</v>
      </c>
      <c r="K203" s="10">
        <v>45240</v>
      </c>
      <c r="L203" t="s">
        <v>1800</v>
      </c>
      <c r="M203" t="s">
        <v>28</v>
      </c>
      <c r="N203" t="str">
        <f>IF(VLOOKUP(J203,[1]liste!M:M,1,0)&gt;0,"oui","non")</f>
        <v>oui</v>
      </c>
      <c r="O203" t="str">
        <f>VLOOKUP(J203,[1]liste!M:N,2,0)</f>
        <v>DF</v>
      </c>
      <c r="P203" t="e">
        <f>MATCH(J203,[1]!Tableau1[Codearticle],0)</f>
        <v>#REF!</v>
      </c>
      <c r="R203" t="str">
        <f ca="1">IFERROR(INDEX(Tableau1[[#Headers],[01_LANCEMENT]:[15]],1,MATCH(récap!H203,OFFSET(Tableau1[[#Headers],[01_LANCEMENT]:[15]],MATCH(récap!J203,Tableau1[Codearticle],0),0),0)),"")</f>
        <v>03</v>
      </c>
      <c r="S203" t="e">
        <f>IF(P203=0,"",VLOOKUP(J203,[1]!Tableau1[#All],3,0))</f>
        <v>#REF!</v>
      </c>
      <c r="T203" s="11">
        <f t="shared" si="6"/>
        <v>45</v>
      </c>
      <c r="U203" t="str">
        <f t="shared" si="7"/>
        <v>2023-45</v>
      </c>
    </row>
    <row r="204" spans="5:21" x14ac:dyDescent="0.3">
      <c r="E204">
        <v>5357965</v>
      </c>
      <c r="H204">
        <v>85</v>
      </c>
      <c r="I204" t="s">
        <v>232</v>
      </c>
      <c r="J204" t="s">
        <v>14</v>
      </c>
      <c r="K204" s="10">
        <v>45240</v>
      </c>
      <c r="L204" t="s">
        <v>1800</v>
      </c>
      <c r="M204" t="s">
        <v>28</v>
      </c>
      <c r="N204" t="str">
        <f>IF(VLOOKUP(J204,[1]liste!M:M,1,0)&gt;0,"oui","non")</f>
        <v>oui</v>
      </c>
      <c r="O204" t="str">
        <f>VLOOKUP(J204,[1]liste!M:N,2,0)</f>
        <v>DF</v>
      </c>
      <c r="P204" t="e">
        <f>MATCH(J204,[1]!Tableau1[Codearticle],0)</f>
        <v>#REF!</v>
      </c>
      <c r="R204" t="str">
        <f ca="1">IFERROR(INDEX(Tableau1[[#Headers],[01_LANCEMENT]:[15]],1,MATCH(récap!H204,OFFSET(Tableau1[[#Headers],[01_LANCEMENT]:[15]],MATCH(récap!J204,Tableau1[Codearticle],0),0),0)),"")</f>
        <v/>
      </c>
      <c r="S204" t="e">
        <f>IF(P204=0,"",VLOOKUP(J204,[1]!Tableau1[#All],3,0))</f>
        <v>#REF!</v>
      </c>
      <c r="T204" s="11">
        <f t="shared" si="6"/>
        <v>45</v>
      </c>
      <c r="U204" t="str">
        <f t="shared" si="7"/>
        <v>2023-45</v>
      </c>
    </row>
    <row r="205" spans="5:21" x14ac:dyDescent="0.3">
      <c r="E205">
        <v>2141326</v>
      </c>
      <c r="H205">
        <v>60</v>
      </c>
      <c r="I205" t="s">
        <v>233</v>
      </c>
      <c r="J205" t="s">
        <v>14</v>
      </c>
      <c r="K205" s="10">
        <v>45275</v>
      </c>
      <c r="L205" t="s">
        <v>1800</v>
      </c>
      <c r="M205" t="s">
        <v>28</v>
      </c>
      <c r="N205" t="str">
        <f>IF(VLOOKUP(J205,[1]liste!M:M,1,0)&gt;0,"oui","non")</f>
        <v>oui</v>
      </c>
      <c r="O205" t="str">
        <f>VLOOKUP(J205,[1]liste!M:N,2,0)</f>
        <v>DF</v>
      </c>
      <c r="P205" t="e">
        <f>MATCH(J205,[1]!Tableau1[Codearticle],0)</f>
        <v>#REF!</v>
      </c>
      <c r="R205" t="str">
        <f ca="1">IFERROR(INDEX(Tableau1[[#Headers],[01_LANCEMENT]:[15]],1,MATCH(récap!H205,OFFSET(Tableau1[[#Headers],[01_LANCEMENT]:[15]],MATCH(récap!J205,Tableau1[Codearticle],0),0),0)),"")</f>
        <v/>
      </c>
      <c r="S205" t="e">
        <f>IF(P205=0,"",VLOOKUP(J205,[1]!Tableau1[#All],3,0))</f>
        <v>#REF!</v>
      </c>
      <c r="T205" s="11">
        <f t="shared" si="6"/>
        <v>50</v>
      </c>
      <c r="U205" t="str">
        <f t="shared" si="7"/>
        <v>2023-50</v>
      </c>
    </row>
    <row r="206" spans="5:21" x14ac:dyDescent="0.3">
      <c r="E206">
        <v>3992912</v>
      </c>
      <c r="H206">
        <v>60</v>
      </c>
      <c r="I206" t="s">
        <v>234</v>
      </c>
      <c r="J206" t="s">
        <v>14</v>
      </c>
      <c r="K206" s="10">
        <v>45279</v>
      </c>
      <c r="L206" t="s">
        <v>1800</v>
      </c>
      <c r="M206" t="s">
        <v>28</v>
      </c>
      <c r="N206" t="str">
        <f>IF(VLOOKUP(J206,[1]liste!M:M,1,0)&gt;0,"oui","non")</f>
        <v>oui</v>
      </c>
      <c r="O206" t="str">
        <f>VLOOKUP(J206,[1]liste!M:N,2,0)</f>
        <v>DF</v>
      </c>
      <c r="P206" t="e">
        <f>MATCH(J206,[1]!Tableau1[Codearticle],0)</f>
        <v>#REF!</v>
      </c>
      <c r="R206" t="str">
        <f ca="1">IFERROR(INDEX(Tableau1[[#Headers],[01_LANCEMENT]:[15]],1,MATCH(récap!H206,OFFSET(Tableau1[[#Headers],[01_LANCEMENT]:[15]],MATCH(récap!J206,Tableau1[Codearticle],0),0),0)),"")</f>
        <v/>
      </c>
      <c r="S206" t="e">
        <f>IF(P206=0,"",VLOOKUP(J206,[1]!Tableau1[#All],3,0))</f>
        <v>#REF!</v>
      </c>
      <c r="T206" s="11">
        <f t="shared" si="6"/>
        <v>51</v>
      </c>
      <c r="U206" t="str">
        <f t="shared" si="7"/>
        <v>2023-51</v>
      </c>
    </row>
    <row r="207" spans="5:21" x14ac:dyDescent="0.3">
      <c r="E207">
        <v>8402627</v>
      </c>
      <c r="H207">
        <v>70</v>
      </c>
      <c r="I207" t="s">
        <v>235</v>
      </c>
      <c r="J207" t="s">
        <v>14</v>
      </c>
      <c r="K207" s="10">
        <v>45246</v>
      </c>
      <c r="L207" t="s">
        <v>1800</v>
      </c>
      <c r="M207" t="s">
        <v>28</v>
      </c>
      <c r="N207" t="str">
        <f>IF(VLOOKUP(J207,[1]liste!M:M,1,0)&gt;0,"oui","non")</f>
        <v>oui</v>
      </c>
      <c r="O207" t="str">
        <f>VLOOKUP(J207,[1]liste!M:N,2,0)</f>
        <v>DF</v>
      </c>
      <c r="P207" t="e">
        <f>MATCH(J207,[1]!Tableau1[Codearticle],0)</f>
        <v>#REF!</v>
      </c>
      <c r="R207" t="str">
        <f ca="1">IFERROR(INDEX(Tableau1[[#Headers],[01_LANCEMENT]:[15]],1,MATCH(récap!H207,OFFSET(Tableau1[[#Headers],[01_LANCEMENT]:[15]],MATCH(récap!J207,Tableau1[Codearticle],0),0),0)),"")</f>
        <v>03</v>
      </c>
      <c r="S207" t="e">
        <f>IF(P207=0,"",VLOOKUP(J207,[1]!Tableau1[#All],3,0))</f>
        <v>#REF!</v>
      </c>
      <c r="T207" s="11">
        <f t="shared" si="6"/>
        <v>46</v>
      </c>
      <c r="U207" t="str">
        <f t="shared" si="7"/>
        <v>2023-46</v>
      </c>
    </row>
    <row r="208" spans="5:21" x14ac:dyDescent="0.3">
      <c r="E208">
        <v>2756644</v>
      </c>
      <c r="H208">
        <v>70</v>
      </c>
      <c r="I208" t="s">
        <v>236</v>
      </c>
      <c r="J208" t="s">
        <v>14</v>
      </c>
      <c r="K208" s="10">
        <v>45246</v>
      </c>
      <c r="L208" t="s">
        <v>1800</v>
      </c>
      <c r="M208" t="s">
        <v>28</v>
      </c>
      <c r="N208" t="str">
        <f>IF(VLOOKUP(J208,[1]liste!M:M,1,0)&gt;0,"oui","non")</f>
        <v>oui</v>
      </c>
      <c r="O208" t="str">
        <f>VLOOKUP(J208,[1]liste!M:N,2,0)</f>
        <v>DF</v>
      </c>
      <c r="P208" t="e">
        <f>MATCH(J208,[1]!Tableau1[Codearticle],0)</f>
        <v>#REF!</v>
      </c>
      <c r="R208" t="str">
        <f ca="1">IFERROR(INDEX(Tableau1[[#Headers],[01_LANCEMENT]:[15]],1,MATCH(récap!H208,OFFSET(Tableau1[[#Headers],[01_LANCEMENT]:[15]],MATCH(récap!J208,Tableau1[Codearticle],0),0),0)),"")</f>
        <v>03</v>
      </c>
      <c r="S208" t="e">
        <f>IF(P208=0,"",VLOOKUP(J208,[1]!Tableau1[#All],3,0))</f>
        <v>#REF!</v>
      </c>
      <c r="T208" s="11">
        <f t="shared" si="6"/>
        <v>46</v>
      </c>
      <c r="U208" t="str">
        <f t="shared" si="7"/>
        <v>2023-46</v>
      </c>
    </row>
    <row r="209" spans="5:21" x14ac:dyDescent="0.3">
      <c r="E209">
        <v>5232362</v>
      </c>
      <c r="H209">
        <v>70</v>
      </c>
      <c r="I209" t="s">
        <v>237</v>
      </c>
      <c r="J209" t="s">
        <v>14</v>
      </c>
      <c r="K209" s="10">
        <v>45245</v>
      </c>
      <c r="L209" t="s">
        <v>1800</v>
      </c>
      <c r="M209" t="s">
        <v>28</v>
      </c>
      <c r="N209" t="str">
        <f>IF(VLOOKUP(J209,[1]liste!M:M,1,0)&gt;0,"oui","non")</f>
        <v>oui</v>
      </c>
      <c r="O209" t="str">
        <f>VLOOKUP(J209,[1]liste!M:N,2,0)</f>
        <v>DF</v>
      </c>
      <c r="P209" t="e">
        <f>MATCH(J209,[1]!Tableau1[Codearticle],0)</f>
        <v>#REF!</v>
      </c>
      <c r="R209" t="str">
        <f ca="1">IFERROR(INDEX(Tableau1[[#Headers],[01_LANCEMENT]:[15]],1,MATCH(récap!H209,OFFSET(Tableau1[[#Headers],[01_LANCEMENT]:[15]],MATCH(récap!J209,Tableau1[Codearticle],0),0),0)),"")</f>
        <v>03</v>
      </c>
      <c r="S209" t="e">
        <f>IF(P209=0,"",VLOOKUP(J209,[1]!Tableau1[#All],3,0))</f>
        <v>#REF!</v>
      </c>
      <c r="T209" s="11">
        <f t="shared" si="6"/>
        <v>46</v>
      </c>
      <c r="U209" t="str">
        <f t="shared" si="7"/>
        <v>2023-46</v>
      </c>
    </row>
    <row r="210" spans="5:21" x14ac:dyDescent="0.3">
      <c r="E210">
        <v>9062601</v>
      </c>
      <c r="H210">
        <v>85</v>
      </c>
      <c r="I210" t="s">
        <v>238</v>
      </c>
      <c r="J210" t="s">
        <v>14</v>
      </c>
      <c r="K210" s="10">
        <v>45253</v>
      </c>
      <c r="L210" t="s">
        <v>1800</v>
      </c>
      <c r="M210" t="s">
        <v>28</v>
      </c>
      <c r="N210" t="str">
        <f>IF(VLOOKUP(J210,[1]liste!M:M,1,0)&gt;0,"oui","non")</f>
        <v>oui</v>
      </c>
      <c r="O210" t="str">
        <f>VLOOKUP(J210,[1]liste!M:N,2,0)</f>
        <v>DF</v>
      </c>
      <c r="P210" t="e">
        <f>MATCH(J210,[1]!Tableau1[Codearticle],0)</f>
        <v>#REF!</v>
      </c>
      <c r="R210" t="str">
        <f ca="1">IFERROR(INDEX(Tableau1[[#Headers],[01_LANCEMENT]:[15]],1,MATCH(récap!H210,OFFSET(Tableau1[[#Headers],[01_LANCEMENT]:[15]],MATCH(récap!J210,Tableau1[Codearticle],0),0),0)),"")</f>
        <v/>
      </c>
      <c r="S210" t="e">
        <f>IF(P210=0,"",VLOOKUP(J210,[1]!Tableau1[#All],3,0))</f>
        <v>#REF!</v>
      </c>
      <c r="T210" s="11">
        <f t="shared" si="6"/>
        <v>47</v>
      </c>
      <c r="U210" t="str">
        <f t="shared" si="7"/>
        <v>2023-47</v>
      </c>
    </row>
    <row r="211" spans="5:21" x14ac:dyDescent="0.3">
      <c r="E211">
        <v>7358077</v>
      </c>
      <c r="H211">
        <v>70</v>
      </c>
      <c r="I211" t="s">
        <v>239</v>
      </c>
      <c r="J211" t="s">
        <v>14</v>
      </c>
      <c r="K211" s="10">
        <v>45258</v>
      </c>
      <c r="L211" t="s">
        <v>1800</v>
      </c>
      <c r="M211" t="s">
        <v>28</v>
      </c>
      <c r="N211" t="str">
        <f>IF(VLOOKUP(J211,[1]liste!M:M,1,0)&gt;0,"oui","non")</f>
        <v>oui</v>
      </c>
      <c r="O211" t="str">
        <f>VLOOKUP(J211,[1]liste!M:N,2,0)</f>
        <v>DF</v>
      </c>
      <c r="P211" t="e">
        <f>MATCH(J211,[1]!Tableau1[Codearticle],0)</f>
        <v>#REF!</v>
      </c>
      <c r="R211" t="str">
        <f ca="1">IFERROR(INDEX(Tableau1[[#Headers],[01_LANCEMENT]:[15]],1,MATCH(récap!H211,OFFSET(Tableau1[[#Headers],[01_LANCEMENT]:[15]],MATCH(récap!J211,Tableau1[Codearticle],0),0),0)),"")</f>
        <v>03</v>
      </c>
      <c r="S211" t="e">
        <f>IF(P211=0,"",VLOOKUP(J211,[1]!Tableau1[#All],3,0))</f>
        <v>#REF!</v>
      </c>
      <c r="T211" s="11">
        <f t="shared" si="6"/>
        <v>48</v>
      </c>
      <c r="U211" t="str">
        <f t="shared" si="7"/>
        <v>2023-48</v>
      </c>
    </row>
    <row r="212" spans="5:21" x14ac:dyDescent="0.3">
      <c r="E212">
        <v>5480840</v>
      </c>
      <c r="H212">
        <v>85</v>
      </c>
      <c r="I212" t="s">
        <v>240</v>
      </c>
      <c r="J212" t="s">
        <v>14</v>
      </c>
      <c r="K212" s="10">
        <v>45268</v>
      </c>
      <c r="L212" t="s">
        <v>1800</v>
      </c>
      <c r="M212" t="s">
        <v>28</v>
      </c>
      <c r="N212" t="str">
        <f>IF(VLOOKUP(J212,[1]liste!M:M,1,0)&gt;0,"oui","non")</f>
        <v>oui</v>
      </c>
      <c r="O212" t="str">
        <f>VLOOKUP(J212,[1]liste!M:N,2,0)</f>
        <v>DF</v>
      </c>
      <c r="P212" t="e">
        <f>MATCH(J212,[1]!Tableau1[Codearticle],0)</f>
        <v>#REF!</v>
      </c>
      <c r="R212" t="str">
        <f ca="1">IFERROR(INDEX(Tableau1[[#Headers],[01_LANCEMENT]:[15]],1,MATCH(récap!H212,OFFSET(Tableau1[[#Headers],[01_LANCEMENT]:[15]],MATCH(récap!J212,Tableau1[Codearticle],0),0),0)),"")</f>
        <v/>
      </c>
      <c r="S212" t="e">
        <f>IF(P212=0,"",VLOOKUP(J212,[1]!Tableau1[#All],3,0))</f>
        <v>#REF!</v>
      </c>
      <c r="T212" s="11">
        <f t="shared" si="6"/>
        <v>49</v>
      </c>
      <c r="U212" t="str">
        <f t="shared" si="7"/>
        <v>2023-49</v>
      </c>
    </row>
    <row r="213" spans="5:21" x14ac:dyDescent="0.3">
      <c r="E213">
        <v>6530240</v>
      </c>
      <c r="H213">
        <v>85</v>
      </c>
      <c r="I213" t="s">
        <v>241</v>
      </c>
      <c r="J213" t="s">
        <v>14</v>
      </c>
      <c r="K213" s="10">
        <v>45268</v>
      </c>
      <c r="L213" t="s">
        <v>1800</v>
      </c>
      <c r="M213" t="s">
        <v>28</v>
      </c>
      <c r="N213" t="str">
        <f>IF(VLOOKUP(J213,[1]liste!M:M,1,0)&gt;0,"oui","non")</f>
        <v>oui</v>
      </c>
      <c r="O213" t="str">
        <f>VLOOKUP(J213,[1]liste!M:N,2,0)</f>
        <v>DF</v>
      </c>
      <c r="P213" t="e">
        <f>MATCH(J213,[1]!Tableau1[Codearticle],0)</f>
        <v>#REF!</v>
      </c>
      <c r="R213" t="str">
        <f ca="1">IFERROR(INDEX(Tableau1[[#Headers],[01_LANCEMENT]:[15]],1,MATCH(récap!H213,OFFSET(Tableau1[[#Headers],[01_LANCEMENT]:[15]],MATCH(récap!J213,Tableau1[Codearticle],0),0),0)),"")</f>
        <v/>
      </c>
      <c r="S213" t="e">
        <f>IF(P213=0,"",VLOOKUP(J213,[1]!Tableau1[#All],3,0))</f>
        <v>#REF!</v>
      </c>
      <c r="T213" s="11">
        <f t="shared" si="6"/>
        <v>49</v>
      </c>
      <c r="U213" t="str">
        <f t="shared" si="7"/>
        <v>2023-49</v>
      </c>
    </row>
    <row r="214" spans="5:21" x14ac:dyDescent="0.3">
      <c r="E214">
        <v>1160585</v>
      </c>
      <c r="H214">
        <v>70</v>
      </c>
      <c r="I214" t="s">
        <v>242</v>
      </c>
      <c r="J214" t="s">
        <v>14</v>
      </c>
      <c r="K214" s="10">
        <v>45267</v>
      </c>
      <c r="L214" t="s">
        <v>1800</v>
      </c>
      <c r="M214" t="s">
        <v>28</v>
      </c>
      <c r="N214" t="str">
        <f>IF(VLOOKUP(J214,[1]liste!M:M,1,0)&gt;0,"oui","non")</f>
        <v>oui</v>
      </c>
      <c r="O214" t="str">
        <f>VLOOKUP(J214,[1]liste!M:N,2,0)</f>
        <v>DF</v>
      </c>
      <c r="P214" t="e">
        <f>MATCH(J214,[1]!Tableau1[Codearticle],0)</f>
        <v>#REF!</v>
      </c>
      <c r="R214" t="str">
        <f ca="1">IFERROR(INDEX(Tableau1[[#Headers],[01_LANCEMENT]:[15]],1,MATCH(récap!H214,OFFSET(Tableau1[[#Headers],[01_LANCEMENT]:[15]],MATCH(récap!J214,Tableau1[Codearticle],0),0),0)),"")</f>
        <v>03</v>
      </c>
      <c r="S214" t="e">
        <f>IF(P214=0,"",VLOOKUP(J214,[1]!Tableau1[#All],3,0))</f>
        <v>#REF!</v>
      </c>
      <c r="T214" s="11">
        <f t="shared" si="6"/>
        <v>49</v>
      </c>
      <c r="U214" t="str">
        <f t="shared" si="7"/>
        <v>2023-49</v>
      </c>
    </row>
    <row r="215" spans="5:21" x14ac:dyDescent="0.3">
      <c r="E215">
        <v>3996995</v>
      </c>
      <c r="H215">
        <v>85</v>
      </c>
      <c r="I215" t="s">
        <v>243</v>
      </c>
      <c r="J215" t="s">
        <v>14</v>
      </c>
      <c r="K215" s="10">
        <v>45272</v>
      </c>
      <c r="L215" t="s">
        <v>1800</v>
      </c>
      <c r="M215" t="s">
        <v>28</v>
      </c>
      <c r="N215" t="str">
        <f>IF(VLOOKUP(J215,[1]liste!M:M,1,0)&gt;0,"oui","non")</f>
        <v>oui</v>
      </c>
      <c r="O215" t="str">
        <f>VLOOKUP(J215,[1]liste!M:N,2,0)</f>
        <v>DF</v>
      </c>
      <c r="P215" t="e">
        <f>MATCH(J215,[1]!Tableau1[Codearticle],0)</f>
        <v>#REF!</v>
      </c>
      <c r="R215" t="str">
        <f ca="1">IFERROR(INDEX(Tableau1[[#Headers],[01_LANCEMENT]:[15]],1,MATCH(récap!H215,OFFSET(Tableau1[[#Headers],[01_LANCEMENT]:[15]],MATCH(récap!J215,Tableau1[Codearticle],0),0),0)),"")</f>
        <v/>
      </c>
      <c r="S215" t="e">
        <f>IF(P215=0,"",VLOOKUP(J215,[1]!Tableau1[#All],3,0))</f>
        <v>#REF!</v>
      </c>
      <c r="T215" s="11">
        <f t="shared" si="6"/>
        <v>50</v>
      </c>
      <c r="U215" t="str">
        <f t="shared" si="7"/>
        <v>2023-50</v>
      </c>
    </row>
    <row r="216" spans="5:21" x14ac:dyDescent="0.3">
      <c r="E216">
        <v>8380028</v>
      </c>
      <c r="H216">
        <v>85</v>
      </c>
      <c r="I216" t="s">
        <v>244</v>
      </c>
      <c r="J216" t="s">
        <v>14</v>
      </c>
      <c r="K216" s="10">
        <v>45281</v>
      </c>
      <c r="L216" t="s">
        <v>1800</v>
      </c>
      <c r="M216" t="s">
        <v>28</v>
      </c>
      <c r="N216" t="str">
        <f>IF(VLOOKUP(J216,[1]liste!M:M,1,0)&gt;0,"oui","non")</f>
        <v>oui</v>
      </c>
      <c r="O216" t="str">
        <f>VLOOKUP(J216,[1]liste!M:N,2,0)</f>
        <v>DF</v>
      </c>
      <c r="P216" t="e">
        <f>MATCH(J216,[1]!Tableau1[Codearticle],0)</f>
        <v>#REF!</v>
      </c>
      <c r="R216" t="str">
        <f ca="1">IFERROR(INDEX(Tableau1[[#Headers],[01_LANCEMENT]:[15]],1,MATCH(récap!H216,OFFSET(Tableau1[[#Headers],[01_LANCEMENT]:[15]],MATCH(récap!J216,Tableau1[Codearticle],0),0),0)),"")</f>
        <v/>
      </c>
      <c r="S216" t="e">
        <f>IF(P216=0,"",VLOOKUP(J216,[1]!Tableau1[#All],3,0))</f>
        <v>#REF!</v>
      </c>
      <c r="T216" s="11">
        <f t="shared" si="6"/>
        <v>51</v>
      </c>
      <c r="U216" t="str">
        <f t="shared" si="7"/>
        <v>2023-51</v>
      </c>
    </row>
    <row r="217" spans="5:21" x14ac:dyDescent="0.3">
      <c r="E217">
        <v>3186618</v>
      </c>
      <c r="H217">
        <v>70</v>
      </c>
      <c r="I217" t="s">
        <v>245</v>
      </c>
      <c r="J217" t="s">
        <v>14</v>
      </c>
      <c r="K217" s="10">
        <v>45276</v>
      </c>
      <c r="L217" t="s">
        <v>1800</v>
      </c>
      <c r="M217" t="s">
        <v>28</v>
      </c>
      <c r="N217" t="str">
        <f>IF(VLOOKUP(J217,[1]liste!M:M,1,0)&gt;0,"oui","non")</f>
        <v>oui</v>
      </c>
      <c r="O217" t="str">
        <f>VLOOKUP(J217,[1]liste!M:N,2,0)</f>
        <v>DF</v>
      </c>
      <c r="P217" t="e">
        <f>MATCH(J217,[1]!Tableau1[Codearticle],0)</f>
        <v>#REF!</v>
      </c>
      <c r="R217" t="str">
        <f ca="1">IFERROR(INDEX(Tableau1[[#Headers],[01_LANCEMENT]:[15]],1,MATCH(récap!H217,OFFSET(Tableau1[[#Headers],[01_LANCEMENT]:[15]],MATCH(récap!J217,Tableau1[Codearticle],0),0),0)),"")</f>
        <v>03</v>
      </c>
      <c r="S217" t="e">
        <f>IF(P217=0,"",VLOOKUP(J217,[1]!Tableau1[#All],3,0))</f>
        <v>#REF!</v>
      </c>
      <c r="T217" s="11">
        <f t="shared" si="6"/>
        <v>50</v>
      </c>
      <c r="U217" t="str">
        <f t="shared" si="7"/>
        <v>2023-50</v>
      </c>
    </row>
    <row r="218" spans="5:21" x14ac:dyDescent="0.3">
      <c r="E218">
        <v>3486026</v>
      </c>
      <c r="H218">
        <v>85</v>
      </c>
      <c r="I218" t="s">
        <v>246</v>
      </c>
      <c r="J218" t="s">
        <v>14</v>
      </c>
      <c r="K218" s="10">
        <v>45289</v>
      </c>
      <c r="L218" t="s">
        <v>1800</v>
      </c>
      <c r="M218" t="s">
        <v>28</v>
      </c>
      <c r="N218" t="str">
        <f>IF(VLOOKUP(J218,[1]liste!M:M,1,0)&gt;0,"oui","non")</f>
        <v>oui</v>
      </c>
      <c r="O218" t="str">
        <f>VLOOKUP(J218,[1]liste!M:N,2,0)</f>
        <v>DF</v>
      </c>
      <c r="P218" t="e">
        <f>MATCH(J218,[1]!Tableau1[Codearticle],0)</f>
        <v>#REF!</v>
      </c>
      <c r="R218" t="str">
        <f ca="1">IFERROR(INDEX(Tableau1[[#Headers],[01_LANCEMENT]:[15]],1,MATCH(récap!H218,OFFSET(Tableau1[[#Headers],[01_LANCEMENT]:[15]],MATCH(récap!J218,Tableau1[Codearticle],0),0),0)),"")</f>
        <v/>
      </c>
      <c r="S218" t="e">
        <f>IF(P218=0,"",VLOOKUP(J218,[1]!Tableau1[#All],3,0))</f>
        <v>#REF!</v>
      </c>
      <c r="T218" s="11">
        <f t="shared" si="6"/>
        <v>52</v>
      </c>
      <c r="U218" t="str">
        <f t="shared" si="7"/>
        <v>2023-52</v>
      </c>
    </row>
    <row r="219" spans="5:21" x14ac:dyDescent="0.3">
      <c r="E219">
        <v>5364382</v>
      </c>
      <c r="H219">
        <v>70</v>
      </c>
      <c r="I219" t="s">
        <v>247</v>
      </c>
      <c r="J219" t="s">
        <v>14</v>
      </c>
      <c r="K219" s="10">
        <v>45287</v>
      </c>
      <c r="L219" t="s">
        <v>1800</v>
      </c>
      <c r="M219" t="s">
        <v>28</v>
      </c>
      <c r="N219" t="str">
        <f>IF(VLOOKUP(J219,[1]liste!M:M,1,0)&gt;0,"oui","non")</f>
        <v>oui</v>
      </c>
      <c r="O219" t="str">
        <f>VLOOKUP(J219,[1]liste!M:N,2,0)</f>
        <v>DF</v>
      </c>
      <c r="P219" t="e">
        <f>MATCH(J219,[1]!Tableau1[Codearticle],0)</f>
        <v>#REF!</v>
      </c>
      <c r="R219" t="str">
        <f ca="1">IFERROR(INDEX(Tableau1[[#Headers],[01_LANCEMENT]:[15]],1,MATCH(récap!H219,OFFSET(Tableau1[[#Headers],[01_LANCEMENT]:[15]],MATCH(récap!J219,Tableau1[Codearticle],0),0),0)),"")</f>
        <v>03</v>
      </c>
      <c r="S219" t="e">
        <f>IF(P219=0,"",VLOOKUP(J219,[1]!Tableau1[#All],3,0))</f>
        <v>#REF!</v>
      </c>
      <c r="T219" s="11">
        <f t="shared" si="6"/>
        <v>52</v>
      </c>
      <c r="U219" t="str">
        <f t="shared" si="7"/>
        <v>2023-52</v>
      </c>
    </row>
    <row r="220" spans="5:21" x14ac:dyDescent="0.3">
      <c r="E220">
        <v>7314372</v>
      </c>
      <c r="H220">
        <v>70</v>
      </c>
      <c r="I220" t="s">
        <v>248</v>
      </c>
      <c r="J220" t="s">
        <v>14</v>
      </c>
      <c r="K220" s="10">
        <v>45287</v>
      </c>
      <c r="L220" t="s">
        <v>1800</v>
      </c>
      <c r="M220" t="s">
        <v>28</v>
      </c>
      <c r="N220" t="str">
        <f>IF(VLOOKUP(J220,[1]liste!M:M,1,0)&gt;0,"oui","non")</f>
        <v>oui</v>
      </c>
      <c r="O220" t="str">
        <f>VLOOKUP(J220,[1]liste!M:N,2,0)</f>
        <v>DF</v>
      </c>
      <c r="P220" t="e">
        <f>MATCH(J220,[1]!Tableau1[Codearticle],0)</f>
        <v>#REF!</v>
      </c>
      <c r="R220" t="str">
        <f ca="1">IFERROR(INDEX(Tableau1[[#Headers],[01_LANCEMENT]:[15]],1,MATCH(récap!H220,OFFSET(Tableau1[[#Headers],[01_LANCEMENT]:[15]],MATCH(récap!J220,Tableau1[Codearticle],0),0),0)),"")</f>
        <v>03</v>
      </c>
      <c r="S220" t="e">
        <f>IF(P220=0,"",VLOOKUP(J220,[1]!Tableau1[#All],3,0))</f>
        <v>#REF!</v>
      </c>
      <c r="T220" s="11">
        <f t="shared" si="6"/>
        <v>52</v>
      </c>
      <c r="U220" t="str">
        <f t="shared" si="7"/>
        <v>2023-52</v>
      </c>
    </row>
    <row r="221" spans="5:21" x14ac:dyDescent="0.3">
      <c r="E221">
        <v>9492686</v>
      </c>
      <c r="H221">
        <v>85</v>
      </c>
      <c r="I221" t="s">
        <v>249</v>
      </c>
      <c r="J221" t="s">
        <v>14</v>
      </c>
      <c r="K221" s="10">
        <v>45281</v>
      </c>
      <c r="L221" t="s">
        <v>1800</v>
      </c>
      <c r="M221" t="s">
        <v>28</v>
      </c>
      <c r="N221" t="str">
        <f>IF(VLOOKUP(J221,[1]liste!M:M,1,0)&gt;0,"oui","non")</f>
        <v>oui</v>
      </c>
      <c r="O221" t="str">
        <f>VLOOKUP(J221,[1]liste!M:N,2,0)</f>
        <v>DF</v>
      </c>
      <c r="P221" t="e">
        <f>MATCH(J221,[1]!Tableau1[Codearticle],0)</f>
        <v>#REF!</v>
      </c>
      <c r="R221" t="str">
        <f ca="1">IFERROR(INDEX(Tableau1[[#Headers],[01_LANCEMENT]:[15]],1,MATCH(récap!H221,OFFSET(Tableau1[[#Headers],[01_LANCEMENT]:[15]],MATCH(récap!J221,Tableau1[Codearticle],0),0),0)),"")</f>
        <v/>
      </c>
      <c r="S221" t="e">
        <f>IF(P221=0,"",VLOOKUP(J221,[1]!Tableau1[#All],3,0))</f>
        <v>#REF!</v>
      </c>
      <c r="T221" s="11">
        <f t="shared" si="6"/>
        <v>51</v>
      </c>
      <c r="U221" t="str">
        <f t="shared" si="7"/>
        <v>2023-51</v>
      </c>
    </row>
    <row r="222" spans="5:21" x14ac:dyDescent="0.3">
      <c r="E222">
        <v>7994848</v>
      </c>
      <c r="H222">
        <v>70</v>
      </c>
      <c r="I222" t="s">
        <v>250</v>
      </c>
      <c r="J222" t="s">
        <v>14</v>
      </c>
      <c r="K222" s="10">
        <v>45291</v>
      </c>
      <c r="L222" t="s">
        <v>1800</v>
      </c>
      <c r="M222" t="s">
        <v>28</v>
      </c>
      <c r="N222" t="str">
        <f>IF(VLOOKUP(J222,[1]liste!M:M,1,0)&gt;0,"oui","non")</f>
        <v>oui</v>
      </c>
      <c r="O222" t="str">
        <f>VLOOKUP(J222,[1]liste!M:N,2,0)</f>
        <v>DF</v>
      </c>
      <c r="P222" t="e">
        <f>MATCH(J222,[1]!Tableau1[Codearticle],0)</f>
        <v>#REF!</v>
      </c>
      <c r="R222" t="str">
        <f ca="1">IFERROR(INDEX(Tableau1[[#Headers],[01_LANCEMENT]:[15]],1,MATCH(récap!H222,OFFSET(Tableau1[[#Headers],[01_LANCEMENT]:[15]],MATCH(récap!J222,Tableau1[Codearticle],0),0),0)),"")</f>
        <v>03</v>
      </c>
      <c r="S222" t="e">
        <f>IF(P222=0,"",VLOOKUP(J222,[1]!Tableau1[#All],3,0))</f>
        <v>#REF!</v>
      </c>
      <c r="T222" s="11">
        <f t="shared" si="6"/>
        <v>52</v>
      </c>
      <c r="U222" t="str">
        <f t="shared" si="7"/>
        <v>2023-52</v>
      </c>
    </row>
    <row r="223" spans="5:21" x14ac:dyDescent="0.3">
      <c r="E223">
        <v>9464892</v>
      </c>
      <c r="H223">
        <v>70</v>
      </c>
      <c r="I223" t="s">
        <v>251</v>
      </c>
      <c r="J223" t="s">
        <v>14</v>
      </c>
      <c r="K223" s="10">
        <v>45245</v>
      </c>
      <c r="L223" t="s">
        <v>1800</v>
      </c>
      <c r="M223" t="s">
        <v>28</v>
      </c>
      <c r="N223" t="str">
        <f>IF(VLOOKUP(J223,[1]liste!M:M,1,0)&gt;0,"oui","non")</f>
        <v>oui</v>
      </c>
      <c r="O223" t="str">
        <f>VLOOKUP(J223,[1]liste!M:N,2,0)</f>
        <v>DF</v>
      </c>
      <c r="P223" t="e">
        <f>MATCH(J223,[1]!Tableau1[Codearticle],0)</f>
        <v>#REF!</v>
      </c>
      <c r="R223" t="str">
        <f ca="1">IFERROR(INDEX(Tableau1[[#Headers],[01_LANCEMENT]:[15]],1,MATCH(récap!H223,OFFSET(Tableau1[[#Headers],[01_LANCEMENT]:[15]],MATCH(récap!J223,Tableau1[Codearticle],0),0),0)),"")</f>
        <v>03</v>
      </c>
      <c r="S223" t="e">
        <f>IF(P223=0,"",VLOOKUP(J223,[1]!Tableau1[#All],3,0))</f>
        <v>#REF!</v>
      </c>
      <c r="T223" s="11">
        <f t="shared" si="6"/>
        <v>46</v>
      </c>
      <c r="U223" t="str">
        <f t="shared" si="7"/>
        <v>2023-46</v>
      </c>
    </row>
    <row r="224" spans="5:21" x14ac:dyDescent="0.3">
      <c r="E224">
        <v>6058576</v>
      </c>
      <c r="H224">
        <v>85</v>
      </c>
      <c r="I224" t="s">
        <v>252</v>
      </c>
      <c r="J224" t="s">
        <v>14</v>
      </c>
      <c r="K224" s="10">
        <v>45247</v>
      </c>
      <c r="L224" t="s">
        <v>1800</v>
      </c>
      <c r="M224" t="s">
        <v>28</v>
      </c>
      <c r="N224" t="str">
        <f>IF(VLOOKUP(J224,[1]liste!M:M,1,0)&gt;0,"oui","non")</f>
        <v>oui</v>
      </c>
      <c r="O224" t="str">
        <f>VLOOKUP(J224,[1]liste!M:N,2,0)</f>
        <v>DF</v>
      </c>
      <c r="P224" t="e">
        <f>MATCH(J224,[1]!Tableau1[Codearticle],0)</f>
        <v>#REF!</v>
      </c>
      <c r="R224" t="str">
        <f ca="1">IFERROR(INDEX(Tableau1[[#Headers],[01_LANCEMENT]:[15]],1,MATCH(récap!H224,OFFSET(Tableau1[[#Headers],[01_LANCEMENT]:[15]],MATCH(récap!J224,Tableau1[Codearticle],0),0),0)),"")</f>
        <v/>
      </c>
      <c r="S224" t="e">
        <f>IF(P224=0,"",VLOOKUP(J224,[1]!Tableau1[#All],3,0))</f>
        <v>#REF!</v>
      </c>
      <c r="T224" s="11">
        <f t="shared" si="6"/>
        <v>46</v>
      </c>
      <c r="U224" t="str">
        <f t="shared" si="7"/>
        <v>2023-46</v>
      </c>
    </row>
    <row r="225" spans="5:21" x14ac:dyDescent="0.3">
      <c r="E225">
        <v>6842490</v>
      </c>
      <c r="H225">
        <v>70</v>
      </c>
      <c r="I225" t="s">
        <v>253</v>
      </c>
      <c r="J225" t="s">
        <v>14</v>
      </c>
      <c r="K225" s="10">
        <v>45251</v>
      </c>
      <c r="L225" t="s">
        <v>1800</v>
      </c>
      <c r="M225" t="s">
        <v>28</v>
      </c>
      <c r="N225" t="str">
        <f>IF(VLOOKUP(J225,[1]liste!M:M,1,0)&gt;0,"oui","non")</f>
        <v>oui</v>
      </c>
      <c r="O225" t="str">
        <f>VLOOKUP(J225,[1]liste!M:N,2,0)</f>
        <v>DF</v>
      </c>
      <c r="P225" t="e">
        <f>MATCH(J225,[1]!Tableau1[Codearticle],0)</f>
        <v>#REF!</v>
      </c>
      <c r="R225" t="str">
        <f ca="1">IFERROR(INDEX(Tableau1[[#Headers],[01_LANCEMENT]:[15]],1,MATCH(récap!H225,OFFSET(Tableau1[[#Headers],[01_LANCEMENT]:[15]],MATCH(récap!J225,Tableau1[Codearticle],0),0),0)),"")</f>
        <v>03</v>
      </c>
      <c r="S225" t="e">
        <f>IF(P225=0,"",VLOOKUP(J225,[1]!Tableau1[#All],3,0))</f>
        <v>#REF!</v>
      </c>
      <c r="T225" s="11">
        <f t="shared" si="6"/>
        <v>47</v>
      </c>
      <c r="U225" t="str">
        <f t="shared" si="7"/>
        <v>2023-47</v>
      </c>
    </row>
    <row r="226" spans="5:21" x14ac:dyDescent="0.3">
      <c r="E226">
        <v>3376080</v>
      </c>
      <c r="H226">
        <v>85</v>
      </c>
      <c r="I226" t="s">
        <v>254</v>
      </c>
      <c r="J226" t="s">
        <v>14</v>
      </c>
      <c r="K226" s="10">
        <v>45264</v>
      </c>
      <c r="L226" t="s">
        <v>1800</v>
      </c>
      <c r="M226" t="s">
        <v>28</v>
      </c>
      <c r="N226" t="str">
        <f>IF(VLOOKUP(J226,[1]liste!M:M,1,0)&gt;0,"oui","non")</f>
        <v>oui</v>
      </c>
      <c r="O226" t="str">
        <f>VLOOKUP(J226,[1]liste!M:N,2,0)</f>
        <v>DF</v>
      </c>
      <c r="P226" t="e">
        <f>MATCH(J226,[1]!Tableau1[Codearticle],0)</f>
        <v>#REF!</v>
      </c>
      <c r="R226" t="str">
        <f ca="1">IFERROR(INDEX(Tableau1[[#Headers],[01_LANCEMENT]:[15]],1,MATCH(récap!H226,OFFSET(Tableau1[[#Headers],[01_LANCEMENT]:[15]],MATCH(récap!J226,Tableau1[Codearticle],0),0),0)),"")</f>
        <v/>
      </c>
      <c r="S226" t="e">
        <f>IF(P226=0,"",VLOOKUP(J226,[1]!Tableau1[#All],3,0))</f>
        <v>#REF!</v>
      </c>
      <c r="T226" s="11">
        <f t="shared" si="6"/>
        <v>49</v>
      </c>
      <c r="U226" t="str">
        <f t="shared" si="7"/>
        <v>2023-49</v>
      </c>
    </row>
    <row r="227" spans="5:21" x14ac:dyDescent="0.3">
      <c r="E227">
        <v>4318655</v>
      </c>
      <c r="H227">
        <v>85</v>
      </c>
      <c r="I227" t="s">
        <v>255</v>
      </c>
      <c r="J227" t="s">
        <v>14</v>
      </c>
      <c r="K227" s="10">
        <v>45265</v>
      </c>
      <c r="L227" t="s">
        <v>1800</v>
      </c>
      <c r="M227" t="s">
        <v>28</v>
      </c>
      <c r="N227" t="str">
        <f>IF(VLOOKUP(J227,[1]liste!M:M,1,0)&gt;0,"oui","non")</f>
        <v>oui</v>
      </c>
      <c r="O227" t="str">
        <f>VLOOKUP(J227,[1]liste!M:N,2,0)</f>
        <v>DF</v>
      </c>
      <c r="P227" t="e">
        <f>MATCH(J227,[1]!Tableau1[Codearticle],0)</f>
        <v>#REF!</v>
      </c>
      <c r="R227" t="str">
        <f ca="1">IFERROR(INDEX(Tableau1[[#Headers],[01_LANCEMENT]:[15]],1,MATCH(récap!H227,OFFSET(Tableau1[[#Headers],[01_LANCEMENT]:[15]],MATCH(récap!J227,Tableau1[Codearticle],0),0),0)),"")</f>
        <v/>
      </c>
      <c r="S227" t="e">
        <f>IF(P227=0,"",VLOOKUP(J227,[1]!Tableau1[#All],3,0))</f>
        <v>#REF!</v>
      </c>
      <c r="T227" s="11">
        <f t="shared" si="6"/>
        <v>49</v>
      </c>
      <c r="U227" t="str">
        <f t="shared" si="7"/>
        <v>2023-49</v>
      </c>
    </row>
    <row r="228" spans="5:21" x14ac:dyDescent="0.3">
      <c r="E228">
        <v>7011825</v>
      </c>
      <c r="H228">
        <v>85</v>
      </c>
      <c r="I228" t="s">
        <v>256</v>
      </c>
      <c r="J228" t="s">
        <v>14</v>
      </c>
      <c r="K228" s="10">
        <v>45264</v>
      </c>
      <c r="L228" t="s">
        <v>1800</v>
      </c>
      <c r="M228" t="s">
        <v>28</v>
      </c>
      <c r="N228" t="str">
        <f>IF(VLOOKUP(J228,[1]liste!M:M,1,0)&gt;0,"oui","non")</f>
        <v>oui</v>
      </c>
      <c r="O228" t="str">
        <f>VLOOKUP(J228,[1]liste!M:N,2,0)</f>
        <v>DF</v>
      </c>
      <c r="P228" t="e">
        <f>MATCH(J228,[1]!Tableau1[Codearticle],0)</f>
        <v>#REF!</v>
      </c>
      <c r="R228" t="str">
        <f ca="1">IFERROR(INDEX(Tableau1[[#Headers],[01_LANCEMENT]:[15]],1,MATCH(récap!H228,OFFSET(Tableau1[[#Headers],[01_LANCEMENT]:[15]],MATCH(récap!J228,Tableau1[Codearticle],0),0),0)),"")</f>
        <v/>
      </c>
      <c r="S228" t="e">
        <f>IF(P228=0,"",VLOOKUP(J228,[1]!Tableau1[#All],3,0))</f>
        <v>#REF!</v>
      </c>
      <c r="T228" s="11">
        <f t="shared" si="6"/>
        <v>49</v>
      </c>
      <c r="U228" t="str">
        <f t="shared" si="7"/>
        <v>2023-49</v>
      </c>
    </row>
    <row r="229" spans="5:21" x14ac:dyDescent="0.3">
      <c r="E229">
        <v>4956589</v>
      </c>
      <c r="H229">
        <v>70</v>
      </c>
      <c r="I229" t="s">
        <v>257</v>
      </c>
      <c r="J229" t="s">
        <v>14</v>
      </c>
      <c r="K229" s="10">
        <v>45266</v>
      </c>
      <c r="L229" t="s">
        <v>1800</v>
      </c>
      <c r="M229" t="s">
        <v>28</v>
      </c>
      <c r="N229" t="str">
        <f>IF(VLOOKUP(J229,[1]liste!M:M,1,0)&gt;0,"oui","non")</f>
        <v>oui</v>
      </c>
      <c r="O229" t="str">
        <f>VLOOKUP(J229,[1]liste!M:N,2,0)</f>
        <v>DF</v>
      </c>
      <c r="P229" t="e">
        <f>MATCH(J229,[1]!Tableau1[Codearticle],0)</f>
        <v>#REF!</v>
      </c>
      <c r="R229" t="str">
        <f ca="1">IFERROR(INDEX(Tableau1[[#Headers],[01_LANCEMENT]:[15]],1,MATCH(récap!H229,OFFSET(Tableau1[[#Headers],[01_LANCEMENT]:[15]],MATCH(récap!J229,Tableau1[Codearticle],0),0),0)),"")</f>
        <v>03</v>
      </c>
      <c r="S229" t="e">
        <f>IF(P229=0,"",VLOOKUP(J229,[1]!Tableau1[#All],3,0))</f>
        <v>#REF!</v>
      </c>
      <c r="T229" s="11">
        <f t="shared" si="6"/>
        <v>49</v>
      </c>
      <c r="U229" t="str">
        <f t="shared" si="7"/>
        <v>2023-49</v>
      </c>
    </row>
    <row r="230" spans="5:21" x14ac:dyDescent="0.3">
      <c r="E230">
        <v>7510174</v>
      </c>
      <c r="H230">
        <v>70</v>
      </c>
      <c r="I230" t="s">
        <v>258</v>
      </c>
      <c r="J230" t="s">
        <v>14</v>
      </c>
      <c r="K230" s="10">
        <v>45266</v>
      </c>
      <c r="L230" t="s">
        <v>1800</v>
      </c>
      <c r="M230" t="s">
        <v>28</v>
      </c>
      <c r="N230" t="str">
        <f>IF(VLOOKUP(J230,[1]liste!M:M,1,0)&gt;0,"oui","non")</f>
        <v>oui</v>
      </c>
      <c r="O230" t="str">
        <f>VLOOKUP(J230,[1]liste!M:N,2,0)</f>
        <v>DF</v>
      </c>
      <c r="P230" t="e">
        <f>MATCH(J230,[1]!Tableau1[Codearticle],0)</f>
        <v>#REF!</v>
      </c>
      <c r="R230" t="str">
        <f ca="1">IFERROR(INDEX(Tableau1[[#Headers],[01_LANCEMENT]:[15]],1,MATCH(récap!H230,OFFSET(Tableau1[[#Headers],[01_LANCEMENT]:[15]],MATCH(récap!J230,Tableau1[Codearticle],0),0),0)),"")</f>
        <v>03</v>
      </c>
      <c r="S230" t="e">
        <f>IF(P230=0,"",VLOOKUP(J230,[1]!Tableau1[#All],3,0))</f>
        <v>#REF!</v>
      </c>
      <c r="T230" s="11">
        <f t="shared" ref="T230:T250" si="8">_xlfn.ISOWEEKNUM(K230)</f>
        <v>49</v>
      </c>
      <c r="U230" t="str">
        <f t="shared" ref="U230:U250" si="9">YEAR(K230)&amp;"-"&amp;""&amp;T230</f>
        <v>2023-49</v>
      </c>
    </row>
    <row r="231" spans="5:21" x14ac:dyDescent="0.3">
      <c r="E231">
        <v>3654498</v>
      </c>
      <c r="H231">
        <v>70</v>
      </c>
      <c r="I231" t="s">
        <v>259</v>
      </c>
      <c r="J231" t="s">
        <v>14</v>
      </c>
      <c r="K231" s="10">
        <v>45239</v>
      </c>
      <c r="L231" t="s">
        <v>1800</v>
      </c>
      <c r="M231" t="s">
        <v>28</v>
      </c>
      <c r="N231" t="str">
        <f>IF(VLOOKUP(J231,[1]liste!M:M,1,0)&gt;0,"oui","non")</f>
        <v>oui</v>
      </c>
      <c r="O231" t="str">
        <f>VLOOKUP(J231,[1]liste!M:N,2,0)</f>
        <v>DF</v>
      </c>
      <c r="P231" t="e">
        <f>MATCH(J231,[1]!Tableau1[Codearticle],0)</f>
        <v>#REF!</v>
      </c>
      <c r="R231" t="str">
        <f ca="1">IFERROR(INDEX(Tableau1[[#Headers],[01_LANCEMENT]:[15]],1,MATCH(récap!H231,OFFSET(Tableau1[[#Headers],[01_LANCEMENT]:[15]],MATCH(récap!J231,Tableau1[Codearticle],0),0),0)),"")</f>
        <v>03</v>
      </c>
      <c r="S231" t="e">
        <f>IF(P231=0,"",VLOOKUP(J231,[1]!Tableau1[#All],3,0))</f>
        <v>#REF!</v>
      </c>
      <c r="T231" s="11">
        <f t="shared" si="8"/>
        <v>45</v>
      </c>
      <c r="U231" t="str">
        <f t="shared" si="9"/>
        <v>2023-45</v>
      </c>
    </row>
    <row r="232" spans="5:21" x14ac:dyDescent="0.3">
      <c r="E232">
        <v>9847154</v>
      </c>
      <c r="H232">
        <v>70</v>
      </c>
      <c r="I232" t="s">
        <v>260</v>
      </c>
      <c r="J232" t="s">
        <v>14</v>
      </c>
      <c r="K232" s="10">
        <v>45244</v>
      </c>
      <c r="L232" t="s">
        <v>1800</v>
      </c>
      <c r="M232" t="s">
        <v>28</v>
      </c>
      <c r="N232" t="str">
        <f>IF(VLOOKUP(J232,[1]liste!M:M,1,0)&gt;0,"oui","non")</f>
        <v>oui</v>
      </c>
      <c r="O232" t="str">
        <f>VLOOKUP(J232,[1]liste!M:N,2,0)</f>
        <v>DF</v>
      </c>
      <c r="P232" t="e">
        <f>MATCH(J232,[1]!Tableau1[Codearticle],0)</f>
        <v>#REF!</v>
      </c>
      <c r="R232" t="str">
        <f ca="1">IFERROR(INDEX(Tableau1[[#Headers],[01_LANCEMENT]:[15]],1,MATCH(récap!H232,OFFSET(Tableau1[[#Headers],[01_LANCEMENT]:[15]],MATCH(récap!J232,Tableau1[Codearticle],0),0),0)),"")</f>
        <v>03</v>
      </c>
      <c r="S232" t="e">
        <f>IF(P232=0,"",VLOOKUP(J232,[1]!Tableau1[#All],3,0))</f>
        <v>#REF!</v>
      </c>
      <c r="T232" s="11">
        <f t="shared" si="8"/>
        <v>46</v>
      </c>
      <c r="U232" t="str">
        <f t="shared" si="9"/>
        <v>2023-46</v>
      </c>
    </row>
    <row r="233" spans="5:21" x14ac:dyDescent="0.3">
      <c r="E233">
        <v>2692163</v>
      </c>
      <c r="H233">
        <v>85</v>
      </c>
      <c r="I233" t="s">
        <v>261</v>
      </c>
      <c r="J233" t="s">
        <v>14</v>
      </c>
      <c r="K233" s="10">
        <v>45252</v>
      </c>
      <c r="L233" t="s">
        <v>1800</v>
      </c>
      <c r="M233" t="s">
        <v>28</v>
      </c>
      <c r="N233" t="str">
        <f>IF(VLOOKUP(J233,[1]liste!M:M,1,0)&gt;0,"oui","non")</f>
        <v>oui</v>
      </c>
      <c r="O233" t="str">
        <f>VLOOKUP(J233,[1]liste!M:N,2,0)</f>
        <v>DF</v>
      </c>
      <c r="P233" t="e">
        <f>MATCH(J233,[1]!Tableau1[Codearticle],0)</f>
        <v>#REF!</v>
      </c>
      <c r="R233" t="str">
        <f ca="1">IFERROR(INDEX(Tableau1[[#Headers],[01_LANCEMENT]:[15]],1,MATCH(récap!H233,OFFSET(Tableau1[[#Headers],[01_LANCEMENT]:[15]],MATCH(récap!J233,Tableau1[Codearticle],0),0),0)),"")</f>
        <v/>
      </c>
      <c r="S233" t="e">
        <f>IF(P233=0,"",VLOOKUP(J233,[1]!Tableau1[#All],3,0))</f>
        <v>#REF!</v>
      </c>
      <c r="T233" s="11">
        <f t="shared" si="8"/>
        <v>47</v>
      </c>
      <c r="U233" t="str">
        <f t="shared" si="9"/>
        <v>2023-47</v>
      </c>
    </row>
    <row r="234" spans="5:21" x14ac:dyDescent="0.3">
      <c r="E234">
        <v>9854278</v>
      </c>
      <c r="H234">
        <v>85</v>
      </c>
      <c r="I234" t="s">
        <v>262</v>
      </c>
      <c r="J234" t="s">
        <v>14</v>
      </c>
      <c r="K234" s="10">
        <v>45254</v>
      </c>
      <c r="L234" t="s">
        <v>1800</v>
      </c>
      <c r="M234" t="s">
        <v>28</v>
      </c>
      <c r="N234" t="str">
        <f>IF(VLOOKUP(J234,[1]liste!M:M,1,0)&gt;0,"oui","non")</f>
        <v>oui</v>
      </c>
      <c r="O234" t="str">
        <f>VLOOKUP(J234,[1]liste!M:N,2,0)</f>
        <v>DF</v>
      </c>
      <c r="P234" t="e">
        <f>MATCH(J234,[1]!Tableau1[Codearticle],0)</f>
        <v>#REF!</v>
      </c>
      <c r="R234" t="str">
        <f ca="1">IFERROR(INDEX(Tableau1[[#Headers],[01_LANCEMENT]:[15]],1,MATCH(récap!H234,OFFSET(Tableau1[[#Headers],[01_LANCEMENT]:[15]],MATCH(récap!J234,Tableau1[Codearticle],0),0),0)),"")</f>
        <v/>
      </c>
      <c r="S234" t="e">
        <f>IF(P234=0,"",VLOOKUP(J234,[1]!Tableau1[#All],3,0))</f>
        <v>#REF!</v>
      </c>
      <c r="T234" s="11">
        <f t="shared" si="8"/>
        <v>47</v>
      </c>
      <c r="U234" t="str">
        <f t="shared" si="9"/>
        <v>2023-47</v>
      </c>
    </row>
    <row r="235" spans="5:21" x14ac:dyDescent="0.3">
      <c r="E235">
        <v>5706700</v>
      </c>
      <c r="H235">
        <v>75</v>
      </c>
      <c r="I235" t="s">
        <v>263</v>
      </c>
      <c r="J235" t="s">
        <v>14</v>
      </c>
      <c r="K235" s="10">
        <v>45254</v>
      </c>
      <c r="L235" t="s">
        <v>1800</v>
      </c>
      <c r="M235" t="s">
        <v>28</v>
      </c>
      <c r="N235" t="str">
        <f>IF(VLOOKUP(J235,[1]liste!M:M,1,0)&gt;0,"oui","non")</f>
        <v>oui</v>
      </c>
      <c r="O235" t="str">
        <f>VLOOKUP(J235,[1]liste!M:N,2,0)</f>
        <v>DF</v>
      </c>
      <c r="P235" t="e">
        <f>MATCH(J235,[1]!Tableau1[Codearticle],0)</f>
        <v>#REF!</v>
      </c>
      <c r="R235" t="str">
        <f ca="1">IFERROR(INDEX(Tableau1[[#Headers],[01_LANCEMENT]:[15]],1,MATCH(récap!H235,OFFSET(Tableau1[[#Headers],[01_LANCEMENT]:[15]],MATCH(récap!J235,Tableau1[Codearticle],0),0),0)),"")</f>
        <v/>
      </c>
      <c r="S235" t="e">
        <f>IF(P235=0,"",VLOOKUP(J235,[1]!Tableau1[#All],3,0))</f>
        <v>#REF!</v>
      </c>
      <c r="T235" s="11">
        <f t="shared" si="8"/>
        <v>47</v>
      </c>
      <c r="U235" t="str">
        <f t="shared" si="9"/>
        <v>2023-47</v>
      </c>
    </row>
    <row r="236" spans="5:21" x14ac:dyDescent="0.3">
      <c r="E236">
        <v>8649325</v>
      </c>
      <c r="H236">
        <v>70</v>
      </c>
      <c r="I236" t="s">
        <v>264</v>
      </c>
      <c r="J236" t="s">
        <v>14</v>
      </c>
      <c r="K236" s="10">
        <v>45265</v>
      </c>
      <c r="L236" t="s">
        <v>1800</v>
      </c>
      <c r="M236" t="s">
        <v>28</v>
      </c>
      <c r="N236" t="str">
        <f>IF(VLOOKUP(J236,[1]liste!M:M,1,0)&gt;0,"oui","non")</f>
        <v>oui</v>
      </c>
      <c r="O236" t="str">
        <f>VLOOKUP(J236,[1]liste!M:N,2,0)</f>
        <v>DF</v>
      </c>
      <c r="P236" t="e">
        <f>MATCH(J236,[1]!Tableau1[Codearticle],0)</f>
        <v>#REF!</v>
      </c>
      <c r="R236" t="str">
        <f ca="1">IFERROR(INDEX(Tableau1[[#Headers],[01_LANCEMENT]:[15]],1,MATCH(récap!H236,OFFSET(Tableau1[[#Headers],[01_LANCEMENT]:[15]],MATCH(récap!J236,Tableau1[Codearticle],0),0),0)),"")</f>
        <v>03</v>
      </c>
      <c r="S236" t="e">
        <f>IF(P236=0,"",VLOOKUP(J236,[1]!Tableau1[#All],3,0))</f>
        <v>#REF!</v>
      </c>
      <c r="T236" s="11">
        <f t="shared" si="8"/>
        <v>49</v>
      </c>
      <c r="U236" t="str">
        <f t="shared" si="9"/>
        <v>2023-49</v>
      </c>
    </row>
    <row r="237" spans="5:21" x14ac:dyDescent="0.3">
      <c r="E237">
        <v>7229177</v>
      </c>
      <c r="H237">
        <v>85</v>
      </c>
      <c r="I237" t="s">
        <v>265</v>
      </c>
      <c r="J237" t="s">
        <v>14</v>
      </c>
      <c r="K237" s="10">
        <v>45268</v>
      </c>
      <c r="L237" t="s">
        <v>1800</v>
      </c>
      <c r="M237" t="s">
        <v>28</v>
      </c>
      <c r="N237" t="str">
        <f>IF(VLOOKUP(J237,[1]liste!M:M,1,0)&gt;0,"oui","non")</f>
        <v>oui</v>
      </c>
      <c r="O237" t="str">
        <f>VLOOKUP(J237,[1]liste!M:N,2,0)</f>
        <v>DF</v>
      </c>
      <c r="P237" t="e">
        <f>MATCH(J237,[1]!Tableau1[Codearticle],0)</f>
        <v>#REF!</v>
      </c>
      <c r="R237" t="str">
        <f ca="1">IFERROR(INDEX(Tableau1[[#Headers],[01_LANCEMENT]:[15]],1,MATCH(récap!H237,OFFSET(Tableau1[[#Headers],[01_LANCEMENT]:[15]],MATCH(récap!J237,Tableau1[Codearticle],0),0),0)),"")</f>
        <v/>
      </c>
      <c r="S237" t="e">
        <f>IF(P237=0,"",VLOOKUP(J237,[1]!Tableau1[#All],3,0))</f>
        <v>#REF!</v>
      </c>
      <c r="T237" s="11">
        <f t="shared" si="8"/>
        <v>49</v>
      </c>
      <c r="U237" t="str">
        <f t="shared" si="9"/>
        <v>2023-49</v>
      </c>
    </row>
    <row r="238" spans="5:21" x14ac:dyDescent="0.3">
      <c r="E238">
        <v>8184975</v>
      </c>
      <c r="H238">
        <v>85</v>
      </c>
      <c r="I238" t="s">
        <v>266</v>
      </c>
      <c r="J238" t="s">
        <v>14</v>
      </c>
      <c r="K238" s="10">
        <v>45279</v>
      </c>
      <c r="L238" t="s">
        <v>1800</v>
      </c>
      <c r="M238" t="s">
        <v>28</v>
      </c>
      <c r="N238" t="str">
        <f>IF(VLOOKUP(J238,[1]liste!M:M,1,0)&gt;0,"oui","non")</f>
        <v>oui</v>
      </c>
      <c r="O238" t="str">
        <f>VLOOKUP(J238,[1]liste!M:N,2,0)</f>
        <v>DF</v>
      </c>
      <c r="P238" t="e">
        <f>MATCH(J238,[1]!Tableau1[Codearticle],0)</f>
        <v>#REF!</v>
      </c>
      <c r="R238" t="str">
        <f ca="1">IFERROR(INDEX(Tableau1[[#Headers],[01_LANCEMENT]:[15]],1,MATCH(récap!H238,OFFSET(Tableau1[[#Headers],[01_LANCEMENT]:[15]],MATCH(récap!J238,Tableau1[Codearticle],0),0),0)),"")</f>
        <v/>
      </c>
      <c r="S238" t="e">
        <f>IF(P238=0,"",VLOOKUP(J238,[1]!Tableau1[#All],3,0))</f>
        <v>#REF!</v>
      </c>
      <c r="T238" s="11">
        <f t="shared" si="8"/>
        <v>51</v>
      </c>
      <c r="U238" t="str">
        <f t="shared" si="9"/>
        <v>2023-51</v>
      </c>
    </row>
    <row r="239" spans="5:21" x14ac:dyDescent="0.3">
      <c r="E239">
        <v>1576138</v>
      </c>
      <c r="H239">
        <v>85</v>
      </c>
      <c r="I239" t="s">
        <v>267</v>
      </c>
      <c r="J239" t="s">
        <v>14</v>
      </c>
      <c r="K239" s="10">
        <v>45282</v>
      </c>
      <c r="L239" t="s">
        <v>1800</v>
      </c>
      <c r="M239" t="s">
        <v>28</v>
      </c>
      <c r="N239" t="str">
        <f>IF(VLOOKUP(J239,[1]liste!M:M,1,0)&gt;0,"oui","non")</f>
        <v>oui</v>
      </c>
      <c r="O239" t="str">
        <f>VLOOKUP(J239,[1]liste!M:N,2,0)</f>
        <v>DF</v>
      </c>
      <c r="P239" t="e">
        <f>MATCH(J239,[1]!Tableau1[Codearticle],0)</f>
        <v>#REF!</v>
      </c>
      <c r="R239" t="str">
        <f ca="1">IFERROR(INDEX(Tableau1[[#Headers],[01_LANCEMENT]:[15]],1,MATCH(récap!H239,OFFSET(Tableau1[[#Headers],[01_LANCEMENT]:[15]],MATCH(récap!J239,Tableau1[Codearticle],0),0),0)),"")</f>
        <v/>
      </c>
      <c r="S239" t="e">
        <f>IF(P239=0,"",VLOOKUP(J239,[1]!Tableau1[#All],3,0))</f>
        <v>#REF!</v>
      </c>
      <c r="T239" s="11">
        <f t="shared" si="8"/>
        <v>51</v>
      </c>
      <c r="U239" t="str">
        <f t="shared" si="9"/>
        <v>2023-51</v>
      </c>
    </row>
    <row r="240" spans="5:21" x14ac:dyDescent="0.3">
      <c r="E240">
        <v>6590628</v>
      </c>
      <c r="H240">
        <v>70</v>
      </c>
      <c r="I240" t="s">
        <v>268</v>
      </c>
      <c r="J240" t="s">
        <v>14</v>
      </c>
      <c r="K240" s="10">
        <v>45286</v>
      </c>
      <c r="L240" t="s">
        <v>1800</v>
      </c>
      <c r="M240" t="s">
        <v>28</v>
      </c>
      <c r="N240" t="str">
        <f>IF(VLOOKUP(J240,[1]liste!M:M,1,0)&gt;0,"oui","non")</f>
        <v>oui</v>
      </c>
      <c r="O240" t="str">
        <f>VLOOKUP(J240,[1]liste!M:N,2,0)</f>
        <v>DF</v>
      </c>
      <c r="P240" t="e">
        <f>MATCH(J240,[1]!Tableau1[Codearticle],0)</f>
        <v>#REF!</v>
      </c>
      <c r="R240" t="str">
        <f ca="1">IFERROR(INDEX(Tableau1[[#Headers],[01_LANCEMENT]:[15]],1,MATCH(récap!H240,OFFSET(Tableau1[[#Headers],[01_LANCEMENT]:[15]],MATCH(récap!J240,Tableau1[Codearticle],0),0),0)),"")</f>
        <v>03</v>
      </c>
      <c r="S240" t="e">
        <f>IF(P240=0,"",VLOOKUP(J240,[1]!Tableau1[#All],3,0))</f>
        <v>#REF!</v>
      </c>
      <c r="T240" s="11">
        <f t="shared" si="8"/>
        <v>52</v>
      </c>
      <c r="U240" t="str">
        <f t="shared" si="9"/>
        <v>2023-52</v>
      </c>
    </row>
    <row r="241" spans="5:21" x14ac:dyDescent="0.3">
      <c r="E241">
        <v>2690810</v>
      </c>
      <c r="H241">
        <v>85</v>
      </c>
      <c r="I241" t="s">
        <v>269</v>
      </c>
      <c r="J241" t="s">
        <v>14</v>
      </c>
      <c r="K241" s="10">
        <v>45288</v>
      </c>
      <c r="L241" t="s">
        <v>1800</v>
      </c>
      <c r="M241" t="s">
        <v>28</v>
      </c>
      <c r="N241" t="str">
        <f>IF(VLOOKUP(J241,[1]liste!M:M,1,0)&gt;0,"oui","non")</f>
        <v>oui</v>
      </c>
      <c r="O241" t="str">
        <f>VLOOKUP(J241,[1]liste!M:N,2,0)</f>
        <v>DF</v>
      </c>
      <c r="P241" t="e">
        <f>MATCH(J241,[1]!Tableau1[Codearticle],0)</f>
        <v>#REF!</v>
      </c>
      <c r="R241" t="str">
        <f ca="1">IFERROR(INDEX(Tableau1[[#Headers],[01_LANCEMENT]:[15]],1,MATCH(récap!H241,OFFSET(Tableau1[[#Headers],[01_LANCEMENT]:[15]],MATCH(récap!J241,Tableau1[Codearticle],0),0),0)),"")</f>
        <v/>
      </c>
      <c r="S241" t="e">
        <f>IF(P241=0,"",VLOOKUP(J241,[1]!Tableau1[#All],3,0))</f>
        <v>#REF!</v>
      </c>
      <c r="T241" s="11">
        <f t="shared" si="8"/>
        <v>52</v>
      </c>
      <c r="U241" t="str">
        <f t="shared" si="9"/>
        <v>2023-52</v>
      </c>
    </row>
    <row r="242" spans="5:21" x14ac:dyDescent="0.3">
      <c r="E242">
        <v>5193338</v>
      </c>
      <c r="H242">
        <v>85</v>
      </c>
      <c r="I242" t="s">
        <v>270</v>
      </c>
      <c r="J242" t="s">
        <v>14</v>
      </c>
      <c r="K242" s="10">
        <v>45291</v>
      </c>
      <c r="L242" t="s">
        <v>1800</v>
      </c>
      <c r="M242" t="s">
        <v>28</v>
      </c>
      <c r="N242" t="str">
        <f>IF(VLOOKUP(J242,[1]liste!M:M,1,0)&gt;0,"oui","non")</f>
        <v>oui</v>
      </c>
      <c r="O242" t="str">
        <f>VLOOKUP(J242,[1]liste!M:N,2,0)</f>
        <v>DF</v>
      </c>
      <c r="P242" t="e">
        <f>MATCH(J242,[1]!Tableau1[Codearticle],0)</f>
        <v>#REF!</v>
      </c>
      <c r="R242" t="str">
        <f ca="1">IFERROR(INDEX(Tableau1[[#Headers],[01_LANCEMENT]:[15]],1,MATCH(récap!H242,OFFSET(Tableau1[[#Headers],[01_LANCEMENT]:[15]],MATCH(récap!J242,Tableau1[Codearticle],0),0),0)),"")</f>
        <v/>
      </c>
      <c r="S242" t="e">
        <f>IF(P242=0,"",VLOOKUP(J242,[1]!Tableau1[#All],3,0))</f>
        <v>#REF!</v>
      </c>
      <c r="T242" s="11">
        <f t="shared" si="8"/>
        <v>52</v>
      </c>
      <c r="U242" t="str">
        <f t="shared" si="9"/>
        <v>2023-52</v>
      </c>
    </row>
    <row r="243" spans="5:21" x14ac:dyDescent="0.3">
      <c r="E243">
        <v>3954749</v>
      </c>
      <c r="H243">
        <v>85</v>
      </c>
      <c r="I243" t="s">
        <v>271</v>
      </c>
      <c r="J243" t="s">
        <v>14</v>
      </c>
      <c r="K243" s="10">
        <v>45248</v>
      </c>
      <c r="L243" t="s">
        <v>1800</v>
      </c>
      <c r="M243" t="s">
        <v>28</v>
      </c>
      <c r="N243" t="str">
        <f>IF(VLOOKUP(J243,[1]liste!M:M,1,0)&gt;0,"oui","non")</f>
        <v>oui</v>
      </c>
      <c r="O243" t="str">
        <f>VLOOKUP(J243,[1]liste!M:N,2,0)</f>
        <v>DF</v>
      </c>
      <c r="P243" t="e">
        <f>MATCH(J243,[1]!Tableau1[Codearticle],0)</f>
        <v>#REF!</v>
      </c>
      <c r="R243" t="str">
        <f ca="1">IFERROR(INDEX(Tableau1[[#Headers],[01_LANCEMENT]:[15]],1,MATCH(récap!H243,OFFSET(Tableau1[[#Headers],[01_LANCEMENT]:[15]],MATCH(récap!J243,Tableau1[Codearticle],0),0),0)),"")</f>
        <v/>
      </c>
      <c r="S243" t="e">
        <f>IF(P243=0,"",VLOOKUP(J243,[1]!Tableau1[#All],3,0))</f>
        <v>#REF!</v>
      </c>
      <c r="T243" s="11">
        <f t="shared" si="8"/>
        <v>46</v>
      </c>
      <c r="U243" t="str">
        <f t="shared" si="9"/>
        <v>2023-46</v>
      </c>
    </row>
    <row r="244" spans="5:21" x14ac:dyDescent="0.3">
      <c r="E244">
        <v>6730507</v>
      </c>
      <c r="H244">
        <v>70</v>
      </c>
      <c r="I244" t="s">
        <v>272</v>
      </c>
      <c r="J244" t="s">
        <v>14</v>
      </c>
      <c r="K244" s="10">
        <v>45253</v>
      </c>
      <c r="L244" t="s">
        <v>1800</v>
      </c>
      <c r="M244" t="s">
        <v>28</v>
      </c>
      <c r="N244" t="str">
        <f>IF(VLOOKUP(J244,[1]liste!M:M,1,0)&gt;0,"oui","non")</f>
        <v>oui</v>
      </c>
      <c r="O244" t="str">
        <f>VLOOKUP(J244,[1]liste!M:N,2,0)</f>
        <v>DF</v>
      </c>
      <c r="P244" t="e">
        <f>MATCH(J244,[1]!Tableau1[Codearticle],0)</f>
        <v>#REF!</v>
      </c>
      <c r="R244" t="str">
        <f ca="1">IFERROR(INDEX(Tableau1[[#Headers],[01_LANCEMENT]:[15]],1,MATCH(récap!H244,OFFSET(Tableau1[[#Headers],[01_LANCEMENT]:[15]],MATCH(récap!J244,Tableau1[Codearticle],0),0),0)),"")</f>
        <v>03</v>
      </c>
      <c r="S244" t="e">
        <f>IF(P244=0,"",VLOOKUP(J244,[1]!Tableau1[#All],3,0))</f>
        <v>#REF!</v>
      </c>
      <c r="T244" s="11">
        <f t="shared" si="8"/>
        <v>47</v>
      </c>
      <c r="U244" t="str">
        <f t="shared" si="9"/>
        <v>2023-47</v>
      </c>
    </row>
    <row r="245" spans="5:21" x14ac:dyDescent="0.3">
      <c r="E245">
        <v>2657724</v>
      </c>
      <c r="H245">
        <v>85</v>
      </c>
      <c r="I245" t="s">
        <v>273</v>
      </c>
      <c r="J245" t="s">
        <v>14</v>
      </c>
      <c r="K245" s="10">
        <v>45254</v>
      </c>
      <c r="L245" t="s">
        <v>1800</v>
      </c>
      <c r="M245" t="s">
        <v>28</v>
      </c>
      <c r="N245" t="str">
        <f>IF(VLOOKUP(J245,[1]liste!M:M,1,0)&gt;0,"oui","non")</f>
        <v>oui</v>
      </c>
      <c r="O245" t="str">
        <f>VLOOKUP(J245,[1]liste!M:N,2,0)</f>
        <v>DF</v>
      </c>
      <c r="P245" t="e">
        <f>MATCH(J245,[1]!Tableau1[Codearticle],0)</f>
        <v>#REF!</v>
      </c>
      <c r="R245" t="str">
        <f ca="1">IFERROR(INDEX(Tableau1[[#Headers],[01_LANCEMENT]:[15]],1,MATCH(récap!H245,OFFSET(Tableau1[[#Headers],[01_LANCEMENT]:[15]],MATCH(récap!J245,Tableau1[Codearticle],0),0),0)),"")</f>
        <v/>
      </c>
      <c r="S245" t="e">
        <f>IF(P245=0,"",VLOOKUP(J245,[1]!Tableau1[#All],3,0))</f>
        <v>#REF!</v>
      </c>
      <c r="T245" s="11">
        <f t="shared" si="8"/>
        <v>47</v>
      </c>
      <c r="U245" t="str">
        <f t="shared" si="9"/>
        <v>2023-47</v>
      </c>
    </row>
    <row r="246" spans="5:21" x14ac:dyDescent="0.3">
      <c r="E246">
        <v>5149010</v>
      </c>
      <c r="H246">
        <v>70</v>
      </c>
      <c r="I246" t="s">
        <v>274</v>
      </c>
      <c r="J246" t="s">
        <v>14</v>
      </c>
      <c r="K246" s="10">
        <v>45258</v>
      </c>
      <c r="L246" t="s">
        <v>1800</v>
      </c>
      <c r="M246" t="s">
        <v>28</v>
      </c>
      <c r="N246" t="str">
        <f>IF(VLOOKUP(J246,[1]liste!M:M,1,0)&gt;0,"oui","non")</f>
        <v>oui</v>
      </c>
      <c r="O246" t="str">
        <f>VLOOKUP(J246,[1]liste!M:N,2,0)</f>
        <v>DF</v>
      </c>
      <c r="P246" t="e">
        <f>MATCH(J246,[1]!Tableau1[Codearticle],0)</f>
        <v>#REF!</v>
      </c>
      <c r="R246" t="str">
        <f ca="1">IFERROR(INDEX(Tableau1[[#Headers],[01_LANCEMENT]:[15]],1,MATCH(récap!H246,OFFSET(Tableau1[[#Headers],[01_LANCEMENT]:[15]],MATCH(récap!J246,Tableau1[Codearticle],0),0),0)),"")</f>
        <v>03</v>
      </c>
      <c r="S246" t="e">
        <f>IF(P246=0,"",VLOOKUP(J246,[1]!Tableau1[#All],3,0))</f>
        <v>#REF!</v>
      </c>
      <c r="T246" s="11">
        <f t="shared" si="8"/>
        <v>48</v>
      </c>
      <c r="U246" t="str">
        <f t="shared" si="9"/>
        <v>2023-48</v>
      </c>
    </row>
    <row r="247" spans="5:21" x14ac:dyDescent="0.3">
      <c r="E247">
        <v>7693999</v>
      </c>
      <c r="H247">
        <v>75</v>
      </c>
      <c r="I247" t="s">
        <v>275</v>
      </c>
      <c r="J247" t="s">
        <v>14</v>
      </c>
      <c r="K247" s="10">
        <v>45262</v>
      </c>
      <c r="L247" t="s">
        <v>1800</v>
      </c>
      <c r="M247" t="s">
        <v>28</v>
      </c>
      <c r="N247" t="str">
        <f>IF(VLOOKUP(J247,[1]liste!M:M,1,0)&gt;0,"oui","non")</f>
        <v>oui</v>
      </c>
      <c r="O247" t="str">
        <f>VLOOKUP(J247,[1]liste!M:N,2,0)</f>
        <v>DF</v>
      </c>
      <c r="P247" t="e">
        <f>MATCH(J247,[1]!Tableau1[Codearticle],0)</f>
        <v>#REF!</v>
      </c>
      <c r="R247" t="str">
        <f ca="1">IFERROR(INDEX(Tableau1[[#Headers],[01_LANCEMENT]:[15]],1,MATCH(récap!H247,OFFSET(Tableau1[[#Headers],[01_LANCEMENT]:[15]],MATCH(récap!J247,Tableau1[Codearticle],0),0),0)),"")</f>
        <v/>
      </c>
      <c r="S247" t="e">
        <f>IF(P247=0,"",VLOOKUP(J247,[1]!Tableau1[#All],3,0))</f>
        <v>#REF!</v>
      </c>
      <c r="T247" s="11">
        <f t="shared" si="8"/>
        <v>48</v>
      </c>
      <c r="U247" t="str">
        <f t="shared" si="9"/>
        <v>2023-48</v>
      </c>
    </row>
    <row r="248" spans="5:21" x14ac:dyDescent="0.3">
      <c r="E248">
        <v>3190012</v>
      </c>
      <c r="H248">
        <v>85</v>
      </c>
      <c r="I248" t="s">
        <v>276</v>
      </c>
      <c r="J248" t="s">
        <v>14</v>
      </c>
      <c r="K248" s="10">
        <v>45264</v>
      </c>
      <c r="L248" t="s">
        <v>1800</v>
      </c>
      <c r="M248" t="s">
        <v>28</v>
      </c>
      <c r="N248" t="str">
        <f>IF(VLOOKUP(J248,[1]liste!M:M,1,0)&gt;0,"oui","non")</f>
        <v>oui</v>
      </c>
      <c r="O248" t="str">
        <f>VLOOKUP(J248,[1]liste!M:N,2,0)</f>
        <v>DF</v>
      </c>
      <c r="P248" t="e">
        <f>MATCH(J248,[1]!Tableau1[Codearticle],0)</f>
        <v>#REF!</v>
      </c>
      <c r="R248" t="str">
        <f ca="1">IFERROR(INDEX(Tableau1[[#Headers],[01_LANCEMENT]:[15]],1,MATCH(récap!H248,OFFSET(Tableau1[[#Headers],[01_LANCEMENT]:[15]],MATCH(récap!J248,Tableau1[Codearticle],0),0),0)),"")</f>
        <v/>
      </c>
      <c r="S248" t="e">
        <f>IF(P248=0,"",VLOOKUP(J248,[1]!Tableau1[#All],3,0))</f>
        <v>#REF!</v>
      </c>
      <c r="T248" s="11">
        <f t="shared" si="8"/>
        <v>49</v>
      </c>
      <c r="U248" t="str">
        <f t="shared" si="9"/>
        <v>2023-49</v>
      </c>
    </row>
    <row r="249" spans="5:21" x14ac:dyDescent="0.3">
      <c r="E249">
        <v>4033543</v>
      </c>
      <c r="H249">
        <v>85</v>
      </c>
      <c r="I249" t="s">
        <v>277</v>
      </c>
      <c r="J249" t="s">
        <v>14</v>
      </c>
      <c r="K249" s="10">
        <v>45266</v>
      </c>
      <c r="L249" t="s">
        <v>1800</v>
      </c>
      <c r="M249" t="s">
        <v>28</v>
      </c>
      <c r="N249" t="str">
        <f>IF(VLOOKUP(J249,[1]liste!M:M,1,0)&gt;0,"oui","non")</f>
        <v>oui</v>
      </c>
      <c r="O249" t="str">
        <f>VLOOKUP(J249,[1]liste!M:N,2,0)</f>
        <v>DF</v>
      </c>
      <c r="P249" t="e">
        <f>MATCH(J249,[1]!Tableau1[Codearticle],0)</f>
        <v>#REF!</v>
      </c>
      <c r="R249" t="str">
        <f ca="1">IFERROR(INDEX(Tableau1[[#Headers],[01_LANCEMENT]:[15]],1,MATCH(récap!H249,OFFSET(Tableau1[[#Headers],[01_LANCEMENT]:[15]],MATCH(récap!J249,Tableau1[Codearticle],0),0),0)),"")</f>
        <v/>
      </c>
      <c r="S249" t="e">
        <f>IF(P249=0,"",VLOOKUP(J249,[1]!Tableau1[#All],3,0))</f>
        <v>#REF!</v>
      </c>
      <c r="T249" s="11">
        <f t="shared" si="8"/>
        <v>49</v>
      </c>
      <c r="U249" t="str">
        <f t="shared" si="9"/>
        <v>2023-49</v>
      </c>
    </row>
    <row r="250" spans="5:21" x14ac:dyDescent="0.3">
      <c r="E250">
        <v>1985578</v>
      </c>
      <c r="H250">
        <v>70</v>
      </c>
      <c r="I250" t="s">
        <v>278</v>
      </c>
      <c r="J250" t="s">
        <v>14</v>
      </c>
      <c r="K250" s="10">
        <v>45267</v>
      </c>
      <c r="L250" t="s">
        <v>1800</v>
      </c>
      <c r="M250" t="s">
        <v>28</v>
      </c>
      <c r="N250" t="str">
        <f>IF(VLOOKUP(J250,[1]liste!M:M,1,0)&gt;0,"oui","non")</f>
        <v>oui</v>
      </c>
      <c r="O250" t="str">
        <f>VLOOKUP(J250,[1]liste!M:N,2,0)</f>
        <v>DF</v>
      </c>
      <c r="P250" t="e">
        <f>MATCH(J250,[1]!Tableau1[Codearticle],0)</f>
        <v>#REF!</v>
      </c>
      <c r="R250" t="str">
        <f ca="1">IFERROR(INDEX(Tableau1[[#Headers],[01_LANCEMENT]:[15]],1,MATCH(récap!H250,OFFSET(Tableau1[[#Headers],[01_LANCEMENT]:[15]],MATCH(récap!J250,Tableau1[Codearticle],0),0),0)),"")</f>
        <v>03</v>
      </c>
      <c r="S250" t="e">
        <f>IF(P250=0,"",VLOOKUP(J250,[1]!Tableau1[#All],3,0))</f>
        <v>#REF!</v>
      </c>
      <c r="T250" s="11">
        <f t="shared" si="8"/>
        <v>49</v>
      </c>
      <c r="U250" t="str">
        <f t="shared" si="9"/>
        <v>2023-49</v>
      </c>
    </row>
    <row r="251" spans="5:21" x14ac:dyDescent="0.3">
      <c r="E251">
        <v>5012246</v>
      </c>
      <c r="H251">
        <v>70</v>
      </c>
      <c r="I251" t="s">
        <v>279</v>
      </c>
      <c r="J251" t="s">
        <v>14</v>
      </c>
      <c r="K251" s="10">
        <v>45278</v>
      </c>
      <c r="L251" t="s">
        <v>1800</v>
      </c>
      <c r="M251" t="s">
        <v>28</v>
      </c>
      <c r="N251" t="str">
        <f>IF(VLOOKUP(J251,[1]liste!M:M,1,0)&gt;0,"oui","non")</f>
        <v>oui</v>
      </c>
      <c r="O251" t="str">
        <f>VLOOKUP(J251,[1]liste!M:N,2,0)</f>
        <v>DF</v>
      </c>
      <c r="P251" t="e">
        <f>MATCH(J251,[1]!Tableau1[Codearticle],0)</f>
        <v>#REF!</v>
      </c>
      <c r="R251" t="str">
        <f ca="1">IFERROR(INDEX(Tableau1[[#Headers],[01_LANCEMENT]:[15]],1,MATCH(récap!H251,OFFSET(Tableau1[[#Headers],[01_LANCEMENT]:[15]],MATCH(récap!J251,Tableau1[Codearticle],0),0),0)),"")</f>
        <v>03</v>
      </c>
      <c r="S251" t="e">
        <f>IF(P251=0,"",VLOOKUP(J251,[1]!Tableau1[#All],3,0))</f>
        <v>#REF!</v>
      </c>
      <c r="T251" s="11">
        <f t="shared" ref="T251:T263" si="10">_xlfn.ISOWEEKNUM(K251)</f>
        <v>51</v>
      </c>
      <c r="U251" t="str">
        <f t="shared" ref="U251:U263" si="11">YEAR(K251)&amp;"-"&amp;""&amp;T251</f>
        <v>2023-51</v>
      </c>
    </row>
    <row r="252" spans="5:21" x14ac:dyDescent="0.3">
      <c r="E252">
        <v>9444086</v>
      </c>
      <c r="H252">
        <v>85</v>
      </c>
      <c r="I252" t="s">
        <v>280</v>
      </c>
      <c r="J252" t="s">
        <v>14</v>
      </c>
      <c r="K252" s="10">
        <v>45285</v>
      </c>
      <c r="L252" t="s">
        <v>1800</v>
      </c>
      <c r="M252" t="s">
        <v>28</v>
      </c>
      <c r="N252" t="str">
        <f>IF(VLOOKUP(J252,[1]liste!M:M,1,0)&gt;0,"oui","non")</f>
        <v>oui</v>
      </c>
      <c r="O252" t="str">
        <f>VLOOKUP(J252,[1]liste!M:N,2,0)</f>
        <v>DF</v>
      </c>
      <c r="P252" t="e">
        <f>MATCH(J252,[1]!Tableau1[Codearticle],0)</f>
        <v>#REF!</v>
      </c>
      <c r="R252" t="str">
        <f ca="1">IFERROR(INDEX(Tableau1[[#Headers],[01_LANCEMENT]:[15]],1,MATCH(récap!H252,OFFSET(Tableau1[[#Headers],[01_LANCEMENT]:[15]],MATCH(récap!J252,Tableau1[Codearticle],0),0),0)),"")</f>
        <v/>
      </c>
      <c r="S252" t="e">
        <f>IF(P252=0,"",VLOOKUP(J252,[1]!Tableau1[#All],3,0))</f>
        <v>#REF!</v>
      </c>
      <c r="T252" s="11">
        <f t="shared" si="10"/>
        <v>52</v>
      </c>
      <c r="U252" t="str">
        <f t="shared" si="11"/>
        <v>2023-52</v>
      </c>
    </row>
    <row r="253" spans="5:21" x14ac:dyDescent="0.3">
      <c r="E253">
        <v>4181861</v>
      </c>
      <c r="H253">
        <v>75</v>
      </c>
      <c r="I253" t="s">
        <v>281</v>
      </c>
      <c r="J253" t="s">
        <v>14</v>
      </c>
      <c r="K253" s="10">
        <v>45281</v>
      </c>
      <c r="L253" t="s">
        <v>1800</v>
      </c>
      <c r="M253" t="s">
        <v>28</v>
      </c>
      <c r="N253" t="str">
        <f>IF(VLOOKUP(J253,[1]liste!M:M,1,0)&gt;0,"oui","non")</f>
        <v>oui</v>
      </c>
      <c r="O253" t="str">
        <f>VLOOKUP(J253,[1]liste!M:N,2,0)</f>
        <v>DF</v>
      </c>
      <c r="P253" t="e">
        <f>MATCH(J253,[1]!Tableau1[Codearticle],0)</f>
        <v>#REF!</v>
      </c>
      <c r="R253" t="str">
        <f ca="1">IFERROR(INDEX(Tableau1[[#Headers],[01_LANCEMENT]:[15]],1,MATCH(récap!H253,OFFSET(Tableau1[[#Headers],[01_LANCEMENT]:[15]],MATCH(récap!J253,Tableau1[Codearticle],0),0),0)),"")</f>
        <v/>
      </c>
      <c r="S253" t="e">
        <f>IF(P253=0,"",VLOOKUP(J253,[1]!Tableau1[#All],3,0))</f>
        <v>#REF!</v>
      </c>
      <c r="T253" s="11">
        <f t="shared" si="10"/>
        <v>51</v>
      </c>
      <c r="U253" t="str">
        <f t="shared" si="11"/>
        <v>2023-51</v>
      </c>
    </row>
    <row r="254" spans="5:21" x14ac:dyDescent="0.3">
      <c r="E254">
        <v>4670010</v>
      </c>
      <c r="H254">
        <v>70</v>
      </c>
      <c r="I254" t="s">
        <v>282</v>
      </c>
      <c r="J254" t="s">
        <v>14</v>
      </c>
      <c r="K254" s="10">
        <v>45281</v>
      </c>
      <c r="L254" t="s">
        <v>1800</v>
      </c>
      <c r="M254" t="s">
        <v>28</v>
      </c>
      <c r="N254" t="str">
        <f>IF(VLOOKUP(J254,[1]liste!M:M,1,0)&gt;0,"oui","non")</f>
        <v>oui</v>
      </c>
      <c r="O254" t="str">
        <f>VLOOKUP(J254,[1]liste!M:N,2,0)</f>
        <v>DF</v>
      </c>
      <c r="P254" t="e">
        <f>MATCH(J254,[1]!Tableau1[Codearticle],0)</f>
        <v>#REF!</v>
      </c>
      <c r="R254" t="str">
        <f ca="1">IFERROR(INDEX(Tableau1[[#Headers],[01_LANCEMENT]:[15]],1,MATCH(récap!H254,OFFSET(Tableau1[[#Headers],[01_LANCEMENT]:[15]],MATCH(récap!J254,Tableau1[Codearticle],0),0),0)),"")</f>
        <v>03</v>
      </c>
      <c r="S254" t="e">
        <f>IF(P254=0,"",VLOOKUP(J254,[1]!Tableau1[#All],3,0))</f>
        <v>#REF!</v>
      </c>
      <c r="T254" s="11">
        <f t="shared" si="10"/>
        <v>51</v>
      </c>
      <c r="U254" t="str">
        <f t="shared" si="11"/>
        <v>2023-51</v>
      </c>
    </row>
    <row r="255" spans="5:21" x14ac:dyDescent="0.3">
      <c r="E255">
        <v>6571479</v>
      </c>
      <c r="H255">
        <v>70</v>
      </c>
      <c r="I255" t="s">
        <v>283</v>
      </c>
      <c r="J255" t="s">
        <v>14</v>
      </c>
      <c r="K255" s="10">
        <v>45289</v>
      </c>
      <c r="L255" t="s">
        <v>1800</v>
      </c>
      <c r="M255" t="s">
        <v>28</v>
      </c>
      <c r="N255" t="str">
        <f>IF(VLOOKUP(J255,[1]liste!M:M,1,0)&gt;0,"oui","non")</f>
        <v>oui</v>
      </c>
      <c r="O255" t="str">
        <f>VLOOKUP(J255,[1]liste!M:N,2,0)</f>
        <v>DF</v>
      </c>
      <c r="P255" t="e">
        <f>MATCH(J255,[1]!Tableau1[Codearticle],0)</f>
        <v>#REF!</v>
      </c>
      <c r="R255" t="str">
        <f ca="1">IFERROR(INDEX(Tableau1[[#Headers],[01_LANCEMENT]:[15]],1,MATCH(récap!H255,OFFSET(Tableau1[[#Headers],[01_LANCEMENT]:[15]],MATCH(récap!J255,Tableau1[Codearticle],0),0),0)),"")</f>
        <v>03</v>
      </c>
      <c r="S255" t="e">
        <f>IF(P255=0,"",VLOOKUP(J255,[1]!Tableau1[#All],3,0))</f>
        <v>#REF!</v>
      </c>
      <c r="T255" s="11">
        <f t="shared" si="10"/>
        <v>52</v>
      </c>
      <c r="U255" t="str">
        <f t="shared" si="11"/>
        <v>2023-52</v>
      </c>
    </row>
    <row r="256" spans="5:21" x14ac:dyDescent="0.3">
      <c r="E256">
        <v>2476075</v>
      </c>
      <c r="H256">
        <v>70</v>
      </c>
      <c r="I256" t="s">
        <v>284</v>
      </c>
      <c r="J256" t="s">
        <v>14</v>
      </c>
      <c r="K256" s="10">
        <v>45272</v>
      </c>
      <c r="L256" t="s">
        <v>1800</v>
      </c>
      <c r="M256" t="s">
        <v>28</v>
      </c>
      <c r="N256" t="str">
        <f>IF(VLOOKUP(J256,[1]liste!M:M,1,0)&gt;0,"oui","non")</f>
        <v>oui</v>
      </c>
      <c r="O256" t="str">
        <f>VLOOKUP(J256,[1]liste!M:N,2,0)</f>
        <v>DF</v>
      </c>
      <c r="P256" t="e">
        <f>MATCH(J256,[1]!Tableau1[Codearticle],0)</f>
        <v>#REF!</v>
      </c>
      <c r="R256" t="str">
        <f ca="1">IFERROR(INDEX(Tableau1[[#Headers],[01_LANCEMENT]:[15]],1,MATCH(récap!H256,OFFSET(Tableau1[[#Headers],[01_LANCEMENT]:[15]],MATCH(récap!J256,Tableau1[Codearticle],0),0),0)),"")</f>
        <v>03</v>
      </c>
      <c r="S256" t="e">
        <f>IF(P256=0,"",VLOOKUP(J256,[1]!Tableau1[#All],3,0))</f>
        <v>#REF!</v>
      </c>
      <c r="T256" s="11">
        <f t="shared" si="10"/>
        <v>50</v>
      </c>
      <c r="U256" t="str">
        <f t="shared" si="11"/>
        <v>2023-50</v>
      </c>
    </row>
    <row r="257" spans="5:21" x14ac:dyDescent="0.3">
      <c r="E257">
        <v>8029910</v>
      </c>
      <c r="H257">
        <v>70</v>
      </c>
      <c r="I257" t="s">
        <v>285</v>
      </c>
      <c r="J257" t="s">
        <v>14</v>
      </c>
      <c r="K257" s="10">
        <v>45267</v>
      </c>
      <c r="L257" t="s">
        <v>1800</v>
      </c>
      <c r="M257" t="s">
        <v>28</v>
      </c>
      <c r="N257" t="str">
        <f>IF(VLOOKUP(J257,[1]liste!M:M,1,0)&gt;0,"oui","non")</f>
        <v>oui</v>
      </c>
      <c r="O257" t="str">
        <f>VLOOKUP(J257,[1]liste!M:N,2,0)</f>
        <v>DF</v>
      </c>
      <c r="P257" t="e">
        <f>MATCH(J257,[1]!Tableau1[Codearticle],0)</f>
        <v>#REF!</v>
      </c>
      <c r="R257" t="str">
        <f ca="1">IFERROR(INDEX(Tableau1[[#Headers],[01_LANCEMENT]:[15]],1,MATCH(récap!H257,OFFSET(Tableau1[[#Headers],[01_LANCEMENT]:[15]],MATCH(récap!J257,Tableau1[Codearticle],0),0),0)),"")</f>
        <v>03</v>
      </c>
      <c r="S257" t="e">
        <f>IF(P257=0,"",VLOOKUP(J257,[1]!Tableau1[#All],3,0))</f>
        <v>#REF!</v>
      </c>
      <c r="T257" s="11">
        <f t="shared" si="10"/>
        <v>49</v>
      </c>
      <c r="U257" t="str">
        <f t="shared" si="11"/>
        <v>2023-49</v>
      </c>
    </row>
    <row r="258" spans="5:21" x14ac:dyDescent="0.3">
      <c r="E258">
        <v>7331131</v>
      </c>
      <c r="H258">
        <v>75</v>
      </c>
      <c r="I258" t="s">
        <v>286</v>
      </c>
      <c r="J258" t="s">
        <v>14</v>
      </c>
      <c r="K258" s="10">
        <v>45268</v>
      </c>
      <c r="L258" t="s">
        <v>1800</v>
      </c>
      <c r="M258" t="s">
        <v>28</v>
      </c>
      <c r="N258" t="str">
        <f>IF(VLOOKUP(J258,[1]liste!M:M,1,0)&gt;0,"oui","non")</f>
        <v>oui</v>
      </c>
      <c r="O258" t="str">
        <f>VLOOKUP(J258,[1]liste!M:N,2,0)</f>
        <v>DF</v>
      </c>
      <c r="P258" t="e">
        <f>MATCH(J258,[1]!Tableau1[Codearticle],0)</f>
        <v>#REF!</v>
      </c>
      <c r="R258" t="str">
        <f ca="1">IFERROR(INDEX(Tableau1[[#Headers],[01_LANCEMENT]:[15]],1,MATCH(récap!H258,OFFSET(Tableau1[[#Headers],[01_LANCEMENT]:[15]],MATCH(récap!J258,Tableau1[Codearticle],0),0),0)),"")</f>
        <v/>
      </c>
      <c r="S258" t="e">
        <f>IF(P258=0,"",VLOOKUP(J258,[1]!Tableau1[#All],3,0))</f>
        <v>#REF!</v>
      </c>
      <c r="T258" s="11">
        <f t="shared" si="10"/>
        <v>49</v>
      </c>
      <c r="U258" t="str">
        <f t="shared" si="11"/>
        <v>2023-49</v>
      </c>
    </row>
    <row r="259" spans="5:21" x14ac:dyDescent="0.3">
      <c r="E259">
        <v>4274001</v>
      </c>
      <c r="H259">
        <v>85</v>
      </c>
      <c r="I259" t="s">
        <v>287</v>
      </c>
      <c r="J259" t="s">
        <v>14</v>
      </c>
      <c r="K259" s="10">
        <v>45275</v>
      </c>
      <c r="L259" t="s">
        <v>1800</v>
      </c>
      <c r="M259" t="s">
        <v>28</v>
      </c>
      <c r="N259" t="str">
        <f>IF(VLOOKUP(J259,[1]liste!M:M,1,0)&gt;0,"oui","non")</f>
        <v>oui</v>
      </c>
      <c r="O259" t="str">
        <f>VLOOKUP(J259,[1]liste!M:N,2,0)</f>
        <v>DF</v>
      </c>
      <c r="P259" t="e">
        <f>MATCH(J259,[1]!Tableau1[Codearticle],0)</f>
        <v>#REF!</v>
      </c>
      <c r="R259" t="str">
        <f ca="1">IFERROR(INDEX(Tableau1[[#Headers],[01_LANCEMENT]:[15]],1,MATCH(récap!H259,OFFSET(Tableau1[[#Headers],[01_LANCEMENT]:[15]],MATCH(récap!J259,Tableau1[Codearticle],0),0),0)),"")</f>
        <v/>
      </c>
      <c r="S259" t="e">
        <f>IF(P259=0,"",VLOOKUP(J259,[1]!Tableau1[#All],3,0))</f>
        <v>#REF!</v>
      </c>
      <c r="T259" s="11">
        <f t="shared" si="10"/>
        <v>50</v>
      </c>
      <c r="U259" t="str">
        <f t="shared" si="11"/>
        <v>2023-50</v>
      </c>
    </row>
    <row r="260" spans="5:21" x14ac:dyDescent="0.3">
      <c r="E260">
        <v>6664869</v>
      </c>
      <c r="H260">
        <v>70</v>
      </c>
      <c r="I260" t="s">
        <v>288</v>
      </c>
      <c r="J260" t="s">
        <v>14</v>
      </c>
      <c r="K260" s="10">
        <v>45279</v>
      </c>
      <c r="L260" t="s">
        <v>1800</v>
      </c>
      <c r="M260" t="s">
        <v>28</v>
      </c>
      <c r="N260" t="str">
        <f>IF(VLOOKUP(J260,[1]liste!M:M,1,0)&gt;0,"oui","non")</f>
        <v>oui</v>
      </c>
      <c r="O260" t="str">
        <f>VLOOKUP(J260,[1]liste!M:N,2,0)</f>
        <v>DF</v>
      </c>
      <c r="P260" t="e">
        <f>MATCH(J260,[1]!Tableau1[Codearticle],0)</f>
        <v>#REF!</v>
      </c>
      <c r="R260" t="str">
        <f ca="1">IFERROR(INDEX(Tableau1[[#Headers],[01_LANCEMENT]:[15]],1,MATCH(récap!H260,OFFSET(Tableau1[[#Headers],[01_LANCEMENT]:[15]],MATCH(récap!J260,Tableau1[Codearticle],0),0),0)),"")</f>
        <v>03</v>
      </c>
      <c r="S260" t="e">
        <f>IF(P260=0,"",VLOOKUP(J260,[1]!Tableau1[#All],3,0))</f>
        <v>#REF!</v>
      </c>
      <c r="T260" s="11">
        <f t="shared" si="10"/>
        <v>51</v>
      </c>
      <c r="U260" t="str">
        <f t="shared" si="11"/>
        <v>2023-51</v>
      </c>
    </row>
    <row r="261" spans="5:21" x14ac:dyDescent="0.3">
      <c r="E261">
        <v>9835125</v>
      </c>
      <c r="H261">
        <v>85</v>
      </c>
      <c r="I261" t="s">
        <v>289</v>
      </c>
      <c r="J261" t="s">
        <v>14</v>
      </c>
      <c r="K261" s="10">
        <v>45282</v>
      </c>
      <c r="L261" t="s">
        <v>1800</v>
      </c>
      <c r="M261" t="s">
        <v>28</v>
      </c>
      <c r="N261" t="str">
        <f>IF(VLOOKUP(J261,[1]liste!M:M,1,0)&gt;0,"oui","non")</f>
        <v>oui</v>
      </c>
      <c r="O261" t="str">
        <f>VLOOKUP(J261,[1]liste!M:N,2,0)</f>
        <v>DF</v>
      </c>
      <c r="P261" t="e">
        <f>MATCH(J261,[1]!Tableau1[Codearticle],0)</f>
        <v>#REF!</v>
      </c>
      <c r="R261" t="str">
        <f ca="1">IFERROR(INDEX(Tableau1[[#Headers],[01_LANCEMENT]:[15]],1,MATCH(récap!H261,OFFSET(Tableau1[[#Headers],[01_LANCEMENT]:[15]],MATCH(récap!J261,Tableau1[Codearticle],0),0),0)),"")</f>
        <v/>
      </c>
      <c r="S261" t="e">
        <f>IF(P261=0,"",VLOOKUP(J261,[1]!Tableau1[#All],3,0))</f>
        <v>#REF!</v>
      </c>
      <c r="T261" s="11">
        <f t="shared" si="10"/>
        <v>51</v>
      </c>
      <c r="U261" t="str">
        <f t="shared" si="11"/>
        <v>2023-51</v>
      </c>
    </row>
    <row r="262" spans="5:21" x14ac:dyDescent="0.3">
      <c r="E262">
        <v>6107296</v>
      </c>
      <c r="H262">
        <v>85</v>
      </c>
      <c r="I262" t="s">
        <v>290</v>
      </c>
      <c r="J262" t="s">
        <v>14</v>
      </c>
      <c r="K262" s="10">
        <v>45285</v>
      </c>
      <c r="L262" t="s">
        <v>1800</v>
      </c>
      <c r="M262" t="s">
        <v>28</v>
      </c>
      <c r="N262" t="str">
        <f>IF(VLOOKUP(J262,[1]liste!M:M,1,0)&gt;0,"oui","non")</f>
        <v>oui</v>
      </c>
      <c r="O262" t="str">
        <f>VLOOKUP(J262,[1]liste!M:N,2,0)</f>
        <v>DF</v>
      </c>
      <c r="P262" t="e">
        <f>MATCH(J262,[1]!Tableau1[Codearticle],0)</f>
        <v>#REF!</v>
      </c>
      <c r="R262" t="str">
        <f ca="1">IFERROR(INDEX(Tableau1[[#Headers],[01_LANCEMENT]:[15]],1,MATCH(récap!H262,OFFSET(Tableau1[[#Headers],[01_LANCEMENT]:[15]],MATCH(récap!J262,Tableau1[Codearticle],0),0),0)),"")</f>
        <v/>
      </c>
      <c r="S262" t="e">
        <f>IF(P262=0,"",VLOOKUP(J262,[1]!Tableau1[#All],3,0))</f>
        <v>#REF!</v>
      </c>
      <c r="T262" s="11">
        <f t="shared" si="10"/>
        <v>52</v>
      </c>
      <c r="U262" t="str">
        <f t="shared" si="11"/>
        <v>2023-52</v>
      </c>
    </row>
    <row r="263" spans="5:21" x14ac:dyDescent="0.3">
      <c r="E263">
        <v>9889845</v>
      </c>
      <c r="H263">
        <v>70</v>
      </c>
      <c r="I263" t="s">
        <v>291</v>
      </c>
      <c r="J263" t="s">
        <v>14</v>
      </c>
      <c r="K263" s="10">
        <v>45286</v>
      </c>
      <c r="L263" t="s">
        <v>1800</v>
      </c>
      <c r="M263" t="s">
        <v>28</v>
      </c>
      <c r="N263" t="str">
        <f>IF(VLOOKUP(J263,[1]liste!M:M,1,0)&gt;0,"oui","non")</f>
        <v>oui</v>
      </c>
      <c r="O263" t="str">
        <f>VLOOKUP(J263,[1]liste!M:N,2,0)</f>
        <v>DF</v>
      </c>
      <c r="P263" t="e">
        <f>MATCH(J263,[1]!Tableau1[Codearticle],0)</f>
        <v>#REF!</v>
      </c>
      <c r="R263" t="str">
        <f ca="1">IFERROR(INDEX(Tableau1[[#Headers],[01_LANCEMENT]:[15]],1,MATCH(récap!H263,OFFSET(Tableau1[[#Headers],[01_LANCEMENT]:[15]],MATCH(récap!J263,Tableau1[Codearticle],0),0),0)),"")</f>
        <v>03</v>
      </c>
      <c r="S263" t="e">
        <f>IF(P263=0,"",VLOOKUP(J263,[1]!Tableau1[#All],3,0))</f>
        <v>#REF!</v>
      </c>
      <c r="T263" s="11">
        <f t="shared" si="10"/>
        <v>52</v>
      </c>
      <c r="U263" t="str">
        <f t="shared" si="11"/>
        <v>2023-52</v>
      </c>
    </row>
    <row r="264" spans="5:21" x14ac:dyDescent="0.3">
      <c r="E264">
        <v>9091409</v>
      </c>
      <c r="H264">
        <v>70</v>
      </c>
      <c r="I264" t="s">
        <v>292</v>
      </c>
      <c r="J264" t="s">
        <v>14</v>
      </c>
      <c r="K264" s="10">
        <v>45287</v>
      </c>
      <c r="L264" t="s">
        <v>1800</v>
      </c>
      <c r="M264" t="s">
        <v>28</v>
      </c>
      <c r="N264" t="str">
        <f>IF(VLOOKUP(J264,[1]liste!M:M,1,0)&gt;0,"oui","non")</f>
        <v>oui</v>
      </c>
      <c r="O264" t="str">
        <f>VLOOKUP(J264,[1]liste!M:N,2,0)</f>
        <v>DF</v>
      </c>
      <c r="P264" t="e">
        <f>MATCH(J264,[1]!Tableau1[Codearticle],0)</f>
        <v>#REF!</v>
      </c>
      <c r="R264" t="str">
        <f ca="1">IFERROR(INDEX(Tableau1[[#Headers],[01_LANCEMENT]:[15]],1,MATCH(récap!H264,OFFSET(Tableau1[[#Headers],[01_LANCEMENT]:[15]],MATCH(récap!J264,Tableau1[Codearticle],0),0),0)),"")</f>
        <v>03</v>
      </c>
      <c r="S264" t="e">
        <f>IF(P264=0,"",VLOOKUP(J264,[1]!Tableau1[#All],3,0))</f>
        <v>#REF!</v>
      </c>
      <c r="T264" s="11">
        <f t="shared" ref="T264:T286" si="12">_xlfn.ISOWEEKNUM(K264)</f>
        <v>52</v>
      </c>
      <c r="U264" t="str">
        <f t="shared" ref="U264:U286" si="13">YEAR(K264)&amp;"-"&amp;""&amp;T264</f>
        <v>2023-52</v>
      </c>
    </row>
    <row r="265" spans="5:21" x14ac:dyDescent="0.3">
      <c r="E265">
        <v>5253517</v>
      </c>
      <c r="H265">
        <v>20</v>
      </c>
      <c r="I265" t="s">
        <v>293</v>
      </c>
      <c r="J265" t="s">
        <v>14</v>
      </c>
      <c r="K265" s="10">
        <v>45243</v>
      </c>
      <c r="L265" t="s">
        <v>1800</v>
      </c>
      <c r="M265" t="s">
        <v>28</v>
      </c>
      <c r="N265" t="str">
        <f>IF(VLOOKUP(J265,[1]liste!M:M,1,0)&gt;0,"oui","non")</f>
        <v>oui</v>
      </c>
      <c r="O265" t="str">
        <f>VLOOKUP(J265,[1]liste!M:N,2,0)</f>
        <v>DF</v>
      </c>
      <c r="P265" t="e">
        <f>MATCH(J265,[1]!Tableau1[Codearticle],0)</f>
        <v>#REF!</v>
      </c>
      <c r="R265" t="str">
        <f ca="1">IFERROR(INDEX(Tableau1[[#Headers],[01_LANCEMENT]:[15]],1,MATCH(récap!H265,OFFSET(Tableau1[[#Headers],[01_LANCEMENT]:[15]],MATCH(récap!J265,Tableau1[Codearticle],0),0),0)),"")</f>
        <v/>
      </c>
      <c r="S265" t="e">
        <f>IF(P265=0,"",VLOOKUP(J265,[1]!Tableau1[#All],3,0))</f>
        <v>#REF!</v>
      </c>
      <c r="T265" s="11">
        <f t="shared" si="12"/>
        <v>46</v>
      </c>
      <c r="U265" t="str">
        <f t="shared" si="13"/>
        <v>2023-46</v>
      </c>
    </row>
    <row r="266" spans="5:21" x14ac:dyDescent="0.3">
      <c r="E266">
        <v>6301065</v>
      </c>
      <c r="H266">
        <v>20</v>
      </c>
      <c r="I266" t="s">
        <v>294</v>
      </c>
      <c r="J266" t="s">
        <v>14</v>
      </c>
      <c r="K266" s="10">
        <v>45245</v>
      </c>
      <c r="L266" t="s">
        <v>1800</v>
      </c>
      <c r="M266" t="s">
        <v>28</v>
      </c>
      <c r="N266" t="str">
        <f>IF(VLOOKUP(J266,[1]liste!M:M,1,0)&gt;0,"oui","non")</f>
        <v>oui</v>
      </c>
      <c r="O266" t="str">
        <f>VLOOKUP(J266,[1]liste!M:N,2,0)</f>
        <v>DF</v>
      </c>
      <c r="P266" t="e">
        <f>MATCH(J266,[1]!Tableau1[Codearticle],0)</f>
        <v>#REF!</v>
      </c>
      <c r="R266" t="str">
        <f ca="1">IFERROR(INDEX(Tableau1[[#Headers],[01_LANCEMENT]:[15]],1,MATCH(récap!H266,OFFSET(Tableau1[[#Headers],[01_LANCEMENT]:[15]],MATCH(récap!J266,Tableau1[Codearticle],0),0),0)),"")</f>
        <v/>
      </c>
      <c r="S266" t="e">
        <f>IF(P266=0,"",VLOOKUP(J266,[1]!Tableau1[#All],3,0))</f>
        <v>#REF!</v>
      </c>
      <c r="T266" s="11">
        <f t="shared" si="12"/>
        <v>46</v>
      </c>
      <c r="U266" t="str">
        <f t="shared" si="13"/>
        <v>2023-46</v>
      </c>
    </row>
    <row r="267" spans="5:21" x14ac:dyDescent="0.3">
      <c r="E267">
        <v>4160180</v>
      </c>
      <c r="H267">
        <v>20</v>
      </c>
      <c r="I267" t="s">
        <v>295</v>
      </c>
      <c r="J267" t="s">
        <v>14</v>
      </c>
      <c r="K267" s="10">
        <v>45248</v>
      </c>
      <c r="L267" t="s">
        <v>1800</v>
      </c>
      <c r="M267" t="s">
        <v>28</v>
      </c>
      <c r="N267" t="str">
        <f>IF(VLOOKUP(J267,[1]liste!M:M,1,0)&gt;0,"oui","non")</f>
        <v>oui</v>
      </c>
      <c r="O267" t="str">
        <f>VLOOKUP(J267,[1]liste!M:N,2,0)</f>
        <v>DF</v>
      </c>
      <c r="P267" t="e">
        <f>MATCH(J267,[1]!Tableau1[Codearticle],0)</f>
        <v>#REF!</v>
      </c>
      <c r="R267" t="str">
        <f ca="1">IFERROR(INDEX(Tableau1[[#Headers],[01_LANCEMENT]:[15]],1,MATCH(récap!H267,OFFSET(Tableau1[[#Headers],[01_LANCEMENT]:[15]],MATCH(récap!J267,Tableau1[Codearticle],0),0),0)),"")</f>
        <v/>
      </c>
      <c r="S267" t="e">
        <f>IF(P267=0,"",VLOOKUP(J267,[1]!Tableau1[#All],3,0))</f>
        <v>#REF!</v>
      </c>
      <c r="T267" s="11">
        <f t="shared" si="12"/>
        <v>46</v>
      </c>
      <c r="U267" t="str">
        <f t="shared" si="13"/>
        <v>2023-46</v>
      </c>
    </row>
    <row r="268" spans="5:21" x14ac:dyDescent="0.3">
      <c r="E268">
        <v>9931047</v>
      </c>
      <c r="H268">
        <v>40</v>
      </c>
      <c r="I268" t="s">
        <v>296</v>
      </c>
      <c r="J268" t="s">
        <v>14</v>
      </c>
      <c r="K268" s="10">
        <v>45252</v>
      </c>
      <c r="L268" t="s">
        <v>1800</v>
      </c>
      <c r="M268" t="s">
        <v>28</v>
      </c>
      <c r="N268" t="str">
        <f>IF(VLOOKUP(J268,[1]liste!M:M,1,0)&gt;0,"oui","non")</f>
        <v>oui</v>
      </c>
      <c r="O268" t="str">
        <f>VLOOKUP(J268,[1]liste!M:N,2,0)</f>
        <v>DF</v>
      </c>
      <c r="P268" t="e">
        <f>MATCH(J268,[1]!Tableau1[Codearticle],0)</f>
        <v>#REF!</v>
      </c>
      <c r="R268" t="str">
        <f ca="1">IFERROR(INDEX(Tableau1[[#Headers],[01_LANCEMENT]:[15]],1,MATCH(récap!H268,OFFSET(Tableau1[[#Headers],[01_LANCEMENT]:[15]],MATCH(récap!J268,Tableau1[Codearticle],0),0),0)),"")</f>
        <v>02</v>
      </c>
      <c r="S268" t="e">
        <f>IF(P268=0,"",VLOOKUP(J268,[1]!Tableau1[#All],3,0))</f>
        <v>#REF!</v>
      </c>
      <c r="T268" s="11">
        <f t="shared" si="12"/>
        <v>47</v>
      </c>
      <c r="U268" t="str">
        <f t="shared" si="13"/>
        <v>2023-47</v>
      </c>
    </row>
    <row r="269" spans="5:21" x14ac:dyDescent="0.3">
      <c r="E269">
        <v>2204441</v>
      </c>
      <c r="H269">
        <v>20</v>
      </c>
      <c r="I269" t="s">
        <v>297</v>
      </c>
      <c r="J269" t="s">
        <v>14</v>
      </c>
      <c r="K269" s="10">
        <v>45251</v>
      </c>
      <c r="L269" t="s">
        <v>1800</v>
      </c>
      <c r="M269" t="s">
        <v>28</v>
      </c>
      <c r="N269" t="str">
        <f>IF(VLOOKUP(J269,[1]liste!M:M,1,0)&gt;0,"oui","non")</f>
        <v>oui</v>
      </c>
      <c r="O269" t="str">
        <f>VLOOKUP(J269,[1]liste!M:N,2,0)</f>
        <v>DF</v>
      </c>
      <c r="P269" t="e">
        <f>MATCH(J269,[1]!Tableau1[Codearticle],0)</f>
        <v>#REF!</v>
      </c>
      <c r="R269" t="str">
        <f ca="1">IFERROR(INDEX(Tableau1[[#Headers],[01_LANCEMENT]:[15]],1,MATCH(récap!H269,OFFSET(Tableau1[[#Headers],[01_LANCEMENT]:[15]],MATCH(récap!J269,Tableau1[Codearticle],0),0),0)),"")</f>
        <v/>
      </c>
      <c r="S269" t="e">
        <f>IF(P269=0,"",VLOOKUP(J269,[1]!Tableau1[#All],3,0))</f>
        <v>#REF!</v>
      </c>
      <c r="T269" s="11">
        <f t="shared" si="12"/>
        <v>47</v>
      </c>
      <c r="U269" t="str">
        <f t="shared" si="13"/>
        <v>2023-47</v>
      </c>
    </row>
    <row r="270" spans="5:21" x14ac:dyDescent="0.3">
      <c r="E270">
        <v>7614110</v>
      </c>
      <c r="H270">
        <v>40</v>
      </c>
      <c r="I270" t="s">
        <v>298</v>
      </c>
      <c r="J270" t="s">
        <v>14</v>
      </c>
      <c r="K270" s="10">
        <v>45255</v>
      </c>
      <c r="L270" t="s">
        <v>1800</v>
      </c>
      <c r="M270" t="s">
        <v>28</v>
      </c>
      <c r="N270" t="str">
        <f>IF(VLOOKUP(J270,[1]liste!M:M,1,0)&gt;0,"oui","non")</f>
        <v>oui</v>
      </c>
      <c r="O270" t="str">
        <f>VLOOKUP(J270,[1]liste!M:N,2,0)</f>
        <v>DF</v>
      </c>
      <c r="P270" t="e">
        <f>MATCH(J270,[1]!Tableau1[Codearticle],0)</f>
        <v>#REF!</v>
      </c>
      <c r="R270" t="str">
        <f ca="1">IFERROR(INDEX(Tableau1[[#Headers],[01_LANCEMENT]:[15]],1,MATCH(récap!H270,OFFSET(Tableau1[[#Headers],[01_LANCEMENT]:[15]],MATCH(récap!J270,Tableau1[Codearticle],0),0),0)),"")</f>
        <v>02</v>
      </c>
      <c r="S270" t="e">
        <f>IF(P270=0,"",VLOOKUP(J270,[1]!Tableau1[#All],3,0))</f>
        <v>#REF!</v>
      </c>
      <c r="T270" s="11">
        <f t="shared" si="12"/>
        <v>47</v>
      </c>
      <c r="U270" t="str">
        <f t="shared" si="13"/>
        <v>2023-47</v>
      </c>
    </row>
    <row r="271" spans="5:21" x14ac:dyDescent="0.3">
      <c r="E271">
        <v>4796096</v>
      </c>
      <c r="H271">
        <v>20</v>
      </c>
      <c r="I271" t="s">
        <v>299</v>
      </c>
      <c r="J271" t="s">
        <v>14</v>
      </c>
      <c r="K271" s="10">
        <v>45260</v>
      </c>
      <c r="L271" t="s">
        <v>1800</v>
      </c>
      <c r="M271" t="s">
        <v>28</v>
      </c>
      <c r="N271" t="str">
        <f>IF(VLOOKUP(J271,[1]liste!M:M,1,0)&gt;0,"oui","non")</f>
        <v>oui</v>
      </c>
      <c r="O271" t="str">
        <f>VLOOKUP(J271,[1]liste!M:N,2,0)</f>
        <v>DF</v>
      </c>
      <c r="P271" t="e">
        <f>MATCH(J271,[1]!Tableau1[Codearticle],0)</f>
        <v>#REF!</v>
      </c>
      <c r="R271" t="str">
        <f ca="1">IFERROR(INDEX(Tableau1[[#Headers],[01_LANCEMENT]:[15]],1,MATCH(récap!H271,OFFSET(Tableau1[[#Headers],[01_LANCEMENT]:[15]],MATCH(récap!J271,Tableau1[Codearticle],0),0),0)),"")</f>
        <v/>
      </c>
      <c r="S271" t="e">
        <f>IF(P271=0,"",VLOOKUP(J271,[1]!Tableau1[#All],3,0))</f>
        <v>#REF!</v>
      </c>
      <c r="T271" s="11">
        <f t="shared" si="12"/>
        <v>48</v>
      </c>
      <c r="U271" t="str">
        <f t="shared" si="13"/>
        <v>2023-48</v>
      </c>
    </row>
    <row r="272" spans="5:21" x14ac:dyDescent="0.3">
      <c r="E272">
        <v>4118917</v>
      </c>
      <c r="H272">
        <v>70</v>
      </c>
      <c r="I272" t="s">
        <v>300</v>
      </c>
      <c r="J272" t="s">
        <v>14</v>
      </c>
      <c r="K272" s="10">
        <v>45273</v>
      </c>
      <c r="L272" t="s">
        <v>1800</v>
      </c>
      <c r="M272" t="s">
        <v>28</v>
      </c>
      <c r="N272" t="str">
        <f>IF(VLOOKUP(J272,[1]liste!M:M,1,0)&gt;0,"oui","non")</f>
        <v>oui</v>
      </c>
      <c r="O272" t="str">
        <f>VLOOKUP(J272,[1]liste!M:N,2,0)</f>
        <v>DF</v>
      </c>
      <c r="P272" t="e">
        <f>MATCH(J272,[1]!Tableau1[Codearticle],0)</f>
        <v>#REF!</v>
      </c>
      <c r="R272" t="str">
        <f ca="1">IFERROR(INDEX(Tableau1[[#Headers],[01_LANCEMENT]:[15]],1,MATCH(récap!H272,OFFSET(Tableau1[[#Headers],[01_LANCEMENT]:[15]],MATCH(récap!J272,Tableau1[Codearticle],0),0),0)),"")</f>
        <v>03</v>
      </c>
      <c r="S272" t="e">
        <f>IF(P272=0,"",VLOOKUP(J272,[1]!Tableau1[#All],3,0))</f>
        <v>#REF!</v>
      </c>
      <c r="T272" s="11">
        <f t="shared" si="12"/>
        <v>50</v>
      </c>
      <c r="U272" t="str">
        <f t="shared" si="13"/>
        <v>2023-50</v>
      </c>
    </row>
    <row r="273" spans="5:21" x14ac:dyDescent="0.3">
      <c r="E273">
        <v>4144684</v>
      </c>
      <c r="H273">
        <v>85</v>
      </c>
      <c r="I273" t="s">
        <v>301</v>
      </c>
      <c r="J273" t="s">
        <v>14</v>
      </c>
      <c r="K273" s="10">
        <v>45284</v>
      </c>
      <c r="L273" t="s">
        <v>1800</v>
      </c>
      <c r="M273" t="s">
        <v>28</v>
      </c>
      <c r="N273" t="str">
        <f>IF(VLOOKUP(J273,[1]liste!M:M,1,0)&gt;0,"oui","non")</f>
        <v>oui</v>
      </c>
      <c r="O273" t="str">
        <f>VLOOKUP(J273,[1]liste!M:N,2,0)</f>
        <v>DF</v>
      </c>
      <c r="P273" t="e">
        <f>MATCH(J273,[1]!Tableau1[Codearticle],0)</f>
        <v>#REF!</v>
      </c>
      <c r="R273" t="str">
        <f ca="1">IFERROR(INDEX(Tableau1[[#Headers],[01_LANCEMENT]:[15]],1,MATCH(récap!H273,OFFSET(Tableau1[[#Headers],[01_LANCEMENT]:[15]],MATCH(récap!J273,Tableau1[Codearticle],0),0),0)),"")</f>
        <v/>
      </c>
      <c r="S273" t="e">
        <f>IF(P273=0,"",VLOOKUP(J273,[1]!Tableau1[#All],3,0))</f>
        <v>#REF!</v>
      </c>
      <c r="T273" s="11">
        <f t="shared" si="12"/>
        <v>51</v>
      </c>
      <c r="U273" t="str">
        <f t="shared" si="13"/>
        <v>2023-51</v>
      </c>
    </row>
    <row r="274" spans="5:21" x14ac:dyDescent="0.3">
      <c r="E274">
        <v>9751981</v>
      </c>
      <c r="H274">
        <v>85</v>
      </c>
      <c r="I274" t="s">
        <v>302</v>
      </c>
      <c r="J274" t="s">
        <v>14</v>
      </c>
      <c r="K274" s="10">
        <v>45286</v>
      </c>
      <c r="L274" t="s">
        <v>1800</v>
      </c>
      <c r="M274" t="s">
        <v>28</v>
      </c>
      <c r="N274" t="str">
        <f>IF(VLOOKUP(J274,[1]liste!M:M,1,0)&gt;0,"oui","non")</f>
        <v>oui</v>
      </c>
      <c r="O274" t="str">
        <f>VLOOKUP(J274,[1]liste!M:N,2,0)</f>
        <v>DF</v>
      </c>
      <c r="P274" t="e">
        <f>MATCH(J274,[1]!Tableau1[Codearticle],0)</f>
        <v>#REF!</v>
      </c>
      <c r="R274" t="str">
        <f ca="1">IFERROR(INDEX(Tableau1[[#Headers],[01_LANCEMENT]:[15]],1,MATCH(récap!H274,OFFSET(Tableau1[[#Headers],[01_LANCEMENT]:[15]],MATCH(récap!J274,Tableau1[Codearticle],0),0),0)),"")</f>
        <v/>
      </c>
      <c r="S274" t="e">
        <f>IF(P274=0,"",VLOOKUP(J274,[1]!Tableau1[#All],3,0))</f>
        <v>#REF!</v>
      </c>
      <c r="T274" s="11">
        <f t="shared" si="12"/>
        <v>52</v>
      </c>
      <c r="U274" t="str">
        <f t="shared" si="13"/>
        <v>2023-52</v>
      </c>
    </row>
    <row r="275" spans="5:21" x14ac:dyDescent="0.3">
      <c r="E275">
        <v>4635977</v>
      </c>
      <c r="H275">
        <v>40</v>
      </c>
      <c r="I275" t="s">
        <v>303</v>
      </c>
      <c r="J275" t="s">
        <v>14</v>
      </c>
      <c r="K275" s="10">
        <v>45267</v>
      </c>
      <c r="L275" t="s">
        <v>1800</v>
      </c>
      <c r="M275" t="s">
        <v>28</v>
      </c>
      <c r="N275" t="str">
        <f>IF(VLOOKUP(J275,[1]liste!M:M,1,0)&gt;0,"oui","non")</f>
        <v>oui</v>
      </c>
      <c r="O275" t="str">
        <f>VLOOKUP(J275,[1]liste!M:N,2,0)</f>
        <v>DF</v>
      </c>
      <c r="P275" t="e">
        <f>MATCH(J275,[1]!Tableau1[Codearticle],0)</f>
        <v>#REF!</v>
      </c>
      <c r="R275" t="str">
        <f ca="1">IFERROR(INDEX(Tableau1[[#Headers],[01_LANCEMENT]:[15]],1,MATCH(récap!H275,OFFSET(Tableau1[[#Headers],[01_LANCEMENT]:[15]],MATCH(récap!J275,Tableau1[Codearticle],0),0),0)),"")</f>
        <v>02</v>
      </c>
      <c r="S275" t="e">
        <f>IF(P275=0,"",VLOOKUP(J275,[1]!Tableau1[#All],3,0))</f>
        <v>#REF!</v>
      </c>
      <c r="T275" s="11">
        <f t="shared" si="12"/>
        <v>49</v>
      </c>
      <c r="U275" t="str">
        <f t="shared" si="13"/>
        <v>2023-49</v>
      </c>
    </row>
    <row r="276" spans="5:21" x14ac:dyDescent="0.3">
      <c r="E276">
        <v>8719636</v>
      </c>
      <c r="H276">
        <v>20</v>
      </c>
      <c r="I276" t="s">
        <v>304</v>
      </c>
      <c r="J276" t="s">
        <v>14</v>
      </c>
      <c r="K276" s="10">
        <v>45273</v>
      </c>
      <c r="L276" t="s">
        <v>1800</v>
      </c>
      <c r="M276" t="s">
        <v>28</v>
      </c>
      <c r="N276" t="str">
        <f>IF(VLOOKUP(J276,[1]liste!M:M,1,0)&gt;0,"oui","non")</f>
        <v>oui</v>
      </c>
      <c r="O276" t="str">
        <f>VLOOKUP(J276,[1]liste!M:N,2,0)</f>
        <v>DF</v>
      </c>
      <c r="P276" t="e">
        <f>MATCH(J276,[1]!Tableau1[Codearticle],0)</f>
        <v>#REF!</v>
      </c>
      <c r="R276" t="str">
        <f ca="1">IFERROR(INDEX(Tableau1[[#Headers],[01_LANCEMENT]:[15]],1,MATCH(récap!H276,OFFSET(Tableau1[[#Headers],[01_LANCEMENT]:[15]],MATCH(récap!J276,Tableau1[Codearticle],0),0),0)),"")</f>
        <v/>
      </c>
      <c r="S276" t="e">
        <f>IF(P276=0,"",VLOOKUP(J276,[1]!Tableau1[#All],3,0))</f>
        <v>#REF!</v>
      </c>
      <c r="T276" s="11">
        <f t="shared" si="12"/>
        <v>50</v>
      </c>
      <c r="U276" t="str">
        <f t="shared" si="13"/>
        <v>2023-50</v>
      </c>
    </row>
    <row r="277" spans="5:21" x14ac:dyDescent="0.3">
      <c r="E277">
        <v>5669486</v>
      </c>
      <c r="H277">
        <v>40</v>
      </c>
      <c r="I277" t="s">
        <v>305</v>
      </c>
      <c r="J277" t="s">
        <v>14</v>
      </c>
      <c r="K277" s="10">
        <v>45274</v>
      </c>
      <c r="L277" t="s">
        <v>1800</v>
      </c>
      <c r="M277" t="s">
        <v>28</v>
      </c>
      <c r="N277" t="str">
        <f>IF(VLOOKUP(J277,[1]liste!M:M,1,0)&gt;0,"oui","non")</f>
        <v>oui</v>
      </c>
      <c r="O277" t="str">
        <f>VLOOKUP(J277,[1]liste!M:N,2,0)</f>
        <v>DF</v>
      </c>
      <c r="P277" t="e">
        <f>MATCH(J277,[1]!Tableau1[Codearticle],0)</f>
        <v>#REF!</v>
      </c>
      <c r="R277" t="str">
        <f ca="1">IFERROR(INDEX(Tableau1[[#Headers],[01_LANCEMENT]:[15]],1,MATCH(récap!H277,OFFSET(Tableau1[[#Headers],[01_LANCEMENT]:[15]],MATCH(récap!J277,Tableau1[Codearticle],0),0),0)),"")</f>
        <v>02</v>
      </c>
      <c r="S277" t="e">
        <f>IF(P277=0,"",VLOOKUP(J277,[1]!Tableau1[#All],3,0))</f>
        <v>#REF!</v>
      </c>
      <c r="T277" s="11">
        <f t="shared" si="12"/>
        <v>50</v>
      </c>
      <c r="U277" t="str">
        <f t="shared" si="13"/>
        <v>2023-50</v>
      </c>
    </row>
    <row r="278" spans="5:21" x14ac:dyDescent="0.3">
      <c r="E278">
        <v>7747787</v>
      </c>
      <c r="H278">
        <v>40</v>
      </c>
      <c r="I278" t="s">
        <v>306</v>
      </c>
      <c r="J278" t="s">
        <v>14</v>
      </c>
      <c r="K278" s="10">
        <v>45271</v>
      </c>
      <c r="L278" t="s">
        <v>1800</v>
      </c>
      <c r="M278" t="s">
        <v>28</v>
      </c>
      <c r="N278" t="str">
        <f>IF(VLOOKUP(J278,[1]liste!M:M,1,0)&gt;0,"oui","non")</f>
        <v>oui</v>
      </c>
      <c r="O278" t="str">
        <f>VLOOKUP(J278,[1]liste!M:N,2,0)</f>
        <v>DF</v>
      </c>
      <c r="P278" t="e">
        <f>MATCH(J278,[1]!Tableau1[Codearticle],0)</f>
        <v>#REF!</v>
      </c>
      <c r="R278" t="str">
        <f ca="1">IFERROR(INDEX(Tableau1[[#Headers],[01_LANCEMENT]:[15]],1,MATCH(récap!H278,OFFSET(Tableau1[[#Headers],[01_LANCEMENT]:[15]],MATCH(récap!J278,Tableau1[Codearticle],0),0),0)),"")</f>
        <v>02</v>
      </c>
      <c r="S278" t="e">
        <f>IF(P278=0,"",VLOOKUP(J278,[1]!Tableau1[#All],3,0))</f>
        <v>#REF!</v>
      </c>
      <c r="T278" s="11">
        <f t="shared" si="12"/>
        <v>50</v>
      </c>
      <c r="U278" t="str">
        <f t="shared" si="13"/>
        <v>2023-50</v>
      </c>
    </row>
    <row r="279" spans="5:21" x14ac:dyDescent="0.3">
      <c r="E279">
        <v>2207915</v>
      </c>
      <c r="H279">
        <v>20</v>
      </c>
      <c r="I279" t="s">
        <v>307</v>
      </c>
      <c r="J279" t="s">
        <v>14</v>
      </c>
      <c r="K279" s="10">
        <v>45287</v>
      </c>
      <c r="L279" t="s">
        <v>1800</v>
      </c>
      <c r="M279" t="s">
        <v>28</v>
      </c>
      <c r="N279" t="str">
        <f>IF(VLOOKUP(J279,[1]liste!M:M,1,0)&gt;0,"oui","non")</f>
        <v>oui</v>
      </c>
      <c r="O279" t="str">
        <f>VLOOKUP(J279,[1]liste!M:N,2,0)</f>
        <v>DF</v>
      </c>
      <c r="P279" t="e">
        <f>MATCH(J279,[1]!Tableau1[Codearticle],0)</f>
        <v>#REF!</v>
      </c>
      <c r="R279" t="str">
        <f ca="1">IFERROR(INDEX(Tableau1[[#Headers],[01_LANCEMENT]:[15]],1,MATCH(récap!H279,OFFSET(Tableau1[[#Headers],[01_LANCEMENT]:[15]],MATCH(récap!J279,Tableau1[Codearticle],0),0),0)),"")</f>
        <v/>
      </c>
      <c r="S279" t="e">
        <f>IF(P279=0,"",VLOOKUP(J279,[1]!Tableau1[#All],3,0))</f>
        <v>#REF!</v>
      </c>
      <c r="T279" s="11">
        <f t="shared" si="12"/>
        <v>52</v>
      </c>
      <c r="U279" t="str">
        <f t="shared" si="13"/>
        <v>2023-52</v>
      </c>
    </row>
    <row r="280" spans="5:21" x14ac:dyDescent="0.3">
      <c r="E280">
        <v>6923219</v>
      </c>
      <c r="H280">
        <v>40</v>
      </c>
      <c r="I280" t="s">
        <v>308</v>
      </c>
      <c r="J280" t="s">
        <v>14</v>
      </c>
      <c r="K280" s="10">
        <v>45282</v>
      </c>
      <c r="L280" t="s">
        <v>1800</v>
      </c>
      <c r="M280" t="s">
        <v>28</v>
      </c>
      <c r="N280" t="str">
        <f>IF(VLOOKUP(J280,[1]liste!M:M,1,0)&gt;0,"oui","non")</f>
        <v>oui</v>
      </c>
      <c r="O280" t="str">
        <f>VLOOKUP(J280,[1]liste!M:N,2,0)</f>
        <v>DF</v>
      </c>
      <c r="P280" t="e">
        <f>MATCH(J280,[1]!Tableau1[Codearticle],0)</f>
        <v>#REF!</v>
      </c>
      <c r="R280" t="str">
        <f ca="1">IFERROR(INDEX(Tableau1[[#Headers],[01_LANCEMENT]:[15]],1,MATCH(récap!H280,OFFSET(Tableau1[[#Headers],[01_LANCEMENT]:[15]],MATCH(récap!J280,Tableau1[Codearticle],0),0),0)),"")</f>
        <v>02</v>
      </c>
      <c r="S280" t="e">
        <f>IF(P280=0,"",VLOOKUP(J280,[1]!Tableau1[#All],3,0))</f>
        <v>#REF!</v>
      </c>
      <c r="T280" s="11">
        <f t="shared" si="12"/>
        <v>51</v>
      </c>
      <c r="U280" t="str">
        <f t="shared" si="13"/>
        <v>2023-51</v>
      </c>
    </row>
    <row r="281" spans="5:21" x14ac:dyDescent="0.3">
      <c r="E281">
        <v>5731766</v>
      </c>
      <c r="H281">
        <v>20</v>
      </c>
      <c r="I281" t="s">
        <v>309</v>
      </c>
      <c r="J281" t="s">
        <v>14</v>
      </c>
      <c r="K281" s="10">
        <v>45241</v>
      </c>
      <c r="L281" t="s">
        <v>1800</v>
      </c>
      <c r="M281" t="s">
        <v>28</v>
      </c>
      <c r="N281" t="str">
        <f>IF(VLOOKUP(J281,[1]liste!M:M,1,0)&gt;0,"oui","non")</f>
        <v>oui</v>
      </c>
      <c r="O281" t="str">
        <f>VLOOKUP(J281,[1]liste!M:N,2,0)</f>
        <v>DF</v>
      </c>
      <c r="P281" t="e">
        <f>MATCH(J281,[1]!Tableau1[Codearticle],0)</f>
        <v>#REF!</v>
      </c>
      <c r="R281" t="str">
        <f ca="1">IFERROR(INDEX(Tableau1[[#Headers],[01_LANCEMENT]:[15]],1,MATCH(récap!H281,OFFSET(Tableau1[[#Headers],[01_LANCEMENT]:[15]],MATCH(récap!J281,Tableau1[Codearticle],0),0),0)),"")</f>
        <v/>
      </c>
      <c r="S281" t="e">
        <f>IF(P281=0,"",VLOOKUP(J281,[1]!Tableau1[#All],3,0))</f>
        <v>#REF!</v>
      </c>
      <c r="T281" s="11">
        <f t="shared" si="12"/>
        <v>45</v>
      </c>
      <c r="U281" t="str">
        <f t="shared" si="13"/>
        <v>2023-45</v>
      </c>
    </row>
    <row r="282" spans="5:21" x14ac:dyDescent="0.3">
      <c r="E282">
        <v>7463696</v>
      </c>
      <c r="H282">
        <v>20</v>
      </c>
      <c r="I282" t="s">
        <v>310</v>
      </c>
      <c r="J282" t="s">
        <v>14</v>
      </c>
      <c r="K282" s="10">
        <v>45243</v>
      </c>
      <c r="L282" t="s">
        <v>1800</v>
      </c>
      <c r="M282" t="s">
        <v>28</v>
      </c>
      <c r="N282" t="str">
        <f>IF(VLOOKUP(J282,[1]liste!M:M,1,0)&gt;0,"oui","non")</f>
        <v>oui</v>
      </c>
      <c r="O282" t="str">
        <f>VLOOKUP(J282,[1]liste!M:N,2,0)</f>
        <v>DF</v>
      </c>
      <c r="P282" t="e">
        <f>MATCH(J282,[1]!Tableau1[Codearticle],0)</f>
        <v>#REF!</v>
      </c>
      <c r="R282" t="str">
        <f ca="1">IFERROR(INDEX(Tableau1[[#Headers],[01_LANCEMENT]:[15]],1,MATCH(récap!H282,OFFSET(Tableau1[[#Headers],[01_LANCEMENT]:[15]],MATCH(récap!J282,Tableau1[Codearticle],0),0),0)),"")</f>
        <v/>
      </c>
      <c r="S282" t="e">
        <f>IF(P282=0,"",VLOOKUP(J282,[1]!Tableau1[#All],3,0))</f>
        <v>#REF!</v>
      </c>
      <c r="T282" s="11">
        <f t="shared" si="12"/>
        <v>46</v>
      </c>
      <c r="U282" t="str">
        <f t="shared" si="13"/>
        <v>2023-46</v>
      </c>
    </row>
    <row r="283" spans="5:21" x14ac:dyDescent="0.3">
      <c r="E283">
        <v>3630688</v>
      </c>
      <c r="H283">
        <v>40</v>
      </c>
      <c r="I283" t="s">
        <v>311</v>
      </c>
      <c r="J283" t="s">
        <v>14</v>
      </c>
      <c r="K283" s="10">
        <v>45244</v>
      </c>
      <c r="L283" t="s">
        <v>1800</v>
      </c>
      <c r="M283" t="s">
        <v>28</v>
      </c>
      <c r="N283" t="str">
        <f>IF(VLOOKUP(J283,[1]liste!M:M,1,0)&gt;0,"oui","non")</f>
        <v>oui</v>
      </c>
      <c r="O283" t="str">
        <f>VLOOKUP(J283,[1]liste!M:N,2,0)</f>
        <v>DF</v>
      </c>
      <c r="P283" t="e">
        <f>MATCH(J283,[1]!Tableau1[Codearticle],0)</f>
        <v>#REF!</v>
      </c>
      <c r="R283" t="str">
        <f ca="1">IFERROR(INDEX(Tableau1[[#Headers],[01_LANCEMENT]:[15]],1,MATCH(récap!H283,OFFSET(Tableau1[[#Headers],[01_LANCEMENT]:[15]],MATCH(récap!J283,Tableau1[Codearticle],0),0),0)),"")</f>
        <v>02</v>
      </c>
      <c r="S283" t="e">
        <f>IF(P283=0,"",VLOOKUP(J283,[1]!Tableau1[#All],3,0))</f>
        <v>#REF!</v>
      </c>
      <c r="T283" s="11">
        <f t="shared" si="12"/>
        <v>46</v>
      </c>
      <c r="U283" t="str">
        <f t="shared" si="13"/>
        <v>2023-46</v>
      </c>
    </row>
    <row r="284" spans="5:21" x14ac:dyDescent="0.3">
      <c r="E284">
        <v>3990615</v>
      </c>
      <c r="H284">
        <v>20</v>
      </c>
      <c r="I284" t="s">
        <v>312</v>
      </c>
      <c r="J284" t="s">
        <v>14</v>
      </c>
      <c r="K284" s="10">
        <v>45246</v>
      </c>
      <c r="L284" t="s">
        <v>1800</v>
      </c>
      <c r="M284" t="s">
        <v>28</v>
      </c>
      <c r="N284" t="str">
        <f>IF(VLOOKUP(J284,[1]liste!M:M,1,0)&gt;0,"oui","non")</f>
        <v>oui</v>
      </c>
      <c r="O284" t="str">
        <f>VLOOKUP(J284,[1]liste!M:N,2,0)</f>
        <v>DF</v>
      </c>
      <c r="P284" t="e">
        <f>MATCH(J284,[1]!Tableau1[Codearticle],0)</f>
        <v>#REF!</v>
      </c>
      <c r="R284" t="str">
        <f ca="1">IFERROR(INDEX(Tableau1[[#Headers],[01_LANCEMENT]:[15]],1,MATCH(récap!H284,OFFSET(Tableau1[[#Headers],[01_LANCEMENT]:[15]],MATCH(récap!J284,Tableau1[Codearticle],0),0),0)),"")</f>
        <v/>
      </c>
      <c r="S284" t="e">
        <f>IF(P284=0,"",VLOOKUP(J284,[1]!Tableau1[#All],3,0))</f>
        <v>#REF!</v>
      </c>
      <c r="T284" s="11">
        <f t="shared" si="12"/>
        <v>46</v>
      </c>
      <c r="U284" t="str">
        <f t="shared" si="13"/>
        <v>2023-46</v>
      </c>
    </row>
    <row r="285" spans="5:21" x14ac:dyDescent="0.3">
      <c r="E285">
        <v>2778412</v>
      </c>
      <c r="H285">
        <v>20</v>
      </c>
      <c r="I285" t="s">
        <v>313</v>
      </c>
      <c r="J285" t="s">
        <v>14</v>
      </c>
      <c r="K285" s="10">
        <v>45238</v>
      </c>
      <c r="L285" t="s">
        <v>1800</v>
      </c>
      <c r="M285" t="s">
        <v>28</v>
      </c>
      <c r="N285" t="str">
        <f>IF(VLOOKUP(J285,[1]liste!M:M,1,0)&gt;0,"oui","non")</f>
        <v>oui</v>
      </c>
      <c r="O285" t="str">
        <f>VLOOKUP(J285,[1]liste!M:N,2,0)</f>
        <v>DF</v>
      </c>
      <c r="P285" t="e">
        <f>MATCH(J285,[1]!Tableau1[Codearticle],0)</f>
        <v>#REF!</v>
      </c>
      <c r="R285" t="str">
        <f ca="1">IFERROR(INDEX(Tableau1[[#Headers],[01_LANCEMENT]:[15]],1,MATCH(récap!H285,OFFSET(Tableau1[[#Headers],[01_LANCEMENT]:[15]],MATCH(récap!J285,Tableau1[Codearticle],0),0),0)),"")</f>
        <v/>
      </c>
      <c r="S285" t="e">
        <f>IF(P285=0,"",VLOOKUP(J285,[1]!Tableau1[#All],3,0))</f>
        <v>#REF!</v>
      </c>
      <c r="T285" s="11">
        <f t="shared" si="12"/>
        <v>45</v>
      </c>
      <c r="U285" t="str">
        <f t="shared" si="13"/>
        <v>2023-45</v>
      </c>
    </row>
    <row r="286" spans="5:21" x14ac:dyDescent="0.3">
      <c r="E286">
        <v>8000392</v>
      </c>
      <c r="H286">
        <v>20</v>
      </c>
      <c r="I286" t="s">
        <v>314</v>
      </c>
      <c r="J286" t="s">
        <v>14</v>
      </c>
      <c r="K286" s="10">
        <v>45239</v>
      </c>
      <c r="L286" t="s">
        <v>1800</v>
      </c>
      <c r="M286" t="s">
        <v>28</v>
      </c>
      <c r="N286" t="str">
        <f>IF(VLOOKUP(J286,[1]liste!M:M,1,0)&gt;0,"oui","non")</f>
        <v>oui</v>
      </c>
      <c r="O286" t="str">
        <f>VLOOKUP(J286,[1]liste!M:N,2,0)</f>
        <v>DF</v>
      </c>
      <c r="P286" t="e">
        <f>MATCH(J286,[1]!Tableau1[Codearticle],0)</f>
        <v>#REF!</v>
      </c>
      <c r="R286" t="str">
        <f ca="1">IFERROR(INDEX(Tableau1[[#Headers],[01_LANCEMENT]:[15]],1,MATCH(récap!H286,OFFSET(Tableau1[[#Headers],[01_LANCEMENT]:[15]],MATCH(récap!J286,Tableau1[Codearticle],0),0),0)),"")</f>
        <v/>
      </c>
      <c r="S286" t="e">
        <f>IF(P286=0,"",VLOOKUP(J286,[1]!Tableau1[#All],3,0))</f>
        <v>#REF!</v>
      </c>
      <c r="T286" s="11">
        <f t="shared" si="12"/>
        <v>45</v>
      </c>
      <c r="U286" t="str">
        <f t="shared" si="13"/>
        <v>2023-45</v>
      </c>
    </row>
    <row r="287" spans="5:21" x14ac:dyDescent="0.3">
      <c r="E287">
        <v>6763273</v>
      </c>
      <c r="H287">
        <v>40</v>
      </c>
      <c r="I287" t="s">
        <v>315</v>
      </c>
      <c r="J287" t="s">
        <v>14</v>
      </c>
      <c r="K287" s="10">
        <v>45251</v>
      </c>
      <c r="L287" t="s">
        <v>1800</v>
      </c>
      <c r="M287" t="s">
        <v>28</v>
      </c>
      <c r="N287" t="str">
        <f>IF(VLOOKUP(J287,[1]liste!M:M,1,0)&gt;0,"oui","non")</f>
        <v>oui</v>
      </c>
      <c r="O287" t="str">
        <f>VLOOKUP(J287,[1]liste!M:N,2,0)</f>
        <v>DF</v>
      </c>
      <c r="P287" t="e">
        <f>MATCH(J287,[1]!Tableau1[Codearticle],0)</f>
        <v>#REF!</v>
      </c>
      <c r="R287" t="str">
        <f ca="1">IFERROR(INDEX(Tableau1[[#Headers],[01_LANCEMENT]:[15]],1,MATCH(récap!H287,OFFSET(Tableau1[[#Headers],[01_LANCEMENT]:[15]],MATCH(récap!J287,Tableau1[Codearticle],0),0),0)),"")</f>
        <v>02</v>
      </c>
      <c r="S287" t="e">
        <f>IF(P287=0,"",VLOOKUP(J287,[1]!Tableau1[#All],3,0))</f>
        <v>#REF!</v>
      </c>
      <c r="T287" s="11">
        <f t="shared" ref="T287:T308" si="14">_xlfn.ISOWEEKNUM(K287)</f>
        <v>47</v>
      </c>
      <c r="U287" t="str">
        <f t="shared" ref="U287:U308" si="15">YEAR(K287)&amp;"-"&amp;""&amp;T287</f>
        <v>2023-47</v>
      </c>
    </row>
    <row r="288" spans="5:21" x14ac:dyDescent="0.3">
      <c r="E288">
        <v>4106767</v>
      </c>
      <c r="H288">
        <v>45</v>
      </c>
      <c r="I288" t="s">
        <v>316</v>
      </c>
      <c r="J288" t="s">
        <v>14</v>
      </c>
      <c r="K288" s="10">
        <v>45265</v>
      </c>
      <c r="L288" t="s">
        <v>1800</v>
      </c>
      <c r="M288" t="s">
        <v>28</v>
      </c>
      <c r="N288" t="str">
        <f>IF(VLOOKUP(J288,[1]liste!M:M,1,0)&gt;0,"oui","non")</f>
        <v>oui</v>
      </c>
      <c r="O288" t="str">
        <f>VLOOKUP(J288,[1]liste!M:N,2,0)</f>
        <v>DF</v>
      </c>
      <c r="P288" t="e">
        <f>MATCH(J288,[1]!Tableau1[Codearticle],0)</f>
        <v>#REF!</v>
      </c>
      <c r="R288" t="str">
        <f ca="1">IFERROR(INDEX(Tableau1[[#Headers],[01_LANCEMENT]:[15]],1,MATCH(récap!H288,OFFSET(Tableau1[[#Headers],[01_LANCEMENT]:[15]],MATCH(récap!J288,Tableau1[Codearticle],0),0),0)),"")</f>
        <v/>
      </c>
      <c r="S288" t="e">
        <f>IF(P288=0,"",VLOOKUP(J288,[1]!Tableau1[#All],3,0))</f>
        <v>#REF!</v>
      </c>
      <c r="T288" s="11">
        <f t="shared" si="14"/>
        <v>49</v>
      </c>
      <c r="U288" t="str">
        <f t="shared" si="15"/>
        <v>2023-49</v>
      </c>
    </row>
    <row r="289" spans="5:21" x14ac:dyDescent="0.3">
      <c r="E289">
        <v>2417913</v>
      </c>
      <c r="H289">
        <v>40</v>
      </c>
      <c r="I289" t="s">
        <v>317</v>
      </c>
      <c r="J289" t="s">
        <v>14</v>
      </c>
      <c r="K289" s="10">
        <v>45247</v>
      </c>
      <c r="L289" t="s">
        <v>1800</v>
      </c>
      <c r="M289" t="s">
        <v>28</v>
      </c>
      <c r="N289" t="str">
        <f>IF(VLOOKUP(J289,[1]liste!M:M,1,0)&gt;0,"oui","non")</f>
        <v>oui</v>
      </c>
      <c r="O289" t="str">
        <f>VLOOKUP(J289,[1]liste!M:N,2,0)</f>
        <v>DF</v>
      </c>
      <c r="P289" t="e">
        <f>MATCH(J289,[1]!Tableau1[Codearticle],0)</f>
        <v>#REF!</v>
      </c>
      <c r="R289" t="str">
        <f ca="1">IFERROR(INDEX(Tableau1[[#Headers],[01_LANCEMENT]:[15]],1,MATCH(récap!H289,OFFSET(Tableau1[[#Headers],[01_LANCEMENT]:[15]],MATCH(récap!J289,Tableau1[Codearticle],0),0),0)),"")</f>
        <v>02</v>
      </c>
      <c r="S289" t="e">
        <f>IF(P289=0,"",VLOOKUP(J289,[1]!Tableau1[#All],3,0))</f>
        <v>#REF!</v>
      </c>
      <c r="T289" s="11">
        <f t="shared" si="14"/>
        <v>46</v>
      </c>
      <c r="U289" t="str">
        <f t="shared" si="15"/>
        <v>2023-46</v>
      </c>
    </row>
    <row r="290" spans="5:21" x14ac:dyDescent="0.3">
      <c r="E290">
        <v>4962901</v>
      </c>
      <c r="H290">
        <v>20</v>
      </c>
      <c r="I290" t="s">
        <v>318</v>
      </c>
      <c r="J290" t="s">
        <v>14</v>
      </c>
      <c r="K290" s="10">
        <v>45250</v>
      </c>
      <c r="L290" t="s">
        <v>1800</v>
      </c>
      <c r="M290" t="s">
        <v>28</v>
      </c>
      <c r="N290" t="str">
        <f>IF(VLOOKUP(J290,[1]liste!M:M,1,0)&gt;0,"oui","non")</f>
        <v>oui</v>
      </c>
      <c r="O290" t="str">
        <f>VLOOKUP(J290,[1]liste!M:N,2,0)</f>
        <v>DF</v>
      </c>
      <c r="P290" t="e">
        <f>MATCH(J290,[1]!Tableau1[Codearticle],0)</f>
        <v>#REF!</v>
      </c>
      <c r="R290" t="str">
        <f ca="1">IFERROR(INDEX(Tableau1[[#Headers],[01_LANCEMENT]:[15]],1,MATCH(récap!H290,OFFSET(Tableau1[[#Headers],[01_LANCEMENT]:[15]],MATCH(récap!J290,Tableau1[Codearticle],0),0),0)),"")</f>
        <v/>
      </c>
      <c r="S290" t="e">
        <f>IF(P290=0,"",VLOOKUP(J290,[1]!Tableau1[#All],3,0))</f>
        <v>#REF!</v>
      </c>
      <c r="T290" s="11">
        <f t="shared" si="14"/>
        <v>47</v>
      </c>
      <c r="U290" t="str">
        <f t="shared" si="15"/>
        <v>2023-47</v>
      </c>
    </row>
    <row r="291" spans="5:21" x14ac:dyDescent="0.3">
      <c r="E291">
        <v>9615284</v>
      </c>
      <c r="H291">
        <v>20</v>
      </c>
      <c r="I291" t="s">
        <v>319</v>
      </c>
      <c r="J291" t="s">
        <v>14</v>
      </c>
      <c r="K291" s="10">
        <v>45261</v>
      </c>
      <c r="L291" t="s">
        <v>1800</v>
      </c>
      <c r="M291" t="s">
        <v>28</v>
      </c>
      <c r="N291" t="str">
        <f>IF(VLOOKUP(J291,[1]liste!M:M,1,0)&gt;0,"oui","non")</f>
        <v>oui</v>
      </c>
      <c r="O291" t="str">
        <f>VLOOKUP(J291,[1]liste!M:N,2,0)</f>
        <v>DF</v>
      </c>
      <c r="P291" t="e">
        <f>MATCH(J291,[1]!Tableau1[Codearticle],0)</f>
        <v>#REF!</v>
      </c>
      <c r="R291" t="str">
        <f ca="1">IFERROR(INDEX(Tableau1[[#Headers],[01_LANCEMENT]:[15]],1,MATCH(récap!H291,OFFSET(Tableau1[[#Headers],[01_LANCEMENT]:[15]],MATCH(récap!J291,Tableau1[Codearticle],0),0),0)),"")</f>
        <v/>
      </c>
      <c r="S291" t="e">
        <f>IF(P291=0,"",VLOOKUP(J291,[1]!Tableau1[#All],3,0))</f>
        <v>#REF!</v>
      </c>
      <c r="T291" s="11">
        <f t="shared" si="14"/>
        <v>48</v>
      </c>
      <c r="U291" t="str">
        <f t="shared" si="15"/>
        <v>2023-48</v>
      </c>
    </row>
    <row r="292" spans="5:21" x14ac:dyDescent="0.3">
      <c r="E292">
        <v>3239512</v>
      </c>
      <c r="H292">
        <v>20</v>
      </c>
      <c r="I292" t="s">
        <v>320</v>
      </c>
      <c r="J292" t="s">
        <v>14</v>
      </c>
      <c r="K292" s="10">
        <v>45261</v>
      </c>
      <c r="L292" t="s">
        <v>1800</v>
      </c>
      <c r="M292" t="s">
        <v>28</v>
      </c>
      <c r="N292" t="str">
        <f>IF(VLOOKUP(J292,[1]liste!M:M,1,0)&gt;0,"oui","non")</f>
        <v>oui</v>
      </c>
      <c r="O292" t="str">
        <f>VLOOKUP(J292,[1]liste!M:N,2,0)</f>
        <v>DF</v>
      </c>
      <c r="P292" t="e">
        <f>MATCH(J292,[1]!Tableau1[Codearticle],0)</f>
        <v>#REF!</v>
      </c>
      <c r="R292" t="str">
        <f ca="1">IFERROR(INDEX(Tableau1[[#Headers],[01_LANCEMENT]:[15]],1,MATCH(récap!H292,OFFSET(Tableau1[[#Headers],[01_LANCEMENT]:[15]],MATCH(récap!J292,Tableau1[Codearticle],0),0),0)),"")</f>
        <v/>
      </c>
      <c r="S292" t="e">
        <f>IF(P292=0,"",VLOOKUP(J292,[1]!Tableau1[#All],3,0))</f>
        <v>#REF!</v>
      </c>
      <c r="T292" s="11">
        <f t="shared" si="14"/>
        <v>48</v>
      </c>
      <c r="U292" t="str">
        <f t="shared" si="15"/>
        <v>2023-48</v>
      </c>
    </row>
    <row r="293" spans="5:21" x14ac:dyDescent="0.3">
      <c r="E293">
        <v>1087674</v>
      </c>
      <c r="H293">
        <v>40</v>
      </c>
      <c r="I293" t="s">
        <v>321</v>
      </c>
      <c r="J293" t="s">
        <v>14</v>
      </c>
      <c r="K293" s="10">
        <v>45261</v>
      </c>
      <c r="L293" t="s">
        <v>1800</v>
      </c>
      <c r="M293" t="s">
        <v>28</v>
      </c>
      <c r="N293" t="str">
        <f>IF(VLOOKUP(J293,[1]liste!M:M,1,0)&gt;0,"oui","non")</f>
        <v>oui</v>
      </c>
      <c r="O293" t="str">
        <f>VLOOKUP(J293,[1]liste!M:N,2,0)</f>
        <v>DF</v>
      </c>
      <c r="P293" t="e">
        <f>MATCH(J293,[1]!Tableau1[Codearticle],0)</f>
        <v>#REF!</v>
      </c>
      <c r="R293" t="str">
        <f ca="1">IFERROR(INDEX(Tableau1[[#Headers],[01_LANCEMENT]:[15]],1,MATCH(récap!H293,OFFSET(Tableau1[[#Headers],[01_LANCEMENT]:[15]],MATCH(récap!J293,Tableau1[Codearticle],0),0),0)),"")</f>
        <v>02</v>
      </c>
      <c r="S293" t="e">
        <f>IF(P293=0,"",VLOOKUP(J293,[1]!Tableau1[#All],3,0))</f>
        <v>#REF!</v>
      </c>
      <c r="T293" s="11">
        <f t="shared" si="14"/>
        <v>48</v>
      </c>
      <c r="U293" t="str">
        <f t="shared" si="15"/>
        <v>2023-48</v>
      </c>
    </row>
    <row r="294" spans="5:21" x14ac:dyDescent="0.3">
      <c r="E294">
        <v>1721911</v>
      </c>
      <c r="H294">
        <v>20</v>
      </c>
      <c r="I294" t="s">
        <v>322</v>
      </c>
      <c r="J294" t="s">
        <v>14</v>
      </c>
      <c r="K294" s="10">
        <v>45265</v>
      </c>
      <c r="L294" t="s">
        <v>1800</v>
      </c>
      <c r="M294" t="s">
        <v>28</v>
      </c>
      <c r="N294" t="str">
        <f>IF(VLOOKUP(J294,[1]liste!M:M,1,0)&gt;0,"oui","non")</f>
        <v>oui</v>
      </c>
      <c r="O294" t="str">
        <f>VLOOKUP(J294,[1]liste!M:N,2,0)</f>
        <v>DF</v>
      </c>
      <c r="P294" t="e">
        <f>MATCH(J294,[1]!Tableau1[Codearticle],0)</f>
        <v>#REF!</v>
      </c>
      <c r="R294" t="str">
        <f ca="1">IFERROR(INDEX(Tableau1[[#Headers],[01_LANCEMENT]:[15]],1,MATCH(récap!H294,OFFSET(Tableau1[[#Headers],[01_LANCEMENT]:[15]],MATCH(récap!J294,Tableau1[Codearticle],0),0),0)),"")</f>
        <v/>
      </c>
      <c r="S294" t="e">
        <f>IF(P294=0,"",VLOOKUP(J294,[1]!Tableau1[#All],3,0))</f>
        <v>#REF!</v>
      </c>
      <c r="T294" s="11">
        <f t="shared" si="14"/>
        <v>49</v>
      </c>
      <c r="U294" t="str">
        <f t="shared" si="15"/>
        <v>2023-49</v>
      </c>
    </row>
    <row r="295" spans="5:21" x14ac:dyDescent="0.3">
      <c r="E295">
        <v>7711570</v>
      </c>
      <c r="H295">
        <v>40</v>
      </c>
      <c r="I295" t="s">
        <v>323</v>
      </c>
      <c r="J295" t="s">
        <v>14</v>
      </c>
      <c r="K295" s="10">
        <v>45266</v>
      </c>
      <c r="L295" t="s">
        <v>1800</v>
      </c>
      <c r="M295" t="s">
        <v>28</v>
      </c>
      <c r="N295" t="str">
        <f>IF(VLOOKUP(J295,[1]liste!M:M,1,0)&gt;0,"oui","non")</f>
        <v>oui</v>
      </c>
      <c r="O295" t="str">
        <f>VLOOKUP(J295,[1]liste!M:N,2,0)</f>
        <v>DF</v>
      </c>
      <c r="P295" t="e">
        <f>MATCH(J295,[1]!Tableau1[Codearticle],0)</f>
        <v>#REF!</v>
      </c>
      <c r="R295" t="str">
        <f ca="1">IFERROR(INDEX(Tableau1[[#Headers],[01_LANCEMENT]:[15]],1,MATCH(récap!H295,OFFSET(Tableau1[[#Headers],[01_LANCEMENT]:[15]],MATCH(récap!J295,Tableau1[Codearticle],0),0),0)),"")</f>
        <v>02</v>
      </c>
      <c r="S295" t="e">
        <f>IF(P295=0,"",VLOOKUP(J295,[1]!Tableau1[#All],3,0))</f>
        <v>#REF!</v>
      </c>
      <c r="T295" s="11">
        <f t="shared" si="14"/>
        <v>49</v>
      </c>
      <c r="U295" t="str">
        <f t="shared" si="15"/>
        <v>2023-49</v>
      </c>
    </row>
    <row r="296" spans="5:21" x14ac:dyDescent="0.3">
      <c r="E296">
        <v>8159484</v>
      </c>
      <c r="H296">
        <v>20</v>
      </c>
      <c r="I296" t="s">
        <v>324</v>
      </c>
      <c r="J296" t="s">
        <v>14</v>
      </c>
      <c r="K296" s="10">
        <v>45268</v>
      </c>
      <c r="L296" t="s">
        <v>1800</v>
      </c>
      <c r="M296" t="s">
        <v>28</v>
      </c>
      <c r="N296" t="str">
        <f>IF(VLOOKUP(J296,[1]liste!M:M,1,0)&gt;0,"oui","non")</f>
        <v>oui</v>
      </c>
      <c r="O296" t="str">
        <f>VLOOKUP(J296,[1]liste!M:N,2,0)</f>
        <v>DF</v>
      </c>
      <c r="P296" t="e">
        <f>MATCH(J296,[1]!Tableau1[Codearticle],0)</f>
        <v>#REF!</v>
      </c>
      <c r="R296" t="str">
        <f ca="1">IFERROR(INDEX(Tableau1[[#Headers],[01_LANCEMENT]:[15]],1,MATCH(récap!H296,OFFSET(Tableau1[[#Headers],[01_LANCEMENT]:[15]],MATCH(récap!J296,Tableau1[Codearticle],0),0),0)),"")</f>
        <v/>
      </c>
      <c r="S296" t="e">
        <f>IF(P296=0,"",VLOOKUP(J296,[1]!Tableau1[#All],3,0))</f>
        <v>#REF!</v>
      </c>
      <c r="T296" s="11">
        <f t="shared" si="14"/>
        <v>49</v>
      </c>
      <c r="U296" t="str">
        <f t="shared" si="15"/>
        <v>2023-49</v>
      </c>
    </row>
    <row r="297" spans="5:21" x14ac:dyDescent="0.3">
      <c r="E297">
        <v>8148137</v>
      </c>
      <c r="H297">
        <v>20</v>
      </c>
      <c r="I297" t="s">
        <v>325</v>
      </c>
      <c r="J297" t="s">
        <v>14</v>
      </c>
      <c r="K297" s="10">
        <v>45267</v>
      </c>
      <c r="L297" t="s">
        <v>1800</v>
      </c>
      <c r="M297" t="s">
        <v>28</v>
      </c>
      <c r="N297" t="str">
        <f>IF(VLOOKUP(J297,[1]liste!M:M,1,0)&gt;0,"oui","non")</f>
        <v>oui</v>
      </c>
      <c r="O297" t="str">
        <f>VLOOKUP(J297,[1]liste!M:N,2,0)</f>
        <v>DF</v>
      </c>
      <c r="P297" t="e">
        <f>MATCH(J297,[1]!Tableau1[Codearticle],0)</f>
        <v>#REF!</v>
      </c>
      <c r="R297" t="str">
        <f ca="1">IFERROR(INDEX(Tableau1[[#Headers],[01_LANCEMENT]:[15]],1,MATCH(récap!H297,OFFSET(Tableau1[[#Headers],[01_LANCEMENT]:[15]],MATCH(récap!J297,Tableau1[Codearticle],0),0),0)),"")</f>
        <v/>
      </c>
      <c r="S297" t="e">
        <f>IF(P297=0,"",VLOOKUP(J297,[1]!Tableau1[#All],3,0))</f>
        <v>#REF!</v>
      </c>
      <c r="T297" s="11">
        <f t="shared" si="14"/>
        <v>49</v>
      </c>
      <c r="U297" t="str">
        <f t="shared" si="15"/>
        <v>2023-49</v>
      </c>
    </row>
    <row r="298" spans="5:21" x14ac:dyDescent="0.3">
      <c r="E298">
        <v>7243185</v>
      </c>
      <c r="H298">
        <v>20</v>
      </c>
      <c r="I298" t="s">
        <v>326</v>
      </c>
      <c r="J298" t="s">
        <v>14</v>
      </c>
      <c r="K298" s="10">
        <v>45252</v>
      </c>
      <c r="L298" t="s">
        <v>1800</v>
      </c>
      <c r="M298" t="s">
        <v>28</v>
      </c>
      <c r="N298" t="str">
        <f>IF(VLOOKUP(J298,[1]liste!M:M,1,0)&gt;0,"oui","non")</f>
        <v>oui</v>
      </c>
      <c r="O298" t="str">
        <f>VLOOKUP(J298,[1]liste!M:N,2,0)</f>
        <v>DF</v>
      </c>
      <c r="P298" t="e">
        <f>MATCH(J298,[1]!Tableau1[Codearticle],0)</f>
        <v>#REF!</v>
      </c>
      <c r="R298" t="str">
        <f ca="1">IFERROR(INDEX(Tableau1[[#Headers],[01_LANCEMENT]:[15]],1,MATCH(récap!H298,OFFSET(Tableau1[[#Headers],[01_LANCEMENT]:[15]],MATCH(récap!J298,Tableau1[Codearticle],0),0),0)),"")</f>
        <v/>
      </c>
      <c r="S298" t="e">
        <f>IF(P298=0,"",VLOOKUP(J298,[1]!Tableau1[#All],3,0))</f>
        <v>#REF!</v>
      </c>
      <c r="T298" s="11">
        <f t="shared" si="14"/>
        <v>47</v>
      </c>
      <c r="U298" t="str">
        <f t="shared" si="15"/>
        <v>2023-47</v>
      </c>
    </row>
    <row r="299" spans="5:21" x14ac:dyDescent="0.3">
      <c r="E299">
        <v>5561616</v>
      </c>
      <c r="H299">
        <v>20</v>
      </c>
      <c r="I299" t="s">
        <v>327</v>
      </c>
      <c r="J299" t="s">
        <v>14</v>
      </c>
      <c r="K299" s="10">
        <v>45253</v>
      </c>
      <c r="L299" t="s">
        <v>1800</v>
      </c>
      <c r="M299" t="s">
        <v>28</v>
      </c>
      <c r="N299" t="str">
        <f>IF(VLOOKUP(J299,[1]liste!M:M,1,0)&gt;0,"oui","non")</f>
        <v>oui</v>
      </c>
      <c r="O299" t="str">
        <f>VLOOKUP(J299,[1]liste!M:N,2,0)</f>
        <v>DF</v>
      </c>
      <c r="P299" t="e">
        <f>MATCH(J299,[1]!Tableau1[Codearticle],0)</f>
        <v>#REF!</v>
      </c>
      <c r="R299" t="str">
        <f ca="1">IFERROR(INDEX(Tableau1[[#Headers],[01_LANCEMENT]:[15]],1,MATCH(récap!H299,OFFSET(Tableau1[[#Headers],[01_LANCEMENT]:[15]],MATCH(récap!J299,Tableau1[Codearticle],0),0),0)),"")</f>
        <v/>
      </c>
      <c r="S299" t="e">
        <f>IF(P299=0,"",VLOOKUP(J299,[1]!Tableau1[#All],3,0))</f>
        <v>#REF!</v>
      </c>
      <c r="T299" s="11">
        <f t="shared" si="14"/>
        <v>47</v>
      </c>
      <c r="U299" t="str">
        <f t="shared" si="15"/>
        <v>2023-47</v>
      </c>
    </row>
    <row r="300" spans="5:21" x14ac:dyDescent="0.3">
      <c r="E300">
        <v>6331910</v>
      </c>
      <c r="H300">
        <v>20</v>
      </c>
      <c r="I300" t="s">
        <v>328</v>
      </c>
      <c r="J300" t="s">
        <v>14</v>
      </c>
      <c r="K300" s="10">
        <v>45253</v>
      </c>
      <c r="L300" t="s">
        <v>1800</v>
      </c>
      <c r="M300" t="s">
        <v>28</v>
      </c>
      <c r="N300" t="str">
        <f>IF(VLOOKUP(J300,[1]liste!M:M,1,0)&gt;0,"oui","non")</f>
        <v>oui</v>
      </c>
      <c r="O300" t="str">
        <f>VLOOKUP(J300,[1]liste!M:N,2,0)</f>
        <v>DF</v>
      </c>
      <c r="P300" t="e">
        <f>MATCH(J300,[1]!Tableau1[Codearticle],0)</f>
        <v>#REF!</v>
      </c>
      <c r="R300" t="str">
        <f ca="1">IFERROR(INDEX(Tableau1[[#Headers],[01_LANCEMENT]:[15]],1,MATCH(récap!H300,OFFSET(Tableau1[[#Headers],[01_LANCEMENT]:[15]],MATCH(récap!J300,Tableau1[Codearticle],0),0),0)),"")</f>
        <v/>
      </c>
      <c r="S300" t="e">
        <f>IF(P300=0,"",VLOOKUP(J300,[1]!Tableau1[#All],3,0))</f>
        <v>#REF!</v>
      </c>
      <c r="T300" s="11">
        <f t="shared" si="14"/>
        <v>47</v>
      </c>
      <c r="U300" t="str">
        <f t="shared" si="15"/>
        <v>2023-47</v>
      </c>
    </row>
    <row r="301" spans="5:21" x14ac:dyDescent="0.3">
      <c r="E301">
        <v>7194793</v>
      </c>
      <c r="H301">
        <v>40</v>
      </c>
      <c r="I301" t="s">
        <v>329</v>
      </c>
      <c r="J301" t="s">
        <v>14</v>
      </c>
      <c r="K301" s="10">
        <v>45265</v>
      </c>
      <c r="L301" t="s">
        <v>1800</v>
      </c>
      <c r="M301" t="s">
        <v>28</v>
      </c>
      <c r="N301" t="str">
        <f>IF(VLOOKUP(J301,[1]liste!M:M,1,0)&gt;0,"oui","non")</f>
        <v>oui</v>
      </c>
      <c r="O301" t="str">
        <f>VLOOKUP(J301,[1]liste!M:N,2,0)</f>
        <v>DF</v>
      </c>
      <c r="P301" t="e">
        <f>MATCH(J301,[1]!Tableau1[Codearticle],0)</f>
        <v>#REF!</v>
      </c>
      <c r="R301" t="str">
        <f ca="1">IFERROR(INDEX(Tableau1[[#Headers],[01_LANCEMENT]:[15]],1,MATCH(récap!H301,OFFSET(Tableau1[[#Headers],[01_LANCEMENT]:[15]],MATCH(récap!J301,Tableau1[Codearticle],0),0),0)),"")</f>
        <v>02</v>
      </c>
      <c r="S301" t="e">
        <f>IF(P301=0,"",VLOOKUP(J301,[1]!Tableau1[#All],3,0))</f>
        <v>#REF!</v>
      </c>
      <c r="T301" s="11">
        <f t="shared" si="14"/>
        <v>49</v>
      </c>
      <c r="U301" t="str">
        <f t="shared" si="15"/>
        <v>2023-49</v>
      </c>
    </row>
    <row r="302" spans="5:21" x14ac:dyDescent="0.3">
      <c r="E302">
        <v>7645811</v>
      </c>
      <c r="H302">
        <v>40</v>
      </c>
      <c r="I302" t="s">
        <v>330</v>
      </c>
      <c r="J302" t="s">
        <v>14</v>
      </c>
      <c r="K302" s="10">
        <v>45265</v>
      </c>
      <c r="L302" t="s">
        <v>1800</v>
      </c>
      <c r="M302" t="s">
        <v>28</v>
      </c>
      <c r="N302" t="str">
        <f>IF(VLOOKUP(J302,[1]liste!M:M,1,0)&gt;0,"oui","non")</f>
        <v>oui</v>
      </c>
      <c r="O302" t="str">
        <f>VLOOKUP(J302,[1]liste!M:N,2,0)</f>
        <v>DF</v>
      </c>
      <c r="P302" t="e">
        <f>MATCH(J302,[1]!Tableau1[Codearticle],0)</f>
        <v>#REF!</v>
      </c>
      <c r="R302" t="str">
        <f ca="1">IFERROR(INDEX(Tableau1[[#Headers],[01_LANCEMENT]:[15]],1,MATCH(récap!H302,OFFSET(Tableau1[[#Headers],[01_LANCEMENT]:[15]],MATCH(récap!J302,Tableau1[Codearticle],0),0),0)),"")</f>
        <v>02</v>
      </c>
      <c r="S302" t="e">
        <f>IF(P302=0,"",VLOOKUP(J302,[1]!Tableau1[#All],3,0))</f>
        <v>#REF!</v>
      </c>
      <c r="T302" s="11">
        <f t="shared" si="14"/>
        <v>49</v>
      </c>
      <c r="U302" t="str">
        <f t="shared" si="15"/>
        <v>2023-49</v>
      </c>
    </row>
    <row r="303" spans="5:21" x14ac:dyDescent="0.3">
      <c r="E303">
        <v>3565090</v>
      </c>
      <c r="H303">
        <v>40</v>
      </c>
      <c r="I303" t="s">
        <v>331</v>
      </c>
      <c r="J303" t="s">
        <v>14</v>
      </c>
      <c r="K303" s="10">
        <v>45269</v>
      </c>
      <c r="L303" t="s">
        <v>1800</v>
      </c>
      <c r="M303" t="s">
        <v>28</v>
      </c>
      <c r="N303" t="str">
        <f>IF(VLOOKUP(J303,[1]liste!M:M,1,0)&gt;0,"oui","non")</f>
        <v>oui</v>
      </c>
      <c r="O303" t="str">
        <f>VLOOKUP(J303,[1]liste!M:N,2,0)</f>
        <v>DF</v>
      </c>
      <c r="P303" t="e">
        <f>MATCH(J303,[1]!Tableau1[Codearticle],0)</f>
        <v>#REF!</v>
      </c>
      <c r="R303" t="str">
        <f ca="1">IFERROR(INDEX(Tableau1[[#Headers],[01_LANCEMENT]:[15]],1,MATCH(récap!H303,OFFSET(Tableau1[[#Headers],[01_LANCEMENT]:[15]],MATCH(récap!J303,Tableau1[Codearticle],0),0),0)),"")</f>
        <v>02</v>
      </c>
      <c r="S303" t="e">
        <f>IF(P303=0,"",VLOOKUP(J303,[1]!Tableau1[#All],3,0))</f>
        <v>#REF!</v>
      </c>
      <c r="T303" s="11">
        <f t="shared" si="14"/>
        <v>49</v>
      </c>
      <c r="U303" t="str">
        <f t="shared" si="15"/>
        <v>2023-49</v>
      </c>
    </row>
    <row r="304" spans="5:21" x14ac:dyDescent="0.3">
      <c r="E304">
        <v>6408143</v>
      </c>
      <c r="H304">
        <v>20</v>
      </c>
      <c r="I304" t="s">
        <v>332</v>
      </c>
      <c r="J304" t="s">
        <v>14</v>
      </c>
      <c r="K304" s="10">
        <v>45273</v>
      </c>
      <c r="L304" t="s">
        <v>1800</v>
      </c>
      <c r="M304" t="s">
        <v>28</v>
      </c>
      <c r="N304" t="str">
        <f>IF(VLOOKUP(J304,[1]liste!M:M,1,0)&gt;0,"oui","non")</f>
        <v>oui</v>
      </c>
      <c r="O304" t="str">
        <f>VLOOKUP(J304,[1]liste!M:N,2,0)</f>
        <v>DF</v>
      </c>
      <c r="P304" t="e">
        <f>MATCH(J304,[1]!Tableau1[Codearticle],0)</f>
        <v>#REF!</v>
      </c>
      <c r="R304" t="str">
        <f ca="1">IFERROR(INDEX(Tableau1[[#Headers],[01_LANCEMENT]:[15]],1,MATCH(récap!H304,OFFSET(Tableau1[[#Headers],[01_LANCEMENT]:[15]],MATCH(récap!J304,Tableau1[Codearticle],0),0),0)),"")</f>
        <v/>
      </c>
      <c r="S304" t="e">
        <f>IF(P304=0,"",VLOOKUP(J304,[1]!Tableau1[#All],3,0))</f>
        <v>#REF!</v>
      </c>
      <c r="T304" s="11">
        <f t="shared" si="14"/>
        <v>50</v>
      </c>
      <c r="U304" t="str">
        <f t="shared" si="15"/>
        <v>2023-50</v>
      </c>
    </row>
    <row r="305" spans="5:21" x14ac:dyDescent="0.3">
      <c r="E305">
        <v>2247549</v>
      </c>
      <c r="H305">
        <v>40</v>
      </c>
      <c r="I305" t="s">
        <v>333</v>
      </c>
      <c r="J305" t="s">
        <v>14</v>
      </c>
      <c r="K305" s="10">
        <v>45274</v>
      </c>
      <c r="L305" t="s">
        <v>1800</v>
      </c>
      <c r="M305" t="s">
        <v>28</v>
      </c>
      <c r="N305" t="str">
        <f>IF(VLOOKUP(J305,[1]liste!M:M,1,0)&gt;0,"oui","non")</f>
        <v>oui</v>
      </c>
      <c r="O305" t="str">
        <f>VLOOKUP(J305,[1]liste!M:N,2,0)</f>
        <v>DF</v>
      </c>
      <c r="P305" t="e">
        <f>MATCH(J305,[1]!Tableau1[Codearticle],0)</f>
        <v>#REF!</v>
      </c>
      <c r="R305" t="str">
        <f ca="1">IFERROR(INDEX(Tableau1[[#Headers],[01_LANCEMENT]:[15]],1,MATCH(récap!H305,OFFSET(Tableau1[[#Headers],[01_LANCEMENT]:[15]],MATCH(récap!J305,Tableau1[Codearticle],0),0),0)),"")</f>
        <v>02</v>
      </c>
      <c r="S305" t="e">
        <f>IF(P305=0,"",VLOOKUP(J305,[1]!Tableau1[#All],3,0))</f>
        <v>#REF!</v>
      </c>
      <c r="T305" s="11">
        <f t="shared" si="14"/>
        <v>50</v>
      </c>
      <c r="U305" t="str">
        <f t="shared" si="15"/>
        <v>2023-50</v>
      </c>
    </row>
    <row r="306" spans="5:21" x14ac:dyDescent="0.3">
      <c r="E306">
        <v>6857338</v>
      </c>
      <c r="H306">
        <v>20</v>
      </c>
      <c r="I306" t="s">
        <v>334</v>
      </c>
      <c r="J306" t="s">
        <v>14</v>
      </c>
      <c r="K306" s="10">
        <v>45269</v>
      </c>
      <c r="L306" t="s">
        <v>1800</v>
      </c>
      <c r="M306" t="s">
        <v>28</v>
      </c>
      <c r="N306" t="str">
        <f>IF(VLOOKUP(J306,[1]liste!M:M,1,0)&gt;0,"oui","non")</f>
        <v>oui</v>
      </c>
      <c r="O306" t="str">
        <f>VLOOKUP(J306,[1]liste!M:N,2,0)</f>
        <v>DF</v>
      </c>
      <c r="P306" t="e">
        <f>MATCH(J306,[1]!Tableau1[Codearticle],0)</f>
        <v>#REF!</v>
      </c>
      <c r="R306" t="str">
        <f ca="1">IFERROR(INDEX(Tableau1[[#Headers],[01_LANCEMENT]:[15]],1,MATCH(récap!H306,OFFSET(Tableau1[[#Headers],[01_LANCEMENT]:[15]],MATCH(récap!J306,Tableau1[Codearticle],0),0),0)),"")</f>
        <v/>
      </c>
      <c r="S306" t="e">
        <f>IF(P306=0,"",VLOOKUP(J306,[1]!Tableau1[#All],3,0))</f>
        <v>#REF!</v>
      </c>
      <c r="T306" s="11">
        <f t="shared" si="14"/>
        <v>49</v>
      </c>
      <c r="U306" t="str">
        <f t="shared" si="15"/>
        <v>2023-49</v>
      </c>
    </row>
    <row r="307" spans="5:21" x14ac:dyDescent="0.3">
      <c r="E307">
        <v>6622626</v>
      </c>
      <c r="H307">
        <v>40</v>
      </c>
      <c r="I307" t="s">
        <v>335</v>
      </c>
      <c r="J307" t="s">
        <v>14</v>
      </c>
      <c r="K307" s="10">
        <v>45237</v>
      </c>
      <c r="L307" t="s">
        <v>1800</v>
      </c>
      <c r="M307" t="s">
        <v>28</v>
      </c>
      <c r="N307" t="str">
        <f>IF(VLOOKUP(J307,[1]liste!M:M,1,0)&gt;0,"oui","non")</f>
        <v>oui</v>
      </c>
      <c r="O307" t="str">
        <f>VLOOKUP(J307,[1]liste!M:N,2,0)</f>
        <v>DF</v>
      </c>
      <c r="P307" t="e">
        <f>MATCH(J307,[1]!Tableau1[Codearticle],0)</f>
        <v>#REF!</v>
      </c>
      <c r="R307" t="str">
        <f ca="1">IFERROR(INDEX(Tableau1[[#Headers],[01_LANCEMENT]:[15]],1,MATCH(récap!H307,OFFSET(Tableau1[[#Headers],[01_LANCEMENT]:[15]],MATCH(récap!J307,Tableau1[Codearticle],0),0),0)),"")</f>
        <v>02</v>
      </c>
      <c r="S307" t="e">
        <f>IF(P307=0,"",VLOOKUP(J307,[1]!Tableau1[#All],3,0))</f>
        <v>#REF!</v>
      </c>
      <c r="T307" s="11">
        <f t="shared" si="14"/>
        <v>45</v>
      </c>
      <c r="U307" t="str">
        <f t="shared" si="15"/>
        <v>2023-45</v>
      </c>
    </row>
    <row r="308" spans="5:21" x14ac:dyDescent="0.3">
      <c r="E308">
        <v>4706460</v>
      </c>
      <c r="H308">
        <v>20</v>
      </c>
      <c r="I308" t="s">
        <v>336</v>
      </c>
      <c r="J308" t="s">
        <v>14</v>
      </c>
      <c r="K308" s="10">
        <v>45236</v>
      </c>
      <c r="L308" t="s">
        <v>1800</v>
      </c>
      <c r="M308" t="s">
        <v>28</v>
      </c>
      <c r="N308" t="str">
        <f>IF(VLOOKUP(J308,[1]liste!M:M,1,0)&gt;0,"oui","non")</f>
        <v>oui</v>
      </c>
      <c r="O308" t="str">
        <f>VLOOKUP(J308,[1]liste!M:N,2,0)</f>
        <v>DF</v>
      </c>
      <c r="P308" t="e">
        <f>MATCH(J308,[1]!Tableau1[Codearticle],0)</f>
        <v>#REF!</v>
      </c>
      <c r="R308" t="str">
        <f ca="1">IFERROR(INDEX(Tableau1[[#Headers],[01_LANCEMENT]:[15]],1,MATCH(récap!H308,OFFSET(Tableau1[[#Headers],[01_LANCEMENT]:[15]],MATCH(récap!J308,Tableau1[Codearticle],0),0),0)),"")</f>
        <v/>
      </c>
      <c r="S308" t="e">
        <f>IF(P308=0,"",VLOOKUP(J308,[1]!Tableau1[#All],3,0))</f>
        <v>#REF!</v>
      </c>
      <c r="T308" s="11">
        <f t="shared" si="14"/>
        <v>45</v>
      </c>
      <c r="U308" t="str">
        <f t="shared" si="15"/>
        <v>2023-45</v>
      </c>
    </row>
    <row r="309" spans="5:21" x14ac:dyDescent="0.3">
      <c r="E309">
        <v>3701694</v>
      </c>
      <c r="H309">
        <v>40</v>
      </c>
      <c r="I309" t="s">
        <v>337</v>
      </c>
      <c r="J309" t="s">
        <v>14</v>
      </c>
      <c r="K309" s="10">
        <v>45274</v>
      </c>
      <c r="L309" t="s">
        <v>1800</v>
      </c>
      <c r="M309" t="s">
        <v>28</v>
      </c>
      <c r="N309" t="str">
        <f>IF(VLOOKUP(J309,[1]liste!M:M,1,0)&gt;0,"oui","non")</f>
        <v>oui</v>
      </c>
      <c r="O309" t="str">
        <f>VLOOKUP(J309,[1]liste!M:N,2,0)</f>
        <v>DF</v>
      </c>
      <c r="P309" t="e">
        <f>MATCH(J309,[1]!Tableau1[Codearticle],0)</f>
        <v>#REF!</v>
      </c>
      <c r="R309" t="str">
        <f ca="1">IFERROR(INDEX(Tableau1[[#Headers],[01_LANCEMENT]:[15]],1,MATCH(récap!H309,OFFSET(Tableau1[[#Headers],[01_LANCEMENT]:[15]],MATCH(récap!J309,Tableau1[Codearticle],0),0),0)),"")</f>
        <v>02</v>
      </c>
      <c r="S309" t="e">
        <f>IF(P309=0,"",VLOOKUP(J309,[1]!Tableau1[#All],3,0))</f>
        <v>#REF!</v>
      </c>
      <c r="T309" s="11">
        <f t="shared" ref="T309:T341" si="16">_xlfn.ISOWEEKNUM(K309)</f>
        <v>50</v>
      </c>
      <c r="U309" t="str">
        <f t="shared" ref="U309:U341" si="17">YEAR(K309)&amp;"-"&amp;""&amp;T309</f>
        <v>2023-50</v>
      </c>
    </row>
    <row r="310" spans="5:21" x14ac:dyDescent="0.3">
      <c r="E310">
        <v>1418522</v>
      </c>
      <c r="H310">
        <v>40</v>
      </c>
      <c r="I310" t="s">
        <v>338</v>
      </c>
      <c r="J310" t="s">
        <v>14</v>
      </c>
      <c r="K310" s="10">
        <v>45278</v>
      </c>
      <c r="L310" t="s">
        <v>1800</v>
      </c>
      <c r="M310" t="s">
        <v>28</v>
      </c>
      <c r="N310" t="str">
        <f>IF(VLOOKUP(J310,[1]liste!M:M,1,0)&gt;0,"oui","non")</f>
        <v>oui</v>
      </c>
      <c r="O310" t="str">
        <f>VLOOKUP(J310,[1]liste!M:N,2,0)</f>
        <v>DF</v>
      </c>
      <c r="P310" t="e">
        <f>MATCH(J310,[1]!Tableau1[Codearticle],0)</f>
        <v>#REF!</v>
      </c>
      <c r="R310" t="str">
        <f ca="1">IFERROR(INDEX(Tableau1[[#Headers],[01_LANCEMENT]:[15]],1,MATCH(récap!H310,OFFSET(Tableau1[[#Headers],[01_LANCEMENT]:[15]],MATCH(récap!J310,Tableau1[Codearticle],0),0),0)),"")</f>
        <v>02</v>
      </c>
      <c r="S310" t="e">
        <f>IF(P310=0,"",VLOOKUP(J310,[1]!Tableau1[#All],3,0))</f>
        <v>#REF!</v>
      </c>
      <c r="T310" s="11">
        <f t="shared" si="16"/>
        <v>51</v>
      </c>
      <c r="U310" t="str">
        <f t="shared" si="17"/>
        <v>2023-51</v>
      </c>
    </row>
    <row r="311" spans="5:21" x14ac:dyDescent="0.3">
      <c r="E311">
        <v>3074936</v>
      </c>
      <c r="H311">
        <v>20</v>
      </c>
      <c r="I311" t="s">
        <v>339</v>
      </c>
      <c r="J311" t="s">
        <v>14</v>
      </c>
      <c r="K311" s="10">
        <v>45289</v>
      </c>
      <c r="L311" t="s">
        <v>1800</v>
      </c>
      <c r="M311" t="s">
        <v>28</v>
      </c>
      <c r="N311" t="str">
        <f>IF(VLOOKUP(J311,[1]liste!M:M,1,0)&gt;0,"oui","non")</f>
        <v>oui</v>
      </c>
      <c r="O311" t="str">
        <f>VLOOKUP(J311,[1]liste!M:N,2,0)</f>
        <v>DF</v>
      </c>
      <c r="P311" t="e">
        <f>MATCH(J311,[1]!Tableau1[Codearticle],0)</f>
        <v>#REF!</v>
      </c>
      <c r="R311" t="str">
        <f ca="1">IFERROR(INDEX(Tableau1[[#Headers],[01_LANCEMENT]:[15]],1,MATCH(récap!H311,OFFSET(Tableau1[[#Headers],[01_LANCEMENT]:[15]],MATCH(récap!J311,Tableau1[Codearticle],0),0),0)),"")</f>
        <v/>
      </c>
      <c r="S311" t="e">
        <f>IF(P311=0,"",VLOOKUP(J311,[1]!Tableau1[#All],3,0))</f>
        <v>#REF!</v>
      </c>
      <c r="T311" s="11">
        <f t="shared" si="16"/>
        <v>52</v>
      </c>
      <c r="U311" t="str">
        <f t="shared" si="17"/>
        <v>2023-52</v>
      </c>
    </row>
    <row r="312" spans="5:21" x14ac:dyDescent="0.3">
      <c r="E312">
        <v>6845271</v>
      </c>
      <c r="H312">
        <v>20</v>
      </c>
      <c r="I312" t="s">
        <v>340</v>
      </c>
      <c r="J312" t="s">
        <v>14</v>
      </c>
      <c r="K312" s="10">
        <v>45281</v>
      </c>
      <c r="L312" t="s">
        <v>1800</v>
      </c>
      <c r="M312" t="s">
        <v>28</v>
      </c>
      <c r="N312" t="str">
        <f>IF(VLOOKUP(J312,[1]liste!M:M,1,0)&gt;0,"oui","non")</f>
        <v>oui</v>
      </c>
      <c r="O312" t="str">
        <f>VLOOKUP(J312,[1]liste!M:N,2,0)</f>
        <v>DF</v>
      </c>
      <c r="P312" t="e">
        <f>MATCH(J312,[1]!Tableau1[Codearticle],0)</f>
        <v>#REF!</v>
      </c>
      <c r="R312" t="str">
        <f ca="1">IFERROR(INDEX(Tableau1[[#Headers],[01_LANCEMENT]:[15]],1,MATCH(récap!H312,OFFSET(Tableau1[[#Headers],[01_LANCEMENT]:[15]],MATCH(récap!J312,Tableau1[Codearticle],0),0),0)),"")</f>
        <v/>
      </c>
      <c r="S312" t="e">
        <f>IF(P312=0,"",VLOOKUP(J312,[1]!Tableau1[#All],3,0))</f>
        <v>#REF!</v>
      </c>
      <c r="T312" s="11">
        <f t="shared" si="16"/>
        <v>51</v>
      </c>
      <c r="U312" t="str">
        <f t="shared" si="17"/>
        <v>2023-51</v>
      </c>
    </row>
    <row r="313" spans="5:21" x14ac:dyDescent="0.3">
      <c r="E313">
        <v>6956705</v>
      </c>
      <c r="H313">
        <v>40</v>
      </c>
      <c r="I313" t="s">
        <v>341</v>
      </c>
      <c r="J313" t="s">
        <v>14</v>
      </c>
      <c r="K313" s="10">
        <v>45282</v>
      </c>
      <c r="L313" t="s">
        <v>1800</v>
      </c>
      <c r="M313" t="s">
        <v>28</v>
      </c>
      <c r="N313" t="str">
        <f>IF(VLOOKUP(J313,[1]liste!M:M,1,0)&gt;0,"oui","non")</f>
        <v>oui</v>
      </c>
      <c r="O313" t="str">
        <f>VLOOKUP(J313,[1]liste!M:N,2,0)</f>
        <v>DF</v>
      </c>
      <c r="P313" t="e">
        <f>MATCH(J313,[1]!Tableau1[Codearticle],0)</f>
        <v>#REF!</v>
      </c>
      <c r="R313" t="str">
        <f ca="1">IFERROR(INDEX(Tableau1[[#Headers],[01_LANCEMENT]:[15]],1,MATCH(récap!H313,OFFSET(Tableau1[[#Headers],[01_LANCEMENT]:[15]],MATCH(récap!J313,Tableau1[Codearticle],0),0),0)),"")</f>
        <v>02</v>
      </c>
      <c r="S313" t="e">
        <f>IF(P313=0,"",VLOOKUP(J313,[1]!Tableau1[#All],3,0))</f>
        <v>#REF!</v>
      </c>
      <c r="T313" s="11">
        <f t="shared" si="16"/>
        <v>51</v>
      </c>
      <c r="U313" t="str">
        <f t="shared" si="17"/>
        <v>2023-51</v>
      </c>
    </row>
    <row r="314" spans="5:21" x14ac:dyDescent="0.3">
      <c r="E314">
        <v>1790036</v>
      </c>
      <c r="H314">
        <v>40</v>
      </c>
      <c r="I314" t="s">
        <v>342</v>
      </c>
      <c r="J314" t="s">
        <v>14</v>
      </c>
      <c r="K314" s="10">
        <v>45238</v>
      </c>
      <c r="L314" t="s">
        <v>1800</v>
      </c>
      <c r="M314" t="s">
        <v>28</v>
      </c>
      <c r="N314" t="str">
        <f>IF(VLOOKUP(J314,[1]liste!M:M,1,0)&gt;0,"oui","non")</f>
        <v>oui</v>
      </c>
      <c r="O314" t="str">
        <f>VLOOKUP(J314,[1]liste!M:N,2,0)</f>
        <v>DF</v>
      </c>
      <c r="P314" t="e">
        <f>MATCH(J314,[1]!Tableau1[Codearticle],0)</f>
        <v>#REF!</v>
      </c>
      <c r="R314" t="str">
        <f ca="1">IFERROR(INDEX(Tableau1[[#Headers],[01_LANCEMENT]:[15]],1,MATCH(récap!H314,OFFSET(Tableau1[[#Headers],[01_LANCEMENT]:[15]],MATCH(récap!J314,Tableau1[Codearticle],0),0),0)),"")</f>
        <v>02</v>
      </c>
      <c r="S314" t="e">
        <f>IF(P314=0,"",VLOOKUP(J314,[1]!Tableau1[#All],3,0))</f>
        <v>#REF!</v>
      </c>
      <c r="T314" s="11">
        <f t="shared" si="16"/>
        <v>45</v>
      </c>
      <c r="U314" t="str">
        <f t="shared" si="17"/>
        <v>2023-45</v>
      </c>
    </row>
    <row r="315" spans="5:21" x14ac:dyDescent="0.3">
      <c r="E315">
        <v>8263676</v>
      </c>
      <c r="H315">
        <v>40</v>
      </c>
      <c r="I315" t="s">
        <v>343</v>
      </c>
      <c r="J315" t="s">
        <v>14</v>
      </c>
      <c r="K315" s="10">
        <v>45241</v>
      </c>
      <c r="L315" t="s">
        <v>1800</v>
      </c>
      <c r="M315" t="s">
        <v>28</v>
      </c>
      <c r="N315" t="str">
        <f>IF(VLOOKUP(J315,[1]liste!M:M,1,0)&gt;0,"oui","non")</f>
        <v>oui</v>
      </c>
      <c r="O315" t="str">
        <f>VLOOKUP(J315,[1]liste!M:N,2,0)</f>
        <v>DF</v>
      </c>
      <c r="P315" t="e">
        <f>MATCH(J315,[1]!Tableau1[Codearticle],0)</f>
        <v>#REF!</v>
      </c>
      <c r="R315" t="str">
        <f ca="1">IFERROR(INDEX(Tableau1[[#Headers],[01_LANCEMENT]:[15]],1,MATCH(récap!H315,OFFSET(Tableau1[[#Headers],[01_LANCEMENT]:[15]],MATCH(récap!J315,Tableau1[Codearticle],0),0),0)),"")</f>
        <v>02</v>
      </c>
      <c r="S315" t="e">
        <f>IF(P315=0,"",VLOOKUP(J315,[1]!Tableau1[#All],3,0))</f>
        <v>#REF!</v>
      </c>
      <c r="T315" s="11">
        <f t="shared" si="16"/>
        <v>45</v>
      </c>
      <c r="U315" t="str">
        <f t="shared" si="17"/>
        <v>2023-45</v>
      </c>
    </row>
    <row r="316" spans="5:21" x14ac:dyDescent="0.3">
      <c r="E316">
        <v>4202301</v>
      </c>
      <c r="H316">
        <v>20</v>
      </c>
      <c r="I316" t="s">
        <v>344</v>
      </c>
      <c r="J316" t="s">
        <v>14</v>
      </c>
      <c r="K316" s="10">
        <v>45243</v>
      </c>
      <c r="L316" t="s">
        <v>1800</v>
      </c>
      <c r="M316" t="s">
        <v>28</v>
      </c>
      <c r="N316" t="str">
        <f>IF(VLOOKUP(J316,[1]liste!M:M,1,0)&gt;0,"oui","non")</f>
        <v>oui</v>
      </c>
      <c r="O316" t="str">
        <f>VLOOKUP(J316,[1]liste!M:N,2,0)</f>
        <v>DF</v>
      </c>
      <c r="P316" t="e">
        <f>MATCH(J316,[1]!Tableau1[Codearticle],0)</f>
        <v>#REF!</v>
      </c>
      <c r="R316" t="str">
        <f ca="1">IFERROR(INDEX(Tableau1[[#Headers],[01_LANCEMENT]:[15]],1,MATCH(récap!H316,OFFSET(Tableau1[[#Headers],[01_LANCEMENT]:[15]],MATCH(récap!J316,Tableau1[Codearticle],0),0),0)),"")</f>
        <v/>
      </c>
      <c r="S316" t="e">
        <f>IF(P316=0,"",VLOOKUP(J316,[1]!Tableau1[#All],3,0))</f>
        <v>#REF!</v>
      </c>
      <c r="T316" s="11">
        <f t="shared" si="16"/>
        <v>46</v>
      </c>
      <c r="U316" t="str">
        <f t="shared" si="17"/>
        <v>2023-46</v>
      </c>
    </row>
    <row r="317" spans="5:21" x14ac:dyDescent="0.3">
      <c r="E317">
        <v>1793497</v>
      </c>
      <c r="H317">
        <v>20</v>
      </c>
      <c r="I317" t="s">
        <v>345</v>
      </c>
      <c r="J317" t="s">
        <v>14</v>
      </c>
      <c r="K317" s="10">
        <v>45244</v>
      </c>
      <c r="L317" t="s">
        <v>1800</v>
      </c>
      <c r="M317" t="s">
        <v>28</v>
      </c>
      <c r="N317" t="str">
        <f>IF(VLOOKUP(J317,[1]liste!M:M,1,0)&gt;0,"oui","non")</f>
        <v>oui</v>
      </c>
      <c r="O317" t="str">
        <f>VLOOKUP(J317,[1]liste!M:N,2,0)</f>
        <v>DF</v>
      </c>
      <c r="P317" t="e">
        <f>MATCH(J317,[1]!Tableau1[Codearticle],0)</f>
        <v>#REF!</v>
      </c>
      <c r="R317" t="str">
        <f ca="1">IFERROR(INDEX(Tableau1[[#Headers],[01_LANCEMENT]:[15]],1,MATCH(récap!H317,OFFSET(Tableau1[[#Headers],[01_LANCEMENT]:[15]],MATCH(récap!J317,Tableau1[Codearticle],0),0),0)),"")</f>
        <v/>
      </c>
      <c r="S317" t="e">
        <f>IF(P317=0,"",VLOOKUP(J317,[1]!Tableau1[#All],3,0))</f>
        <v>#REF!</v>
      </c>
      <c r="T317" s="11">
        <f t="shared" si="16"/>
        <v>46</v>
      </c>
      <c r="U317" t="str">
        <f t="shared" si="17"/>
        <v>2023-46</v>
      </c>
    </row>
    <row r="318" spans="5:21" x14ac:dyDescent="0.3">
      <c r="E318">
        <v>1998047</v>
      </c>
      <c r="H318">
        <v>40</v>
      </c>
      <c r="I318" t="s">
        <v>346</v>
      </c>
      <c r="J318" t="s">
        <v>14</v>
      </c>
      <c r="K318" s="10">
        <v>45250</v>
      </c>
      <c r="L318" t="s">
        <v>1800</v>
      </c>
      <c r="M318" t="s">
        <v>28</v>
      </c>
      <c r="N318" t="str">
        <f>IF(VLOOKUP(J318,[1]liste!M:M,1,0)&gt;0,"oui","non")</f>
        <v>oui</v>
      </c>
      <c r="O318" t="str">
        <f>VLOOKUP(J318,[1]liste!M:N,2,0)</f>
        <v>DF</v>
      </c>
      <c r="P318" t="e">
        <f>MATCH(J318,[1]!Tableau1[Codearticle],0)</f>
        <v>#REF!</v>
      </c>
      <c r="R318" t="str">
        <f ca="1">IFERROR(INDEX(Tableau1[[#Headers],[01_LANCEMENT]:[15]],1,MATCH(récap!H318,OFFSET(Tableau1[[#Headers],[01_LANCEMENT]:[15]],MATCH(récap!J318,Tableau1[Codearticle],0),0),0)),"")</f>
        <v>02</v>
      </c>
      <c r="S318" t="e">
        <f>IF(P318=0,"",VLOOKUP(J318,[1]!Tableau1[#All],3,0))</f>
        <v>#REF!</v>
      </c>
      <c r="T318" s="11">
        <f t="shared" si="16"/>
        <v>47</v>
      </c>
      <c r="U318" t="str">
        <f t="shared" si="17"/>
        <v>2023-47</v>
      </c>
    </row>
    <row r="319" spans="5:21" x14ac:dyDescent="0.3">
      <c r="E319">
        <v>3316676</v>
      </c>
      <c r="H319">
        <v>20</v>
      </c>
      <c r="I319" t="s">
        <v>347</v>
      </c>
      <c r="J319" t="s">
        <v>14</v>
      </c>
      <c r="K319" s="10">
        <v>45250</v>
      </c>
      <c r="L319" t="s">
        <v>1800</v>
      </c>
      <c r="M319" t="s">
        <v>28</v>
      </c>
      <c r="N319" t="str">
        <f>IF(VLOOKUP(J319,[1]liste!M:M,1,0)&gt;0,"oui","non")</f>
        <v>oui</v>
      </c>
      <c r="O319" t="str">
        <f>VLOOKUP(J319,[1]liste!M:N,2,0)</f>
        <v>DF</v>
      </c>
      <c r="P319" t="e">
        <f>MATCH(J319,[1]!Tableau1[Codearticle],0)</f>
        <v>#REF!</v>
      </c>
      <c r="R319" t="str">
        <f ca="1">IFERROR(INDEX(Tableau1[[#Headers],[01_LANCEMENT]:[15]],1,MATCH(récap!H319,OFFSET(Tableau1[[#Headers],[01_LANCEMENT]:[15]],MATCH(récap!J319,Tableau1[Codearticle],0),0),0)),"")</f>
        <v/>
      </c>
      <c r="S319" t="e">
        <f>IF(P319=0,"",VLOOKUP(J319,[1]!Tableau1[#All],3,0))</f>
        <v>#REF!</v>
      </c>
      <c r="T319" s="11">
        <f t="shared" si="16"/>
        <v>47</v>
      </c>
      <c r="U319" t="str">
        <f t="shared" si="17"/>
        <v>2023-47</v>
      </c>
    </row>
    <row r="320" spans="5:21" x14ac:dyDescent="0.3">
      <c r="E320">
        <v>8880990</v>
      </c>
      <c r="H320">
        <v>40</v>
      </c>
      <c r="I320" t="s">
        <v>348</v>
      </c>
      <c r="J320" t="s">
        <v>14</v>
      </c>
      <c r="K320" s="10">
        <v>45251</v>
      </c>
      <c r="L320" t="s">
        <v>1800</v>
      </c>
      <c r="M320" t="s">
        <v>28</v>
      </c>
      <c r="N320" t="str">
        <f>IF(VLOOKUP(J320,[1]liste!M:M,1,0)&gt;0,"oui","non")</f>
        <v>oui</v>
      </c>
      <c r="O320" t="str">
        <f>VLOOKUP(J320,[1]liste!M:N,2,0)</f>
        <v>DF</v>
      </c>
      <c r="P320" t="e">
        <f>MATCH(J320,[1]!Tableau1[Codearticle],0)</f>
        <v>#REF!</v>
      </c>
      <c r="R320" t="str">
        <f ca="1">IFERROR(INDEX(Tableau1[[#Headers],[01_LANCEMENT]:[15]],1,MATCH(récap!H320,OFFSET(Tableau1[[#Headers],[01_LANCEMENT]:[15]],MATCH(récap!J320,Tableau1[Codearticle],0),0),0)),"")</f>
        <v>02</v>
      </c>
      <c r="S320" t="e">
        <f>IF(P320=0,"",VLOOKUP(J320,[1]!Tableau1[#All],3,0))</f>
        <v>#REF!</v>
      </c>
      <c r="T320" s="11">
        <f t="shared" si="16"/>
        <v>47</v>
      </c>
      <c r="U320" t="str">
        <f t="shared" si="17"/>
        <v>2023-47</v>
      </c>
    </row>
    <row r="321" spans="5:21" x14ac:dyDescent="0.3">
      <c r="E321">
        <v>8830902</v>
      </c>
      <c r="H321">
        <v>45</v>
      </c>
      <c r="I321" t="s">
        <v>349</v>
      </c>
      <c r="J321" t="s">
        <v>14</v>
      </c>
      <c r="K321" s="10">
        <v>45251</v>
      </c>
      <c r="L321" t="s">
        <v>1800</v>
      </c>
      <c r="M321" t="s">
        <v>28</v>
      </c>
      <c r="N321" t="str">
        <f>IF(VLOOKUP(J321,[1]liste!M:M,1,0)&gt;0,"oui","non")</f>
        <v>oui</v>
      </c>
      <c r="O321" t="str">
        <f>VLOOKUP(J321,[1]liste!M:N,2,0)</f>
        <v>DF</v>
      </c>
      <c r="P321" t="e">
        <f>MATCH(J321,[1]!Tableau1[Codearticle],0)</f>
        <v>#REF!</v>
      </c>
      <c r="R321" t="str">
        <f ca="1">IFERROR(INDEX(Tableau1[[#Headers],[01_LANCEMENT]:[15]],1,MATCH(récap!H321,OFFSET(Tableau1[[#Headers],[01_LANCEMENT]:[15]],MATCH(récap!J321,Tableau1[Codearticle],0),0),0)),"")</f>
        <v/>
      </c>
      <c r="S321" t="e">
        <f>IF(P321=0,"",VLOOKUP(J321,[1]!Tableau1[#All],3,0))</f>
        <v>#REF!</v>
      </c>
      <c r="T321" s="11">
        <f t="shared" si="16"/>
        <v>47</v>
      </c>
      <c r="U321" t="str">
        <f t="shared" si="17"/>
        <v>2023-47</v>
      </c>
    </row>
    <row r="322" spans="5:21" x14ac:dyDescent="0.3">
      <c r="E322">
        <v>6734560</v>
      </c>
      <c r="H322">
        <v>40</v>
      </c>
      <c r="I322" t="s">
        <v>350</v>
      </c>
      <c r="J322" t="s">
        <v>14</v>
      </c>
      <c r="K322" s="10">
        <v>45238</v>
      </c>
      <c r="L322" t="s">
        <v>1800</v>
      </c>
      <c r="M322" t="s">
        <v>28</v>
      </c>
      <c r="N322" t="str">
        <f>IF(VLOOKUP(J322,[1]liste!M:M,1,0)&gt;0,"oui","non")</f>
        <v>oui</v>
      </c>
      <c r="O322" t="str">
        <f>VLOOKUP(J322,[1]liste!M:N,2,0)</f>
        <v>DF</v>
      </c>
      <c r="P322" t="e">
        <f>MATCH(J322,[1]!Tableau1[Codearticle],0)</f>
        <v>#REF!</v>
      </c>
      <c r="R322" t="str">
        <f ca="1">IFERROR(INDEX(Tableau1[[#Headers],[01_LANCEMENT]:[15]],1,MATCH(récap!H322,OFFSET(Tableau1[[#Headers],[01_LANCEMENT]:[15]],MATCH(récap!J322,Tableau1[Codearticle],0),0),0)),"")</f>
        <v>02</v>
      </c>
      <c r="S322" t="e">
        <f>IF(P322=0,"",VLOOKUP(J322,[1]!Tableau1[#All],3,0))</f>
        <v>#REF!</v>
      </c>
      <c r="T322" s="11">
        <f t="shared" si="16"/>
        <v>45</v>
      </c>
      <c r="U322" t="str">
        <f t="shared" si="17"/>
        <v>2023-45</v>
      </c>
    </row>
    <row r="323" spans="5:21" x14ac:dyDescent="0.3">
      <c r="E323">
        <v>9464745</v>
      </c>
      <c r="H323">
        <v>40</v>
      </c>
      <c r="I323" t="s">
        <v>351</v>
      </c>
      <c r="J323" t="s">
        <v>14</v>
      </c>
      <c r="K323" s="10">
        <v>45240</v>
      </c>
      <c r="L323" t="s">
        <v>1800</v>
      </c>
      <c r="M323" t="s">
        <v>28</v>
      </c>
      <c r="N323" t="str">
        <f>IF(VLOOKUP(J323,[1]liste!M:M,1,0)&gt;0,"oui","non")</f>
        <v>oui</v>
      </c>
      <c r="O323" t="str">
        <f>VLOOKUP(J323,[1]liste!M:N,2,0)</f>
        <v>DF</v>
      </c>
      <c r="P323" t="e">
        <f>MATCH(J323,[1]!Tableau1[Codearticle],0)</f>
        <v>#REF!</v>
      </c>
      <c r="R323" t="str">
        <f ca="1">IFERROR(INDEX(Tableau1[[#Headers],[01_LANCEMENT]:[15]],1,MATCH(récap!H323,OFFSET(Tableau1[[#Headers],[01_LANCEMENT]:[15]],MATCH(récap!J323,Tableau1[Codearticle],0),0),0)),"")</f>
        <v>02</v>
      </c>
      <c r="S323" t="e">
        <f>IF(P323=0,"",VLOOKUP(J323,[1]!Tableau1[#All],3,0))</f>
        <v>#REF!</v>
      </c>
      <c r="T323" s="11">
        <f t="shared" si="16"/>
        <v>45</v>
      </c>
      <c r="U323" t="str">
        <f t="shared" si="17"/>
        <v>2023-45</v>
      </c>
    </row>
    <row r="324" spans="5:21" x14ac:dyDescent="0.3">
      <c r="E324">
        <v>4986305</v>
      </c>
      <c r="H324">
        <v>40</v>
      </c>
      <c r="I324" t="s">
        <v>352</v>
      </c>
      <c r="J324" t="s">
        <v>14</v>
      </c>
      <c r="K324" s="10">
        <v>45240</v>
      </c>
      <c r="L324" t="s">
        <v>1800</v>
      </c>
      <c r="M324" t="s">
        <v>28</v>
      </c>
      <c r="N324" t="str">
        <f>IF(VLOOKUP(J324,[1]liste!M:M,1,0)&gt;0,"oui","non")</f>
        <v>oui</v>
      </c>
      <c r="O324" t="str">
        <f>VLOOKUP(J324,[1]liste!M:N,2,0)</f>
        <v>DF</v>
      </c>
      <c r="P324" t="e">
        <f>MATCH(J324,[1]!Tableau1[Codearticle],0)</f>
        <v>#REF!</v>
      </c>
      <c r="R324" t="str">
        <f ca="1">IFERROR(INDEX(Tableau1[[#Headers],[01_LANCEMENT]:[15]],1,MATCH(récap!H324,OFFSET(Tableau1[[#Headers],[01_LANCEMENT]:[15]],MATCH(récap!J324,Tableau1[Codearticle],0),0),0)),"")</f>
        <v>02</v>
      </c>
      <c r="S324" t="e">
        <f>IF(P324=0,"",VLOOKUP(J324,[1]!Tableau1[#All],3,0))</f>
        <v>#REF!</v>
      </c>
      <c r="T324" s="11">
        <f t="shared" si="16"/>
        <v>45</v>
      </c>
      <c r="U324" t="str">
        <f t="shared" si="17"/>
        <v>2023-45</v>
      </c>
    </row>
    <row r="325" spans="5:21" x14ac:dyDescent="0.3">
      <c r="E325">
        <v>1109259</v>
      </c>
      <c r="H325">
        <v>20</v>
      </c>
      <c r="I325" t="s">
        <v>353</v>
      </c>
      <c r="J325" t="s">
        <v>14</v>
      </c>
      <c r="K325" s="10">
        <v>45251</v>
      </c>
      <c r="L325" t="s">
        <v>1800</v>
      </c>
      <c r="M325" t="s">
        <v>28</v>
      </c>
      <c r="N325" t="str">
        <f>IF(VLOOKUP(J325,[1]liste!M:M,1,0)&gt;0,"oui","non")</f>
        <v>oui</v>
      </c>
      <c r="O325" t="str">
        <f>VLOOKUP(J325,[1]liste!M:N,2,0)</f>
        <v>DF</v>
      </c>
      <c r="P325" t="e">
        <f>MATCH(J325,[1]!Tableau1[Codearticle],0)</f>
        <v>#REF!</v>
      </c>
      <c r="R325" t="str">
        <f ca="1">IFERROR(INDEX(Tableau1[[#Headers],[01_LANCEMENT]:[15]],1,MATCH(récap!H325,OFFSET(Tableau1[[#Headers],[01_LANCEMENT]:[15]],MATCH(récap!J325,Tableau1[Codearticle],0),0),0)),"")</f>
        <v/>
      </c>
      <c r="S325" t="e">
        <f>IF(P325=0,"",VLOOKUP(J325,[1]!Tableau1[#All],3,0))</f>
        <v>#REF!</v>
      </c>
      <c r="T325" s="11">
        <f t="shared" si="16"/>
        <v>47</v>
      </c>
      <c r="U325" t="str">
        <f t="shared" si="17"/>
        <v>2023-47</v>
      </c>
    </row>
    <row r="326" spans="5:21" x14ac:dyDescent="0.3">
      <c r="E326">
        <v>5363396</v>
      </c>
      <c r="H326">
        <v>40</v>
      </c>
      <c r="I326" t="s">
        <v>354</v>
      </c>
      <c r="J326" t="s">
        <v>14</v>
      </c>
      <c r="K326" s="10">
        <v>45253</v>
      </c>
      <c r="L326" t="s">
        <v>1800</v>
      </c>
      <c r="M326" t="s">
        <v>28</v>
      </c>
      <c r="N326" t="str">
        <f>IF(VLOOKUP(J326,[1]liste!M:M,1,0)&gt;0,"oui","non")</f>
        <v>oui</v>
      </c>
      <c r="O326" t="str">
        <f>VLOOKUP(J326,[1]liste!M:N,2,0)</f>
        <v>DF</v>
      </c>
      <c r="P326" t="e">
        <f>MATCH(J326,[1]!Tableau1[Codearticle],0)</f>
        <v>#REF!</v>
      </c>
      <c r="R326" t="str">
        <f ca="1">IFERROR(INDEX(Tableau1[[#Headers],[01_LANCEMENT]:[15]],1,MATCH(récap!H326,OFFSET(Tableau1[[#Headers],[01_LANCEMENT]:[15]],MATCH(récap!J326,Tableau1[Codearticle],0),0),0)),"")</f>
        <v>02</v>
      </c>
      <c r="S326" t="e">
        <f>IF(P326=0,"",VLOOKUP(J326,[1]!Tableau1[#All],3,0))</f>
        <v>#REF!</v>
      </c>
      <c r="T326" s="11">
        <f t="shared" si="16"/>
        <v>47</v>
      </c>
      <c r="U326" t="str">
        <f t="shared" si="17"/>
        <v>2023-47</v>
      </c>
    </row>
    <row r="327" spans="5:21" x14ac:dyDescent="0.3">
      <c r="E327">
        <v>7041211</v>
      </c>
      <c r="H327">
        <v>20</v>
      </c>
      <c r="I327" t="s">
        <v>355</v>
      </c>
      <c r="J327" t="s">
        <v>14</v>
      </c>
      <c r="K327" s="10">
        <v>45264</v>
      </c>
      <c r="L327" t="s">
        <v>1800</v>
      </c>
      <c r="M327" t="s">
        <v>28</v>
      </c>
      <c r="N327" t="str">
        <f>IF(VLOOKUP(J327,[1]liste!M:M,1,0)&gt;0,"oui","non")</f>
        <v>oui</v>
      </c>
      <c r="O327" t="str">
        <f>VLOOKUP(J327,[1]liste!M:N,2,0)</f>
        <v>DF</v>
      </c>
      <c r="P327" t="e">
        <f>MATCH(J327,[1]!Tableau1[Codearticle],0)</f>
        <v>#REF!</v>
      </c>
      <c r="R327" t="str">
        <f ca="1">IFERROR(INDEX(Tableau1[[#Headers],[01_LANCEMENT]:[15]],1,MATCH(récap!H327,OFFSET(Tableau1[[#Headers],[01_LANCEMENT]:[15]],MATCH(récap!J327,Tableau1[Codearticle],0),0),0)),"")</f>
        <v/>
      </c>
      <c r="S327" t="e">
        <f>IF(P327=0,"",VLOOKUP(J327,[1]!Tableau1[#All],3,0))</f>
        <v>#REF!</v>
      </c>
      <c r="T327" s="11">
        <f t="shared" si="16"/>
        <v>49</v>
      </c>
      <c r="U327" t="str">
        <f t="shared" si="17"/>
        <v>2023-49</v>
      </c>
    </row>
    <row r="328" spans="5:21" x14ac:dyDescent="0.3">
      <c r="E328">
        <v>6704307</v>
      </c>
      <c r="H328">
        <v>40</v>
      </c>
      <c r="I328" t="s">
        <v>356</v>
      </c>
      <c r="J328" t="s">
        <v>14</v>
      </c>
      <c r="K328" s="10">
        <v>45265</v>
      </c>
      <c r="L328" t="s">
        <v>1800</v>
      </c>
      <c r="M328" t="s">
        <v>28</v>
      </c>
      <c r="N328" t="str">
        <f>IF(VLOOKUP(J328,[1]liste!M:M,1,0)&gt;0,"oui","non")</f>
        <v>oui</v>
      </c>
      <c r="O328" t="str">
        <f>VLOOKUP(J328,[1]liste!M:N,2,0)</f>
        <v>DF</v>
      </c>
      <c r="P328" t="e">
        <f>MATCH(J328,[1]!Tableau1[Codearticle],0)</f>
        <v>#REF!</v>
      </c>
      <c r="R328" t="str">
        <f ca="1">IFERROR(INDEX(Tableau1[[#Headers],[01_LANCEMENT]:[15]],1,MATCH(récap!H328,OFFSET(Tableau1[[#Headers],[01_LANCEMENT]:[15]],MATCH(récap!J328,Tableau1[Codearticle],0),0),0)),"")</f>
        <v>02</v>
      </c>
      <c r="S328" t="e">
        <f>IF(P328=0,"",VLOOKUP(J328,[1]!Tableau1[#All],3,0))</f>
        <v>#REF!</v>
      </c>
      <c r="T328" s="11">
        <f t="shared" si="16"/>
        <v>49</v>
      </c>
      <c r="U328" t="str">
        <f t="shared" si="17"/>
        <v>2023-49</v>
      </c>
    </row>
    <row r="329" spans="5:21" x14ac:dyDescent="0.3">
      <c r="E329">
        <v>4806358</v>
      </c>
      <c r="H329">
        <v>20</v>
      </c>
      <c r="I329" t="s">
        <v>357</v>
      </c>
      <c r="J329" t="s">
        <v>14</v>
      </c>
      <c r="K329" s="10">
        <v>45237</v>
      </c>
      <c r="L329" t="s">
        <v>1800</v>
      </c>
      <c r="M329" t="s">
        <v>28</v>
      </c>
      <c r="N329" t="str">
        <f>IF(VLOOKUP(J329,[1]liste!M:M,1,0)&gt;0,"oui","non")</f>
        <v>oui</v>
      </c>
      <c r="O329" t="str">
        <f>VLOOKUP(J329,[1]liste!M:N,2,0)</f>
        <v>DF</v>
      </c>
      <c r="P329" t="e">
        <f>MATCH(J329,[1]!Tableau1[Codearticle],0)</f>
        <v>#REF!</v>
      </c>
      <c r="R329" t="str">
        <f ca="1">IFERROR(INDEX(Tableau1[[#Headers],[01_LANCEMENT]:[15]],1,MATCH(récap!H329,OFFSET(Tableau1[[#Headers],[01_LANCEMENT]:[15]],MATCH(récap!J329,Tableau1[Codearticle],0),0),0)),"")</f>
        <v/>
      </c>
      <c r="S329" t="e">
        <f>IF(P329=0,"",VLOOKUP(J329,[1]!Tableau1[#All],3,0))</f>
        <v>#REF!</v>
      </c>
      <c r="T329" s="11">
        <f t="shared" si="16"/>
        <v>45</v>
      </c>
      <c r="U329" t="str">
        <f t="shared" si="17"/>
        <v>2023-45</v>
      </c>
    </row>
    <row r="330" spans="5:21" x14ac:dyDescent="0.3">
      <c r="E330">
        <v>3329168</v>
      </c>
      <c r="H330">
        <v>40</v>
      </c>
      <c r="I330" t="s">
        <v>358</v>
      </c>
      <c r="J330" t="s">
        <v>14</v>
      </c>
      <c r="K330" s="10">
        <v>45240</v>
      </c>
      <c r="L330" t="s">
        <v>1800</v>
      </c>
      <c r="M330" t="s">
        <v>28</v>
      </c>
      <c r="N330" t="str">
        <f>IF(VLOOKUP(J330,[1]liste!M:M,1,0)&gt;0,"oui","non")</f>
        <v>oui</v>
      </c>
      <c r="O330" t="str">
        <f>VLOOKUP(J330,[1]liste!M:N,2,0)</f>
        <v>DF</v>
      </c>
      <c r="P330" t="e">
        <f>MATCH(J330,[1]!Tableau1[Codearticle],0)</f>
        <v>#REF!</v>
      </c>
      <c r="R330" t="str">
        <f ca="1">IFERROR(INDEX(Tableau1[[#Headers],[01_LANCEMENT]:[15]],1,MATCH(récap!H330,OFFSET(Tableau1[[#Headers],[01_LANCEMENT]:[15]],MATCH(récap!J330,Tableau1[Codearticle],0),0),0)),"")</f>
        <v>02</v>
      </c>
      <c r="S330" t="e">
        <f>IF(P330=0,"",VLOOKUP(J330,[1]!Tableau1[#All],3,0))</f>
        <v>#REF!</v>
      </c>
      <c r="T330" s="11">
        <f t="shared" si="16"/>
        <v>45</v>
      </c>
      <c r="U330" t="str">
        <f t="shared" si="17"/>
        <v>2023-45</v>
      </c>
    </row>
    <row r="331" spans="5:21" x14ac:dyDescent="0.3">
      <c r="E331">
        <v>7932612</v>
      </c>
      <c r="H331">
        <v>40</v>
      </c>
      <c r="I331" t="s">
        <v>359</v>
      </c>
      <c r="J331" t="s">
        <v>14</v>
      </c>
      <c r="K331" s="10">
        <v>45244</v>
      </c>
      <c r="L331" t="s">
        <v>1800</v>
      </c>
      <c r="M331" t="s">
        <v>28</v>
      </c>
      <c r="N331" t="str">
        <f>IF(VLOOKUP(J331,[1]liste!M:M,1,0)&gt;0,"oui","non")</f>
        <v>oui</v>
      </c>
      <c r="O331" t="str">
        <f>VLOOKUP(J331,[1]liste!M:N,2,0)</f>
        <v>DF</v>
      </c>
      <c r="P331" t="e">
        <f>MATCH(J331,[1]!Tableau1[Codearticle],0)</f>
        <v>#REF!</v>
      </c>
      <c r="R331" t="str">
        <f ca="1">IFERROR(INDEX(Tableau1[[#Headers],[01_LANCEMENT]:[15]],1,MATCH(récap!H331,OFFSET(Tableau1[[#Headers],[01_LANCEMENT]:[15]],MATCH(récap!J331,Tableau1[Codearticle],0),0),0)),"")</f>
        <v>02</v>
      </c>
      <c r="S331" t="e">
        <f>IF(P331=0,"",VLOOKUP(J331,[1]!Tableau1[#All],3,0))</f>
        <v>#REF!</v>
      </c>
      <c r="T331" s="11">
        <f t="shared" si="16"/>
        <v>46</v>
      </c>
      <c r="U331" t="str">
        <f t="shared" si="17"/>
        <v>2023-46</v>
      </c>
    </row>
    <row r="332" spans="5:21" x14ac:dyDescent="0.3">
      <c r="E332">
        <v>7599742</v>
      </c>
      <c r="H332">
        <v>20</v>
      </c>
      <c r="I332" t="s">
        <v>360</v>
      </c>
      <c r="J332" t="s">
        <v>14</v>
      </c>
      <c r="K332" s="10">
        <v>45245</v>
      </c>
      <c r="L332" t="s">
        <v>1800</v>
      </c>
      <c r="M332" t="s">
        <v>28</v>
      </c>
      <c r="N332" t="str">
        <f>IF(VLOOKUP(J332,[1]liste!M:M,1,0)&gt;0,"oui","non")</f>
        <v>oui</v>
      </c>
      <c r="O332" t="str">
        <f>VLOOKUP(J332,[1]liste!M:N,2,0)</f>
        <v>DF</v>
      </c>
      <c r="P332" t="e">
        <f>MATCH(J332,[1]!Tableau1[Codearticle],0)</f>
        <v>#REF!</v>
      </c>
      <c r="R332" t="str">
        <f ca="1">IFERROR(INDEX(Tableau1[[#Headers],[01_LANCEMENT]:[15]],1,MATCH(récap!H332,OFFSET(Tableau1[[#Headers],[01_LANCEMENT]:[15]],MATCH(récap!J332,Tableau1[Codearticle],0),0),0)),"")</f>
        <v/>
      </c>
      <c r="S332" t="e">
        <f>IF(P332=0,"",VLOOKUP(J332,[1]!Tableau1[#All],3,0))</f>
        <v>#REF!</v>
      </c>
      <c r="T332" s="11">
        <f t="shared" si="16"/>
        <v>46</v>
      </c>
      <c r="U332" t="str">
        <f t="shared" si="17"/>
        <v>2023-46</v>
      </c>
    </row>
    <row r="333" spans="5:21" x14ac:dyDescent="0.3">
      <c r="E333">
        <v>7904076</v>
      </c>
      <c r="H333">
        <v>40</v>
      </c>
      <c r="I333" t="s">
        <v>361</v>
      </c>
      <c r="J333" t="s">
        <v>14</v>
      </c>
      <c r="K333" s="10">
        <v>45250</v>
      </c>
      <c r="L333" t="s">
        <v>1800</v>
      </c>
      <c r="M333" t="s">
        <v>28</v>
      </c>
      <c r="N333" t="str">
        <f>IF(VLOOKUP(J333,[1]liste!M:M,1,0)&gt;0,"oui","non")</f>
        <v>oui</v>
      </c>
      <c r="O333" t="str">
        <f>VLOOKUP(J333,[1]liste!M:N,2,0)</f>
        <v>DF</v>
      </c>
      <c r="P333" t="e">
        <f>MATCH(J333,[1]!Tableau1[Codearticle],0)</f>
        <v>#REF!</v>
      </c>
      <c r="R333" t="str">
        <f ca="1">IFERROR(INDEX(Tableau1[[#Headers],[01_LANCEMENT]:[15]],1,MATCH(récap!H333,OFFSET(Tableau1[[#Headers],[01_LANCEMENT]:[15]],MATCH(récap!J333,Tableau1[Codearticle],0),0),0)),"")</f>
        <v>02</v>
      </c>
      <c r="S333" t="e">
        <f>IF(P333=0,"",VLOOKUP(J333,[1]!Tableau1[#All],3,0))</f>
        <v>#REF!</v>
      </c>
      <c r="T333" s="11">
        <f t="shared" si="16"/>
        <v>47</v>
      </c>
      <c r="U333" t="str">
        <f t="shared" si="17"/>
        <v>2023-47</v>
      </c>
    </row>
    <row r="334" spans="5:21" x14ac:dyDescent="0.3">
      <c r="E334">
        <v>8442983</v>
      </c>
      <c r="H334">
        <v>20</v>
      </c>
      <c r="I334" t="s">
        <v>362</v>
      </c>
      <c r="J334" t="s">
        <v>14</v>
      </c>
      <c r="K334" s="10">
        <v>45251</v>
      </c>
      <c r="L334" t="s">
        <v>1800</v>
      </c>
      <c r="M334" t="s">
        <v>28</v>
      </c>
      <c r="N334" t="str">
        <f>IF(VLOOKUP(J334,[1]liste!M:M,1,0)&gt;0,"oui","non")</f>
        <v>oui</v>
      </c>
      <c r="O334" t="str">
        <f>VLOOKUP(J334,[1]liste!M:N,2,0)</f>
        <v>DF</v>
      </c>
      <c r="P334" t="e">
        <f>MATCH(J334,[1]!Tableau1[Codearticle],0)</f>
        <v>#REF!</v>
      </c>
      <c r="R334" t="str">
        <f ca="1">IFERROR(INDEX(Tableau1[[#Headers],[01_LANCEMENT]:[15]],1,MATCH(récap!H334,OFFSET(Tableau1[[#Headers],[01_LANCEMENT]:[15]],MATCH(récap!J334,Tableau1[Codearticle],0),0),0)),"")</f>
        <v/>
      </c>
      <c r="S334" t="e">
        <f>IF(P334=0,"",VLOOKUP(J334,[1]!Tableau1[#All],3,0))</f>
        <v>#REF!</v>
      </c>
      <c r="T334" s="11">
        <f t="shared" si="16"/>
        <v>47</v>
      </c>
      <c r="U334" t="str">
        <f t="shared" si="17"/>
        <v>2023-47</v>
      </c>
    </row>
    <row r="335" spans="5:21" x14ac:dyDescent="0.3">
      <c r="E335">
        <v>3163065</v>
      </c>
      <c r="H335">
        <v>40</v>
      </c>
      <c r="I335" t="s">
        <v>363</v>
      </c>
      <c r="J335" t="s">
        <v>14</v>
      </c>
      <c r="K335" s="10">
        <v>45254</v>
      </c>
      <c r="L335" t="s">
        <v>1800</v>
      </c>
      <c r="M335" t="s">
        <v>28</v>
      </c>
      <c r="N335" t="str">
        <f>IF(VLOOKUP(J335,[1]liste!M:M,1,0)&gt;0,"oui","non")</f>
        <v>oui</v>
      </c>
      <c r="O335" t="str">
        <f>VLOOKUP(J335,[1]liste!M:N,2,0)</f>
        <v>DF</v>
      </c>
      <c r="P335" t="e">
        <f>MATCH(J335,[1]!Tableau1[Codearticle],0)</f>
        <v>#REF!</v>
      </c>
      <c r="R335" t="str">
        <f ca="1">IFERROR(INDEX(Tableau1[[#Headers],[01_LANCEMENT]:[15]],1,MATCH(récap!H335,OFFSET(Tableau1[[#Headers],[01_LANCEMENT]:[15]],MATCH(récap!J335,Tableau1[Codearticle],0),0),0)),"")</f>
        <v>02</v>
      </c>
      <c r="S335" t="e">
        <f>IF(P335=0,"",VLOOKUP(J335,[1]!Tableau1[#All],3,0))</f>
        <v>#REF!</v>
      </c>
      <c r="T335" s="11">
        <f t="shared" si="16"/>
        <v>47</v>
      </c>
      <c r="U335" t="str">
        <f t="shared" si="17"/>
        <v>2023-47</v>
      </c>
    </row>
    <row r="336" spans="5:21" x14ac:dyDescent="0.3">
      <c r="E336">
        <v>1050450</v>
      </c>
      <c r="H336">
        <v>20</v>
      </c>
      <c r="I336" t="s">
        <v>364</v>
      </c>
      <c r="J336" t="s">
        <v>14</v>
      </c>
      <c r="K336" s="10">
        <v>45261</v>
      </c>
      <c r="L336" t="s">
        <v>1800</v>
      </c>
      <c r="M336" t="s">
        <v>28</v>
      </c>
      <c r="N336" t="str">
        <f>IF(VLOOKUP(J336,[1]liste!M:M,1,0)&gt;0,"oui","non")</f>
        <v>oui</v>
      </c>
      <c r="O336" t="str">
        <f>VLOOKUP(J336,[1]liste!M:N,2,0)</f>
        <v>DF</v>
      </c>
      <c r="P336" t="e">
        <f>MATCH(J336,[1]!Tableau1[Codearticle],0)</f>
        <v>#REF!</v>
      </c>
      <c r="R336" t="str">
        <f ca="1">IFERROR(INDEX(Tableau1[[#Headers],[01_LANCEMENT]:[15]],1,MATCH(récap!H336,OFFSET(Tableau1[[#Headers],[01_LANCEMENT]:[15]],MATCH(récap!J336,Tableau1[Codearticle],0),0),0)),"")</f>
        <v/>
      </c>
      <c r="S336" t="e">
        <f>IF(P336=0,"",VLOOKUP(J336,[1]!Tableau1[#All],3,0))</f>
        <v>#REF!</v>
      </c>
      <c r="T336" s="11">
        <f t="shared" si="16"/>
        <v>48</v>
      </c>
      <c r="U336" t="str">
        <f t="shared" si="17"/>
        <v>2023-48</v>
      </c>
    </row>
    <row r="337" spans="5:21" x14ac:dyDescent="0.3">
      <c r="E337">
        <v>3431777</v>
      </c>
      <c r="H337">
        <v>20</v>
      </c>
      <c r="I337" t="s">
        <v>365</v>
      </c>
      <c r="J337" t="s">
        <v>14</v>
      </c>
      <c r="K337" s="10">
        <v>45266</v>
      </c>
      <c r="L337" t="s">
        <v>1800</v>
      </c>
      <c r="M337" t="s">
        <v>28</v>
      </c>
      <c r="N337" t="str">
        <f>IF(VLOOKUP(J337,[1]liste!M:M,1,0)&gt;0,"oui","non")</f>
        <v>oui</v>
      </c>
      <c r="O337" t="str">
        <f>VLOOKUP(J337,[1]liste!M:N,2,0)</f>
        <v>DF</v>
      </c>
      <c r="P337" t="e">
        <f>MATCH(J337,[1]!Tableau1[Codearticle],0)</f>
        <v>#REF!</v>
      </c>
      <c r="R337" t="str">
        <f ca="1">IFERROR(INDEX(Tableau1[[#Headers],[01_LANCEMENT]:[15]],1,MATCH(récap!H337,OFFSET(Tableau1[[#Headers],[01_LANCEMENT]:[15]],MATCH(récap!J337,Tableau1[Codearticle],0),0),0)),"")</f>
        <v/>
      </c>
      <c r="S337" t="e">
        <f>IF(P337=0,"",VLOOKUP(J337,[1]!Tableau1[#All],3,0))</f>
        <v>#REF!</v>
      </c>
      <c r="T337" s="11">
        <f t="shared" si="16"/>
        <v>49</v>
      </c>
      <c r="U337" t="str">
        <f t="shared" si="17"/>
        <v>2023-49</v>
      </c>
    </row>
    <row r="338" spans="5:21" x14ac:dyDescent="0.3">
      <c r="E338">
        <v>5565437</v>
      </c>
      <c r="H338">
        <v>40</v>
      </c>
      <c r="I338" t="s">
        <v>366</v>
      </c>
      <c r="J338" t="s">
        <v>14</v>
      </c>
      <c r="K338" s="10">
        <v>45267</v>
      </c>
      <c r="L338" t="s">
        <v>1800</v>
      </c>
      <c r="M338" t="s">
        <v>28</v>
      </c>
      <c r="N338" t="str">
        <f>IF(VLOOKUP(J338,[1]liste!M:M,1,0)&gt;0,"oui","non")</f>
        <v>oui</v>
      </c>
      <c r="O338" t="str">
        <f>VLOOKUP(J338,[1]liste!M:N,2,0)</f>
        <v>DF</v>
      </c>
      <c r="P338" t="e">
        <f>MATCH(J338,[1]!Tableau1[Codearticle],0)</f>
        <v>#REF!</v>
      </c>
      <c r="R338" t="str">
        <f ca="1">IFERROR(INDEX(Tableau1[[#Headers],[01_LANCEMENT]:[15]],1,MATCH(récap!H338,OFFSET(Tableau1[[#Headers],[01_LANCEMENT]:[15]],MATCH(récap!J338,Tableau1[Codearticle],0),0),0)),"")</f>
        <v>02</v>
      </c>
      <c r="S338" t="e">
        <f>IF(P338=0,"",VLOOKUP(J338,[1]!Tableau1[#All],3,0))</f>
        <v>#REF!</v>
      </c>
      <c r="T338" s="11">
        <f t="shared" si="16"/>
        <v>49</v>
      </c>
      <c r="U338" t="str">
        <f t="shared" si="17"/>
        <v>2023-49</v>
      </c>
    </row>
    <row r="339" spans="5:21" x14ac:dyDescent="0.3">
      <c r="E339">
        <v>3155783</v>
      </c>
      <c r="H339">
        <v>40</v>
      </c>
      <c r="I339" t="s">
        <v>367</v>
      </c>
      <c r="J339" t="s">
        <v>14</v>
      </c>
      <c r="K339" s="10">
        <v>45274</v>
      </c>
      <c r="L339" t="s">
        <v>1800</v>
      </c>
      <c r="M339" t="s">
        <v>28</v>
      </c>
      <c r="N339" t="str">
        <f>IF(VLOOKUP(J339,[1]liste!M:M,1,0)&gt;0,"oui","non")</f>
        <v>oui</v>
      </c>
      <c r="O339" t="str">
        <f>VLOOKUP(J339,[1]liste!M:N,2,0)</f>
        <v>DF</v>
      </c>
      <c r="P339" t="e">
        <f>MATCH(J339,[1]!Tableau1[Codearticle],0)</f>
        <v>#REF!</v>
      </c>
      <c r="R339" t="str">
        <f ca="1">IFERROR(INDEX(Tableau1[[#Headers],[01_LANCEMENT]:[15]],1,MATCH(récap!H339,OFFSET(Tableau1[[#Headers],[01_LANCEMENT]:[15]],MATCH(récap!J339,Tableau1[Codearticle],0),0),0)),"")</f>
        <v>02</v>
      </c>
      <c r="S339" t="e">
        <f>IF(P339=0,"",VLOOKUP(J339,[1]!Tableau1[#All],3,0))</f>
        <v>#REF!</v>
      </c>
      <c r="T339" s="11">
        <f t="shared" si="16"/>
        <v>50</v>
      </c>
      <c r="U339" t="str">
        <f t="shared" si="17"/>
        <v>2023-50</v>
      </c>
    </row>
    <row r="340" spans="5:21" x14ac:dyDescent="0.3">
      <c r="E340">
        <v>7654827</v>
      </c>
      <c r="H340">
        <v>20</v>
      </c>
      <c r="I340" t="s">
        <v>368</v>
      </c>
      <c r="J340" t="s">
        <v>14</v>
      </c>
      <c r="K340" s="10">
        <v>45274</v>
      </c>
      <c r="L340" t="s">
        <v>1800</v>
      </c>
      <c r="M340" t="s">
        <v>28</v>
      </c>
      <c r="N340" t="str">
        <f>IF(VLOOKUP(J340,[1]liste!M:M,1,0)&gt;0,"oui","non")</f>
        <v>oui</v>
      </c>
      <c r="O340" t="str">
        <f>VLOOKUP(J340,[1]liste!M:N,2,0)</f>
        <v>DF</v>
      </c>
      <c r="P340" t="e">
        <f>MATCH(J340,[1]!Tableau1[Codearticle],0)</f>
        <v>#REF!</v>
      </c>
      <c r="R340" t="str">
        <f ca="1">IFERROR(INDEX(Tableau1[[#Headers],[01_LANCEMENT]:[15]],1,MATCH(récap!H340,OFFSET(Tableau1[[#Headers],[01_LANCEMENT]:[15]],MATCH(récap!J340,Tableau1[Codearticle],0),0),0)),"")</f>
        <v/>
      </c>
      <c r="S340" t="e">
        <f>IF(P340=0,"",VLOOKUP(J340,[1]!Tableau1[#All],3,0))</f>
        <v>#REF!</v>
      </c>
      <c r="T340" s="11">
        <f t="shared" si="16"/>
        <v>50</v>
      </c>
      <c r="U340" t="str">
        <f t="shared" si="17"/>
        <v>2023-50</v>
      </c>
    </row>
    <row r="341" spans="5:21" x14ac:dyDescent="0.3">
      <c r="E341">
        <v>6706588</v>
      </c>
      <c r="H341">
        <v>40</v>
      </c>
      <c r="I341" t="s">
        <v>369</v>
      </c>
      <c r="J341" t="s">
        <v>14</v>
      </c>
      <c r="K341" s="10">
        <v>45280</v>
      </c>
      <c r="L341" t="s">
        <v>1800</v>
      </c>
      <c r="M341" t="s">
        <v>28</v>
      </c>
      <c r="N341" t="str">
        <f>IF(VLOOKUP(J341,[1]liste!M:M,1,0)&gt;0,"oui","non")</f>
        <v>oui</v>
      </c>
      <c r="O341" t="str">
        <f>VLOOKUP(J341,[1]liste!M:N,2,0)</f>
        <v>DF</v>
      </c>
      <c r="P341" t="e">
        <f>MATCH(J341,[1]!Tableau1[Codearticle],0)</f>
        <v>#REF!</v>
      </c>
      <c r="R341" t="str">
        <f ca="1">IFERROR(INDEX(Tableau1[[#Headers],[01_LANCEMENT]:[15]],1,MATCH(récap!H341,OFFSET(Tableau1[[#Headers],[01_LANCEMENT]:[15]],MATCH(récap!J341,Tableau1[Codearticle],0),0),0)),"")</f>
        <v>02</v>
      </c>
      <c r="S341" t="e">
        <f>IF(P341=0,"",VLOOKUP(J341,[1]!Tableau1[#All],3,0))</f>
        <v>#REF!</v>
      </c>
      <c r="T341" s="11">
        <f t="shared" si="16"/>
        <v>51</v>
      </c>
      <c r="U341" t="str">
        <f t="shared" si="17"/>
        <v>2023-51</v>
      </c>
    </row>
    <row r="342" spans="5:21" x14ac:dyDescent="0.3">
      <c r="E342">
        <v>3783710</v>
      </c>
      <c r="H342">
        <v>40</v>
      </c>
      <c r="I342" t="s">
        <v>370</v>
      </c>
      <c r="J342" t="s">
        <v>14</v>
      </c>
      <c r="K342" s="10">
        <v>45286</v>
      </c>
      <c r="L342" t="s">
        <v>1800</v>
      </c>
      <c r="M342" t="s">
        <v>28</v>
      </c>
      <c r="N342" t="str">
        <f>IF(VLOOKUP(J342,[1]liste!M:M,1,0)&gt;0,"oui","non")</f>
        <v>oui</v>
      </c>
      <c r="O342" t="str">
        <f>VLOOKUP(J342,[1]liste!M:N,2,0)</f>
        <v>DF</v>
      </c>
      <c r="P342" t="e">
        <f>MATCH(J342,[1]!Tableau1[Codearticle],0)</f>
        <v>#REF!</v>
      </c>
      <c r="R342" t="str">
        <f ca="1">IFERROR(INDEX(Tableau1[[#Headers],[01_LANCEMENT]:[15]],1,MATCH(récap!H342,OFFSET(Tableau1[[#Headers],[01_LANCEMENT]:[15]],MATCH(récap!J342,Tableau1[Codearticle],0),0),0)),"")</f>
        <v>02</v>
      </c>
      <c r="S342" t="e">
        <f>IF(P342=0,"",VLOOKUP(J342,[1]!Tableau1[#All],3,0))</f>
        <v>#REF!</v>
      </c>
      <c r="T342" s="11">
        <f t="shared" ref="T342:T361" si="18">_xlfn.ISOWEEKNUM(K342)</f>
        <v>52</v>
      </c>
      <c r="U342" t="str">
        <f t="shared" ref="U342:U361" si="19">YEAR(K342)&amp;"-"&amp;""&amp;T342</f>
        <v>2023-52</v>
      </c>
    </row>
    <row r="343" spans="5:21" x14ac:dyDescent="0.3">
      <c r="E343">
        <v>3905814</v>
      </c>
      <c r="H343">
        <v>20</v>
      </c>
      <c r="I343" t="s">
        <v>371</v>
      </c>
      <c r="J343" t="s">
        <v>14</v>
      </c>
      <c r="K343" s="10">
        <v>45286</v>
      </c>
      <c r="L343" t="s">
        <v>1800</v>
      </c>
      <c r="M343" t="s">
        <v>28</v>
      </c>
      <c r="N343" t="str">
        <f>IF(VLOOKUP(J343,[1]liste!M:M,1,0)&gt;0,"oui","non")</f>
        <v>oui</v>
      </c>
      <c r="O343" t="str">
        <f>VLOOKUP(J343,[1]liste!M:N,2,0)</f>
        <v>DF</v>
      </c>
      <c r="P343" t="e">
        <f>MATCH(J343,[1]!Tableau1[Codearticle],0)</f>
        <v>#REF!</v>
      </c>
      <c r="R343" t="str">
        <f ca="1">IFERROR(INDEX(Tableau1[[#Headers],[01_LANCEMENT]:[15]],1,MATCH(récap!H343,OFFSET(Tableau1[[#Headers],[01_LANCEMENT]:[15]],MATCH(récap!J343,Tableau1[Codearticle],0),0),0)),"")</f>
        <v/>
      </c>
      <c r="S343" t="e">
        <f>IF(P343=0,"",VLOOKUP(J343,[1]!Tableau1[#All],3,0))</f>
        <v>#REF!</v>
      </c>
      <c r="T343" s="11">
        <f t="shared" si="18"/>
        <v>52</v>
      </c>
      <c r="U343" t="str">
        <f t="shared" si="19"/>
        <v>2023-52</v>
      </c>
    </row>
    <row r="344" spans="5:21" x14ac:dyDescent="0.3">
      <c r="E344">
        <v>2781269</v>
      </c>
      <c r="H344">
        <v>20</v>
      </c>
      <c r="I344" t="s">
        <v>372</v>
      </c>
      <c r="J344" t="s">
        <v>14</v>
      </c>
      <c r="K344" s="10">
        <v>45289</v>
      </c>
      <c r="L344" t="s">
        <v>1800</v>
      </c>
      <c r="M344" t="s">
        <v>28</v>
      </c>
      <c r="N344" t="str">
        <f>IF(VLOOKUP(J344,[1]liste!M:M,1,0)&gt;0,"oui","non")</f>
        <v>oui</v>
      </c>
      <c r="O344" t="str">
        <f>VLOOKUP(J344,[1]liste!M:N,2,0)</f>
        <v>DF</v>
      </c>
      <c r="P344" t="e">
        <f>MATCH(J344,[1]!Tableau1[Codearticle],0)</f>
        <v>#REF!</v>
      </c>
      <c r="R344" t="str">
        <f ca="1">IFERROR(INDEX(Tableau1[[#Headers],[01_LANCEMENT]:[15]],1,MATCH(récap!H344,OFFSET(Tableau1[[#Headers],[01_LANCEMENT]:[15]],MATCH(récap!J344,Tableau1[Codearticle],0),0),0)),"")</f>
        <v/>
      </c>
      <c r="S344" t="e">
        <f>IF(P344=0,"",VLOOKUP(J344,[1]!Tableau1[#All],3,0))</f>
        <v>#REF!</v>
      </c>
      <c r="T344" s="11">
        <f t="shared" si="18"/>
        <v>52</v>
      </c>
      <c r="U344" t="str">
        <f t="shared" si="19"/>
        <v>2023-52</v>
      </c>
    </row>
    <row r="345" spans="5:21" x14ac:dyDescent="0.3">
      <c r="E345">
        <v>9473119</v>
      </c>
      <c r="H345">
        <v>20</v>
      </c>
      <c r="I345" t="s">
        <v>373</v>
      </c>
      <c r="J345" t="s">
        <v>14</v>
      </c>
      <c r="K345" s="10">
        <v>45254</v>
      </c>
      <c r="L345" t="s">
        <v>1800</v>
      </c>
      <c r="M345" t="s">
        <v>28</v>
      </c>
      <c r="N345" t="str">
        <f>IF(VLOOKUP(J345,[1]liste!M:M,1,0)&gt;0,"oui","non")</f>
        <v>oui</v>
      </c>
      <c r="O345" t="str">
        <f>VLOOKUP(J345,[1]liste!M:N,2,0)</f>
        <v>DF</v>
      </c>
      <c r="P345" t="e">
        <f>MATCH(J345,[1]!Tableau1[Codearticle],0)</f>
        <v>#REF!</v>
      </c>
      <c r="R345" t="str">
        <f ca="1">IFERROR(INDEX(Tableau1[[#Headers],[01_LANCEMENT]:[15]],1,MATCH(récap!H345,OFFSET(Tableau1[[#Headers],[01_LANCEMENT]:[15]],MATCH(récap!J345,Tableau1[Codearticle],0),0),0)),"")</f>
        <v/>
      </c>
      <c r="S345" t="e">
        <f>IF(P345=0,"",VLOOKUP(J345,[1]!Tableau1[#All],3,0))</f>
        <v>#REF!</v>
      </c>
      <c r="T345" s="11">
        <f t="shared" si="18"/>
        <v>47</v>
      </c>
      <c r="U345" t="str">
        <f t="shared" si="19"/>
        <v>2023-47</v>
      </c>
    </row>
    <row r="346" spans="5:21" x14ac:dyDescent="0.3">
      <c r="E346">
        <v>6569618</v>
      </c>
      <c r="H346">
        <v>40</v>
      </c>
      <c r="I346" t="s">
        <v>374</v>
      </c>
      <c r="J346" t="s">
        <v>14</v>
      </c>
      <c r="K346" s="10">
        <v>45254</v>
      </c>
      <c r="L346" t="s">
        <v>1800</v>
      </c>
      <c r="M346" t="s">
        <v>28</v>
      </c>
      <c r="N346" t="str">
        <f>IF(VLOOKUP(J346,[1]liste!M:M,1,0)&gt;0,"oui","non")</f>
        <v>oui</v>
      </c>
      <c r="O346" t="str">
        <f>VLOOKUP(J346,[1]liste!M:N,2,0)</f>
        <v>DF</v>
      </c>
      <c r="P346" t="e">
        <f>MATCH(J346,[1]!Tableau1[Codearticle],0)</f>
        <v>#REF!</v>
      </c>
      <c r="R346" t="str">
        <f ca="1">IFERROR(INDEX(Tableau1[[#Headers],[01_LANCEMENT]:[15]],1,MATCH(récap!H346,OFFSET(Tableau1[[#Headers],[01_LANCEMENT]:[15]],MATCH(récap!J346,Tableau1[Codearticle],0),0),0)),"")</f>
        <v>02</v>
      </c>
      <c r="S346" t="e">
        <f>IF(P346=0,"",VLOOKUP(J346,[1]!Tableau1[#All],3,0))</f>
        <v>#REF!</v>
      </c>
      <c r="T346" s="11">
        <f t="shared" si="18"/>
        <v>47</v>
      </c>
      <c r="U346" t="str">
        <f t="shared" si="19"/>
        <v>2023-47</v>
      </c>
    </row>
    <row r="347" spans="5:21" x14ac:dyDescent="0.3">
      <c r="E347">
        <v>4811197</v>
      </c>
      <c r="H347">
        <v>20</v>
      </c>
      <c r="I347" t="s">
        <v>375</v>
      </c>
      <c r="J347" t="s">
        <v>14</v>
      </c>
      <c r="K347" s="10">
        <v>45261</v>
      </c>
      <c r="L347" t="s">
        <v>1800</v>
      </c>
      <c r="M347" t="s">
        <v>28</v>
      </c>
      <c r="N347" t="str">
        <f>IF(VLOOKUP(J347,[1]liste!M:M,1,0)&gt;0,"oui","non")</f>
        <v>oui</v>
      </c>
      <c r="O347" t="str">
        <f>VLOOKUP(J347,[1]liste!M:N,2,0)</f>
        <v>DF</v>
      </c>
      <c r="P347" t="e">
        <f>MATCH(J347,[1]!Tableau1[Codearticle],0)</f>
        <v>#REF!</v>
      </c>
      <c r="R347" t="str">
        <f ca="1">IFERROR(INDEX(Tableau1[[#Headers],[01_LANCEMENT]:[15]],1,MATCH(récap!H347,OFFSET(Tableau1[[#Headers],[01_LANCEMENT]:[15]],MATCH(récap!J347,Tableau1[Codearticle],0),0),0)),"")</f>
        <v/>
      </c>
      <c r="S347" t="e">
        <f>IF(P347=0,"",VLOOKUP(J347,[1]!Tableau1[#All],3,0))</f>
        <v>#REF!</v>
      </c>
      <c r="T347" s="11">
        <f t="shared" si="18"/>
        <v>48</v>
      </c>
      <c r="U347" t="str">
        <f t="shared" si="19"/>
        <v>2023-48</v>
      </c>
    </row>
    <row r="348" spans="5:21" x14ac:dyDescent="0.3">
      <c r="E348">
        <v>7383579</v>
      </c>
      <c r="H348">
        <v>40</v>
      </c>
      <c r="I348" t="s">
        <v>376</v>
      </c>
      <c r="J348" t="s">
        <v>14</v>
      </c>
      <c r="K348" s="10">
        <v>45264</v>
      </c>
      <c r="L348" t="s">
        <v>1800</v>
      </c>
      <c r="M348" t="s">
        <v>28</v>
      </c>
      <c r="N348" t="str">
        <f>IF(VLOOKUP(J348,[1]liste!M:M,1,0)&gt;0,"oui","non")</f>
        <v>oui</v>
      </c>
      <c r="O348" t="str">
        <f>VLOOKUP(J348,[1]liste!M:N,2,0)</f>
        <v>DF</v>
      </c>
      <c r="P348" t="e">
        <f>MATCH(J348,[1]!Tableau1[Codearticle],0)</f>
        <v>#REF!</v>
      </c>
      <c r="R348" t="str">
        <f ca="1">IFERROR(INDEX(Tableau1[[#Headers],[01_LANCEMENT]:[15]],1,MATCH(récap!H348,OFFSET(Tableau1[[#Headers],[01_LANCEMENT]:[15]],MATCH(récap!J348,Tableau1[Codearticle],0),0),0)),"")</f>
        <v>02</v>
      </c>
      <c r="S348" t="e">
        <f>IF(P348=0,"",VLOOKUP(J348,[1]!Tableau1[#All],3,0))</f>
        <v>#REF!</v>
      </c>
      <c r="T348" s="11">
        <f t="shared" si="18"/>
        <v>49</v>
      </c>
      <c r="U348" t="str">
        <f t="shared" si="19"/>
        <v>2023-49</v>
      </c>
    </row>
    <row r="349" spans="5:21" x14ac:dyDescent="0.3">
      <c r="E349">
        <v>5802209</v>
      </c>
      <c r="H349">
        <v>20</v>
      </c>
      <c r="I349" t="s">
        <v>377</v>
      </c>
      <c r="J349" t="s">
        <v>14</v>
      </c>
      <c r="K349" s="10">
        <v>45268</v>
      </c>
      <c r="L349" t="s">
        <v>1800</v>
      </c>
      <c r="M349" t="s">
        <v>28</v>
      </c>
      <c r="N349" t="str">
        <f>IF(VLOOKUP(J349,[1]liste!M:M,1,0)&gt;0,"oui","non")</f>
        <v>oui</v>
      </c>
      <c r="O349" t="str">
        <f>VLOOKUP(J349,[1]liste!M:N,2,0)</f>
        <v>DF</v>
      </c>
      <c r="P349" t="e">
        <f>MATCH(J349,[1]!Tableau1[Codearticle],0)</f>
        <v>#REF!</v>
      </c>
      <c r="R349" t="str">
        <f ca="1">IFERROR(INDEX(Tableau1[[#Headers],[01_LANCEMENT]:[15]],1,MATCH(récap!H349,OFFSET(Tableau1[[#Headers],[01_LANCEMENT]:[15]],MATCH(récap!J349,Tableau1[Codearticle],0),0),0)),"")</f>
        <v/>
      </c>
      <c r="S349" t="e">
        <f>IF(P349=0,"",VLOOKUP(J349,[1]!Tableau1[#All],3,0))</f>
        <v>#REF!</v>
      </c>
      <c r="T349" s="11">
        <f t="shared" si="18"/>
        <v>49</v>
      </c>
      <c r="U349" t="str">
        <f t="shared" si="19"/>
        <v>2023-49</v>
      </c>
    </row>
    <row r="350" spans="5:21" x14ac:dyDescent="0.3">
      <c r="E350">
        <v>9606695</v>
      </c>
      <c r="H350">
        <v>20</v>
      </c>
      <c r="I350" t="s">
        <v>378</v>
      </c>
      <c r="J350" t="s">
        <v>14</v>
      </c>
      <c r="K350" s="10">
        <v>45268</v>
      </c>
      <c r="L350" t="s">
        <v>1800</v>
      </c>
      <c r="M350" t="s">
        <v>28</v>
      </c>
      <c r="N350" t="str">
        <f>IF(VLOOKUP(J350,[1]liste!M:M,1,0)&gt;0,"oui","non")</f>
        <v>oui</v>
      </c>
      <c r="O350" t="str">
        <f>VLOOKUP(J350,[1]liste!M:N,2,0)</f>
        <v>DF</v>
      </c>
      <c r="P350" t="e">
        <f>MATCH(J350,[1]!Tableau1[Codearticle],0)</f>
        <v>#REF!</v>
      </c>
      <c r="R350" t="str">
        <f ca="1">IFERROR(INDEX(Tableau1[[#Headers],[01_LANCEMENT]:[15]],1,MATCH(récap!H350,OFFSET(Tableau1[[#Headers],[01_LANCEMENT]:[15]],MATCH(récap!J350,Tableau1[Codearticle],0),0),0)),"")</f>
        <v/>
      </c>
      <c r="S350" t="e">
        <f>IF(P350=0,"",VLOOKUP(J350,[1]!Tableau1[#All],3,0))</f>
        <v>#REF!</v>
      </c>
      <c r="T350" s="11">
        <f t="shared" si="18"/>
        <v>49</v>
      </c>
      <c r="U350" t="str">
        <f t="shared" si="19"/>
        <v>2023-49</v>
      </c>
    </row>
    <row r="351" spans="5:21" x14ac:dyDescent="0.3">
      <c r="E351">
        <v>2652951</v>
      </c>
      <c r="H351">
        <v>20</v>
      </c>
      <c r="I351" t="s">
        <v>379</v>
      </c>
      <c r="J351" t="s">
        <v>14</v>
      </c>
      <c r="K351" s="10">
        <v>45273</v>
      </c>
      <c r="L351" t="s">
        <v>1800</v>
      </c>
      <c r="M351" t="s">
        <v>28</v>
      </c>
      <c r="N351" t="str">
        <f>IF(VLOOKUP(J351,[1]liste!M:M,1,0)&gt;0,"oui","non")</f>
        <v>oui</v>
      </c>
      <c r="O351" t="str">
        <f>VLOOKUP(J351,[1]liste!M:N,2,0)</f>
        <v>DF</v>
      </c>
      <c r="P351" t="e">
        <f>MATCH(J351,[1]!Tableau1[Codearticle],0)</f>
        <v>#REF!</v>
      </c>
      <c r="R351" t="str">
        <f ca="1">IFERROR(INDEX(Tableau1[[#Headers],[01_LANCEMENT]:[15]],1,MATCH(récap!H351,OFFSET(Tableau1[[#Headers],[01_LANCEMENT]:[15]],MATCH(récap!J351,Tableau1[Codearticle],0),0),0)),"")</f>
        <v/>
      </c>
      <c r="S351" t="e">
        <f>IF(P351=0,"",VLOOKUP(J351,[1]!Tableau1[#All],3,0))</f>
        <v>#REF!</v>
      </c>
      <c r="T351" s="11">
        <f t="shared" si="18"/>
        <v>50</v>
      </c>
      <c r="U351" t="str">
        <f t="shared" si="19"/>
        <v>2023-50</v>
      </c>
    </row>
    <row r="352" spans="5:21" x14ac:dyDescent="0.3">
      <c r="E352">
        <v>3394853</v>
      </c>
      <c r="H352">
        <v>20</v>
      </c>
      <c r="I352" t="s">
        <v>380</v>
      </c>
      <c r="J352" t="s">
        <v>14</v>
      </c>
      <c r="K352" s="10">
        <v>45279</v>
      </c>
      <c r="L352" t="s">
        <v>1800</v>
      </c>
      <c r="M352" t="s">
        <v>28</v>
      </c>
      <c r="N352" t="str">
        <f>IF(VLOOKUP(J352,[1]liste!M:M,1,0)&gt;0,"oui","non")</f>
        <v>oui</v>
      </c>
      <c r="O352" t="str">
        <f>VLOOKUP(J352,[1]liste!M:N,2,0)</f>
        <v>DF</v>
      </c>
      <c r="P352" t="e">
        <f>MATCH(J352,[1]!Tableau1[Codearticle],0)</f>
        <v>#REF!</v>
      </c>
      <c r="R352" t="str">
        <f ca="1">IFERROR(INDEX(Tableau1[[#Headers],[01_LANCEMENT]:[15]],1,MATCH(récap!H352,OFFSET(Tableau1[[#Headers],[01_LANCEMENT]:[15]],MATCH(récap!J352,Tableau1[Codearticle],0),0),0)),"")</f>
        <v/>
      </c>
      <c r="S352" t="e">
        <f>IF(P352=0,"",VLOOKUP(J352,[1]!Tableau1[#All],3,0))</f>
        <v>#REF!</v>
      </c>
      <c r="T352" s="11">
        <f t="shared" si="18"/>
        <v>51</v>
      </c>
      <c r="U352" t="str">
        <f t="shared" si="19"/>
        <v>2023-51</v>
      </c>
    </row>
    <row r="353" spans="5:21" x14ac:dyDescent="0.3">
      <c r="E353">
        <v>5611498</v>
      </c>
      <c r="H353">
        <v>40</v>
      </c>
      <c r="I353" t="s">
        <v>381</v>
      </c>
      <c r="J353" t="s">
        <v>14</v>
      </c>
      <c r="K353" s="10">
        <v>45280</v>
      </c>
      <c r="L353" t="s">
        <v>1800</v>
      </c>
      <c r="M353" t="s">
        <v>28</v>
      </c>
      <c r="N353" t="str">
        <f>IF(VLOOKUP(J353,[1]liste!M:M,1,0)&gt;0,"oui","non")</f>
        <v>oui</v>
      </c>
      <c r="O353" t="str">
        <f>VLOOKUP(J353,[1]liste!M:N,2,0)</f>
        <v>DF</v>
      </c>
      <c r="P353" t="e">
        <f>MATCH(J353,[1]!Tableau1[Codearticle],0)</f>
        <v>#REF!</v>
      </c>
      <c r="R353" t="str">
        <f ca="1">IFERROR(INDEX(Tableau1[[#Headers],[01_LANCEMENT]:[15]],1,MATCH(récap!H353,OFFSET(Tableau1[[#Headers],[01_LANCEMENT]:[15]],MATCH(récap!J353,Tableau1[Codearticle],0),0),0)),"")</f>
        <v>02</v>
      </c>
      <c r="S353" t="e">
        <f>IF(P353=0,"",VLOOKUP(J353,[1]!Tableau1[#All],3,0))</f>
        <v>#REF!</v>
      </c>
      <c r="T353" s="11">
        <f t="shared" si="18"/>
        <v>51</v>
      </c>
      <c r="U353" t="str">
        <f t="shared" si="19"/>
        <v>2023-51</v>
      </c>
    </row>
    <row r="354" spans="5:21" x14ac:dyDescent="0.3">
      <c r="E354">
        <v>5535188</v>
      </c>
      <c r="H354">
        <v>20</v>
      </c>
      <c r="I354" t="s">
        <v>382</v>
      </c>
      <c r="J354" t="s">
        <v>14</v>
      </c>
      <c r="K354" s="10">
        <v>45271</v>
      </c>
      <c r="L354" t="s">
        <v>1800</v>
      </c>
      <c r="M354" t="s">
        <v>28</v>
      </c>
      <c r="N354" t="str">
        <f>IF(VLOOKUP(J354,[1]liste!M:M,1,0)&gt;0,"oui","non")</f>
        <v>oui</v>
      </c>
      <c r="O354" t="str">
        <f>VLOOKUP(J354,[1]liste!M:N,2,0)</f>
        <v>DF</v>
      </c>
      <c r="P354" t="e">
        <f>MATCH(J354,[1]!Tableau1[Codearticle],0)</f>
        <v>#REF!</v>
      </c>
      <c r="R354" t="str">
        <f ca="1">IFERROR(INDEX(Tableau1[[#Headers],[01_LANCEMENT]:[15]],1,MATCH(récap!H354,OFFSET(Tableau1[[#Headers],[01_LANCEMENT]:[15]],MATCH(récap!J354,Tableau1[Codearticle],0),0),0)),"")</f>
        <v/>
      </c>
      <c r="S354" t="e">
        <f>IF(P354=0,"",VLOOKUP(J354,[1]!Tableau1[#All],3,0))</f>
        <v>#REF!</v>
      </c>
      <c r="T354" s="11">
        <f t="shared" si="18"/>
        <v>50</v>
      </c>
      <c r="U354" t="str">
        <f t="shared" si="19"/>
        <v>2023-50</v>
      </c>
    </row>
    <row r="355" spans="5:21" x14ac:dyDescent="0.3">
      <c r="E355">
        <v>5663037</v>
      </c>
      <c r="H355">
        <v>40</v>
      </c>
      <c r="I355" t="s">
        <v>383</v>
      </c>
      <c r="J355" t="s">
        <v>14</v>
      </c>
      <c r="K355" s="10">
        <v>45272</v>
      </c>
      <c r="L355" t="s">
        <v>1800</v>
      </c>
      <c r="M355" t="s">
        <v>28</v>
      </c>
      <c r="N355" t="str">
        <f>IF(VLOOKUP(J355,[1]liste!M:M,1,0)&gt;0,"oui","non")</f>
        <v>oui</v>
      </c>
      <c r="O355" t="str">
        <f>VLOOKUP(J355,[1]liste!M:N,2,0)</f>
        <v>DF</v>
      </c>
      <c r="P355" t="e">
        <f>MATCH(J355,[1]!Tableau1[Codearticle],0)</f>
        <v>#REF!</v>
      </c>
      <c r="R355" t="str">
        <f ca="1">IFERROR(INDEX(Tableau1[[#Headers],[01_LANCEMENT]:[15]],1,MATCH(récap!H355,OFFSET(Tableau1[[#Headers],[01_LANCEMENT]:[15]],MATCH(récap!J355,Tableau1[Codearticle],0),0),0)),"")</f>
        <v>02</v>
      </c>
      <c r="S355" t="e">
        <f>IF(P355=0,"",VLOOKUP(J355,[1]!Tableau1[#All],3,0))</f>
        <v>#REF!</v>
      </c>
      <c r="T355" s="11">
        <f t="shared" si="18"/>
        <v>50</v>
      </c>
      <c r="U355" t="str">
        <f t="shared" si="19"/>
        <v>2023-50</v>
      </c>
    </row>
    <row r="356" spans="5:21" x14ac:dyDescent="0.3">
      <c r="E356">
        <v>2557950</v>
      </c>
      <c r="H356">
        <v>40</v>
      </c>
      <c r="I356" t="s">
        <v>384</v>
      </c>
      <c r="J356" t="s">
        <v>14</v>
      </c>
      <c r="K356" s="10">
        <v>45272</v>
      </c>
      <c r="L356" t="s">
        <v>1800</v>
      </c>
      <c r="M356" t="s">
        <v>28</v>
      </c>
      <c r="N356" t="str">
        <f>IF(VLOOKUP(J356,[1]liste!M:M,1,0)&gt;0,"oui","non")</f>
        <v>oui</v>
      </c>
      <c r="O356" t="str">
        <f>VLOOKUP(J356,[1]liste!M:N,2,0)</f>
        <v>DF</v>
      </c>
      <c r="P356" t="e">
        <f>MATCH(J356,[1]!Tableau1[Codearticle],0)</f>
        <v>#REF!</v>
      </c>
      <c r="R356" t="str">
        <f ca="1">IFERROR(INDEX(Tableau1[[#Headers],[01_LANCEMENT]:[15]],1,MATCH(récap!H356,OFFSET(Tableau1[[#Headers],[01_LANCEMENT]:[15]],MATCH(récap!J356,Tableau1[Codearticle],0),0),0)),"")</f>
        <v>02</v>
      </c>
      <c r="S356" t="e">
        <f>IF(P356=0,"",VLOOKUP(J356,[1]!Tableau1[#All],3,0))</f>
        <v>#REF!</v>
      </c>
      <c r="T356" s="11">
        <f t="shared" si="18"/>
        <v>50</v>
      </c>
      <c r="U356" t="str">
        <f t="shared" si="19"/>
        <v>2023-50</v>
      </c>
    </row>
    <row r="357" spans="5:21" x14ac:dyDescent="0.3">
      <c r="E357">
        <v>3349822</v>
      </c>
      <c r="H357">
        <v>20</v>
      </c>
      <c r="I357" t="s">
        <v>385</v>
      </c>
      <c r="J357" t="s">
        <v>14</v>
      </c>
      <c r="K357" s="10">
        <v>45280</v>
      </c>
      <c r="L357" t="s">
        <v>1800</v>
      </c>
      <c r="M357" t="s">
        <v>28</v>
      </c>
      <c r="N357" t="str">
        <f>IF(VLOOKUP(J357,[1]liste!M:M,1,0)&gt;0,"oui","non")</f>
        <v>oui</v>
      </c>
      <c r="O357" t="str">
        <f>VLOOKUP(J357,[1]liste!M:N,2,0)</f>
        <v>DF</v>
      </c>
      <c r="P357" t="e">
        <f>MATCH(J357,[1]!Tableau1[Codearticle],0)</f>
        <v>#REF!</v>
      </c>
      <c r="R357" t="str">
        <f ca="1">IFERROR(INDEX(Tableau1[[#Headers],[01_LANCEMENT]:[15]],1,MATCH(récap!H357,OFFSET(Tableau1[[#Headers],[01_LANCEMENT]:[15]],MATCH(récap!J357,Tableau1[Codearticle],0),0),0)),"")</f>
        <v/>
      </c>
      <c r="S357" t="e">
        <f>IF(P357=0,"",VLOOKUP(J357,[1]!Tableau1[#All],3,0))</f>
        <v>#REF!</v>
      </c>
      <c r="T357" s="11">
        <f t="shared" si="18"/>
        <v>51</v>
      </c>
      <c r="U357" t="str">
        <f t="shared" si="19"/>
        <v>2023-51</v>
      </c>
    </row>
    <row r="358" spans="5:21" x14ac:dyDescent="0.3">
      <c r="E358">
        <v>2843304</v>
      </c>
      <c r="H358">
        <v>45</v>
      </c>
      <c r="I358" t="s">
        <v>386</v>
      </c>
      <c r="J358" t="s">
        <v>14</v>
      </c>
      <c r="K358" s="10">
        <v>45280</v>
      </c>
      <c r="L358" t="s">
        <v>1800</v>
      </c>
      <c r="M358" t="s">
        <v>28</v>
      </c>
      <c r="N358" t="str">
        <f>IF(VLOOKUP(J358,[1]liste!M:M,1,0)&gt;0,"oui","non")</f>
        <v>oui</v>
      </c>
      <c r="O358" t="str">
        <f>VLOOKUP(J358,[1]liste!M:N,2,0)</f>
        <v>DF</v>
      </c>
      <c r="P358" t="e">
        <f>MATCH(J358,[1]!Tableau1[Codearticle],0)</f>
        <v>#REF!</v>
      </c>
      <c r="R358" t="str">
        <f ca="1">IFERROR(INDEX(Tableau1[[#Headers],[01_LANCEMENT]:[15]],1,MATCH(récap!H358,OFFSET(Tableau1[[#Headers],[01_LANCEMENT]:[15]],MATCH(récap!J358,Tableau1[Codearticle],0),0),0)),"")</f>
        <v/>
      </c>
      <c r="S358" t="e">
        <f>IF(P358=0,"",VLOOKUP(J358,[1]!Tableau1[#All],3,0))</f>
        <v>#REF!</v>
      </c>
      <c r="T358" s="11">
        <f t="shared" si="18"/>
        <v>51</v>
      </c>
      <c r="U358" t="str">
        <f t="shared" si="19"/>
        <v>2023-51</v>
      </c>
    </row>
    <row r="359" spans="5:21" x14ac:dyDescent="0.3">
      <c r="E359">
        <v>3370050</v>
      </c>
      <c r="H359">
        <v>20</v>
      </c>
      <c r="I359" t="s">
        <v>387</v>
      </c>
      <c r="J359" t="s">
        <v>14</v>
      </c>
      <c r="K359" s="10">
        <v>45281</v>
      </c>
      <c r="L359" t="s">
        <v>1800</v>
      </c>
      <c r="M359" t="s">
        <v>28</v>
      </c>
      <c r="N359" t="str">
        <f>IF(VLOOKUP(J359,[1]liste!M:M,1,0)&gt;0,"oui","non")</f>
        <v>oui</v>
      </c>
      <c r="O359" t="str">
        <f>VLOOKUP(J359,[1]liste!M:N,2,0)</f>
        <v>DF</v>
      </c>
      <c r="P359" t="e">
        <f>MATCH(J359,[1]!Tableau1[Codearticle],0)</f>
        <v>#REF!</v>
      </c>
      <c r="R359" t="str">
        <f ca="1">IFERROR(INDEX(Tableau1[[#Headers],[01_LANCEMENT]:[15]],1,MATCH(récap!H359,OFFSET(Tableau1[[#Headers],[01_LANCEMENT]:[15]],MATCH(récap!J359,Tableau1[Codearticle],0),0),0)),"")</f>
        <v/>
      </c>
      <c r="S359" t="e">
        <f>IF(P359=0,"",VLOOKUP(J359,[1]!Tableau1[#All],3,0))</f>
        <v>#REF!</v>
      </c>
      <c r="T359" s="11">
        <f t="shared" si="18"/>
        <v>51</v>
      </c>
      <c r="U359" t="str">
        <f t="shared" si="19"/>
        <v>2023-51</v>
      </c>
    </row>
    <row r="360" spans="5:21" x14ac:dyDescent="0.3">
      <c r="E360">
        <v>1753807</v>
      </c>
      <c r="H360">
        <v>20</v>
      </c>
      <c r="I360" t="s">
        <v>388</v>
      </c>
      <c r="J360" t="s">
        <v>14</v>
      </c>
      <c r="K360" s="10">
        <v>45275</v>
      </c>
      <c r="L360" t="s">
        <v>1800</v>
      </c>
      <c r="M360" t="s">
        <v>28</v>
      </c>
      <c r="N360" t="str">
        <f>IF(VLOOKUP(J360,[1]liste!M:M,1,0)&gt;0,"oui","non")</f>
        <v>oui</v>
      </c>
      <c r="O360" t="str">
        <f>VLOOKUP(J360,[1]liste!M:N,2,0)</f>
        <v>DF</v>
      </c>
      <c r="P360" t="e">
        <f>MATCH(J360,[1]!Tableau1[Codearticle],0)</f>
        <v>#REF!</v>
      </c>
      <c r="R360" t="str">
        <f ca="1">IFERROR(INDEX(Tableau1[[#Headers],[01_LANCEMENT]:[15]],1,MATCH(récap!H360,OFFSET(Tableau1[[#Headers],[01_LANCEMENT]:[15]],MATCH(récap!J360,Tableau1[Codearticle],0),0),0)),"")</f>
        <v/>
      </c>
      <c r="S360" t="e">
        <f>IF(P360=0,"",VLOOKUP(J360,[1]!Tableau1[#All],3,0))</f>
        <v>#REF!</v>
      </c>
      <c r="T360" s="11">
        <f t="shared" si="18"/>
        <v>50</v>
      </c>
      <c r="U360" t="str">
        <f t="shared" si="19"/>
        <v>2023-50</v>
      </c>
    </row>
    <row r="361" spans="5:21" x14ac:dyDescent="0.3">
      <c r="E361">
        <v>2460081</v>
      </c>
      <c r="H361">
        <v>45</v>
      </c>
      <c r="I361" t="s">
        <v>389</v>
      </c>
      <c r="J361" t="s">
        <v>14</v>
      </c>
      <c r="K361" s="10">
        <v>45279</v>
      </c>
      <c r="L361" t="s">
        <v>1800</v>
      </c>
      <c r="M361" t="s">
        <v>28</v>
      </c>
      <c r="N361" t="str">
        <f>IF(VLOOKUP(J361,[1]liste!M:M,1,0)&gt;0,"oui","non")</f>
        <v>oui</v>
      </c>
      <c r="O361" t="str">
        <f>VLOOKUP(J361,[1]liste!M:N,2,0)</f>
        <v>DF</v>
      </c>
      <c r="P361" t="e">
        <f>MATCH(J361,[1]!Tableau1[Codearticle],0)</f>
        <v>#REF!</v>
      </c>
      <c r="R361" t="str">
        <f ca="1">IFERROR(INDEX(Tableau1[[#Headers],[01_LANCEMENT]:[15]],1,MATCH(récap!H361,OFFSET(Tableau1[[#Headers],[01_LANCEMENT]:[15]],MATCH(récap!J361,Tableau1[Codearticle],0),0),0)),"")</f>
        <v/>
      </c>
      <c r="S361" t="e">
        <f>IF(P361=0,"",VLOOKUP(J361,[1]!Tableau1[#All],3,0))</f>
        <v>#REF!</v>
      </c>
      <c r="T361" s="11">
        <f t="shared" si="18"/>
        <v>51</v>
      </c>
      <c r="U361" t="str">
        <f t="shared" si="19"/>
        <v>2023-51</v>
      </c>
    </row>
    <row r="362" spans="5:21" x14ac:dyDescent="0.3">
      <c r="E362">
        <v>4201987</v>
      </c>
      <c r="H362">
        <v>45</v>
      </c>
      <c r="I362" t="s">
        <v>390</v>
      </c>
      <c r="J362" t="s">
        <v>14</v>
      </c>
      <c r="K362" s="10">
        <v>45253</v>
      </c>
      <c r="L362" t="s">
        <v>1800</v>
      </c>
      <c r="M362" t="s">
        <v>28</v>
      </c>
      <c r="N362" t="str">
        <f>IF(VLOOKUP(J362,[1]liste!M:M,1,0)&gt;0,"oui","non")</f>
        <v>oui</v>
      </c>
      <c r="O362" t="str">
        <f>VLOOKUP(J362,[1]liste!M:N,2,0)</f>
        <v>DF</v>
      </c>
      <c r="P362" t="e">
        <f>MATCH(J362,[1]!Tableau1[Codearticle],0)</f>
        <v>#REF!</v>
      </c>
      <c r="R362" t="str">
        <f ca="1">IFERROR(INDEX(Tableau1[[#Headers],[01_LANCEMENT]:[15]],1,MATCH(récap!H362,OFFSET(Tableau1[[#Headers],[01_LANCEMENT]:[15]],MATCH(récap!J362,Tableau1[Codearticle],0),0),0)),"")</f>
        <v/>
      </c>
      <c r="S362" t="e">
        <f>IF(P362=0,"",VLOOKUP(J362,[1]!Tableau1[#All],3,0))</f>
        <v>#REF!</v>
      </c>
      <c r="T362" s="11">
        <f t="shared" ref="T362:T394" si="20">_xlfn.ISOWEEKNUM(K362)</f>
        <v>47</v>
      </c>
      <c r="U362" t="str">
        <f t="shared" ref="U362:U394" si="21">YEAR(K362)&amp;"-"&amp;""&amp;T362</f>
        <v>2023-47</v>
      </c>
    </row>
    <row r="363" spans="5:21" x14ac:dyDescent="0.3">
      <c r="E363">
        <v>1452538</v>
      </c>
      <c r="H363">
        <v>20</v>
      </c>
      <c r="I363" t="s">
        <v>391</v>
      </c>
      <c r="J363" t="s">
        <v>14</v>
      </c>
      <c r="K363" s="10">
        <v>45236</v>
      </c>
      <c r="L363" t="s">
        <v>1800</v>
      </c>
      <c r="M363" t="s">
        <v>28</v>
      </c>
      <c r="N363" t="str">
        <f>IF(VLOOKUP(J363,[1]liste!M:M,1,0)&gt;0,"oui","non")</f>
        <v>oui</v>
      </c>
      <c r="O363" t="str">
        <f>VLOOKUP(J363,[1]liste!M:N,2,0)</f>
        <v>DF</v>
      </c>
      <c r="P363" t="e">
        <f>MATCH(J363,[1]!Tableau1[Codearticle],0)</f>
        <v>#REF!</v>
      </c>
      <c r="R363" t="str">
        <f ca="1">IFERROR(INDEX(Tableau1[[#Headers],[01_LANCEMENT]:[15]],1,MATCH(récap!H363,OFFSET(Tableau1[[#Headers],[01_LANCEMENT]:[15]],MATCH(récap!J363,Tableau1[Codearticle],0),0),0)),"")</f>
        <v/>
      </c>
      <c r="S363" t="e">
        <f>IF(P363=0,"",VLOOKUP(J363,[1]!Tableau1[#All],3,0))</f>
        <v>#REF!</v>
      </c>
      <c r="T363" s="11">
        <f t="shared" si="20"/>
        <v>45</v>
      </c>
      <c r="U363" t="str">
        <f t="shared" si="21"/>
        <v>2023-45</v>
      </c>
    </row>
    <row r="364" spans="5:21" x14ac:dyDescent="0.3">
      <c r="E364">
        <v>1626948</v>
      </c>
      <c r="H364">
        <v>20</v>
      </c>
      <c r="I364" t="s">
        <v>392</v>
      </c>
      <c r="J364" t="s">
        <v>14</v>
      </c>
      <c r="K364" s="10">
        <v>45240</v>
      </c>
      <c r="L364" t="s">
        <v>1800</v>
      </c>
      <c r="M364" t="s">
        <v>28</v>
      </c>
      <c r="N364" t="str">
        <f>IF(VLOOKUP(J364,[1]liste!M:M,1,0)&gt;0,"oui","non")</f>
        <v>oui</v>
      </c>
      <c r="O364" t="str">
        <f>VLOOKUP(J364,[1]liste!M:N,2,0)</f>
        <v>DF</v>
      </c>
      <c r="P364" t="e">
        <f>MATCH(J364,[1]!Tableau1[Codearticle],0)</f>
        <v>#REF!</v>
      </c>
      <c r="R364" t="str">
        <f ca="1">IFERROR(INDEX(Tableau1[[#Headers],[01_LANCEMENT]:[15]],1,MATCH(récap!H364,OFFSET(Tableau1[[#Headers],[01_LANCEMENT]:[15]],MATCH(récap!J364,Tableau1[Codearticle],0),0),0)),"")</f>
        <v/>
      </c>
      <c r="S364" t="e">
        <f>IF(P364=0,"",VLOOKUP(J364,[1]!Tableau1[#All],3,0))</f>
        <v>#REF!</v>
      </c>
      <c r="T364" s="11">
        <f t="shared" si="20"/>
        <v>45</v>
      </c>
      <c r="U364" t="str">
        <f t="shared" si="21"/>
        <v>2023-45</v>
      </c>
    </row>
    <row r="365" spans="5:21" x14ac:dyDescent="0.3">
      <c r="E365">
        <v>7715257</v>
      </c>
      <c r="H365">
        <v>40</v>
      </c>
      <c r="I365" t="s">
        <v>393</v>
      </c>
      <c r="J365" t="s">
        <v>14</v>
      </c>
      <c r="K365" s="10">
        <v>45251</v>
      </c>
      <c r="L365" t="s">
        <v>1800</v>
      </c>
      <c r="M365" t="s">
        <v>28</v>
      </c>
      <c r="N365" t="str">
        <f>IF(VLOOKUP(J365,[1]liste!M:M,1,0)&gt;0,"oui","non")</f>
        <v>oui</v>
      </c>
      <c r="O365" t="str">
        <f>VLOOKUP(J365,[1]liste!M:N,2,0)</f>
        <v>DF</v>
      </c>
      <c r="P365" t="e">
        <f>MATCH(J365,[1]!Tableau1[Codearticle],0)</f>
        <v>#REF!</v>
      </c>
      <c r="R365" t="str">
        <f ca="1">IFERROR(INDEX(Tableau1[[#Headers],[01_LANCEMENT]:[15]],1,MATCH(récap!H365,OFFSET(Tableau1[[#Headers],[01_LANCEMENT]:[15]],MATCH(récap!J365,Tableau1[Codearticle],0),0),0)),"")</f>
        <v>02</v>
      </c>
      <c r="S365" t="e">
        <f>IF(P365=0,"",VLOOKUP(J365,[1]!Tableau1[#All],3,0))</f>
        <v>#REF!</v>
      </c>
      <c r="T365" s="11">
        <f t="shared" si="20"/>
        <v>47</v>
      </c>
      <c r="U365" t="str">
        <f t="shared" si="21"/>
        <v>2023-47</v>
      </c>
    </row>
    <row r="366" spans="5:21" x14ac:dyDescent="0.3">
      <c r="E366">
        <v>9217038</v>
      </c>
      <c r="H366">
        <v>20</v>
      </c>
      <c r="I366" t="s">
        <v>394</v>
      </c>
      <c r="J366" t="s">
        <v>14</v>
      </c>
      <c r="K366" s="10">
        <v>45252</v>
      </c>
      <c r="L366" t="s">
        <v>1800</v>
      </c>
      <c r="M366" t="s">
        <v>28</v>
      </c>
      <c r="N366" t="str">
        <f>IF(VLOOKUP(J366,[1]liste!M:M,1,0)&gt;0,"oui","non")</f>
        <v>oui</v>
      </c>
      <c r="O366" t="str">
        <f>VLOOKUP(J366,[1]liste!M:N,2,0)</f>
        <v>DF</v>
      </c>
      <c r="P366" t="e">
        <f>MATCH(J366,[1]!Tableau1[Codearticle],0)</f>
        <v>#REF!</v>
      </c>
      <c r="R366" t="str">
        <f ca="1">IFERROR(INDEX(Tableau1[[#Headers],[01_LANCEMENT]:[15]],1,MATCH(récap!H366,OFFSET(Tableau1[[#Headers],[01_LANCEMENT]:[15]],MATCH(récap!J366,Tableau1[Codearticle],0),0),0)),"")</f>
        <v/>
      </c>
      <c r="S366" t="e">
        <f>IF(P366=0,"",VLOOKUP(J366,[1]!Tableau1[#All],3,0))</f>
        <v>#REF!</v>
      </c>
      <c r="T366" s="11">
        <f t="shared" si="20"/>
        <v>47</v>
      </c>
      <c r="U366" t="str">
        <f t="shared" si="21"/>
        <v>2023-47</v>
      </c>
    </row>
    <row r="367" spans="5:21" x14ac:dyDescent="0.3">
      <c r="E367">
        <v>6956314</v>
      </c>
      <c r="H367">
        <v>45</v>
      </c>
      <c r="I367" t="s">
        <v>395</v>
      </c>
      <c r="J367" t="s">
        <v>14</v>
      </c>
      <c r="K367" s="10">
        <v>45252</v>
      </c>
      <c r="L367" t="s">
        <v>1800</v>
      </c>
      <c r="M367" t="s">
        <v>28</v>
      </c>
      <c r="N367" t="str">
        <f>IF(VLOOKUP(J367,[1]liste!M:M,1,0)&gt;0,"oui","non")</f>
        <v>oui</v>
      </c>
      <c r="O367" t="str">
        <f>VLOOKUP(J367,[1]liste!M:N,2,0)</f>
        <v>DF</v>
      </c>
      <c r="P367" t="e">
        <f>MATCH(J367,[1]!Tableau1[Codearticle],0)</f>
        <v>#REF!</v>
      </c>
      <c r="R367" t="str">
        <f ca="1">IFERROR(INDEX(Tableau1[[#Headers],[01_LANCEMENT]:[15]],1,MATCH(récap!H367,OFFSET(Tableau1[[#Headers],[01_LANCEMENT]:[15]],MATCH(récap!J367,Tableau1[Codearticle],0),0),0)),"")</f>
        <v/>
      </c>
      <c r="S367" t="e">
        <f>IF(P367=0,"",VLOOKUP(J367,[1]!Tableau1[#All],3,0))</f>
        <v>#REF!</v>
      </c>
      <c r="T367" s="11">
        <f t="shared" si="20"/>
        <v>47</v>
      </c>
      <c r="U367" t="str">
        <f t="shared" si="21"/>
        <v>2023-47</v>
      </c>
    </row>
    <row r="368" spans="5:21" x14ac:dyDescent="0.3">
      <c r="E368">
        <v>2402025</v>
      </c>
      <c r="H368">
        <v>20</v>
      </c>
      <c r="I368" t="s">
        <v>396</v>
      </c>
      <c r="J368" t="s">
        <v>14</v>
      </c>
      <c r="K368" s="10">
        <v>45254</v>
      </c>
      <c r="L368" t="s">
        <v>1800</v>
      </c>
      <c r="M368" t="s">
        <v>28</v>
      </c>
      <c r="N368" t="str">
        <f>IF(VLOOKUP(J368,[1]liste!M:M,1,0)&gt;0,"oui","non")</f>
        <v>oui</v>
      </c>
      <c r="O368" t="str">
        <f>VLOOKUP(J368,[1]liste!M:N,2,0)</f>
        <v>DF</v>
      </c>
      <c r="P368" t="e">
        <f>MATCH(J368,[1]!Tableau1[Codearticle],0)</f>
        <v>#REF!</v>
      </c>
      <c r="R368" t="str">
        <f ca="1">IFERROR(INDEX(Tableau1[[#Headers],[01_LANCEMENT]:[15]],1,MATCH(récap!H368,OFFSET(Tableau1[[#Headers],[01_LANCEMENT]:[15]],MATCH(récap!J368,Tableau1[Codearticle],0),0),0)),"")</f>
        <v/>
      </c>
      <c r="S368" t="e">
        <f>IF(P368=0,"",VLOOKUP(J368,[1]!Tableau1[#All],3,0))</f>
        <v>#REF!</v>
      </c>
      <c r="T368" s="11">
        <f t="shared" si="20"/>
        <v>47</v>
      </c>
      <c r="U368" t="str">
        <f t="shared" si="21"/>
        <v>2023-47</v>
      </c>
    </row>
    <row r="369" spans="5:21" x14ac:dyDescent="0.3">
      <c r="E369">
        <v>8852664</v>
      </c>
      <c r="H369">
        <v>20</v>
      </c>
      <c r="I369" t="s">
        <v>397</v>
      </c>
      <c r="J369" t="s">
        <v>14</v>
      </c>
      <c r="K369" s="10">
        <v>45260</v>
      </c>
      <c r="L369" t="s">
        <v>1800</v>
      </c>
      <c r="M369" t="s">
        <v>28</v>
      </c>
      <c r="N369" t="str">
        <f>IF(VLOOKUP(J369,[1]liste!M:M,1,0)&gt;0,"oui","non")</f>
        <v>oui</v>
      </c>
      <c r="O369" t="str">
        <f>VLOOKUP(J369,[1]liste!M:N,2,0)</f>
        <v>DF</v>
      </c>
      <c r="P369" t="e">
        <f>MATCH(J369,[1]!Tableau1[Codearticle],0)</f>
        <v>#REF!</v>
      </c>
      <c r="R369" t="str">
        <f ca="1">IFERROR(INDEX(Tableau1[[#Headers],[01_LANCEMENT]:[15]],1,MATCH(récap!H369,OFFSET(Tableau1[[#Headers],[01_LANCEMENT]:[15]],MATCH(récap!J369,Tableau1[Codearticle],0),0),0)),"")</f>
        <v/>
      </c>
      <c r="S369" t="e">
        <f>IF(P369=0,"",VLOOKUP(J369,[1]!Tableau1[#All],3,0))</f>
        <v>#REF!</v>
      </c>
      <c r="T369" s="11">
        <f t="shared" si="20"/>
        <v>48</v>
      </c>
      <c r="U369" t="str">
        <f t="shared" si="21"/>
        <v>2023-48</v>
      </c>
    </row>
    <row r="370" spans="5:21" x14ac:dyDescent="0.3">
      <c r="E370">
        <v>2808269</v>
      </c>
      <c r="H370">
        <v>40</v>
      </c>
      <c r="I370" t="s">
        <v>398</v>
      </c>
      <c r="J370" t="s">
        <v>14</v>
      </c>
      <c r="K370" s="10">
        <v>45282</v>
      </c>
      <c r="L370" t="s">
        <v>1800</v>
      </c>
      <c r="M370" t="s">
        <v>28</v>
      </c>
      <c r="N370" t="str">
        <f>IF(VLOOKUP(J370,[1]liste!M:M,1,0)&gt;0,"oui","non")</f>
        <v>oui</v>
      </c>
      <c r="O370" t="str">
        <f>VLOOKUP(J370,[1]liste!M:N,2,0)</f>
        <v>DF</v>
      </c>
      <c r="P370" t="e">
        <f>MATCH(J370,[1]!Tableau1[Codearticle],0)</f>
        <v>#REF!</v>
      </c>
      <c r="R370" t="str">
        <f ca="1">IFERROR(INDEX(Tableau1[[#Headers],[01_LANCEMENT]:[15]],1,MATCH(récap!H370,OFFSET(Tableau1[[#Headers],[01_LANCEMENT]:[15]],MATCH(récap!J370,Tableau1[Codearticle],0),0),0)),"")</f>
        <v>02</v>
      </c>
      <c r="S370" t="e">
        <f>IF(P370=0,"",VLOOKUP(J370,[1]!Tableau1[#All],3,0))</f>
        <v>#REF!</v>
      </c>
      <c r="T370" s="11">
        <f t="shared" si="20"/>
        <v>51</v>
      </c>
      <c r="U370" t="str">
        <f t="shared" si="21"/>
        <v>2023-51</v>
      </c>
    </row>
    <row r="371" spans="5:21" x14ac:dyDescent="0.3">
      <c r="E371">
        <v>3074853</v>
      </c>
      <c r="H371">
        <v>40</v>
      </c>
      <c r="I371" t="s">
        <v>399</v>
      </c>
      <c r="J371" t="s">
        <v>14</v>
      </c>
      <c r="K371" s="10">
        <v>45281</v>
      </c>
      <c r="L371" t="s">
        <v>1800</v>
      </c>
      <c r="M371" t="s">
        <v>28</v>
      </c>
      <c r="N371" t="str">
        <f>IF(VLOOKUP(J371,[1]liste!M:M,1,0)&gt;0,"oui","non")</f>
        <v>oui</v>
      </c>
      <c r="O371" t="str">
        <f>VLOOKUP(J371,[1]liste!M:N,2,0)</f>
        <v>DF</v>
      </c>
      <c r="P371" t="e">
        <f>MATCH(J371,[1]!Tableau1[Codearticle],0)</f>
        <v>#REF!</v>
      </c>
      <c r="R371" t="str">
        <f ca="1">IFERROR(INDEX(Tableau1[[#Headers],[01_LANCEMENT]:[15]],1,MATCH(récap!H371,OFFSET(Tableau1[[#Headers],[01_LANCEMENT]:[15]],MATCH(récap!J371,Tableau1[Codearticle],0),0),0)),"")</f>
        <v>02</v>
      </c>
      <c r="S371" t="e">
        <f>IF(P371=0,"",VLOOKUP(J371,[1]!Tableau1[#All],3,0))</f>
        <v>#REF!</v>
      </c>
      <c r="T371" s="11">
        <f t="shared" si="20"/>
        <v>51</v>
      </c>
      <c r="U371" t="str">
        <f t="shared" si="21"/>
        <v>2023-51</v>
      </c>
    </row>
    <row r="372" spans="5:21" x14ac:dyDescent="0.3">
      <c r="E372">
        <v>7167891</v>
      </c>
      <c r="H372">
        <v>20</v>
      </c>
      <c r="I372" t="s">
        <v>400</v>
      </c>
      <c r="J372" t="s">
        <v>14</v>
      </c>
      <c r="K372" s="10">
        <v>45261</v>
      </c>
      <c r="L372" t="s">
        <v>1800</v>
      </c>
      <c r="M372" t="s">
        <v>28</v>
      </c>
      <c r="N372" t="str">
        <f>IF(VLOOKUP(J372,[1]liste!M:M,1,0)&gt;0,"oui","non")</f>
        <v>oui</v>
      </c>
      <c r="O372" t="str">
        <f>VLOOKUP(J372,[1]liste!M:N,2,0)</f>
        <v>DF</v>
      </c>
      <c r="P372" t="e">
        <f>MATCH(J372,[1]!Tableau1[Codearticle],0)</f>
        <v>#REF!</v>
      </c>
      <c r="R372" t="str">
        <f ca="1">IFERROR(INDEX(Tableau1[[#Headers],[01_LANCEMENT]:[15]],1,MATCH(récap!H372,OFFSET(Tableau1[[#Headers],[01_LANCEMENT]:[15]],MATCH(récap!J372,Tableau1[Codearticle],0),0),0)),"")</f>
        <v/>
      </c>
      <c r="S372" t="e">
        <f>IF(P372=0,"",VLOOKUP(J372,[1]!Tableau1[#All],3,0))</f>
        <v>#REF!</v>
      </c>
      <c r="T372" s="11">
        <f t="shared" si="20"/>
        <v>48</v>
      </c>
      <c r="U372" t="str">
        <f t="shared" si="21"/>
        <v>2023-48</v>
      </c>
    </row>
    <row r="373" spans="5:21" x14ac:dyDescent="0.3">
      <c r="E373">
        <v>6852837</v>
      </c>
      <c r="H373">
        <v>20</v>
      </c>
      <c r="I373" t="s">
        <v>401</v>
      </c>
      <c r="J373" t="s">
        <v>14</v>
      </c>
      <c r="K373" s="10">
        <v>45268</v>
      </c>
      <c r="L373" t="s">
        <v>1800</v>
      </c>
      <c r="M373" t="s">
        <v>28</v>
      </c>
      <c r="N373" t="str">
        <f>IF(VLOOKUP(J373,[1]liste!M:M,1,0)&gt;0,"oui","non")</f>
        <v>oui</v>
      </c>
      <c r="O373" t="str">
        <f>VLOOKUP(J373,[1]liste!M:N,2,0)</f>
        <v>DF</v>
      </c>
      <c r="P373" t="e">
        <f>MATCH(J373,[1]!Tableau1[Codearticle],0)</f>
        <v>#REF!</v>
      </c>
      <c r="R373" t="str">
        <f ca="1">IFERROR(INDEX(Tableau1[[#Headers],[01_LANCEMENT]:[15]],1,MATCH(récap!H373,OFFSET(Tableau1[[#Headers],[01_LANCEMENT]:[15]],MATCH(récap!J373,Tableau1[Codearticle],0),0),0)),"")</f>
        <v/>
      </c>
      <c r="S373" t="e">
        <f>IF(P373=0,"",VLOOKUP(J373,[1]!Tableau1[#All],3,0))</f>
        <v>#REF!</v>
      </c>
      <c r="T373" s="11">
        <f t="shared" si="20"/>
        <v>49</v>
      </c>
      <c r="U373" t="str">
        <f t="shared" si="21"/>
        <v>2023-49</v>
      </c>
    </row>
    <row r="374" spans="5:21" x14ac:dyDescent="0.3">
      <c r="E374">
        <v>3041285</v>
      </c>
      <c r="H374">
        <v>45</v>
      </c>
      <c r="I374" t="s">
        <v>402</v>
      </c>
      <c r="J374" t="s">
        <v>14</v>
      </c>
      <c r="K374" s="10">
        <v>45274</v>
      </c>
      <c r="L374" t="s">
        <v>1800</v>
      </c>
      <c r="M374" t="s">
        <v>28</v>
      </c>
      <c r="N374" t="str">
        <f>IF(VLOOKUP(J374,[1]liste!M:M,1,0)&gt;0,"oui","non")</f>
        <v>oui</v>
      </c>
      <c r="O374" t="str">
        <f>VLOOKUP(J374,[1]liste!M:N,2,0)</f>
        <v>DF</v>
      </c>
      <c r="P374" t="e">
        <f>MATCH(J374,[1]!Tableau1[Codearticle],0)</f>
        <v>#REF!</v>
      </c>
      <c r="R374" t="str">
        <f ca="1">IFERROR(INDEX(Tableau1[[#Headers],[01_LANCEMENT]:[15]],1,MATCH(récap!H374,OFFSET(Tableau1[[#Headers],[01_LANCEMENT]:[15]],MATCH(récap!J374,Tableau1[Codearticle],0),0),0)),"")</f>
        <v/>
      </c>
      <c r="S374" t="e">
        <f>IF(P374=0,"",VLOOKUP(J374,[1]!Tableau1[#All],3,0))</f>
        <v>#REF!</v>
      </c>
      <c r="T374" s="11">
        <f t="shared" si="20"/>
        <v>50</v>
      </c>
      <c r="U374" t="str">
        <f t="shared" si="21"/>
        <v>2023-50</v>
      </c>
    </row>
    <row r="375" spans="5:21" x14ac:dyDescent="0.3">
      <c r="E375">
        <v>2440156</v>
      </c>
      <c r="H375">
        <v>20</v>
      </c>
      <c r="I375" t="s">
        <v>403</v>
      </c>
      <c r="J375" t="s">
        <v>14</v>
      </c>
      <c r="K375" s="10">
        <v>45269</v>
      </c>
      <c r="L375" t="s">
        <v>1800</v>
      </c>
      <c r="M375" t="s">
        <v>28</v>
      </c>
      <c r="N375" t="str">
        <f>IF(VLOOKUP(J375,[1]liste!M:M,1,0)&gt;0,"oui","non")</f>
        <v>oui</v>
      </c>
      <c r="O375" t="str">
        <f>VLOOKUP(J375,[1]liste!M:N,2,0)</f>
        <v>DF</v>
      </c>
      <c r="P375" t="e">
        <f>MATCH(J375,[1]!Tableau1[Codearticle],0)</f>
        <v>#REF!</v>
      </c>
      <c r="R375" t="str">
        <f ca="1">IFERROR(INDEX(Tableau1[[#Headers],[01_LANCEMENT]:[15]],1,MATCH(récap!H375,OFFSET(Tableau1[[#Headers],[01_LANCEMENT]:[15]],MATCH(récap!J375,Tableau1[Codearticle],0),0),0)),"")</f>
        <v/>
      </c>
      <c r="S375" t="e">
        <f>IF(P375=0,"",VLOOKUP(J375,[1]!Tableau1[#All],3,0))</f>
        <v>#REF!</v>
      </c>
      <c r="T375" s="11">
        <f t="shared" si="20"/>
        <v>49</v>
      </c>
      <c r="U375" t="str">
        <f t="shared" si="21"/>
        <v>2023-49</v>
      </c>
    </row>
    <row r="376" spans="5:21" x14ac:dyDescent="0.3">
      <c r="E376">
        <v>3445477</v>
      </c>
      <c r="H376">
        <v>40</v>
      </c>
      <c r="I376" t="s">
        <v>404</v>
      </c>
      <c r="J376" t="s">
        <v>14</v>
      </c>
      <c r="K376" s="10">
        <v>45271</v>
      </c>
      <c r="L376" t="s">
        <v>1800</v>
      </c>
      <c r="M376" t="s">
        <v>28</v>
      </c>
      <c r="N376" t="str">
        <f>IF(VLOOKUP(J376,[1]liste!M:M,1,0)&gt;0,"oui","non")</f>
        <v>oui</v>
      </c>
      <c r="O376" t="str">
        <f>VLOOKUP(J376,[1]liste!M:N,2,0)</f>
        <v>DF</v>
      </c>
      <c r="P376" t="e">
        <f>MATCH(J376,[1]!Tableau1[Codearticle],0)</f>
        <v>#REF!</v>
      </c>
      <c r="R376" t="str">
        <f ca="1">IFERROR(INDEX(Tableau1[[#Headers],[01_LANCEMENT]:[15]],1,MATCH(récap!H376,OFFSET(Tableau1[[#Headers],[01_LANCEMENT]:[15]],MATCH(récap!J376,Tableau1[Codearticle],0),0),0)),"")</f>
        <v>02</v>
      </c>
      <c r="S376" t="e">
        <f>IF(P376=0,"",VLOOKUP(J376,[1]!Tableau1[#All],3,0))</f>
        <v>#REF!</v>
      </c>
      <c r="T376" s="11">
        <f t="shared" si="20"/>
        <v>50</v>
      </c>
      <c r="U376" t="str">
        <f t="shared" si="21"/>
        <v>2023-50</v>
      </c>
    </row>
    <row r="377" spans="5:21" x14ac:dyDescent="0.3">
      <c r="E377">
        <v>1189539</v>
      </c>
      <c r="H377">
        <v>20</v>
      </c>
      <c r="I377" t="s">
        <v>405</v>
      </c>
      <c r="J377" t="s">
        <v>14</v>
      </c>
      <c r="K377" s="10">
        <v>45272</v>
      </c>
      <c r="L377" t="s">
        <v>1800</v>
      </c>
      <c r="M377" t="s">
        <v>28</v>
      </c>
      <c r="N377" t="str">
        <f>IF(VLOOKUP(J377,[1]liste!M:M,1,0)&gt;0,"oui","non")</f>
        <v>oui</v>
      </c>
      <c r="O377" t="str">
        <f>VLOOKUP(J377,[1]liste!M:N,2,0)</f>
        <v>DF</v>
      </c>
      <c r="P377" t="e">
        <f>MATCH(J377,[1]!Tableau1[Codearticle],0)</f>
        <v>#REF!</v>
      </c>
      <c r="R377" t="str">
        <f ca="1">IFERROR(INDEX(Tableau1[[#Headers],[01_LANCEMENT]:[15]],1,MATCH(récap!H377,OFFSET(Tableau1[[#Headers],[01_LANCEMENT]:[15]],MATCH(récap!J377,Tableau1[Codearticle],0),0),0)),"")</f>
        <v/>
      </c>
      <c r="S377" t="e">
        <f>IF(P377=0,"",VLOOKUP(J377,[1]!Tableau1[#All],3,0))</f>
        <v>#REF!</v>
      </c>
      <c r="T377" s="11">
        <f t="shared" si="20"/>
        <v>50</v>
      </c>
      <c r="U377" t="str">
        <f t="shared" si="21"/>
        <v>2023-50</v>
      </c>
    </row>
    <row r="378" spans="5:21" x14ac:dyDescent="0.3">
      <c r="E378">
        <v>9759470</v>
      </c>
      <c r="H378">
        <v>40</v>
      </c>
      <c r="I378" t="s">
        <v>406</v>
      </c>
      <c r="J378" t="s">
        <v>14</v>
      </c>
      <c r="K378" s="10">
        <v>45280</v>
      </c>
      <c r="L378" t="s">
        <v>1800</v>
      </c>
      <c r="M378" t="s">
        <v>28</v>
      </c>
      <c r="N378" t="str">
        <f>IF(VLOOKUP(J378,[1]liste!M:M,1,0)&gt;0,"oui","non")</f>
        <v>oui</v>
      </c>
      <c r="O378" t="str">
        <f>VLOOKUP(J378,[1]liste!M:N,2,0)</f>
        <v>DF</v>
      </c>
      <c r="P378" t="e">
        <f>MATCH(J378,[1]!Tableau1[Codearticle],0)</f>
        <v>#REF!</v>
      </c>
      <c r="R378" t="str">
        <f ca="1">IFERROR(INDEX(Tableau1[[#Headers],[01_LANCEMENT]:[15]],1,MATCH(récap!H378,OFFSET(Tableau1[[#Headers],[01_LANCEMENT]:[15]],MATCH(récap!J378,Tableau1[Codearticle],0),0),0)),"")</f>
        <v>02</v>
      </c>
      <c r="S378" t="e">
        <f>IF(P378=0,"",VLOOKUP(J378,[1]!Tableau1[#All],3,0))</f>
        <v>#REF!</v>
      </c>
      <c r="T378" s="11">
        <f t="shared" si="20"/>
        <v>51</v>
      </c>
      <c r="U378" t="str">
        <f t="shared" si="21"/>
        <v>2023-51</v>
      </c>
    </row>
    <row r="379" spans="5:21" x14ac:dyDescent="0.3">
      <c r="E379">
        <v>4277246</v>
      </c>
      <c r="H379">
        <v>20</v>
      </c>
      <c r="I379" t="s">
        <v>407</v>
      </c>
      <c r="J379" t="s">
        <v>14</v>
      </c>
      <c r="K379" s="10">
        <v>45280</v>
      </c>
      <c r="L379" t="s">
        <v>1800</v>
      </c>
      <c r="M379" t="s">
        <v>28</v>
      </c>
      <c r="N379" t="str">
        <f>IF(VLOOKUP(J379,[1]liste!M:M,1,0)&gt;0,"oui","non")</f>
        <v>oui</v>
      </c>
      <c r="O379" t="str">
        <f>VLOOKUP(J379,[1]liste!M:N,2,0)</f>
        <v>DF</v>
      </c>
      <c r="P379" t="e">
        <f>MATCH(J379,[1]!Tableau1[Codearticle],0)</f>
        <v>#REF!</v>
      </c>
      <c r="R379" t="str">
        <f ca="1">IFERROR(INDEX(Tableau1[[#Headers],[01_LANCEMENT]:[15]],1,MATCH(récap!H379,OFFSET(Tableau1[[#Headers],[01_LANCEMENT]:[15]],MATCH(récap!J379,Tableau1[Codearticle],0),0),0)),"")</f>
        <v/>
      </c>
      <c r="S379" t="e">
        <f>IF(P379=0,"",VLOOKUP(J379,[1]!Tableau1[#All],3,0))</f>
        <v>#REF!</v>
      </c>
      <c r="T379" s="11">
        <f t="shared" si="20"/>
        <v>51</v>
      </c>
      <c r="U379" t="str">
        <f t="shared" si="21"/>
        <v>2023-51</v>
      </c>
    </row>
    <row r="380" spans="5:21" x14ac:dyDescent="0.3">
      <c r="E380">
        <v>6560381</v>
      </c>
      <c r="H380">
        <v>20</v>
      </c>
      <c r="I380" t="s">
        <v>408</v>
      </c>
      <c r="J380" t="s">
        <v>14</v>
      </c>
      <c r="K380" s="10">
        <v>45287</v>
      </c>
      <c r="L380" t="s">
        <v>1800</v>
      </c>
      <c r="M380" t="s">
        <v>28</v>
      </c>
      <c r="N380" t="str">
        <f>IF(VLOOKUP(J380,[1]liste!M:M,1,0)&gt;0,"oui","non")</f>
        <v>oui</v>
      </c>
      <c r="O380" t="str">
        <f>VLOOKUP(J380,[1]liste!M:N,2,0)</f>
        <v>DF</v>
      </c>
      <c r="P380" t="e">
        <f>MATCH(J380,[1]!Tableau1[Codearticle],0)</f>
        <v>#REF!</v>
      </c>
      <c r="R380" t="str">
        <f ca="1">IFERROR(INDEX(Tableau1[[#Headers],[01_LANCEMENT]:[15]],1,MATCH(récap!H380,OFFSET(Tableau1[[#Headers],[01_LANCEMENT]:[15]],MATCH(récap!J380,Tableau1[Codearticle],0),0),0)),"")</f>
        <v/>
      </c>
      <c r="S380" t="e">
        <f>IF(P380=0,"",VLOOKUP(J380,[1]!Tableau1[#All],3,0))</f>
        <v>#REF!</v>
      </c>
      <c r="T380" s="11">
        <f t="shared" si="20"/>
        <v>52</v>
      </c>
      <c r="U380" t="str">
        <f t="shared" si="21"/>
        <v>2023-52</v>
      </c>
    </row>
    <row r="381" spans="5:21" x14ac:dyDescent="0.3">
      <c r="E381">
        <v>8038204</v>
      </c>
      <c r="H381">
        <v>40</v>
      </c>
      <c r="I381" t="s">
        <v>409</v>
      </c>
      <c r="J381" t="s">
        <v>14</v>
      </c>
      <c r="K381" s="10">
        <v>45286</v>
      </c>
      <c r="L381" t="s">
        <v>1800</v>
      </c>
      <c r="M381" t="s">
        <v>28</v>
      </c>
      <c r="N381" t="str">
        <f>IF(VLOOKUP(J381,[1]liste!M:M,1,0)&gt;0,"oui","non")</f>
        <v>oui</v>
      </c>
      <c r="O381" t="str">
        <f>VLOOKUP(J381,[1]liste!M:N,2,0)</f>
        <v>DF</v>
      </c>
      <c r="P381" t="e">
        <f>MATCH(J381,[1]!Tableau1[Codearticle],0)</f>
        <v>#REF!</v>
      </c>
      <c r="R381" t="str">
        <f ca="1">IFERROR(INDEX(Tableau1[[#Headers],[01_LANCEMENT]:[15]],1,MATCH(récap!H381,OFFSET(Tableau1[[#Headers],[01_LANCEMENT]:[15]],MATCH(récap!J381,Tableau1[Codearticle],0),0),0)),"")</f>
        <v>02</v>
      </c>
      <c r="S381" t="e">
        <f>IF(P381=0,"",VLOOKUP(J381,[1]!Tableau1[#All],3,0))</f>
        <v>#REF!</v>
      </c>
      <c r="T381" s="11">
        <f t="shared" si="20"/>
        <v>52</v>
      </c>
      <c r="U381" t="str">
        <f t="shared" si="21"/>
        <v>2023-52</v>
      </c>
    </row>
    <row r="382" spans="5:21" x14ac:dyDescent="0.3">
      <c r="E382">
        <v>7355278</v>
      </c>
      <c r="H382">
        <v>40</v>
      </c>
      <c r="I382" t="s">
        <v>410</v>
      </c>
      <c r="J382" t="s">
        <v>14</v>
      </c>
      <c r="K382" s="10">
        <v>45279</v>
      </c>
      <c r="L382" t="s">
        <v>1800</v>
      </c>
      <c r="M382" t="s">
        <v>28</v>
      </c>
      <c r="N382" t="str">
        <f>IF(VLOOKUP(J382,[1]liste!M:M,1,0)&gt;0,"oui","non")</f>
        <v>oui</v>
      </c>
      <c r="O382" t="str">
        <f>VLOOKUP(J382,[1]liste!M:N,2,0)</f>
        <v>DF</v>
      </c>
      <c r="P382" t="e">
        <f>MATCH(J382,[1]!Tableau1[Codearticle],0)</f>
        <v>#REF!</v>
      </c>
      <c r="R382" t="str">
        <f ca="1">IFERROR(INDEX(Tableau1[[#Headers],[01_LANCEMENT]:[15]],1,MATCH(récap!H382,OFFSET(Tableau1[[#Headers],[01_LANCEMENT]:[15]],MATCH(récap!J382,Tableau1[Codearticle],0),0),0)),"")</f>
        <v>02</v>
      </c>
      <c r="S382" t="e">
        <f>IF(P382=0,"",VLOOKUP(J382,[1]!Tableau1[#All],3,0))</f>
        <v>#REF!</v>
      </c>
      <c r="T382" s="11">
        <f t="shared" si="20"/>
        <v>51</v>
      </c>
      <c r="U382" t="str">
        <f t="shared" si="21"/>
        <v>2023-51</v>
      </c>
    </row>
    <row r="383" spans="5:21" x14ac:dyDescent="0.3">
      <c r="E383">
        <v>1375863</v>
      </c>
      <c r="H383">
        <v>20</v>
      </c>
      <c r="I383" t="s">
        <v>411</v>
      </c>
      <c r="J383" t="s">
        <v>14</v>
      </c>
      <c r="K383" s="10">
        <v>45278</v>
      </c>
      <c r="L383" t="s">
        <v>1800</v>
      </c>
      <c r="M383" t="s">
        <v>28</v>
      </c>
      <c r="N383" t="str">
        <f>IF(VLOOKUP(J383,[1]liste!M:M,1,0)&gt;0,"oui","non")</f>
        <v>oui</v>
      </c>
      <c r="O383" t="str">
        <f>VLOOKUP(J383,[1]liste!M:N,2,0)</f>
        <v>DF</v>
      </c>
      <c r="P383" t="e">
        <f>MATCH(J383,[1]!Tableau1[Codearticle],0)</f>
        <v>#REF!</v>
      </c>
      <c r="R383" t="str">
        <f ca="1">IFERROR(INDEX(Tableau1[[#Headers],[01_LANCEMENT]:[15]],1,MATCH(récap!H383,OFFSET(Tableau1[[#Headers],[01_LANCEMENT]:[15]],MATCH(récap!J383,Tableau1[Codearticle],0),0),0)),"")</f>
        <v/>
      </c>
      <c r="S383" t="e">
        <f>IF(P383=0,"",VLOOKUP(J383,[1]!Tableau1[#All],3,0))</f>
        <v>#REF!</v>
      </c>
      <c r="T383" s="11">
        <f t="shared" si="20"/>
        <v>51</v>
      </c>
      <c r="U383" t="str">
        <f t="shared" si="21"/>
        <v>2023-51</v>
      </c>
    </row>
    <row r="384" spans="5:21" x14ac:dyDescent="0.3">
      <c r="E384">
        <v>1430326</v>
      </c>
      <c r="H384">
        <v>20</v>
      </c>
      <c r="I384" t="s">
        <v>412</v>
      </c>
      <c r="J384" t="s">
        <v>14</v>
      </c>
      <c r="K384" s="10">
        <v>45279</v>
      </c>
      <c r="L384" t="s">
        <v>1800</v>
      </c>
      <c r="M384" t="s">
        <v>28</v>
      </c>
      <c r="N384" t="str">
        <f>IF(VLOOKUP(J384,[1]liste!M:M,1,0)&gt;0,"oui","non")</f>
        <v>oui</v>
      </c>
      <c r="O384" t="str">
        <f>VLOOKUP(J384,[1]liste!M:N,2,0)</f>
        <v>DF</v>
      </c>
      <c r="P384" t="e">
        <f>MATCH(J384,[1]!Tableau1[Codearticle],0)</f>
        <v>#REF!</v>
      </c>
      <c r="R384" t="str">
        <f ca="1">IFERROR(INDEX(Tableau1[[#Headers],[01_LANCEMENT]:[15]],1,MATCH(récap!H384,OFFSET(Tableau1[[#Headers],[01_LANCEMENT]:[15]],MATCH(récap!J384,Tableau1[Codearticle],0),0),0)),"")</f>
        <v/>
      </c>
      <c r="S384" t="e">
        <f>IF(P384=0,"",VLOOKUP(J384,[1]!Tableau1[#All],3,0))</f>
        <v>#REF!</v>
      </c>
      <c r="T384" s="11">
        <f t="shared" si="20"/>
        <v>51</v>
      </c>
      <c r="U384" t="str">
        <f t="shared" si="21"/>
        <v>2023-51</v>
      </c>
    </row>
    <row r="385" spans="5:21" x14ac:dyDescent="0.3">
      <c r="E385">
        <v>3498790</v>
      </c>
      <c r="H385">
        <v>20</v>
      </c>
      <c r="I385" t="s">
        <v>413</v>
      </c>
      <c r="J385" t="s">
        <v>14</v>
      </c>
      <c r="K385" s="10">
        <v>45281</v>
      </c>
      <c r="L385" t="s">
        <v>1800</v>
      </c>
      <c r="M385" t="s">
        <v>28</v>
      </c>
      <c r="N385" t="str">
        <f>IF(VLOOKUP(J385,[1]liste!M:M,1,0)&gt;0,"oui","non")</f>
        <v>oui</v>
      </c>
      <c r="O385" t="str">
        <f>VLOOKUP(J385,[1]liste!M:N,2,0)</f>
        <v>DF</v>
      </c>
      <c r="P385" t="e">
        <f>MATCH(J385,[1]!Tableau1[Codearticle],0)</f>
        <v>#REF!</v>
      </c>
      <c r="R385" t="str">
        <f ca="1">IFERROR(INDEX(Tableau1[[#Headers],[01_LANCEMENT]:[15]],1,MATCH(récap!H385,OFFSET(Tableau1[[#Headers],[01_LANCEMENT]:[15]],MATCH(récap!J385,Tableau1[Codearticle],0),0),0)),"")</f>
        <v/>
      </c>
      <c r="S385" t="e">
        <f>IF(P385=0,"",VLOOKUP(J385,[1]!Tableau1[#All],3,0))</f>
        <v>#REF!</v>
      </c>
      <c r="T385" s="11">
        <f t="shared" si="20"/>
        <v>51</v>
      </c>
      <c r="U385" t="str">
        <f t="shared" si="21"/>
        <v>2023-51</v>
      </c>
    </row>
    <row r="386" spans="5:21" x14ac:dyDescent="0.3">
      <c r="E386">
        <v>3447010</v>
      </c>
      <c r="H386">
        <v>40</v>
      </c>
      <c r="I386" t="s">
        <v>414</v>
      </c>
      <c r="J386" t="s">
        <v>14</v>
      </c>
      <c r="K386" s="10">
        <v>45269</v>
      </c>
      <c r="L386" t="s">
        <v>1800</v>
      </c>
      <c r="M386" t="s">
        <v>28</v>
      </c>
      <c r="N386" t="str">
        <f>IF(VLOOKUP(J386,[1]liste!M:M,1,0)&gt;0,"oui","non")</f>
        <v>oui</v>
      </c>
      <c r="O386" t="str">
        <f>VLOOKUP(J386,[1]liste!M:N,2,0)</f>
        <v>DF</v>
      </c>
      <c r="P386" t="e">
        <f>MATCH(J386,[1]!Tableau1[Codearticle],0)</f>
        <v>#REF!</v>
      </c>
      <c r="R386" t="str">
        <f ca="1">IFERROR(INDEX(Tableau1[[#Headers],[01_LANCEMENT]:[15]],1,MATCH(récap!H386,OFFSET(Tableau1[[#Headers],[01_LANCEMENT]:[15]],MATCH(récap!J386,Tableau1[Codearticle],0),0),0)),"")</f>
        <v>02</v>
      </c>
      <c r="S386" t="e">
        <f>IF(P386=0,"",VLOOKUP(J386,[1]!Tableau1[#All],3,0))</f>
        <v>#REF!</v>
      </c>
      <c r="T386" s="11">
        <f t="shared" si="20"/>
        <v>49</v>
      </c>
      <c r="U386" t="str">
        <f t="shared" si="21"/>
        <v>2023-49</v>
      </c>
    </row>
    <row r="387" spans="5:21" x14ac:dyDescent="0.3">
      <c r="E387">
        <v>5793628</v>
      </c>
      <c r="H387">
        <v>40</v>
      </c>
      <c r="I387" t="s">
        <v>415</v>
      </c>
      <c r="J387" t="s">
        <v>14</v>
      </c>
      <c r="K387" s="10">
        <v>45267</v>
      </c>
      <c r="L387" t="s">
        <v>1800</v>
      </c>
      <c r="M387" t="s">
        <v>28</v>
      </c>
      <c r="N387" t="str">
        <f>IF(VLOOKUP(J387,[1]liste!M:M,1,0)&gt;0,"oui","non")</f>
        <v>oui</v>
      </c>
      <c r="O387" t="str">
        <f>VLOOKUP(J387,[1]liste!M:N,2,0)</f>
        <v>DF</v>
      </c>
      <c r="P387" t="e">
        <f>MATCH(J387,[1]!Tableau1[Codearticle],0)</f>
        <v>#REF!</v>
      </c>
      <c r="R387" t="str">
        <f ca="1">IFERROR(INDEX(Tableau1[[#Headers],[01_LANCEMENT]:[15]],1,MATCH(récap!H387,OFFSET(Tableau1[[#Headers],[01_LANCEMENT]:[15]],MATCH(récap!J387,Tableau1[Codearticle],0),0),0)),"")</f>
        <v>02</v>
      </c>
      <c r="S387" t="e">
        <f>IF(P387=0,"",VLOOKUP(J387,[1]!Tableau1[#All],3,0))</f>
        <v>#REF!</v>
      </c>
      <c r="T387" s="11">
        <f t="shared" si="20"/>
        <v>49</v>
      </c>
      <c r="U387" t="str">
        <f t="shared" si="21"/>
        <v>2023-49</v>
      </c>
    </row>
    <row r="388" spans="5:21" x14ac:dyDescent="0.3">
      <c r="E388">
        <v>6697618</v>
      </c>
      <c r="H388">
        <v>40</v>
      </c>
      <c r="I388" t="s">
        <v>416</v>
      </c>
      <c r="J388" t="s">
        <v>14</v>
      </c>
      <c r="K388" s="10">
        <v>45275</v>
      </c>
      <c r="L388" t="s">
        <v>1800</v>
      </c>
      <c r="M388" t="s">
        <v>28</v>
      </c>
      <c r="N388" t="str">
        <f>IF(VLOOKUP(J388,[1]liste!M:M,1,0)&gt;0,"oui","non")</f>
        <v>oui</v>
      </c>
      <c r="O388" t="str">
        <f>VLOOKUP(J388,[1]liste!M:N,2,0)</f>
        <v>DF</v>
      </c>
      <c r="P388" t="e">
        <f>MATCH(J388,[1]!Tableau1[Codearticle],0)</f>
        <v>#REF!</v>
      </c>
      <c r="R388" t="str">
        <f ca="1">IFERROR(INDEX(Tableau1[[#Headers],[01_LANCEMENT]:[15]],1,MATCH(récap!H388,OFFSET(Tableau1[[#Headers],[01_LANCEMENT]:[15]],MATCH(récap!J388,Tableau1[Codearticle],0),0),0)),"")</f>
        <v>02</v>
      </c>
      <c r="S388" t="e">
        <f>IF(P388=0,"",VLOOKUP(J388,[1]!Tableau1[#All],3,0))</f>
        <v>#REF!</v>
      </c>
      <c r="T388" s="11">
        <f t="shared" si="20"/>
        <v>50</v>
      </c>
      <c r="U388" t="str">
        <f t="shared" si="21"/>
        <v>2023-50</v>
      </c>
    </row>
    <row r="389" spans="5:21" x14ac:dyDescent="0.3">
      <c r="E389">
        <v>2184297</v>
      </c>
      <c r="H389">
        <v>40</v>
      </c>
      <c r="I389" t="s">
        <v>417</v>
      </c>
      <c r="J389" t="s">
        <v>14</v>
      </c>
      <c r="K389" s="10">
        <v>45275</v>
      </c>
      <c r="L389" t="s">
        <v>1800</v>
      </c>
      <c r="M389" t="s">
        <v>28</v>
      </c>
      <c r="N389" t="str">
        <f>IF(VLOOKUP(J389,[1]liste!M:M,1,0)&gt;0,"oui","non")</f>
        <v>oui</v>
      </c>
      <c r="O389" t="str">
        <f>VLOOKUP(J389,[1]liste!M:N,2,0)</f>
        <v>DF</v>
      </c>
      <c r="P389" t="e">
        <f>MATCH(J389,[1]!Tableau1[Codearticle],0)</f>
        <v>#REF!</v>
      </c>
      <c r="R389" t="str">
        <f ca="1">IFERROR(INDEX(Tableau1[[#Headers],[01_LANCEMENT]:[15]],1,MATCH(récap!H389,OFFSET(Tableau1[[#Headers],[01_LANCEMENT]:[15]],MATCH(récap!J389,Tableau1[Codearticle],0),0),0)),"")</f>
        <v>02</v>
      </c>
      <c r="S389" t="e">
        <f>IF(P389=0,"",VLOOKUP(J389,[1]!Tableau1[#All],3,0))</f>
        <v>#REF!</v>
      </c>
      <c r="T389" s="11">
        <f t="shared" si="20"/>
        <v>50</v>
      </c>
      <c r="U389" t="str">
        <f t="shared" si="21"/>
        <v>2023-50</v>
      </c>
    </row>
    <row r="390" spans="5:21" x14ac:dyDescent="0.3">
      <c r="E390">
        <v>3329641</v>
      </c>
      <c r="H390">
        <v>40</v>
      </c>
      <c r="I390" t="s">
        <v>418</v>
      </c>
      <c r="J390" t="s">
        <v>14</v>
      </c>
      <c r="K390" s="10">
        <v>45271</v>
      </c>
      <c r="L390" t="s">
        <v>1800</v>
      </c>
      <c r="M390" t="s">
        <v>28</v>
      </c>
      <c r="N390" t="str">
        <f>IF(VLOOKUP(J390,[1]liste!M:M,1,0)&gt;0,"oui","non")</f>
        <v>oui</v>
      </c>
      <c r="O390" t="str">
        <f>VLOOKUP(J390,[1]liste!M:N,2,0)</f>
        <v>DF</v>
      </c>
      <c r="P390" t="e">
        <f>MATCH(J390,[1]!Tableau1[Codearticle],0)</f>
        <v>#REF!</v>
      </c>
      <c r="R390" t="str">
        <f ca="1">IFERROR(INDEX(Tableau1[[#Headers],[01_LANCEMENT]:[15]],1,MATCH(récap!H390,OFFSET(Tableau1[[#Headers],[01_LANCEMENT]:[15]],MATCH(récap!J390,Tableau1[Codearticle],0),0),0)),"")</f>
        <v>02</v>
      </c>
      <c r="S390" t="e">
        <f>IF(P390=0,"",VLOOKUP(J390,[1]!Tableau1[#All],3,0))</f>
        <v>#REF!</v>
      </c>
      <c r="T390" s="11">
        <f t="shared" si="20"/>
        <v>50</v>
      </c>
      <c r="U390" t="str">
        <f t="shared" si="21"/>
        <v>2023-50</v>
      </c>
    </row>
    <row r="391" spans="5:21" x14ac:dyDescent="0.3">
      <c r="E391">
        <v>2865079</v>
      </c>
      <c r="H391">
        <v>20</v>
      </c>
      <c r="I391" t="s">
        <v>419</v>
      </c>
      <c r="J391" t="s">
        <v>14</v>
      </c>
      <c r="K391" s="10">
        <v>45272</v>
      </c>
      <c r="L391" t="s">
        <v>1800</v>
      </c>
      <c r="M391" t="s">
        <v>28</v>
      </c>
      <c r="N391" t="str">
        <f>IF(VLOOKUP(J391,[1]liste!M:M,1,0)&gt;0,"oui","non")</f>
        <v>oui</v>
      </c>
      <c r="O391" t="str">
        <f>VLOOKUP(J391,[1]liste!M:N,2,0)</f>
        <v>DF</v>
      </c>
      <c r="P391" t="e">
        <f>MATCH(J391,[1]!Tableau1[Codearticle],0)</f>
        <v>#REF!</v>
      </c>
      <c r="R391" t="str">
        <f ca="1">IFERROR(INDEX(Tableau1[[#Headers],[01_LANCEMENT]:[15]],1,MATCH(récap!H391,OFFSET(Tableau1[[#Headers],[01_LANCEMENT]:[15]],MATCH(récap!J391,Tableau1[Codearticle],0),0),0)),"")</f>
        <v/>
      </c>
      <c r="S391" t="e">
        <f>IF(P391=0,"",VLOOKUP(J391,[1]!Tableau1[#All],3,0))</f>
        <v>#REF!</v>
      </c>
      <c r="T391" s="11">
        <f t="shared" si="20"/>
        <v>50</v>
      </c>
      <c r="U391" t="str">
        <f t="shared" si="21"/>
        <v>2023-50</v>
      </c>
    </row>
    <row r="392" spans="5:21" x14ac:dyDescent="0.3">
      <c r="E392">
        <v>8628853</v>
      </c>
      <c r="H392">
        <v>40</v>
      </c>
      <c r="I392" t="s">
        <v>420</v>
      </c>
      <c r="J392" t="s">
        <v>14</v>
      </c>
      <c r="K392" s="10">
        <v>45273</v>
      </c>
      <c r="L392" t="s">
        <v>1800</v>
      </c>
      <c r="M392" t="s">
        <v>28</v>
      </c>
      <c r="N392" t="str">
        <f>IF(VLOOKUP(J392,[1]liste!M:M,1,0)&gt;0,"oui","non")</f>
        <v>oui</v>
      </c>
      <c r="O392" t="str">
        <f>VLOOKUP(J392,[1]liste!M:N,2,0)</f>
        <v>DF</v>
      </c>
      <c r="P392" t="e">
        <f>MATCH(J392,[1]!Tableau1[Codearticle],0)</f>
        <v>#REF!</v>
      </c>
      <c r="R392" t="str">
        <f ca="1">IFERROR(INDEX(Tableau1[[#Headers],[01_LANCEMENT]:[15]],1,MATCH(récap!H392,OFFSET(Tableau1[[#Headers],[01_LANCEMENT]:[15]],MATCH(récap!J392,Tableau1[Codearticle],0),0),0)),"")</f>
        <v>02</v>
      </c>
      <c r="S392" t="e">
        <f>IF(P392=0,"",VLOOKUP(J392,[1]!Tableau1[#All],3,0))</f>
        <v>#REF!</v>
      </c>
      <c r="T392" s="11">
        <f t="shared" si="20"/>
        <v>50</v>
      </c>
      <c r="U392" t="str">
        <f t="shared" si="21"/>
        <v>2023-50</v>
      </c>
    </row>
    <row r="393" spans="5:21" x14ac:dyDescent="0.3">
      <c r="E393">
        <v>5439582</v>
      </c>
      <c r="H393">
        <v>20</v>
      </c>
      <c r="I393" t="s">
        <v>421</v>
      </c>
      <c r="J393" t="s">
        <v>14</v>
      </c>
      <c r="K393" s="10">
        <v>45282</v>
      </c>
      <c r="L393" t="s">
        <v>1800</v>
      </c>
      <c r="M393" t="s">
        <v>28</v>
      </c>
      <c r="N393" t="str">
        <f>IF(VLOOKUP(J393,[1]liste!M:M,1,0)&gt;0,"oui","non")</f>
        <v>oui</v>
      </c>
      <c r="O393" t="str">
        <f>VLOOKUP(J393,[1]liste!M:N,2,0)</f>
        <v>DF</v>
      </c>
      <c r="P393" t="e">
        <f>MATCH(J393,[1]!Tableau1[Codearticle],0)</f>
        <v>#REF!</v>
      </c>
      <c r="R393" t="str">
        <f ca="1">IFERROR(INDEX(Tableau1[[#Headers],[01_LANCEMENT]:[15]],1,MATCH(récap!H393,OFFSET(Tableau1[[#Headers],[01_LANCEMENT]:[15]],MATCH(récap!J393,Tableau1[Codearticle],0),0),0)),"")</f>
        <v/>
      </c>
      <c r="S393" t="e">
        <f>IF(P393=0,"",VLOOKUP(J393,[1]!Tableau1[#All],3,0))</f>
        <v>#REF!</v>
      </c>
      <c r="T393" s="11">
        <f t="shared" si="20"/>
        <v>51</v>
      </c>
      <c r="U393" t="str">
        <f t="shared" si="21"/>
        <v>2023-51</v>
      </c>
    </row>
    <row r="394" spans="5:21" x14ac:dyDescent="0.3">
      <c r="E394">
        <v>3261243</v>
      </c>
      <c r="H394">
        <v>40</v>
      </c>
      <c r="I394" t="s">
        <v>422</v>
      </c>
      <c r="J394" t="s">
        <v>14</v>
      </c>
      <c r="K394" s="10">
        <v>45278</v>
      </c>
      <c r="L394" t="s">
        <v>1800</v>
      </c>
      <c r="M394" t="s">
        <v>28</v>
      </c>
      <c r="N394" t="str">
        <f>IF(VLOOKUP(J394,[1]liste!M:M,1,0)&gt;0,"oui","non")</f>
        <v>oui</v>
      </c>
      <c r="O394" t="str">
        <f>VLOOKUP(J394,[1]liste!M:N,2,0)</f>
        <v>DF</v>
      </c>
      <c r="P394" t="e">
        <f>MATCH(J394,[1]!Tableau1[Codearticle],0)</f>
        <v>#REF!</v>
      </c>
      <c r="R394" t="str">
        <f ca="1">IFERROR(INDEX(Tableau1[[#Headers],[01_LANCEMENT]:[15]],1,MATCH(récap!H394,OFFSET(Tableau1[[#Headers],[01_LANCEMENT]:[15]],MATCH(récap!J394,Tableau1[Codearticle],0),0),0)),"")</f>
        <v>02</v>
      </c>
      <c r="S394" t="e">
        <f>IF(P394=0,"",VLOOKUP(J394,[1]!Tableau1[#All],3,0))</f>
        <v>#REF!</v>
      </c>
      <c r="T394" s="11">
        <f t="shared" si="20"/>
        <v>51</v>
      </c>
      <c r="U394" t="str">
        <f t="shared" si="21"/>
        <v>2023-51</v>
      </c>
    </row>
    <row r="395" spans="5:21" x14ac:dyDescent="0.3">
      <c r="E395">
        <v>8630691</v>
      </c>
      <c r="H395">
        <v>40</v>
      </c>
      <c r="I395" t="s">
        <v>423</v>
      </c>
      <c r="J395" t="s">
        <v>14</v>
      </c>
      <c r="K395" s="10">
        <v>45278</v>
      </c>
      <c r="L395" t="s">
        <v>1800</v>
      </c>
      <c r="M395" t="s">
        <v>28</v>
      </c>
      <c r="N395" t="str">
        <f>IF(VLOOKUP(J395,[1]liste!M:M,1,0)&gt;0,"oui","non")</f>
        <v>oui</v>
      </c>
      <c r="O395" t="str">
        <f>VLOOKUP(J395,[1]liste!M:N,2,0)</f>
        <v>DF</v>
      </c>
      <c r="P395" t="e">
        <f>MATCH(J395,[1]!Tableau1[Codearticle],0)</f>
        <v>#REF!</v>
      </c>
      <c r="R395" t="str">
        <f ca="1">IFERROR(INDEX(Tableau1[[#Headers],[01_LANCEMENT]:[15]],1,MATCH(récap!H395,OFFSET(Tableau1[[#Headers],[01_LANCEMENT]:[15]],MATCH(récap!J395,Tableau1[Codearticle],0),0),0)),"")</f>
        <v>02</v>
      </c>
      <c r="S395" t="e">
        <f>IF(P395=0,"",VLOOKUP(J395,[1]!Tableau1[#All],3,0))</f>
        <v>#REF!</v>
      </c>
      <c r="T395" s="11">
        <f t="shared" ref="T395:T409" si="22">_xlfn.ISOWEEKNUM(K395)</f>
        <v>51</v>
      </c>
      <c r="U395" t="str">
        <f t="shared" ref="U395:U409" si="23">YEAR(K395)&amp;"-"&amp;""&amp;T395</f>
        <v>2023-51</v>
      </c>
    </row>
    <row r="396" spans="5:21" x14ac:dyDescent="0.3">
      <c r="E396">
        <v>6972730</v>
      </c>
      <c r="H396">
        <v>45</v>
      </c>
      <c r="I396" t="s">
        <v>424</v>
      </c>
      <c r="J396" t="s">
        <v>14</v>
      </c>
      <c r="K396" s="10">
        <v>45279</v>
      </c>
      <c r="L396" t="s">
        <v>1800</v>
      </c>
      <c r="M396" t="s">
        <v>28</v>
      </c>
      <c r="N396" t="str">
        <f>IF(VLOOKUP(J396,[1]liste!M:M,1,0)&gt;0,"oui","non")</f>
        <v>oui</v>
      </c>
      <c r="O396" t="str">
        <f>VLOOKUP(J396,[1]liste!M:N,2,0)</f>
        <v>DF</v>
      </c>
      <c r="P396" t="e">
        <f>MATCH(J396,[1]!Tableau1[Codearticle],0)</f>
        <v>#REF!</v>
      </c>
      <c r="R396" t="str">
        <f ca="1">IFERROR(INDEX(Tableau1[[#Headers],[01_LANCEMENT]:[15]],1,MATCH(récap!H396,OFFSET(Tableau1[[#Headers],[01_LANCEMENT]:[15]],MATCH(récap!J396,Tableau1[Codearticle],0),0),0)),"")</f>
        <v/>
      </c>
      <c r="S396" t="e">
        <f>IF(P396=0,"",VLOOKUP(J396,[1]!Tableau1[#All],3,0))</f>
        <v>#REF!</v>
      </c>
      <c r="T396" s="11">
        <f t="shared" si="22"/>
        <v>51</v>
      </c>
      <c r="U396" t="str">
        <f t="shared" si="23"/>
        <v>2023-51</v>
      </c>
    </row>
    <row r="397" spans="5:21" x14ac:dyDescent="0.3">
      <c r="E397">
        <v>1118010</v>
      </c>
      <c r="H397">
        <v>40</v>
      </c>
      <c r="I397" t="s">
        <v>425</v>
      </c>
      <c r="J397" t="s">
        <v>14</v>
      </c>
      <c r="K397" s="10">
        <v>45279</v>
      </c>
      <c r="L397" t="s">
        <v>1800</v>
      </c>
      <c r="M397" t="s">
        <v>28</v>
      </c>
      <c r="N397" t="str">
        <f>IF(VLOOKUP(J397,[1]liste!M:M,1,0)&gt;0,"oui","non")</f>
        <v>oui</v>
      </c>
      <c r="O397" t="str">
        <f>VLOOKUP(J397,[1]liste!M:N,2,0)</f>
        <v>DF</v>
      </c>
      <c r="P397" t="e">
        <f>MATCH(J397,[1]!Tableau1[Codearticle],0)</f>
        <v>#REF!</v>
      </c>
      <c r="R397" t="str">
        <f ca="1">IFERROR(INDEX(Tableau1[[#Headers],[01_LANCEMENT]:[15]],1,MATCH(récap!H397,OFFSET(Tableau1[[#Headers],[01_LANCEMENT]:[15]],MATCH(récap!J397,Tableau1[Codearticle],0),0),0)),"")</f>
        <v>02</v>
      </c>
      <c r="S397" t="e">
        <f>IF(P397=0,"",VLOOKUP(J397,[1]!Tableau1[#All],3,0))</f>
        <v>#REF!</v>
      </c>
      <c r="T397" s="11">
        <f t="shared" si="22"/>
        <v>51</v>
      </c>
      <c r="U397" t="str">
        <f t="shared" si="23"/>
        <v>2023-51</v>
      </c>
    </row>
    <row r="398" spans="5:21" x14ac:dyDescent="0.3">
      <c r="E398">
        <v>1961190</v>
      </c>
      <c r="H398">
        <v>20</v>
      </c>
      <c r="I398" t="s">
        <v>426</v>
      </c>
      <c r="J398" t="s">
        <v>14</v>
      </c>
      <c r="K398" s="10">
        <v>45288</v>
      </c>
      <c r="L398" t="s">
        <v>1800</v>
      </c>
      <c r="M398" t="s">
        <v>28</v>
      </c>
      <c r="N398" t="str">
        <f>IF(VLOOKUP(J398,[1]liste!M:M,1,0)&gt;0,"oui","non")</f>
        <v>oui</v>
      </c>
      <c r="O398" t="str">
        <f>VLOOKUP(J398,[1]liste!M:N,2,0)</f>
        <v>DF</v>
      </c>
      <c r="P398" t="e">
        <f>MATCH(J398,[1]!Tableau1[Codearticle],0)</f>
        <v>#REF!</v>
      </c>
      <c r="R398" t="str">
        <f ca="1">IFERROR(INDEX(Tableau1[[#Headers],[01_LANCEMENT]:[15]],1,MATCH(récap!H398,OFFSET(Tableau1[[#Headers],[01_LANCEMENT]:[15]],MATCH(récap!J398,Tableau1[Codearticle],0),0),0)),"")</f>
        <v/>
      </c>
      <c r="S398" t="e">
        <f>IF(P398=0,"",VLOOKUP(J398,[1]!Tableau1[#All],3,0))</f>
        <v>#REF!</v>
      </c>
      <c r="T398" s="11">
        <f t="shared" si="22"/>
        <v>52</v>
      </c>
      <c r="U398" t="str">
        <f t="shared" si="23"/>
        <v>2023-52</v>
      </c>
    </row>
    <row r="399" spans="5:21" x14ac:dyDescent="0.3">
      <c r="E399">
        <v>9688205</v>
      </c>
      <c r="H399">
        <v>40</v>
      </c>
      <c r="I399" t="s">
        <v>427</v>
      </c>
      <c r="J399" t="s">
        <v>14</v>
      </c>
      <c r="K399" s="10">
        <v>45281</v>
      </c>
      <c r="L399" t="s">
        <v>1800</v>
      </c>
      <c r="M399" t="s">
        <v>28</v>
      </c>
      <c r="N399" t="str">
        <f>IF(VLOOKUP(J399,[1]liste!M:M,1,0)&gt;0,"oui","non")</f>
        <v>oui</v>
      </c>
      <c r="O399" t="str">
        <f>VLOOKUP(J399,[1]liste!M:N,2,0)</f>
        <v>DF</v>
      </c>
      <c r="P399" t="e">
        <f>MATCH(J399,[1]!Tableau1[Codearticle],0)</f>
        <v>#REF!</v>
      </c>
      <c r="R399" t="str">
        <f ca="1">IFERROR(INDEX(Tableau1[[#Headers],[01_LANCEMENT]:[15]],1,MATCH(récap!H399,OFFSET(Tableau1[[#Headers],[01_LANCEMENT]:[15]],MATCH(récap!J399,Tableau1[Codearticle],0),0),0)),"")</f>
        <v>02</v>
      </c>
      <c r="S399" t="e">
        <f>IF(P399=0,"",VLOOKUP(J399,[1]!Tableau1[#All],3,0))</f>
        <v>#REF!</v>
      </c>
      <c r="T399" s="11">
        <f t="shared" si="22"/>
        <v>51</v>
      </c>
      <c r="U399" t="str">
        <f t="shared" si="23"/>
        <v>2023-51</v>
      </c>
    </row>
    <row r="400" spans="5:21" x14ac:dyDescent="0.3">
      <c r="E400">
        <v>2447889</v>
      </c>
      <c r="H400">
        <v>20</v>
      </c>
      <c r="I400" t="s">
        <v>428</v>
      </c>
      <c r="J400" t="s">
        <v>14</v>
      </c>
      <c r="K400" s="10">
        <v>45282</v>
      </c>
      <c r="L400" t="s">
        <v>1800</v>
      </c>
      <c r="M400" t="s">
        <v>28</v>
      </c>
      <c r="N400" t="str">
        <f>IF(VLOOKUP(J400,[1]liste!M:M,1,0)&gt;0,"oui","non")</f>
        <v>oui</v>
      </c>
      <c r="O400" t="str">
        <f>VLOOKUP(J400,[1]liste!M:N,2,0)</f>
        <v>DF</v>
      </c>
      <c r="P400" t="e">
        <f>MATCH(J400,[1]!Tableau1[Codearticle],0)</f>
        <v>#REF!</v>
      </c>
      <c r="R400" t="str">
        <f ca="1">IFERROR(INDEX(Tableau1[[#Headers],[01_LANCEMENT]:[15]],1,MATCH(récap!H400,OFFSET(Tableau1[[#Headers],[01_LANCEMENT]:[15]],MATCH(récap!J400,Tableau1[Codearticle],0),0),0)),"")</f>
        <v/>
      </c>
      <c r="S400" t="e">
        <f>IF(P400=0,"",VLOOKUP(J400,[1]!Tableau1[#All],3,0))</f>
        <v>#REF!</v>
      </c>
      <c r="T400" s="11">
        <f t="shared" si="22"/>
        <v>51</v>
      </c>
      <c r="U400" t="str">
        <f t="shared" si="23"/>
        <v>2023-51</v>
      </c>
    </row>
    <row r="401" spans="5:21" x14ac:dyDescent="0.3">
      <c r="E401">
        <v>5269490</v>
      </c>
      <c r="H401">
        <v>20</v>
      </c>
      <c r="I401" t="s">
        <v>429</v>
      </c>
      <c r="J401" t="s">
        <v>14</v>
      </c>
      <c r="K401" s="10">
        <v>45275</v>
      </c>
      <c r="L401" t="s">
        <v>1800</v>
      </c>
      <c r="M401" t="s">
        <v>28</v>
      </c>
      <c r="N401" t="str">
        <f>IF(VLOOKUP(J401,[1]liste!M:M,1,0)&gt;0,"oui","non")</f>
        <v>oui</v>
      </c>
      <c r="O401" t="str">
        <f>VLOOKUP(J401,[1]liste!M:N,2,0)</f>
        <v>DF</v>
      </c>
      <c r="P401" t="e">
        <f>MATCH(J401,[1]!Tableau1[Codearticle],0)</f>
        <v>#REF!</v>
      </c>
      <c r="R401" t="str">
        <f ca="1">IFERROR(INDEX(Tableau1[[#Headers],[01_LANCEMENT]:[15]],1,MATCH(récap!H401,OFFSET(Tableau1[[#Headers],[01_LANCEMENT]:[15]],MATCH(récap!J401,Tableau1[Codearticle],0),0),0)),"")</f>
        <v/>
      </c>
      <c r="S401" t="e">
        <f>IF(P401=0,"",VLOOKUP(J401,[1]!Tableau1[#All],3,0))</f>
        <v>#REF!</v>
      </c>
      <c r="T401" s="11">
        <f t="shared" si="22"/>
        <v>50</v>
      </c>
      <c r="U401" t="str">
        <f t="shared" si="23"/>
        <v>2023-50</v>
      </c>
    </row>
    <row r="402" spans="5:21" x14ac:dyDescent="0.3">
      <c r="E402">
        <v>8359398</v>
      </c>
      <c r="H402">
        <v>20</v>
      </c>
      <c r="I402" t="s">
        <v>430</v>
      </c>
      <c r="J402" t="s">
        <v>14</v>
      </c>
      <c r="K402" s="10">
        <v>45279</v>
      </c>
      <c r="L402" t="s">
        <v>1800</v>
      </c>
      <c r="M402" t="s">
        <v>28</v>
      </c>
      <c r="N402" t="str">
        <f>IF(VLOOKUP(J402,[1]liste!M:M,1,0)&gt;0,"oui","non")</f>
        <v>oui</v>
      </c>
      <c r="O402" t="str">
        <f>VLOOKUP(J402,[1]liste!M:N,2,0)</f>
        <v>DF</v>
      </c>
      <c r="P402" t="e">
        <f>MATCH(J402,[1]!Tableau1[Codearticle],0)</f>
        <v>#REF!</v>
      </c>
      <c r="R402" t="str">
        <f ca="1">IFERROR(INDEX(Tableau1[[#Headers],[01_LANCEMENT]:[15]],1,MATCH(récap!H402,OFFSET(Tableau1[[#Headers],[01_LANCEMENT]:[15]],MATCH(récap!J402,Tableau1[Codearticle],0),0),0)),"")</f>
        <v/>
      </c>
      <c r="S402" t="e">
        <f>IF(P402=0,"",VLOOKUP(J402,[1]!Tableau1[#All],3,0))</f>
        <v>#REF!</v>
      </c>
      <c r="T402" s="11">
        <f t="shared" si="22"/>
        <v>51</v>
      </c>
      <c r="U402" t="str">
        <f t="shared" si="23"/>
        <v>2023-51</v>
      </c>
    </row>
    <row r="403" spans="5:21" x14ac:dyDescent="0.3">
      <c r="E403">
        <v>4745836</v>
      </c>
      <c r="H403">
        <v>20</v>
      </c>
      <c r="I403" t="s">
        <v>431</v>
      </c>
      <c r="J403" t="s">
        <v>14</v>
      </c>
      <c r="K403" s="10">
        <v>45288</v>
      </c>
      <c r="L403" t="s">
        <v>1800</v>
      </c>
      <c r="M403" t="s">
        <v>28</v>
      </c>
      <c r="N403" t="str">
        <f>IF(VLOOKUP(J403,[1]liste!M:M,1,0)&gt;0,"oui","non")</f>
        <v>oui</v>
      </c>
      <c r="O403" t="str">
        <f>VLOOKUP(J403,[1]liste!M:N,2,0)</f>
        <v>DF</v>
      </c>
      <c r="P403" t="e">
        <f>MATCH(J403,[1]!Tableau1[Codearticle],0)</f>
        <v>#REF!</v>
      </c>
      <c r="R403" t="str">
        <f ca="1">IFERROR(INDEX(Tableau1[[#Headers],[01_LANCEMENT]:[15]],1,MATCH(récap!H403,OFFSET(Tableau1[[#Headers],[01_LANCEMENT]:[15]],MATCH(récap!J403,Tableau1[Codearticle],0),0),0)),"")</f>
        <v/>
      </c>
      <c r="S403" t="e">
        <f>IF(P403=0,"",VLOOKUP(J403,[1]!Tableau1[#All],3,0))</f>
        <v>#REF!</v>
      </c>
      <c r="T403" s="11">
        <f t="shared" si="22"/>
        <v>52</v>
      </c>
      <c r="U403" t="str">
        <f t="shared" si="23"/>
        <v>2023-52</v>
      </c>
    </row>
    <row r="404" spans="5:21" x14ac:dyDescent="0.3">
      <c r="E404">
        <v>3767822</v>
      </c>
      <c r="H404">
        <v>20</v>
      </c>
      <c r="I404" t="s">
        <v>432</v>
      </c>
      <c r="J404" t="s">
        <v>14</v>
      </c>
      <c r="K404" s="10">
        <v>45281</v>
      </c>
      <c r="L404" t="s">
        <v>1800</v>
      </c>
      <c r="M404" t="s">
        <v>28</v>
      </c>
      <c r="N404" t="str">
        <f>IF(VLOOKUP(J404,[1]liste!M:M,1,0)&gt;0,"oui","non")</f>
        <v>oui</v>
      </c>
      <c r="O404" t="str">
        <f>VLOOKUP(J404,[1]liste!M:N,2,0)</f>
        <v>DF</v>
      </c>
      <c r="P404" t="e">
        <f>MATCH(J404,[1]!Tableau1[Codearticle],0)</f>
        <v>#REF!</v>
      </c>
      <c r="R404" t="str">
        <f ca="1">IFERROR(INDEX(Tableau1[[#Headers],[01_LANCEMENT]:[15]],1,MATCH(récap!H404,OFFSET(Tableau1[[#Headers],[01_LANCEMENT]:[15]],MATCH(récap!J404,Tableau1[Codearticle],0),0),0)),"")</f>
        <v/>
      </c>
      <c r="S404" t="e">
        <f>IF(P404=0,"",VLOOKUP(J404,[1]!Tableau1[#All],3,0))</f>
        <v>#REF!</v>
      </c>
      <c r="T404" s="11">
        <f t="shared" si="22"/>
        <v>51</v>
      </c>
      <c r="U404" t="str">
        <f t="shared" si="23"/>
        <v>2023-51</v>
      </c>
    </row>
    <row r="405" spans="5:21" x14ac:dyDescent="0.3">
      <c r="E405">
        <v>7169951</v>
      </c>
      <c r="H405">
        <v>20</v>
      </c>
      <c r="I405" t="s">
        <v>433</v>
      </c>
      <c r="J405" t="s">
        <v>14</v>
      </c>
      <c r="K405" s="10">
        <v>45281</v>
      </c>
      <c r="L405" t="s">
        <v>1800</v>
      </c>
      <c r="M405" t="s">
        <v>28</v>
      </c>
      <c r="N405" t="str">
        <f>IF(VLOOKUP(J405,[1]liste!M:M,1,0)&gt;0,"oui","non")</f>
        <v>oui</v>
      </c>
      <c r="O405" t="str">
        <f>VLOOKUP(J405,[1]liste!M:N,2,0)</f>
        <v>DF</v>
      </c>
      <c r="P405" t="e">
        <f>MATCH(J405,[1]!Tableau1[Codearticle],0)</f>
        <v>#REF!</v>
      </c>
      <c r="R405" t="str">
        <f ca="1">IFERROR(INDEX(Tableau1[[#Headers],[01_LANCEMENT]:[15]],1,MATCH(récap!H405,OFFSET(Tableau1[[#Headers],[01_LANCEMENT]:[15]],MATCH(récap!J405,Tableau1[Codearticle],0),0),0)),"")</f>
        <v/>
      </c>
      <c r="S405" t="e">
        <f>IF(P405=0,"",VLOOKUP(J405,[1]!Tableau1[#All],3,0))</f>
        <v>#REF!</v>
      </c>
      <c r="T405" s="11">
        <f t="shared" si="22"/>
        <v>51</v>
      </c>
      <c r="U405" t="str">
        <f t="shared" si="23"/>
        <v>2023-51</v>
      </c>
    </row>
    <row r="406" spans="5:21" x14ac:dyDescent="0.3">
      <c r="E406">
        <v>3866771</v>
      </c>
      <c r="H406">
        <v>40</v>
      </c>
      <c r="I406" t="s">
        <v>434</v>
      </c>
      <c r="J406" t="s">
        <v>14</v>
      </c>
      <c r="K406" s="10">
        <v>45246</v>
      </c>
      <c r="L406" t="s">
        <v>1800</v>
      </c>
      <c r="M406" t="s">
        <v>28</v>
      </c>
      <c r="N406" t="str">
        <f>IF(VLOOKUP(J406,[1]liste!M:M,1,0)&gt;0,"oui","non")</f>
        <v>oui</v>
      </c>
      <c r="O406" t="str">
        <f>VLOOKUP(J406,[1]liste!M:N,2,0)</f>
        <v>DF</v>
      </c>
      <c r="P406" t="e">
        <f>MATCH(J406,[1]!Tableau1[Codearticle],0)</f>
        <v>#REF!</v>
      </c>
      <c r="R406" t="str">
        <f ca="1">IFERROR(INDEX(Tableau1[[#Headers],[01_LANCEMENT]:[15]],1,MATCH(récap!H406,OFFSET(Tableau1[[#Headers],[01_LANCEMENT]:[15]],MATCH(récap!J406,Tableau1[Codearticle],0),0),0)),"")</f>
        <v>02</v>
      </c>
      <c r="S406" t="e">
        <f>IF(P406=0,"",VLOOKUP(J406,[1]!Tableau1[#All],3,0))</f>
        <v>#REF!</v>
      </c>
      <c r="T406" s="11">
        <f t="shared" si="22"/>
        <v>46</v>
      </c>
      <c r="U406" t="str">
        <f t="shared" si="23"/>
        <v>2023-46</v>
      </c>
    </row>
    <row r="407" spans="5:21" x14ac:dyDescent="0.3">
      <c r="E407">
        <v>5598796</v>
      </c>
      <c r="H407">
        <v>40</v>
      </c>
      <c r="I407" t="s">
        <v>435</v>
      </c>
      <c r="J407" t="s">
        <v>14</v>
      </c>
      <c r="K407" s="10">
        <v>45247</v>
      </c>
      <c r="L407" t="s">
        <v>1800</v>
      </c>
      <c r="M407" t="s">
        <v>28</v>
      </c>
      <c r="N407" t="str">
        <f>IF(VLOOKUP(J407,[1]liste!M:M,1,0)&gt;0,"oui","non")</f>
        <v>oui</v>
      </c>
      <c r="O407" t="str">
        <f>VLOOKUP(J407,[1]liste!M:N,2,0)</f>
        <v>DF</v>
      </c>
      <c r="P407" t="e">
        <f>MATCH(J407,[1]!Tableau1[Codearticle],0)</f>
        <v>#REF!</v>
      </c>
      <c r="R407" t="str">
        <f ca="1">IFERROR(INDEX(Tableau1[[#Headers],[01_LANCEMENT]:[15]],1,MATCH(récap!H407,OFFSET(Tableau1[[#Headers],[01_LANCEMENT]:[15]],MATCH(récap!J407,Tableau1[Codearticle],0),0),0)),"")</f>
        <v>02</v>
      </c>
      <c r="S407" t="e">
        <f>IF(P407=0,"",VLOOKUP(J407,[1]!Tableau1[#All],3,0))</f>
        <v>#REF!</v>
      </c>
      <c r="T407" s="11">
        <f t="shared" si="22"/>
        <v>46</v>
      </c>
      <c r="U407" t="str">
        <f t="shared" si="23"/>
        <v>2023-46</v>
      </c>
    </row>
    <row r="408" spans="5:21" x14ac:dyDescent="0.3">
      <c r="E408">
        <v>9771331</v>
      </c>
      <c r="H408">
        <v>20</v>
      </c>
      <c r="I408" t="s">
        <v>436</v>
      </c>
      <c r="J408" t="s">
        <v>14</v>
      </c>
      <c r="K408" s="10">
        <v>45248</v>
      </c>
      <c r="L408" t="s">
        <v>1800</v>
      </c>
      <c r="M408" t="s">
        <v>28</v>
      </c>
      <c r="N408" t="str">
        <f>IF(VLOOKUP(J408,[1]liste!M:M,1,0)&gt;0,"oui","non")</f>
        <v>oui</v>
      </c>
      <c r="O408" t="str">
        <f>VLOOKUP(J408,[1]liste!M:N,2,0)</f>
        <v>DF</v>
      </c>
      <c r="P408" t="e">
        <f>MATCH(J408,[1]!Tableau1[Codearticle],0)</f>
        <v>#REF!</v>
      </c>
      <c r="R408" t="str">
        <f ca="1">IFERROR(INDEX(Tableau1[[#Headers],[01_LANCEMENT]:[15]],1,MATCH(récap!H408,OFFSET(Tableau1[[#Headers],[01_LANCEMENT]:[15]],MATCH(récap!J408,Tableau1[Codearticle],0),0),0)),"")</f>
        <v/>
      </c>
      <c r="S408" t="e">
        <f>IF(P408=0,"",VLOOKUP(J408,[1]!Tableau1[#All],3,0))</f>
        <v>#REF!</v>
      </c>
      <c r="T408" s="11">
        <f t="shared" si="22"/>
        <v>46</v>
      </c>
      <c r="U408" t="str">
        <f t="shared" si="23"/>
        <v>2023-46</v>
      </c>
    </row>
    <row r="409" spans="5:21" x14ac:dyDescent="0.3">
      <c r="E409">
        <v>5688221</v>
      </c>
      <c r="H409">
        <v>20</v>
      </c>
      <c r="I409" t="s">
        <v>437</v>
      </c>
      <c r="J409" t="s">
        <v>14</v>
      </c>
      <c r="K409" s="10">
        <v>45251</v>
      </c>
      <c r="L409" t="s">
        <v>1800</v>
      </c>
      <c r="M409" t="s">
        <v>28</v>
      </c>
      <c r="N409" t="str">
        <f>IF(VLOOKUP(J409,[1]liste!M:M,1,0)&gt;0,"oui","non")</f>
        <v>oui</v>
      </c>
      <c r="O409" t="str">
        <f>VLOOKUP(J409,[1]liste!M:N,2,0)</f>
        <v>DF</v>
      </c>
      <c r="P409" t="e">
        <f>MATCH(J409,[1]!Tableau1[Codearticle],0)</f>
        <v>#REF!</v>
      </c>
      <c r="R409" t="str">
        <f ca="1">IFERROR(INDEX(Tableau1[[#Headers],[01_LANCEMENT]:[15]],1,MATCH(récap!H409,OFFSET(Tableau1[[#Headers],[01_LANCEMENT]:[15]],MATCH(récap!J409,Tableau1[Codearticle],0),0),0)),"")</f>
        <v/>
      </c>
      <c r="S409" t="e">
        <f>IF(P409=0,"",VLOOKUP(J409,[1]!Tableau1[#All],3,0))</f>
        <v>#REF!</v>
      </c>
      <c r="T409" s="11">
        <f t="shared" si="22"/>
        <v>47</v>
      </c>
      <c r="U409" t="str">
        <f t="shared" si="23"/>
        <v>2023-47</v>
      </c>
    </row>
    <row r="410" spans="5:21" x14ac:dyDescent="0.3">
      <c r="E410">
        <v>2857768</v>
      </c>
      <c r="H410">
        <v>40</v>
      </c>
      <c r="I410" t="s">
        <v>438</v>
      </c>
      <c r="J410" t="s">
        <v>14</v>
      </c>
      <c r="K410" s="10">
        <v>45281</v>
      </c>
      <c r="L410" t="s">
        <v>1800</v>
      </c>
      <c r="M410" t="s">
        <v>28</v>
      </c>
      <c r="N410" t="str">
        <f>IF(VLOOKUP(J410,[1]liste!M:M,1,0)&gt;0,"oui","non")</f>
        <v>oui</v>
      </c>
      <c r="O410" t="str">
        <f>VLOOKUP(J410,[1]liste!M:N,2,0)</f>
        <v>DF</v>
      </c>
      <c r="P410" t="e">
        <f>MATCH(J410,[1]!Tableau1[Codearticle],0)</f>
        <v>#REF!</v>
      </c>
      <c r="R410" t="str">
        <f ca="1">IFERROR(INDEX(Tableau1[[#Headers],[01_LANCEMENT]:[15]],1,MATCH(récap!H410,OFFSET(Tableau1[[#Headers],[01_LANCEMENT]:[15]],MATCH(récap!J410,Tableau1[Codearticle],0),0),0)),"")</f>
        <v>02</v>
      </c>
      <c r="S410" t="e">
        <f>IF(P410=0,"",VLOOKUP(J410,[1]!Tableau1[#All],3,0))</f>
        <v>#REF!</v>
      </c>
      <c r="T410" s="11">
        <f t="shared" ref="T410:T412" si="24">_xlfn.ISOWEEKNUM(K410)</f>
        <v>51</v>
      </c>
      <c r="U410" t="str">
        <f t="shared" ref="U410:U412" si="25">YEAR(K410)&amp;"-"&amp;""&amp;T410</f>
        <v>2023-51</v>
      </c>
    </row>
    <row r="411" spans="5:21" x14ac:dyDescent="0.3">
      <c r="E411">
        <v>6907376</v>
      </c>
      <c r="H411">
        <v>40</v>
      </c>
      <c r="I411" t="s">
        <v>439</v>
      </c>
      <c r="J411" t="s">
        <v>14</v>
      </c>
      <c r="K411" s="10">
        <v>45237</v>
      </c>
      <c r="L411" t="s">
        <v>1800</v>
      </c>
      <c r="M411" t="s">
        <v>28</v>
      </c>
      <c r="N411" t="str">
        <f>IF(VLOOKUP(J411,[1]liste!M:M,1,0)&gt;0,"oui","non")</f>
        <v>oui</v>
      </c>
      <c r="O411" t="str">
        <f>VLOOKUP(J411,[1]liste!M:N,2,0)</f>
        <v>DF</v>
      </c>
      <c r="P411" t="e">
        <f>MATCH(J411,[1]!Tableau1[Codearticle],0)</f>
        <v>#REF!</v>
      </c>
      <c r="R411" t="str">
        <f ca="1">IFERROR(INDEX(Tableau1[[#Headers],[01_LANCEMENT]:[15]],1,MATCH(récap!H411,OFFSET(Tableau1[[#Headers],[01_LANCEMENT]:[15]],MATCH(récap!J411,Tableau1[Codearticle],0),0),0)),"")</f>
        <v>02</v>
      </c>
      <c r="S411" t="e">
        <f>IF(P411=0,"",VLOOKUP(J411,[1]!Tableau1[#All],3,0))</f>
        <v>#REF!</v>
      </c>
      <c r="T411" s="11">
        <f t="shared" si="24"/>
        <v>45</v>
      </c>
      <c r="U411" t="str">
        <f t="shared" si="25"/>
        <v>2023-45</v>
      </c>
    </row>
    <row r="412" spans="5:21" x14ac:dyDescent="0.3">
      <c r="E412">
        <v>2865216</v>
      </c>
      <c r="H412">
        <v>40</v>
      </c>
      <c r="I412" t="s">
        <v>440</v>
      </c>
      <c r="J412" t="s">
        <v>14</v>
      </c>
      <c r="K412" s="10">
        <v>45237</v>
      </c>
      <c r="L412" t="s">
        <v>1800</v>
      </c>
      <c r="M412" t="s">
        <v>28</v>
      </c>
      <c r="N412" t="str">
        <f>IF(VLOOKUP(J412,[1]liste!M:M,1,0)&gt;0,"oui","non")</f>
        <v>oui</v>
      </c>
      <c r="O412" t="str">
        <f>VLOOKUP(J412,[1]liste!M:N,2,0)</f>
        <v>DF</v>
      </c>
      <c r="P412" t="e">
        <f>MATCH(J412,[1]!Tableau1[Codearticle],0)</f>
        <v>#REF!</v>
      </c>
      <c r="R412" t="str">
        <f ca="1">IFERROR(INDEX(Tableau1[[#Headers],[01_LANCEMENT]:[15]],1,MATCH(récap!H412,OFFSET(Tableau1[[#Headers],[01_LANCEMENT]:[15]],MATCH(récap!J412,Tableau1[Codearticle],0),0),0)),"")</f>
        <v>02</v>
      </c>
      <c r="S412" t="e">
        <f>IF(P412=0,"",VLOOKUP(J412,[1]!Tableau1[#All],3,0))</f>
        <v>#REF!</v>
      </c>
      <c r="T412" s="11">
        <f t="shared" si="24"/>
        <v>45</v>
      </c>
      <c r="U412" t="str">
        <f t="shared" si="25"/>
        <v>2023-45</v>
      </c>
    </row>
    <row r="413" spans="5:21" x14ac:dyDescent="0.3">
      <c r="E413">
        <v>5254110</v>
      </c>
      <c r="H413">
        <v>20</v>
      </c>
      <c r="I413" t="s">
        <v>441</v>
      </c>
      <c r="J413" t="s">
        <v>14</v>
      </c>
      <c r="K413" s="10">
        <v>45246</v>
      </c>
      <c r="L413" t="s">
        <v>1800</v>
      </c>
      <c r="M413" t="s">
        <v>28</v>
      </c>
      <c r="N413" t="str">
        <f>IF(VLOOKUP(J413,[1]liste!M:M,1,0)&gt;0,"oui","non")</f>
        <v>oui</v>
      </c>
      <c r="O413" t="str">
        <f>VLOOKUP(J413,[1]liste!M:N,2,0)</f>
        <v>DF</v>
      </c>
      <c r="P413" t="e">
        <f>MATCH(J413,[1]!Tableau1[Codearticle],0)</f>
        <v>#REF!</v>
      </c>
      <c r="R413" t="str">
        <f ca="1">IFERROR(INDEX(Tableau1[[#Headers],[01_LANCEMENT]:[15]],1,MATCH(récap!H413,OFFSET(Tableau1[[#Headers],[01_LANCEMENT]:[15]],MATCH(récap!J413,Tableau1[Codearticle],0),0),0)),"")</f>
        <v/>
      </c>
      <c r="S413" t="e">
        <f>IF(P413=0,"",VLOOKUP(J413,[1]!Tableau1[#All],3,0))</f>
        <v>#REF!</v>
      </c>
      <c r="T413" s="11">
        <f t="shared" ref="T413:T435" si="26">_xlfn.ISOWEEKNUM(K413)</f>
        <v>46</v>
      </c>
      <c r="U413" t="str">
        <f t="shared" ref="U413:U435" si="27">YEAR(K413)&amp;"-"&amp;""&amp;T413</f>
        <v>2023-46</v>
      </c>
    </row>
    <row r="414" spans="5:21" x14ac:dyDescent="0.3">
      <c r="E414">
        <v>9236215</v>
      </c>
      <c r="H414">
        <v>20</v>
      </c>
      <c r="I414" t="s">
        <v>442</v>
      </c>
      <c r="J414" t="s">
        <v>14</v>
      </c>
      <c r="K414" s="10">
        <v>45248</v>
      </c>
      <c r="L414" t="s">
        <v>1800</v>
      </c>
      <c r="M414" t="s">
        <v>28</v>
      </c>
      <c r="N414" t="str">
        <f>IF(VLOOKUP(J414,[1]liste!M:M,1,0)&gt;0,"oui","non")</f>
        <v>oui</v>
      </c>
      <c r="O414" t="str">
        <f>VLOOKUP(J414,[1]liste!M:N,2,0)</f>
        <v>DF</v>
      </c>
      <c r="P414" t="e">
        <f>MATCH(J414,[1]!Tableau1[Codearticle],0)</f>
        <v>#REF!</v>
      </c>
      <c r="R414" t="str">
        <f ca="1">IFERROR(INDEX(Tableau1[[#Headers],[01_LANCEMENT]:[15]],1,MATCH(récap!H414,OFFSET(Tableau1[[#Headers],[01_LANCEMENT]:[15]],MATCH(récap!J414,Tableau1[Codearticle],0),0),0)),"")</f>
        <v/>
      </c>
      <c r="S414" t="e">
        <f>IF(P414=0,"",VLOOKUP(J414,[1]!Tableau1[#All],3,0))</f>
        <v>#REF!</v>
      </c>
      <c r="T414" s="11">
        <f t="shared" si="26"/>
        <v>46</v>
      </c>
      <c r="U414" t="str">
        <f t="shared" si="27"/>
        <v>2023-46</v>
      </c>
    </row>
    <row r="415" spans="5:21" x14ac:dyDescent="0.3">
      <c r="E415">
        <v>5306165</v>
      </c>
      <c r="H415">
        <v>20</v>
      </c>
      <c r="I415" t="s">
        <v>443</v>
      </c>
      <c r="J415" t="s">
        <v>14</v>
      </c>
      <c r="K415" s="10">
        <v>45250</v>
      </c>
      <c r="L415" t="s">
        <v>1800</v>
      </c>
      <c r="M415" t="s">
        <v>28</v>
      </c>
      <c r="N415" t="str">
        <f>IF(VLOOKUP(J415,[1]liste!M:M,1,0)&gt;0,"oui","non")</f>
        <v>oui</v>
      </c>
      <c r="O415" t="str">
        <f>VLOOKUP(J415,[1]liste!M:N,2,0)</f>
        <v>DF</v>
      </c>
      <c r="P415" t="e">
        <f>MATCH(J415,[1]!Tableau1[Codearticle],0)</f>
        <v>#REF!</v>
      </c>
      <c r="R415" t="str">
        <f ca="1">IFERROR(INDEX(Tableau1[[#Headers],[01_LANCEMENT]:[15]],1,MATCH(récap!H415,OFFSET(Tableau1[[#Headers],[01_LANCEMENT]:[15]],MATCH(récap!J415,Tableau1[Codearticle],0),0),0)),"")</f>
        <v/>
      </c>
      <c r="S415" t="e">
        <f>IF(P415=0,"",VLOOKUP(J415,[1]!Tableau1[#All],3,0))</f>
        <v>#REF!</v>
      </c>
      <c r="T415" s="11">
        <f t="shared" si="26"/>
        <v>47</v>
      </c>
      <c r="U415" t="str">
        <f t="shared" si="27"/>
        <v>2023-47</v>
      </c>
    </row>
    <row r="416" spans="5:21" x14ac:dyDescent="0.3">
      <c r="E416">
        <v>6208960</v>
      </c>
      <c r="H416">
        <v>20</v>
      </c>
      <c r="I416" t="s">
        <v>444</v>
      </c>
      <c r="J416" t="s">
        <v>14</v>
      </c>
      <c r="K416" s="10">
        <v>45250</v>
      </c>
      <c r="L416" t="s">
        <v>1800</v>
      </c>
      <c r="M416" t="s">
        <v>28</v>
      </c>
      <c r="N416" t="str">
        <f>IF(VLOOKUP(J416,[1]liste!M:M,1,0)&gt;0,"oui","non")</f>
        <v>oui</v>
      </c>
      <c r="O416" t="str">
        <f>VLOOKUP(J416,[1]liste!M:N,2,0)</f>
        <v>DF</v>
      </c>
      <c r="P416" t="e">
        <f>MATCH(J416,[1]!Tableau1[Codearticle],0)</f>
        <v>#REF!</v>
      </c>
      <c r="R416" t="str">
        <f ca="1">IFERROR(INDEX(Tableau1[[#Headers],[01_LANCEMENT]:[15]],1,MATCH(récap!H416,OFFSET(Tableau1[[#Headers],[01_LANCEMENT]:[15]],MATCH(récap!J416,Tableau1[Codearticle],0),0),0)),"")</f>
        <v/>
      </c>
      <c r="S416" t="e">
        <f>IF(P416=0,"",VLOOKUP(J416,[1]!Tableau1[#All],3,0))</f>
        <v>#REF!</v>
      </c>
      <c r="T416" s="11">
        <f t="shared" si="26"/>
        <v>47</v>
      </c>
      <c r="U416" t="str">
        <f t="shared" si="27"/>
        <v>2023-47</v>
      </c>
    </row>
    <row r="417" spans="5:21" x14ac:dyDescent="0.3">
      <c r="E417">
        <v>5676338</v>
      </c>
      <c r="H417">
        <v>20</v>
      </c>
      <c r="I417" t="s">
        <v>445</v>
      </c>
      <c r="J417" t="s">
        <v>14</v>
      </c>
      <c r="K417" s="10">
        <v>45250</v>
      </c>
      <c r="L417" t="s">
        <v>1800</v>
      </c>
      <c r="M417" t="s">
        <v>28</v>
      </c>
      <c r="N417" t="str">
        <f>IF(VLOOKUP(J417,[1]liste!M:M,1,0)&gt;0,"oui","non")</f>
        <v>oui</v>
      </c>
      <c r="O417" t="str">
        <f>VLOOKUP(J417,[1]liste!M:N,2,0)</f>
        <v>DF</v>
      </c>
      <c r="P417" t="e">
        <f>MATCH(J417,[1]!Tableau1[Codearticle],0)</f>
        <v>#REF!</v>
      </c>
      <c r="R417" t="str">
        <f ca="1">IFERROR(INDEX(Tableau1[[#Headers],[01_LANCEMENT]:[15]],1,MATCH(récap!H417,OFFSET(Tableau1[[#Headers],[01_LANCEMENT]:[15]],MATCH(récap!J417,Tableau1[Codearticle],0),0),0)),"")</f>
        <v/>
      </c>
      <c r="S417" t="e">
        <f>IF(P417=0,"",VLOOKUP(J417,[1]!Tableau1[#All],3,0))</f>
        <v>#REF!</v>
      </c>
      <c r="T417" s="11">
        <f t="shared" si="26"/>
        <v>47</v>
      </c>
      <c r="U417" t="str">
        <f t="shared" si="27"/>
        <v>2023-47</v>
      </c>
    </row>
    <row r="418" spans="5:21" x14ac:dyDescent="0.3">
      <c r="E418">
        <v>9214899</v>
      </c>
      <c r="H418">
        <v>40</v>
      </c>
      <c r="I418" t="s">
        <v>446</v>
      </c>
      <c r="J418" t="s">
        <v>14</v>
      </c>
      <c r="K418" s="10">
        <v>45251</v>
      </c>
      <c r="L418" t="s">
        <v>1800</v>
      </c>
      <c r="M418" t="s">
        <v>28</v>
      </c>
      <c r="N418" t="str">
        <f>IF(VLOOKUP(J418,[1]liste!M:M,1,0)&gt;0,"oui","non")</f>
        <v>oui</v>
      </c>
      <c r="O418" t="str">
        <f>VLOOKUP(J418,[1]liste!M:N,2,0)</f>
        <v>DF</v>
      </c>
      <c r="P418" t="e">
        <f>MATCH(J418,[1]!Tableau1[Codearticle],0)</f>
        <v>#REF!</v>
      </c>
      <c r="R418" t="str">
        <f ca="1">IFERROR(INDEX(Tableau1[[#Headers],[01_LANCEMENT]:[15]],1,MATCH(récap!H418,OFFSET(Tableau1[[#Headers],[01_LANCEMENT]:[15]],MATCH(récap!J418,Tableau1[Codearticle],0),0),0)),"")</f>
        <v>02</v>
      </c>
      <c r="S418" t="e">
        <f>IF(P418=0,"",VLOOKUP(J418,[1]!Tableau1[#All],3,0))</f>
        <v>#REF!</v>
      </c>
      <c r="T418" s="11">
        <f t="shared" si="26"/>
        <v>47</v>
      </c>
      <c r="U418" t="str">
        <f t="shared" si="27"/>
        <v>2023-47</v>
      </c>
    </row>
    <row r="419" spans="5:21" x14ac:dyDescent="0.3">
      <c r="E419">
        <v>1337755</v>
      </c>
      <c r="H419">
        <v>20</v>
      </c>
      <c r="I419" t="s">
        <v>447</v>
      </c>
      <c r="J419" t="s">
        <v>14</v>
      </c>
      <c r="K419" s="10">
        <v>45252</v>
      </c>
      <c r="L419" t="s">
        <v>1800</v>
      </c>
      <c r="M419" t="s">
        <v>28</v>
      </c>
      <c r="N419" t="str">
        <f>IF(VLOOKUP(J419,[1]liste!M:M,1,0)&gt;0,"oui","non")</f>
        <v>oui</v>
      </c>
      <c r="O419" t="str">
        <f>VLOOKUP(J419,[1]liste!M:N,2,0)</f>
        <v>DF</v>
      </c>
      <c r="P419" t="e">
        <f>MATCH(J419,[1]!Tableau1[Codearticle],0)</f>
        <v>#REF!</v>
      </c>
      <c r="R419" t="str">
        <f ca="1">IFERROR(INDEX(Tableau1[[#Headers],[01_LANCEMENT]:[15]],1,MATCH(récap!H419,OFFSET(Tableau1[[#Headers],[01_LANCEMENT]:[15]],MATCH(récap!J419,Tableau1[Codearticle],0),0),0)),"")</f>
        <v/>
      </c>
      <c r="S419" t="e">
        <f>IF(P419=0,"",VLOOKUP(J419,[1]!Tableau1[#All],3,0))</f>
        <v>#REF!</v>
      </c>
      <c r="T419" s="11">
        <f t="shared" si="26"/>
        <v>47</v>
      </c>
      <c r="U419" t="str">
        <f t="shared" si="27"/>
        <v>2023-47</v>
      </c>
    </row>
    <row r="420" spans="5:21" x14ac:dyDescent="0.3">
      <c r="E420">
        <v>6600319</v>
      </c>
      <c r="H420">
        <v>20</v>
      </c>
      <c r="I420" t="s">
        <v>448</v>
      </c>
      <c r="J420" t="s">
        <v>14</v>
      </c>
      <c r="K420" s="10">
        <v>45253</v>
      </c>
      <c r="L420" t="s">
        <v>1800</v>
      </c>
      <c r="M420" t="s">
        <v>28</v>
      </c>
      <c r="N420" t="str">
        <f>IF(VLOOKUP(J420,[1]liste!M:M,1,0)&gt;0,"oui","non")</f>
        <v>oui</v>
      </c>
      <c r="O420" t="str">
        <f>VLOOKUP(J420,[1]liste!M:N,2,0)</f>
        <v>DF</v>
      </c>
      <c r="P420" t="e">
        <f>MATCH(J420,[1]!Tableau1[Codearticle],0)</f>
        <v>#REF!</v>
      </c>
      <c r="R420" t="str">
        <f ca="1">IFERROR(INDEX(Tableau1[[#Headers],[01_LANCEMENT]:[15]],1,MATCH(récap!H420,OFFSET(Tableau1[[#Headers],[01_LANCEMENT]:[15]],MATCH(récap!J420,Tableau1[Codearticle],0),0),0)),"")</f>
        <v/>
      </c>
      <c r="S420" t="e">
        <f>IF(P420=0,"",VLOOKUP(J420,[1]!Tableau1[#All],3,0))</f>
        <v>#REF!</v>
      </c>
      <c r="T420" s="11">
        <f t="shared" si="26"/>
        <v>47</v>
      </c>
      <c r="U420" t="str">
        <f t="shared" si="27"/>
        <v>2023-47</v>
      </c>
    </row>
    <row r="421" spans="5:21" x14ac:dyDescent="0.3">
      <c r="E421">
        <v>1044531</v>
      </c>
      <c r="H421">
        <v>40</v>
      </c>
      <c r="I421" t="s">
        <v>449</v>
      </c>
      <c r="J421" t="s">
        <v>14</v>
      </c>
      <c r="K421" s="10">
        <v>45253</v>
      </c>
      <c r="L421" t="s">
        <v>1800</v>
      </c>
      <c r="M421" t="s">
        <v>28</v>
      </c>
      <c r="N421" t="str">
        <f>IF(VLOOKUP(J421,[1]liste!M:M,1,0)&gt;0,"oui","non")</f>
        <v>oui</v>
      </c>
      <c r="O421" t="str">
        <f>VLOOKUP(J421,[1]liste!M:N,2,0)</f>
        <v>DF</v>
      </c>
      <c r="P421" t="e">
        <f>MATCH(J421,[1]!Tableau1[Codearticle],0)</f>
        <v>#REF!</v>
      </c>
      <c r="R421" t="str">
        <f ca="1">IFERROR(INDEX(Tableau1[[#Headers],[01_LANCEMENT]:[15]],1,MATCH(récap!H421,OFFSET(Tableau1[[#Headers],[01_LANCEMENT]:[15]],MATCH(récap!J421,Tableau1[Codearticle],0),0),0)),"")</f>
        <v>02</v>
      </c>
      <c r="S421" t="e">
        <f>IF(P421=0,"",VLOOKUP(J421,[1]!Tableau1[#All],3,0))</f>
        <v>#REF!</v>
      </c>
      <c r="T421" s="11">
        <f t="shared" si="26"/>
        <v>47</v>
      </c>
      <c r="U421" t="str">
        <f t="shared" si="27"/>
        <v>2023-47</v>
      </c>
    </row>
    <row r="422" spans="5:21" x14ac:dyDescent="0.3">
      <c r="E422">
        <v>5889039</v>
      </c>
      <c r="H422">
        <v>45</v>
      </c>
      <c r="I422" t="s">
        <v>450</v>
      </c>
      <c r="J422" t="s">
        <v>14</v>
      </c>
      <c r="K422" s="10">
        <v>45253</v>
      </c>
      <c r="L422" t="s">
        <v>1800</v>
      </c>
      <c r="M422" t="s">
        <v>28</v>
      </c>
      <c r="N422" t="str">
        <f>IF(VLOOKUP(J422,[1]liste!M:M,1,0)&gt;0,"oui","non")</f>
        <v>oui</v>
      </c>
      <c r="O422" t="str">
        <f>VLOOKUP(J422,[1]liste!M:N,2,0)</f>
        <v>DF</v>
      </c>
      <c r="P422" t="e">
        <f>MATCH(J422,[1]!Tableau1[Codearticle],0)</f>
        <v>#REF!</v>
      </c>
      <c r="R422" t="str">
        <f ca="1">IFERROR(INDEX(Tableau1[[#Headers],[01_LANCEMENT]:[15]],1,MATCH(récap!H422,OFFSET(Tableau1[[#Headers],[01_LANCEMENT]:[15]],MATCH(récap!J422,Tableau1[Codearticle],0),0),0)),"")</f>
        <v/>
      </c>
      <c r="S422" t="e">
        <f>IF(P422=0,"",VLOOKUP(J422,[1]!Tableau1[#All],3,0))</f>
        <v>#REF!</v>
      </c>
      <c r="T422" s="11">
        <f t="shared" si="26"/>
        <v>47</v>
      </c>
      <c r="U422" t="str">
        <f t="shared" si="27"/>
        <v>2023-47</v>
      </c>
    </row>
    <row r="423" spans="5:21" x14ac:dyDescent="0.3">
      <c r="E423">
        <v>4461531</v>
      </c>
      <c r="H423">
        <v>20</v>
      </c>
      <c r="I423" t="s">
        <v>451</v>
      </c>
      <c r="J423" t="s">
        <v>14</v>
      </c>
      <c r="K423" s="10">
        <v>45265</v>
      </c>
      <c r="L423" t="s">
        <v>1800</v>
      </c>
      <c r="M423" t="s">
        <v>28</v>
      </c>
      <c r="N423" t="str">
        <f>IF(VLOOKUP(J423,[1]liste!M:M,1,0)&gt;0,"oui","non")</f>
        <v>oui</v>
      </c>
      <c r="O423" t="str">
        <f>VLOOKUP(J423,[1]liste!M:N,2,0)</f>
        <v>DF</v>
      </c>
      <c r="P423" t="e">
        <f>MATCH(J423,[1]!Tableau1[Codearticle],0)</f>
        <v>#REF!</v>
      </c>
      <c r="R423" t="str">
        <f ca="1">IFERROR(INDEX(Tableau1[[#Headers],[01_LANCEMENT]:[15]],1,MATCH(récap!H423,OFFSET(Tableau1[[#Headers],[01_LANCEMENT]:[15]],MATCH(récap!J423,Tableau1[Codearticle],0),0),0)),"")</f>
        <v/>
      </c>
      <c r="S423" t="e">
        <f>IF(P423=0,"",VLOOKUP(J423,[1]!Tableau1[#All],3,0))</f>
        <v>#REF!</v>
      </c>
      <c r="T423" s="11">
        <f t="shared" si="26"/>
        <v>49</v>
      </c>
      <c r="U423" t="str">
        <f t="shared" si="27"/>
        <v>2023-49</v>
      </c>
    </row>
    <row r="424" spans="5:21" x14ac:dyDescent="0.3">
      <c r="E424">
        <v>2428086</v>
      </c>
      <c r="H424">
        <v>45</v>
      </c>
      <c r="I424" t="s">
        <v>452</v>
      </c>
      <c r="J424" t="s">
        <v>14</v>
      </c>
      <c r="K424" s="10">
        <v>45257</v>
      </c>
      <c r="L424" t="s">
        <v>1800</v>
      </c>
      <c r="M424" t="s">
        <v>28</v>
      </c>
      <c r="N424" t="str">
        <f>IF(VLOOKUP(J424,[1]liste!M:M,1,0)&gt;0,"oui","non")</f>
        <v>oui</v>
      </c>
      <c r="O424" t="str">
        <f>VLOOKUP(J424,[1]liste!M:N,2,0)</f>
        <v>DF</v>
      </c>
      <c r="P424" t="e">
        <f>MATCH(J424,[1]!Tableau1[Codearticle],0)</f>
        <v>#REF!</v>
      </c>
      <c r="R424" t="str">
        <f ca="1">IFERROR(INDEX(Tableau1[[#Headers],[01_LANCEMENT]:[15]],1,MATCH(récap!H424,OFFSET(Tableau1[[#Headers],[01_LANCEMENT]:[15]],MATCH(récap!J424,Tableau1[Codearticle],0),0),0)),"")</f>
        <v/>
      </c>
      <c r="S424" t="e">
        <f>IF(P424=0,"",VLOOKUP(J424,[1]!Tableau1[#All],3,0))</f>
        <v>#REF!</v>
      </c>
      <c r="T424" s="11">
        <f t="shared" si="26"/>
        <v>48</v>
      </c>
      <c r="U424" t="str">
        <f t="shared" si="27"/>
        <v>2023-48</v>
      </c>
    </row>
    <row r="425" spans="5:21" x14ac:dyDescent="0.3">
      <c r="E425">
        <v>7483171</v>
      </c>
      <c r="H425">
        <v>20</v>
      </c>
      <c r="I425" t="s">
        <v>453</v>
      </c>
      <c r="J425" t="s">
        <v>14</v>
      </c>
      <c r="K425" s="10">
        <v>45266</v>
      </c>
      <c r="L425" t="s">
        <v>1800</v>
      </c>
      <c r="M425" t="s">
        <v>28</v>
      </c>
      <c r="N425" t="str">
        <f>IF(VLOOKUP(J425,[1]liste!M:M,1,0)&gt;0,"oui","non")</f>
        <v>oui</v>
      </c>
      <c r="O425" t="str">
        <f>VLOOKUP(J425,[1]liste!M:N,2,0)</f>
        <v>DF</v>
      </c>
      <c r="P425" t="e">
        <f>MATCH(J425,[1]!Tableau1[Codearticle],0)</f>
        <v>#REF!</v>
      </c>
      <c r="R425" t="str">
        <f ca="1">IFERROR(INDEX(Tableau1[[#Headers],[01_LANCEMENT]:[15]],1,MATCH(récap!H425,OFFSET(Tableau1[[#Headers],[01_LANCEMENT]:[15]],MATCH(récap!J425,Tableau1[Codearticle],0),0),0)),"")</f>
        <v/>
      </c>
      <c r="S425" t="e">
        <f>IF(P425=0,"",VLOOKUP(J425,[1]!Tableau1[#All],3,0))</f>
        <v>#REF!</v>
      </c>
      <c r="T425" s="11">
        <f t="shared" si="26"/>
        <v>49</v>
      </c>
      <c r="U425" t="str">
        <f t="shared" si="27"/>
        <v>2023-49</v>
      </c>
    </row>
    <row r="426" spans="5:21" x14ac:dyDescent="0.3">
      <c r="E426">
        <v>5836548</v>
      </c>
      <c r="H426">
        <v>20</v>
      </c>
      <c r="I426" t="s">
        <v>454</v>
      </c>
      <c r="J426" t="s">
        <v>14</v>
      </c>
      <c r="K426" s="10">
        <v>45268</v>
      </c>
      <c r="L426" t="s">
        <v>1800</v>
      </c>
      <c r="M426" t="s">
        <v>28</v>
      </c>
      <c r="N426" t="str">
        <f>IF(VLOOKUP(J426,[1]liste!M:M,1,0)&gt;0,"oui","non")</f>
        <v>oui</v>
      </c>
      <c r="O426" t="str">
        <f>VLOOKUP(J426,[1]liste!M:N,2,0)</f>
        <v>DF</v>
      </c>
      <c r="P426" t="e">
        <f>MATCH(J426,[1]!Tableau1[Codearticle],0)</f>
        <v>#REF!</v>
      </c>
      <c r="R426" t="str">
        <f ca="1">IFERROR(INDEX(Tableau1[[#Headers],[01_LANCEMENT]:[15]],1,MATCH(récap!H426,OFFSET(Tableau1[[#Headers],[01_LANCEMENT]:[15]],MATCH(récap!J426,Tableau1[Codearticle],0),0),0)),"")</f>
        <v/>
      </c>
      <c r="S426" t="e">
        <f>IF(P426=0,"",VLOOKUP(J426,[1]!Tableau1[#All],3,0))</f>
        <v>#REF!</v>
      </c>
      <c r="T426" s="11">
        <f t="shared" si="26"/>
        <v>49</v>
      </c>
      <c r="U426" t="str">
        <f t="shared" si="27"/>
        <v>2023-49</v>
      </c>
    </row>
    <row r="427" spans="5:21" x14ac:dyDescent="0.3">
      <c r="E427">
        <v>7699537</v>
      </c>
      <c r="H427">
        <v>40</v>
      </c>
      <c r="I427" t="s">
        <v>455</v>
      </c>
      <c r="J427" t="s">
        <v>14</v>
      </c>
      <c r="K427" s="10">
        <v>45268</v>
      </c>
      <c r="L427" t="s">
        <v>1800</v>
      </c>
      <c r="M427" t="s">
        <v>28</v>
      </c>
      <c r="N427" t="str">
        <f>IF(VLOOKUP(J427,[1]liste!M:M,1,0)&gt;0,"oui","non")</f>
        <v>oui</v>
      </c>
      <c r="O427" t="str">
        <f>VLOOKUP(J427,[1]liste!M:N,2,0)</f>
        <v>DF</v>
      </c>
      <c r="P427" t="e">
        <f>MATCH(J427,[1]!Tableau1[Codearticle],0)</f>
        <v>#REF!</v>
      </c>
      <c r="R427" t="str">
        <f ca="1">IFERROR(INDEX(Tableau1[[#Headers],[01_LANCEMENT]:[15]],1,MATCH(récap!H427,OFFSET(Tableau1[[#Headers],[01_LANCEMENT]:[15]],MATCH(récap!J427,Tableau1[Codearticle],0),0),0)),"")</f>
        <v>02</v>
      </c>
      <c r="S427" t="e">
        <f>IF(P427=0,"",VLOOKUP(J427,[1]!Tableau1[#All],3,0))</f>
        <v>#REF!</v>
      </c>
      <c r="T427" s="11">
        <f t="shared" si="26"/>
        <v>49</v>
      </c>
      <c r="U427" t="str">
        <f t="shared" si="27"/>
        <v>2023-49</v>
      </c>
    </row>
    <row r="428" spans="5:21" x14ac:dyDescent="0.3">
      <c r="E428">
        <v>4121333</v>
      </c>
      <c r="H428">
        <v>20</v>
      </c>
      <c r="I428" t="s">
        <v>456</v>
      </c>
      <c r="J428" t="s">
        <v>14</v>
      </c>
      <c r="K428" s="10">
        <v>45273</v>
      </c>
      <c r="L428" t="s">
        <v>1800</v>
      </c>
      <c r="M428" t="s">
        <v>28</v>
      </c>
      <c r="N428" t="str">
        <f>IF(VLOOKUP(J428,[1]liste!M:M,1,0)&gt;0,"oui","non")</f>
        <v>oui</v>
      </c>
      <c r="O428" t="str">
        <f>VLOOKUP(J428,[1]liste!M:N,2,0)</f>
        <v>DF</v>
      </c>
      <c r="P428" t="e">
        <f>MATCH(J428,[1]!Tableau1[Codearticle],0)</f>
        <v>#REF!</v>
      </c>
      <c r="R428" t="str">
        <f ca="1">IFERROR(INDEX(Tableau1[[#Headers],[01_LANCEMENT]:[15]],1,MATCH(récap!H428,OFFSET(Tableau1[[#Headers],[01_LANCEMENT]:[15]],MATCH(récap!J428,Tableau1[Codearticle],0),0),0)),"")</f>
        <v/>
      </c>
      <c r="S428" t="e">
        <f>IF(P428=0,"",VLOOKUP(J428,[1]!Tableau1[#All],3,0))</f>
        <v>#REF!</v>
      </c>
      <c r="T428" s="11">
        <f t="shared" si="26"/>
        <v>50</v>
      </c>
      <c r="U428" t="str">
        <f t="shared" si="27"/>
        <v>2023-50</v>
      </c>
    </row>
    <row r="429" spans="5:21" x14ac:dyDescent="0.3">
      <c r="E429">
        <v>3693114</v>
      </c>
      <c r="H429">
        <v>20</v>
      </c>
      <c r="I429" t="s">
        <v>457</v>
      </c>
      <c r="J429" t="s">
        <v>14</v>
      </c>
      <c r="K429" s="10">
        <v>45274</v>
      </c>
      <c r="L429" t="s">
        <v>1800</v>
      </c>
      <c r="M429" t="s">
        <v>28</v>
      </c>
      <c r="N429" t="str">
        <f>IF(VLOOKUP(J429,[1]liste!M:M,1,0)&gt;0,"oui","non")</f>
        <v>oui</v>
      </c>
      <c r="O429" t="str">
        <f>VLOOKUP(J429,[1]liste!M:N,2,0)</f>
        <v>DF</v>
      </c>
      <c r="P429" t="e">
        <f>MATCH(J429,[1]!Tableau1[Codearticle],0)</f>
        <v>#REF!</v>
      </c>
      <c r="R429" t="str">
        <f ca="1">IFERROR(INDEX(Tableau1[[#Headers],[01_LANCEMENT]:[15]],1,MATCH(récap!H429,OFFSET(Tableau1[[#Headers],[01_LANCEMENT]:[15]],MATCH(récap!J429,Tableau1[Codearticle],0),0),0)),"")</f>
        <v/>
      </c>
      <c r="S429" t="e">
        <f>IF(P429=0,"",VLOOKUP(J429,[1]!Tableau1[#All],3,0))</f>
        <v>#REF!</v>
      </c>
      <c r="T429" s="11">
        <f t="shared" si="26"/>
        <v>50</v>
      </c>
      <c r="U429" t="str">
        <f t="shared" si="27"/>
        <v>2023-50</v>
      </c>
    </row>
    <row r="430" spans="5:21" x14ac:dyDescent="0.3">
      <c r="E430">
        <v>7073600</v>
      </c>
      <c r="H430">
        <v>40</v>
      </c>
      <c r="I430" t="s">
        <v>458</v>
      </c>
      <c r="J430" t="s">
        <v>14</v>
      </c>
      <c r="K430" s="10">
        <v>45273</v>
      </c>
      <c r="L430" t="s">
        <v>1800</v>
      </c>
      <c r="M430" t="s">
        <v>28</v>
      </c>
      <c r="N430" t="str">
        <f>IF(VLOOKUP(J430,[1]liste!M:M,1,0)&gt;0,"oui","non")</f>
        <v>oui</v>
      </c>
      <c r="O430" t="str">
        <f>VLOOKUP(J430,[1]liste!M:N,2,0)</f>
        <v>DF</v>
      </c>
      <c r="P430" t="e">
        <f>MATCH(J430,[1]!Tableau1[Codearticle],0)</f>
        <v>#REF!</v>
      </c>
      <c r="R430" t="str">
        <f ca="1">IFERROR(INDEX(Tableau1[[#Headers],[01_LANCEMENT]:[15]],1,MATCH(récap!H430,OFFSET(Tableau1[[#Headers],[01_LANCEMENT]:[15]],MATCH(récap!J430,Tableau1[Codearticle],0),0),0)),"")</f>
        <v>02</v>
      </c>
      <c r="S430" t="e">
        <f>IF(P430=0,"",VLOOKUP(J430,[1]!Tableau1[#All],3,0))</f>
        <v>#REF!</v>
      </c>
      <c r="T430" s="11">
        <f t="shared" si="26"/>
        <v>50</v>
      </c>
      <c r="U430" t="str">
        <f t="shared" si="27"/>
        <v>2023-50</v>
      </c>
    </row>
    <row r="431" spans="5:21" x14ac:dyDescent="0.3">
      <c r="E431">
        <v>5103222</v>
      </c>
      <c r="H431">
        <v>40</v>
      </c>
      <c r="I431" t="s">
        <v>459</v>
      </c>
      <c r="J431" t="s">
        <v>14</v>
      </c>
      <c r="K431" s="10">
        <v>45272</v>
      </c>
      <c r="L431" t="s">
        <v>1800</v>
      </c>
      <c r="M431" t="s">
        <v>28</v>
      </c>
      <c r="N431" t="str">
        <f>IF(VLOOKUP(J431,[1]liste!M:M,1,0)&gt;0,"oui","non")</f>
        <v>oui</v>
      </c>
      <c r="O431" t="str">
        <f>VLOOKUP(J431,[1]liste!M:N,2,0)</f>
        <v>DF</v>
      </c>
      <c r="P431" t="e">
        <f>MATCH(J431,[1]!Tableau1[Codearticle],0)</f>
        <v>#REF!</v>
      </c>
      <c r="R431" t="str">
        <f ca="1">IFERROR(INDEX(Tableau1[[#Headers],[01_LANCEMENT]:[15]],1,MATCH(récap!H431,OFFSET(Tableau1[[#Headers],[01_LANCEMENT]:[15]],MATCH(récap!J431,Tableau1[Codearticle],0),0),0)),"")</f>
        <v>02</v>
      </c>
      <c r="S431" t="e">
        <f>IF(P431=0,"",VLOOKUP(J431,[1]!Tableau1[#All],3,0))</f>
        <v>#REF!</v>
      </c>
      <c r="T431" s="11">
        <f t="shared" si="26"/>
        <v>50</v>
      </c>
      <c r="U431" t="str">
        <f t="shared" si="27"/>
        <v>2023-50</v>
      </c>
    </row>
    <row r="432" spans="5:21" x14ac:dyDescent="0.3">
      <c r="E432">
        <v>3955028</v>
      </c>
      <c r="H432">
        <v>20</v>
      </c>
      <c r="I432" t="s">
        <v>460</v>
      </c>
      <c r="J432" t="s">
        <v>14</v>
      </c>
      <c r="K432" s="10">
        <v>45272</v>
      </c>
      <c r="L432" t="s">
        <v>1800</v>
      </c>
      <c r="M432" t="s">
        <v>28</v>
      </c>
      <c r="N432" t="str">
        <f>IF(VLOOKUP(J432,[1]liste!M:M,1,0)&gt;0,"oui","non")</f>
        <v>oui</v>
      </c>
      <c r="O432" t="str">
        <f>VLOOKUP(J432,[1]liste!M:N,2,0)</f>
        <v>DF</v>
      </c>
      <c r="P432" t="e">
        <f>MATCH(J432,[1]!Tableau1[Codearticle],0)</f>
        <v>#REF!</v>
      </c>
      <c r="R432" t="str">
        <f ca="1">IFERROR(INDEX(Tableau1[[#Headers],[01_LANCEMENT]:[15]],1,MATCH(récap!H432,OFFSET(Tableau1[[#Headers],[01_LANCEMENT]:[15]],MATCH(récap!J432,Tableau1[Codearticle],0),0),0)),"")</f>
        <v/>
      </c>
      <c r="S432" t="e">
        <f>IF(P432=0,"",VLOOKUP(J432,[1]!Tableau1[#All],3,0))</f>
        <v>#REF!</v>
      </c>
      <c r="T432" s="11">
        <f t="shared" si="26"/>
        <v>50</v>
      </c>
      <c r="U432" t="str">
        <f t="shared" si="27"/>
        <v>2023-50</v>
      </c>
    </row>
    <row r="433" spans="5:21" x14ac:dyDescent="0.3">
      <c r="E433">
        <v>1533089</v>
      </c>
      <c r="H433">
        <v>20</v>
      </c>
      <c r="I433" t="s">
        <v>461</v>
      </c>
      <c r="J433" t="s">
        <v>14</v>
      </c>
      <c r="K433" s="10">
        <v>45278</v>
      </c>
      <c r="L433" t="s">
        <v>1800</v>
      </c>
      <c r="M433" t="s">
        <v>28</v>
      </c>
      <c r="N433" t="str">
        <f>IF(VLOOKUP(J433,[1]liste!M:M,1,0)&gt;0,"oui","non")</f>
        <v>oui</v>
      </c>
      <c r="O433" t="str">
        <f>VLOOKUP(J433,[1]liste!M:N,2,0)</f>
        <v>DF</v>
      </c>
      <c r="P433" t="e">
        <f>MATCH(J433,[1]!Tableau1[Codearticle],0)</f>
        <v>#REF!</v>
      </c>
      <c r="R433" t="str">
        <f ca="1">IFERROR(INDEX(Tableau1[[#Headers],[01_LANCEMENT]:[15]],1,MATCH(récap!H433,OFFSET(Tableau1[[#Headers],[01_LANCEMENT]:[15]],MATCH(récap!J433,Tableau1[Codearticle],0),0),0)),"")</f>
        <v/>
      </c>
      <c r="S433" t="e">
        <f>IF(P433=0,"",VLOOKUP(J433,[1]!Tableau1[#All],3,0))</f>
        <v>#REF!</v>
      </c>
      <c r="T433" s="11">
        <f t="shared" si="26"/>
        <v>51</v>
      </c>
      <c r="U433" t="str">
        <f t="shared" si="27"/>
        <v>2023-51</v>
      </c>
    </row>
    <row r="434" spans="5:21" x14ac:dyDescent="0.3">
      <c r="E434">
        <v>4578823</v>
      </c>
      <c r="H434">
        <v>45</v>
      </c>
      <c r="I434" t="s">
        <v>462</v>
      </c>
      <c r="J434" t="s">
        <v>14</v>
      </c>
      <c r="K434" s="10">
        <v>45252</v>
      </c>
      <c r="L434" t="s">
        <v>1800</v>
      </c>
      <c r="M434" t="s">
        <v>28</v>
      </c>
      <c r="N434" t="str">
        <f>IF(VLOOKUP(J434,[1]liste!M:M,1,0)&gt;0,"oui","non")</f>
        <v>oui</v>
      </c>
      <c r="O434" t="str">
        <f>VLOOKUP(J434,[1]liste!M:N,2,0)</f>
        <v>DF</v>
      </c>
      <c r="P434" t="e">
        <f>MATCH(J434,[1]!Tableau1[Codearticle],0)</f>
        <v>#REF!</v>
      </c>
      <c r="R434" t="str">
        <f ca="1">IFERROR(INDEX(Tableau1[[#Headers],[01_LANCEMENT]:[15]],1,MATCH(récap!H434,OFFSET(Tableau1[[#Headers],[01_LANCEMENT]:[15]],MATCH(récap!J434,Tableau1[Codearticle],0),0),0)),"")</f>
        <v/>
      </c>
      <c r="S434" t="e">
        <f>IF(P434=0,"",VLOOKUP(J434,[1]!Tableau1[#All],3,0))</f>
        <v>#REF!</v>
      </c>
      <c r="T434" s="11">
        <f t="shared" si="26"/>
        <v>47</v>
      </c>
      <c r="U434" t="str">
        <f t="shared" si="27"/>
        <v>2023-47</v>
      </c>
    </row>
    <row r="435" spans="5:21" x14ac:dyDescent="0.3">
      <c r="E435">
        <v>7668485</v>
      </c>
      <c r="H435">
        <v>40</v>
      </c>
      <c r="I435" t="s">
        <v>463</v>
      </c>
      <c r="J435" t="s">
        <v>14</v>
      </c>
      <c r="K435" s="10">
        <v>45252</v>
      </c>
      <c r="L435" t="s">
        <v>1800</v>
      </c>
      <c r="M435" t="s">
        <v>28</v>
      </c>
      <c r="N435" t="str">
        <f>IF(VLOOKUP(J435,[1]liste!M:M,1,0)&gt;0,"oui","non")</f>
        <v>oui</v>
      </c>
      <c r="O435" t="str">
        <f>VLOOKUP(J435,[1]liste!M:N,2,0)</f>
        <v>DF</v>
      </c>
      <c r="P435" t="e">
        <f>MATCH(J435,[1]!Tableau1[Codearticle],0)</f>
        <v>#REF!</v>
      </c>
      <c r="R435" t="str">
        <f ca="1">IFERROR(INDEX(Tableau1[[#Headers],[01_LANCEMENT]:[15]],1,MATCH(récap!H435,OFFSET(Tableau1[[#Headers],[01_LANCEMENT]:[15]],MATCH(récap!J435,Tableau1[Codearticle],0),0),0)),"")</f>
        <v>02</v>
      </c>
      <c r="S435" t="e">
        <f>IF(P435=0,"",VLOOKUP(J435,[1]!Tableau1[#All],3,0))</f>
        <v>#REF!</v>
      </c>
      <c r="T435" s="11">
        <f t="shared" si="26"/>
        <v>47</v>
      </c>
      <c r="U435" t="str">
        <f t="shared" si="27"/>
        <v>2023-47</v>
      </c>
    </row>
    <row r="436" spans="5:21" x14ac:dyDescent="0.3">
      <c r="E436">
        <v>4088447</v>
      </c>
      <c r="H436">
        <v>20</v>
      </c>
      <c r="I436" t="s">
        <v>464</v>
      </c>
      <c r="J436" t="s">
        <v>14</v>
      </c>
      <c r="K436" s="10">
        <v>45253</v>
      </c>
      <c r="L436" t="s">
        <v>1800</v>
      </c>
      <c r="M436" t="s">
        <v>28</v>
      </c>
      <c r="N436" t="str">
        <f>IF(VLOOKUP(J436,[1]liste!M:M,1,0)&gt;0,"oui","non")</f>
        <v>oui</v>
      </c>
      <c r="O436" t="str">
        <f>VLOOKUP(J436,[1]liste!M:N,2,0)</f>
        <v>DF</v>
      </c>
      <c r="P436" t="e">
        <f>MATCH(J436,[1]!Tableau1[Codearticle],0)</f>
        <v>#REF!</v>
      </c>
      <c r="R436" t="str">
        <f ca="1">IFERROR(INDEX(Tableau1[[#Headers],[01_LANCEMENT]:[15]],1,MATCH(récap!H436,OFFSET(Tableau1[[#Headers],[01_LANCEMENT]:[15]],MATCH(récap!J436,Tableau1[Codearticle],0),0),0)),"")</f>
        <v/>
      </c>
      <c r="S436" t="e">
        <f>IF(P436=0,"",VLOOKUP(J436,[1]!Tableau1[#All],3,0))</f>
        <v>#REF!</v>
      </c>
      <c r="T436" s="11">
        <f t="shared" ref="T436:T483" si="28">_xlfn.ISOWEEKNUM(K436)</f>
        <v>47</v>
      </c>
      <c r="U436" t="str">
        <f t="shared" ref="U436:U483" si="29">YEAR(K436)&amp;"-"&amp;""&amp;T436</f>
        <v>2023-47</v>
      </c>
    </row>
    <row r="437" spans="5:21" x14ac:dyDescent="0.3">
      <c r="E437">
        <v>1030944</v>
      </c>
      <c r="H437">
        <v>20</v>
      </c>
      <c r="I437" t="s">
        <v>465</v>
      </c>
      <c r="J437" t="s">
        <v>14</v>
      </c>
      <c r="K437" s="10">
        <v>45254</v>
      </c>
      <c r="L437" t="s">
        <v>1800</v>
      </c>
      <c r="M437" t="s">
        <v>28</v>
      </c>
      <c r="N437" t="str">
        <f>IF(VLOOKUP(J437,[1]liste!M:M,1,0)&gt;0,"oui","non")</f>
        <v>oui</v>
      </c>
      <c r="O437" t="str">
        <f>VLOOKUP(J437,[1]liste!M:N,2,0)</f>
        <v>DF</v>
      </c>
      <c r="P437" t="e">
        <f>MATCH(J437,[1]!Tableau1[Codearticle],0)</f>
        <v>#REF!</v>
      </c>
      <c r="R437" t="str">
        <f ca="1">IFERROR(INDEX(Tableau1[[#Headers],[01_LANCEMENT]:[15]],1,MATCH(récap!H437,OFFSET(Tableau1[[#Headers],[01_LANCEMENT]:[15]],MATCH(récap!J437,Tableau1[Codearticle],0),0),0)),"")</f>
        <v/>
      </c>
      <c r="S437" t="e">
        <f>IF(P437=0,"",VLOOKUP(J437,[1]!Tableau1[#All],3,0))</f>
        <v>#REF!</v>
      </c>
      <c r="T437" s="11">
        <f t="shared" si="28"/>
        <v>47</v>
      </c>
      <c r="U437" t="str">
        <f t="shared" si="29"/>
        <v>2023-47</v>
      </c>
    </row>
    <row r="438" spans="5:21" x14ac:dyDescent="0.3">
      <c r="E438">
        <v>2743650</v>
      </c>
      <c r="H438">
        <v>40</v>
      </c>
      <c r="I438" t="s">
        <v>466</v>
      </c>
      <c r="J438" t="s">
        <v>14</v>
      </c>
      <c r="K438" s="10">
        <v>45260</v>
      </c>
      <c r="L438" t="s">
        <v>1800</v>
      </c>
      <c r="M438" t="s">
        <v>28</v>
      </c>
      <c r="N438" t="str">
        <f>IF(VLOOKUP(J438,[1]liste!M:M,1,0)&gt;0,"oui","non")</f>
        <v>oui</v>
      </c>
      <c r="O438" t="str">
        <f>VLOOKUP(J438,[1]liste!M:N,2,0)</f>
        <v>DF</v>
      </c>
      <c r="P438" t="e">
        <f>MATCH(J438,[1]!Tableau1[Codearticle],0)</f>
        <v>#REF!</v>
      </c>
      <c r="R438" t="str">
        <f ca="1">IFERROR(INDEX(Tableau1[[#Headers],[01_LANCEMENT]:[15]],1,MATCH(récap!H438,OFFSET(Tableau1[[#Headers],[01_LANCEMENT]:[15]],MATCH(récap!J438,Tableau1[Codearticle],0),0),0)),"")</f>
        <v>02</v>
      </c>
      <c r="S438" t="e">
        <f>IF(P438=0,"",VLOOKUP(J438,[1]!Tableau1[#All],3,0))</f>
        <v>#REF!</v>
      </c>
      <c r="T438" s="11">
        <f t="shared" si="28"/>
        <v>48</v>
      </c>
      <c r="U438" t="str">
        <f t="shared" si="29"/>
        <v>2023-48</v>
      </c>
    </row>
    <row r="439" spans="5:21" x14ac:dyDescent="0.3">
      <c r="E439">
        <v>8731973</v>
      </c>
      <c r="H439">
        <v>20</v>
      </c>
      <c r="I439" t="s">
        <v>467</v>
      </c>
      <c r="J439" t="s">
        <v>14</v>
      </c>
      <c r="K439" s="10">
        <v>45261</v>
      </c>
      <c r="L439" t="s">
        <v>1800</v>
      </c>
      <c r="M439" t="s">
        <v>28</v>
      </c>
      <c r="N439" t="str">
        <f>IF(VLOOKUP(J439,[1]liste!M:M,1,0)&gt;0,"oui","non")</f>
        <v>oui</v>
      </c>
      <c r="O439" t="str">
        <f>VLOOKUP(J439,[1]liste!M:N,2,0)</f>
        <v>DF</v>
      </c>
      <c r="P439" t="e">
        <f>MATCH(J439,[1]!Tableau1[Codearticle],0)</f>
        <v>#REF!</v>
      </c>
      <c r="R439" t="str">
        <f ca="1">IFERROR(INDEX(Tableau1[[#Headers],[01_LANCEMENT]:[15]],1,MATCH(récap!H439,OFFSET(Tableau1[[#Headers],[01_LANCEMENT]:[15]],MATCH(récap!J439,Tableau1[Codearticle],0),0),0)),"")</f>
        <v/>
      </c>
      <c r="S439" t="e">
        <f>IF(P439=0,"",VLOOKUP(J439,[1]!Tableau1[#All],3,0))</f>
        <v>#REF!</v>
      </c>
      <c r="T439" s="11">
        <f t="shared" si="28"/>
        <v>48</v>
      </c>
      <c r="U439" t="str">
        <f t="shared" si="29"/>
        <v>2023-48</v>
      </c>
    </row>
    <row r="440" spans="5:21" x14ac:dyDescent="0.3">
      <c r="E440">
        <v>9169725</v>
      </c>
      <c r="H440">
        <v>40</v>
      </c>
      <c r="I440" t="s">
        <v>468</v>
      </c>
      <c r="J440" t="s">
        <v>14</v>
      </c>
      <c r="K440" s="10">
        <v>45261</v>
      </c>
      <c r="L440" t="s">
        <v>1800</v>
      </c>
      <c r="M440" t="s">
        <v>28</v>
      </c>
      <c r="N440" t="str">
        <f>IF(VLOOKUP(J440,[1]liste!M:M,1,0)&gt;0,"oui","non")</f>
        <v>oui</v>
      </c>
      <c r="O440" t="str">
        <f>VLOOKUP(J440,[1]liste!M:N,2,0)</f>
        <v>DF</v>
      </c>
      <c r="P440" t="e">
        <f>MATCH(J440,[1]!Tableau1[Codearticle],0)</f>
        <v>#REF!</v>
      </c>
      <c r="R440" t="str">
        <f ca="1">IFERROR(INDEX(Tableau1[[#Headers],[01_LANCEMENT]:[15]],1,MATCH(récap!H440,OFFSET(Tableau1[[#Headers],[01_LANCEMENT]:[15]],MATCH(récap!J440,Tableau1[Codearticle],0),0),0)),"")</f>
        <v>02</v>
      </c>
      <c r="S440" t="e">
        <f>IF(P440=0,"",VLOOKUP(J440,[1]!Tableau1[#All],3,0))</f>
        <v>#REF!</v>
      </c>
      <c r="T440" s="11">
        <f t="shared" si="28"/>
        <v>48</v>
      </c>
      <c r="U440" t="str">
        <f t="shared" si="29"/>
        <v>2023-48</v>
      </c>
    </row>
    <row r="441" spans="5:21" x14ac:dyDescent="0.3">
      <c r="E441">
        <v>4874123</v>
      </c>
      <c r="H441">
        <v>20</v>
      </c>
      <c r="I441" t="s">
        <v>469</v>
      </c>
      <c r="J441" t="s">
        <v>14</v>
      </c>
      <c r="K441" s="10">
        <v>45265</v>
      </c>
      <c r="L441" t="s">
        <v>1800</v>
      </c>
      <c r="M441" t="s">
        <v>28</v>
      </c>
      <c r="N441" t="str">
        <f>IF(VLOOKUP(J441,[1]liste!M:M,1,0)&gt;0,"oui","non")</f>
        <v>oui</v>
      </c>
      <c r="O441" t="str">
        <f>VLOOKUP(J441,[1]liste!M:N,2,0)</f>
        <v>DF</v>
      </c>
      <c r="P441" t="e">
        <f>MATCH(J441,[1]!Tableau1[Codearticle],0)</f>
        <v>#REF!</v>
      </c>
      <c r="R441" t="str">
        <f ca="1">IFERROR(INDEX(Tableau1[[#Headers],[01_LANCEMENT]:[15]],1,MATCH(récap!H441,OFFSET(Tableau1[[#Headers],[01_LANCEMENT]:[15]],MATCH(récap!J441,Tableau1[Codearticle],0),0),0)),"")</f>
        <v/>
      </c>
      <c r="S441" t="e">
        <f>IF(P441=0,"",VLOOKUP(J441,[1]!Tableau1[#All],3,0))</f>
        <v>#REF!</v>
      </c>
      <c r="T441" s="11">
        <f t="shared" si="28"/>
        <v>49</v>
      </c>
      <c r="U441" t="str">
        <f t="shared" si="29"/>
        <v>2023-49</v>
      </c>
    </row>
    <row r="442" spans="5:21" x14ac:dyDescent="0.3">
      <c r="E442">
        <v>6988113</v>
      </c>
      <c r="H442">
        <v>20</v>
      </c>
      <c r="I442" t="s">
        <v>470</v>
      </c>
      <c r="J442" t="s">
        <v>14</v>
      </c>
      <c r="K442" s="10">
        <v>45239</v>
      </c>
      <c r="L442" t="s">
        <v>1800</v>
      </c>
      <c r="M442" t="s">
        <v>28</v>
      </c>
      <c r="N442" t="str">
        <f>IF(VLOOKUP(J442,[1]liste!M:M,1,0)&gt;0,"oui","non")</f>
        <v>oui</v>
      </c>
      <c r="O442" t="str">
        <f>VLOOKUP(J442,[1]liste!M:N,2,0)</f>
        <v>DF</v>
      </c>
      <c r="P442" t="e">
        <f>MATCH(J442,[1]!Tableau1[Codearticle],0)</f>
        <v>#REF!</v>
      </c>
      <c r="R442" t="str">
        <f ca="1">IFERROR(INDEX(Tableau1[[#Headers],[01_LANCEMENT]:[15]],1,MATCH(récap!H442,OFFSET(Tableau1[[#Headers],[01_LANCEMENT]:[15]],MATCH(récap!J442,Tableau1[Codearticle],0),0),0)),"")</f>
        <v/>
      </c>
      <c r="S442" t="e">
        <f>IF(P442=0,"",VLOOKUP(J442,[1]!Tableau1[#All],3,0))</f>
        <v>#REF!</v>
      </c>
      <c r="T442" s="11">
        <f t="shared" si="28"/>
        <v>45</v>
      </c>
      <c r="U442" t="str">
        <f t="shared" si="29"/>
        <v>2023-45</v>
      </c>
    </row>
    <row r="443" spans="5:21" x14ac:dyDescent="0.3">
      <c r="E443">
        <v>5507015</v>
      </c>
      <c r="H443">
        <v>20</v>
      </c>
      <c r="I443" t="s">
        <v>471</v>
      </c>
      <c r="J443" t="s">
        <v>14</v>
      </c>
      <c r="K443" s="10">
        <v>45243</v>
      </c>
      <c r="L443" t="s">
        <v>1800</v>
      </c>
      <c r="M443" t="s">
        <v>28</v>
      </c>
      <c r="N443" t="str">
        <f>IF(VLOOKUP(J443,[1]liste!M:M,1,0)&gt;0,"oui","non")</f>
        <v>oui</v>
      </c>
      <c r="O443" t="str">
        <f>VLOOKUP(J443,[1]liste!M:N,2,0)</f>
        <v>DF</v>
      </c>
      <c r="P443" t="e">
        <f>MATCH(J443,[1]!Tableau1[Codearticle],0)</f>
        <v>#REF!</v>
      </c>
      <c r="R443" t="str">
        <f ca="1">IFERROR(INDEX(Tableau1[[#Headers],[01_LANCEMENT]:[15]],1,MATCH(récap!H443,OFFSET(Tableau1[[#Headers],[01_LANCEMENT]:[15]],MATCH(récap!J443,Tableau1[Codearticle],0),0),0)),"")</f>
        <v/>
      </c>
      <c r="S443" t="e">
        <f>IF(P443=0,"",VLOOKUP(J443,[1]!Tableau1[#All],3,0))</f>
        <v>#REF!</v>
      </c>
      <c r="T443" s="11">
        <f t="shared" si="28"/>
        <v>46</v>
      </c>
      <c r="U443" t="str">
        <f t="shared" si="29"/>
        <v>2023-46</v>
      </c>
    </row>
    <row r="444" spans="5:21" x14ac:dyDescent="0.3">
      <c r="E444">
        <v>8703763</v>
      </c>
      <c r="H444">
        <v>40</v>
      </c>
      <c r="I444" t="s">
        <v>472</v>
      </c>
      <c r="J444" t="s">
        <v>14</v>
      </c>
      <c r="K444" s="10">
        <v>45244</v>
      </c>
      <c r="L444" t="s">
        <v>1800</v>
      </c>
      <c r="M444" t="s">
        <v>28</v>
      </c>
      <c r="N444" t="str">
        <f>IF(VLOOKUP(J444,[1]liste!M:M,1,0)&gt;0,"oui","non")</f>
        <v>oui</v>
      </c>
      <c r="O444" t="str">
        <f>VLOOKUP(J444,[1]liste!M:N,2,0)</f>
        <v>DF</v>
      </c>
      <c r="P444" t="e">
        <f>MATCH(J444,[1]!Tableau1[Codearticle],0)</f>
        <v>#REF!</v>
      </c>
      <c r="R444" t="str">
        <f ca="1">IFERROR(INDEX(Tableau1[[#Headers],[01_LANCEMENT]:[15]],1,MATCH(récap!H444,OFFSET(Tableau1[[#Headers],[01_LANCEMENT]:[15]],MATCH(récap!J444,Tableau1[Codearticle],0),0),0)),"")</f>
        <v>02</v>
      </c>
      <c r="S444" t="e">
        <f>IF(P444=0,"",VLOOKUP(J444,[1]!Tableau1[#All],3,0))</f>
        <v>#REF!</v>
      </c>
      <c r="T444" s="11">
        <f t="shared" si="28"/>
        <v>46</v>
      </c>
      <c r="U444" t="str">
        <f t="shared" si="29"/>
        <v>2023-46</v>
      </c>
    </row>
    <row r="445" spans="5:21" x14ac:dyDescent="0.3">
      <c r="E445">
        <v>7125013</v>
      </c>
      <c r="H445">
        <v>40</v>
      </c>
      <c r="I445" t="s">
        <v>473</v>
      </c>
      <c r="J445" t="s">
        <v>14</v>
      </c>
      <c r="K445" s="10">
        <v>45246</v>
      </c>
      <c r="L445" t="s">
        <v>1800</v>
      </c>
      <c r="M445" t="s">
        <v>28</v>
      </c>
      <c r="N445" t="str">
        <f>IF(VLOOKUP(J445,[1]liste!M:M,1,0)&gt;0,"oui","non")</f>
        <v>oui</v>
      </c>
      <c r="O445" t="str">
        <f>VLOOKUP(J445,[1]liste!M:N,2,0)</f>
        <v>DF</v>
      </c>
      <c r="P445" t="e">
        <f>MATCH(J445,[1]!Tableau1[Codearticle],0)</f>
        <v>#REF!</v>
      </c>
      <c r="R445" t="str">
        <f ca="1">IFERROR(INDEX(Tableau1[[#Headers],[01_LANCEMENT]:[15]],1,MATCH(récap!H445,OFFSET(Tableau1[[#Headers],[01_LANCEMENT]:[15]],MATCH(récap!J445,Tableau1[Codearticle],0),0),0)),"")</f>
        <v>02</v>
      </c>
      <c r="S445" t="e">
        <f>IF(P445=0,"",VLOOKUP(J445,[1]!Tableau1[#All],3,0))</f>
        <v>#REF!</v>
      </c>
      <c r="T445" s="11">
        <f t="shared" si="28"/>
        <v>46</v>
      </c>
      <c r="U445" t="str">
        <f t="shared" si="29"/>
        <v>2023-46</v>
      </c>
    </row>
    <row r="446" spans="5:21" x14ac:dyDescent="0.3">
      <c r="E446">
        <v>1710039</v>
      </c>
      <c r="H446">
        <v>20</v>
      </c>
      <c r="I446" t="s">
        <v>474</v>
      </c>
      <c r="J446" t="s">
        <v>14</v>
      </c>
      <c r="K446" s="10">
        <v>45247</v>
      </c>
      <c r="L446" t="s">
        <v>1800</v>
      </c>
      <c r="M446" t="s">
        <v>28</v>
      </c>
      <c r="N446" t="str">
        <f>IF(VLOOKUP(J446,[1]liste!M:M,1,0)&gt;0,"oui","non")</f>
        <v>oui</v>
      </c>
      <c r="O446" t="str">
        <f>VLOOKUP(J446,[1]liste!M:N,2,0)</f>
        <v>DF</v>
      </c>
      <c r="P446" t="e">
        <f>MATCH(J446,[1]!Tableau1[Codearticle],0)</f>
        <v>#REF!</v>
      </c>
      <c r="R446" t="str">
        <f ca="1">IFERROR(INDEX(Tableau1[[#Headers],[01_LANCEMENT]:[15]],1,MATCH(récap!H446,OFFSET(Tableau1[[#Headers],[01_LANCEMENT]:[15]],MATCH(récap!J446,Tableau1[Codearticle],0),0),0)),"")</f>
        <v/>
      </c>
      <c r="S446" t="e">
        <f>IF(P446=0,"",VLOOKUP(J446,[1]!Tableau1[#All],3,0))</f>
        <v>#REF!</v>
      </c>
      <c r="T446" s="11">
        <f t="shared" si="28"/>
        <v>46</v>
      </c>
      <c r="U446" t="str">
        <f t="shared" si="29"/>
        <v>2023-46</v>
      </c>
    </row>
    <row r="447" spans="5:21" x14ac:dyDescent="0.3">
      <c r="E447">
        <v>2906112</v>
      </c>
      <c r="H447">
        <v>40</v>
      </c>
      <c r="I447" t="s">
        <v>475</v>
      </c>
      <c r="J447" t="s">
        <v>14</v>
      </c>
      <c r="K447" s="10">
        <v>45250</v>
      </c>
      <c r="L447" t="s">
        <v>1800</v>
      </c>
      <c r="M447" t="s">
        <v>28</v>
      </c>
      <c r="N447" t="str">
        <f>IF(VLOOKUP(J447,[1]liste!M:M,1,0)&gt;0,"oui","non")</f>
        <v>oui</v>
      </c>
      <c r="O447" t="str">
        <f>VLOOKUP(J447,[1]liste!M:N,2,0)</f>
        <v>DF</v>
      </c>
      <c r="P447" t="e">
        <f>MATCH(J447,[1]!Tableau1[Codearticle],0)</f>
        <v>#REF!</v>
      </c>
      <c r="R447" t="str">
        <f ca="1">IFERROR(INDEX(Tableau1[[#Headers],[01_LANCEMENT]:[15]],1,MATCH(récap!H447,OFFSET(Tableau1[[#Headers],[01_LANCEMENT]:[15]],MATCH(récap!J447,Tableau1[Codearticle],0),0),0)),"")</f>
        <v>02</v>
      </c>
      <c r="S447" t="e">
        <f>IF(P447=0,"",VLOOKUP(J447,[1]!Tableau1[#All],3,0))</f>
        <v>#REF!</v>
      </c>
      <c r="T447" s="11">
        <f t="shared" si="28"/>
        <v>47</v>
      </c>
      <c r="U447" t="str">
        <f t="shared" si="29"/>
        <v>2023-47</v>
      </c>
    </row>
    <row r="448" spans="5:21" x14ac:dyDescent="0.3">
      <c r="E448">
        <v>7512623</v>
      </c>
      <c r="H448">
        <v>40</v>
      </c>
      <c r="I448" t="s">
        <v>476</v>
      </c>
      <c r="J448" t="s">
        <v>14</v>
      </c>
      <c r="K448" s="10">
        <v>45252</v>
      </c>
      <c r="L448" t="s">
        <v>1800</v>
      </c>
      <c r="M448" t="s">
        <v>28</v>
      </c>
      <c r="N448" t="str">
        <f>IF(VLOOKUP(J448,[1]liste!M:M,1,0)&gt;0,"oui","non")</f>
        <v>oui</v>
      </c>
      <c r="O448" t="str">
        <f>VLOOKUP(J448,[1]liste!M:N,2,0)</f>
        <v>DF</v>
      </c>
      <c r="P448" t="e">
        <f>MATCH(J448,[1]!Tableau1[Codearticle],0)</f>
        <v>#REF!</v>
      </c>
      <c r="R448" t="str">
        <f ca="1">IFERROR(INDEX(Tableau1[[#Headers],[01_LANCEMENT]:[15]],1,MATCH(récap!H448,OFFSET(Tableau1[[#Headers],[01_LANCEMENT]:[15]],MATCH(récap!J448,Tableau1[Codearticle],0),0),0)),"")</f>
        <v>02</v>
      </c>
      <c r="S448" t="e">
        <f>IF(P448=0,"",VLOOKUP(J448,[1]!Tableau1[#All],3,0))</f>
        <v>#REF!</v>
      </c>
      <c r="T448" s="11">
        <f t="shared" si="28"/>
        <v>47</v>
      </c>
      <c r="U448" t="str">
        <f t="shared" si="29"/>
        <v>2023-47</v>
      </c>
    </row>
    <row r="449" spans="5:21" x14ac:dyDescent="0.3">
      <c r="E449">
        <v>5710457</v>
      </c>
      <c r="H449">
        <v>40</v>
      </c>
      <c r="I449" t="s">
        <v>477</v>
      </c>
      <c r="J449" t="s">
        <v>14</v>
      </c>
      <c r="K449" s="10">
        <v>45254</v>
      </c>
      <c r="L449" t="s">
        <v>1800</v>
      </c>
      <c r="M449" t="s">
        <v>28</v>
      </c>
      <c r="N449" t="str">
        <f>IF(VLOOKUP(J449,[1]liste!M:M,1,0)&gt;0,"oui","non")</f>
        <v>oui</v>
      </c>
      <c r="O449" t="str">
        <f>VLOOKUP(J449,[1]liste!M:N,2,0)</f>
        <v>DF</v>
      </c>
      <c r="P449" t="e">
        <f>MATCH(J449,[1]!Tableau1[Codearticle],0)</f>
        <v>#REF!</v>
      </c>
      <c r="R449" t="str">
        <f ca="1">IFERROR(INDEX(Tableau1[[#Headers],[01_LANCEMENT]:[15]],1,MATCH(récap!H449,OFFSET(Tableau1[[#Headers],[01_LANCEMENT]:[15]],MATCH(récap!J449,Tableau1[Codearticle],0),0),0)),"")</f>
        <v>02</v>
      </c>
      <c r="S449" t="e">
        <f>IF(P449=0,"",VLOOKUP(J449,[1]!Tableau1[#All],3,0))</f>
        <v>#REF!</v>
      </c>
      <c r="T449" s="11">
        <f t="shared" si="28"/>
        <v>47</v>
      </c>
      <c r="U449" t="str">
        <f t="shared" si="29"/>
        <v>2023-47</v>
      </c>
    </row>
    <row r="450" spans="5:21" x14ac:dyDescent="0.3">
      <c r="E450">
        <v>9292436</v>
      </c>
      <c r="H450">
        <v>40</v>
      </c>
      <c r="I450" t="s">
        <v>478</v>
      </c>
      <c r="J450" t="s">
        <v>14</v>
      </c>
      <c r="K450" s="10">
        <v>45254</v>
      </c>
      <c r="L450" t="s">
        <v>1800</v>
      </c>
      <c r="M450" t="s">
        <v>28</v>
      </c>
      <c r="N450" t="str">
        <f>IF(VLOOKUP(J450,[1]liste!M:M,1,0)&gt;0,"oui","non")</f>
        <v>oui</v>
      </c>
      <c r="O450" t="str">
        <f>VLOOKUP(J450,[1]liste!M:N,2,0)</f>
        <v>DF</v>
      </c>
      <c r="P450" t="e">
        <f>MATCH(J450,[1]!Tableau1[Codearticle],0)</f>
        <v>#REF!</v>
      </c>
      <c r="R450" t="str">
        <f ca="1">IFERROR(INDEX(Tableau1[[#Headers],[01_LANCEMENT]:[15]],1,MATCH(récap!H450,OFFSET(Tableau1[[#Headers],[01_LANCEMENT]:[15]],MATCH(récap!J450,Tableau1[Codearticle],0),0),0)),"")</f>
        <v>02</v>
      </c>
      <c r="S450" t="e">
        <f>IF(P450=0,"",VLOOKUP(J450,[1]!Tableau1[#All],3,0))</f>
        <v>#REF!</v>
      </c>
      <c r="T450" s="11">
        <f t="shared" si="28"/>
        <v>47</v>
      </c>
      <c r="U450" t="str">
        <f t="shared" si="29"/>
        <v>2023-47</v>
      </c>
    </row>
    <row r="451" spans="5:21" x14ac:dyDescent="0.3">
      <c r="E451">
        <v>1556991</v>
      </c>
      <c r="H451">
        <v>20</v>
      </c>
      <c r="I451" t="s">
        <v>479</v>
      </c>
      <c r="J451" t="s">
        <v>14</v>
      </c>
      <c r="K451" s="10">
        <v>45267</v>
      </c>
      <c r="L451" t="s">
        <v>1800</v>
      </c>
      <c r="M451" t="s">
        <v>28</v>
      </c>
      <c r="N451" t="str">
        <f>IF(VLOOKUP(J451,[1]liste!M:M,1,0)&gt;0,"oui","non")</f>
        <v>oui</v>
      </c>
      <c r="O451" t="str">
        <f>VLOOKUP(J451,[1]liste!M:N,2,0)</f>
        <v>DF</v>
      </c>
      <c r="P451" t="e">
        <f>MATCH(J451,[1]!Tableau1[Codearticle],0)</f>
        <v>#REF!</v>
      </c>
      <c r="R451" t="str">
        <f ca="1">IFERROR(INDEX(Tableau1[[#Headers],[01_LANCEMENT]:[15]],1,MATCH(récap!H451,OFFSET(Tableau1[[#Headers],[01_LANCEMENT]:[15]],MATCH(récap!J451,Tableau1[Codearticle],0),0),0)),"")</f>
        <v/>
      </c>
      <c r="S451" t="e">
        <f>IF(P451=0,"",VLOOKUP(J451,[1]!Tableau1[#All],3,0))</f>
        <v>#REF!</v>
      </c>
      <c r="T451" s="11">
        <f t="shared" si="28"/>
        <v>49</v>
      </c>
      <c r="U451" t="str">
        <f t="shared" si="29"/>
        <v>2023-49</v>
      </c>
    </row>
    <row r="452" spans="5:21" x14ac:dyDescent="0.3">
      <c r="E452">
        <v>4857457</v>
      </c>
      <c r="H452">
        <v>20</v>
      </c>
      <c r="I452" t="s">
        <v>480</v>
      </c>
      <c r="J452" t="s">
        <v>14</v>
      </c>
      <c r="K452" s="10">
        <v>45267</v>
      </c>
      <c r="L452" t="s">
        <v>1800</v>
      </c>
      <c r="M452" t="s">
        <v>28</v>
      </c>
      <c r="N452" t="str">
        <f>IF(VLOOKUP(J452,[1]liste!M:M,1,0)&gt;0,"oui","non")</f>
        <v>oui</v>
      </c>
      <c r="O452" t="str">
        <f>VLOOKUP(J452,[1]liste!M:N,2,0)</f>
        <v>DF</v>
      </c>
      <c r="P452" t="e">
        <f>MATCH(J452,[1]!Tableau1[Codearticle],0)</f>
        <v>#REF!</v>
      </c>
      <c r="R452" t="str">
        <f ca="1">IFERROR(INDEX(Tableau1[[#Headers],[01_LANCEMENT]:[15]],1,MATCH(récap!H452,OFFSET(Tableau1[[#Headers],[01_LANCEMENT]:[15]],MATCH(récap!J452,Tableau1[Codearticle],0),0),0)),"")</f>
        <v/>
      </c>
      <c r="S452" t="e">
        <f>IF(P452=0,"",VLOOKUP(J452,[1]!Tableau1[#All],3,0))</f>
        <v>#REF!</v>
      </c>
      <c r="T452" s="11">
        <f t="shared" si="28"/>
        <v>49</v>
      </c>
      <c r="U452" t="str">
        <f t="shared" si="29"/>
        <v>2023-49</v>
      </c>
    </row>
    <row r="453" spans="5:21" x14ac:dyDescent="0.3">
      <c r="E453">
        <v>1837342</v>
      </c>
      <c r="H453">
        <v>45</v>
      </c>
      <c r="I453" t="s">
        <v>481</v>
      </c>
      <c r="J453" t="s">
        <v>14</v>
      </c>
      <c r="K453" s="10">
        <v>45274</v>
      </c>
      <c r="L453" t="s">
        <v>1800</v>
      </c>
      <c r="M453" t="s">
        <v>28</v>
      </c>
      <c r="N453" t="str">
        <f>IF(VLOOKUP(J453,[1]liste!M:M,1,0)&gt;0,"oui","non")</f>
        <v>oui</v>
      </c>
      <c r="O453" t="str">
        <f>VLOOKUP(J453,[1]liste!M:N,2,0)</f>
        <v>DF</v>
      </c>
      <c r="P453" t="e">
        <f>MATCH(J453,[1]!Tableau1[Codearticle],0)</f>
        <v>#REF!</v>
      </c>
      <c r="R453" t="str">
        <f ca="1">IFERROR(INDEX(Tableau1[[#Headers],[01_LANCEMENT]:[15]],1,MATCH(récap!H453,OFFSET(Tableau1[[#Headers],[01_LANCEMENT]:[15]],MATCH(récap!J453,Tableau1[Codearticle],0),0),0)),"")</f>
        <v/>
      </c>
      <c r="S453" t="e">
        <f>IF(P453=0,"",VLOOKUP(J453,[1]!Tableau1[#All],3,0))</f>
        <v>#REF!</v>
      </c>
      <c r="T453" s="11">
        <f t="shared" si="28"/>
        <v>50</v>
      </c>
      <c r="U453" t="str">
        <f t="shared" si="29"/>
        <v>2023-50</v>
      </c>
    </row>
    <row r="454" spans="5:21" x14ac:dyDescent="0.3">
      <c r="E454">
        <v>4130330</v>
      </c>
      <c r="H454">
        <v>40</v>
      </c>
      <c r="I454" t="s">
        <v>482</v>
      </c>
      <c r="J454" t="s">
        <v>14</v>
      </c>
      <c r="K454" s="10">
        <v>45275</v>
      </c>
      <c r="L454" t="s">
        <v>1800</v>
      </c>
      <c r="M454" t="s">
        <v>28</v>
      </c>
      <c r="N454" t="str">
        <f>IF(VLOOKUP(J454,[1]liste!M:M,1,0)&gt;0,"oui","non")</f>
        <v>oui</v>
      </c>
      <c r="O454" t="str">
        <f>VLOOKUP(J454,[1]liste!M:N,2,0)</f>
        <v>DF</v>
      </c>
      <c r="P454" t="e">
        <f>MATCH(J454,[1]!Tableau1[Codearticle],0)</f>
        <v>#REF!</v>
      </c>
      <c r="R454" t="str">
        <f ca="1">IFERROR(INDEX(Tableau1[[#Headers],[01_LANCEMENT]:[15]],1,MATCH(récap!H454,OFFSET(Tableau1[[#Headers],[01_LANCEMENT]:[15]],MATCH(récap!J454,Tableau1[Codearticle],0),0),0)),"")</f>
        <v>02</v>
      </c>
      <c r="S454" t="e">
        <f>IF(P454=0,"",VLOOKUP(J454,[1]!Tableau1[#All],3,0))</f>
        <v>#REF!</v>
      </c>
      <c r="T454" s="11">
        <f t="shared" si="28"/>
        <v>50</v>
      </c>
      <c r="U454" t="str">
        <f t="shared" si="29"/>
        <v>2023-50</v>
      </c>
    </row>
    <row r="455" spans="5:21" x14ac:dyDescent="0.3">
      <c r="E455">
        <v>1744896</v>
      </c>
      <c r="H455">
        <v>45</v>
      </c>
      <c r="I455" t="s">
        <v>483</v>
      </c>
      <c r="J455" t="s">
        <v>14</v>
      </c>
      <c r="K455" s="10">
        <v>45275</v>
      </c>
      <c r="L455" t="s">
        <v>1800</v>
      </c>
      <c r="M455" t="s">
        <v>28</v>
      </c>
      <c r="N455" t="str">
        <f>IF(VLOOKUP(J455,[1]liste!M:M,1,0)&gt;0,"oui","non")</f>
        <v>oui</v>
      </c>
      <c r="O455" t="str">
        <f>VLOOKUP(J455,[1]liste!M:N,2,0)</f>
        <v>DF</v>
      </c>
      <c r="P455" t="e">
        <f>MATCH(J455,[1]!Tableau1[Codearticle],0)</f>
        <v>#REF!</v>
      </c>
      <c r="R455" t="str">
        <f ca="1">IFERROR(INDEX(Tableau1[[#Headers],[01_LANCEMENT]:[15]],1,MATCH(récap!H455,OFFSET(Tableau1[[#Headers],[01_LANCEMENT]:[15]],MATCH(récap!J455,Tableau1[Codearticle],0),0),0)),"")</f>
        <v/>
      </c>
      <c r="S455" t="e">
        <f>IF(P455=0,"",VLOOKUP(J455,[1]!Tableau1[#All],3,0))</f>
        <v>#REF!</v>
      </c>
      <c r="T455" s="11">
        <f t="shared" si="28"/>
        <v>50</v>
      </c>
      <c r="U455" t="str">
        <f t="shared" si="29"/>
        <v>2023-50</v>
      </c>
    </row>
    <row r="456" spans="5:21" x14ac:dyDescent="0.3">
      <c r="E456">
        <v>1782117</v>
      </c>
      <c r="H456">
        <v>40</v>
      </c>
      <c r="I456" t="s">
        <v>484</v>
      </c>
      <c r="J456" t="s">
        <v>14</v>
      </c>
      <c r="K456" s="10">
        <v>45275</v>
      </c>
      <c r="L456" t="s">
        <v>1800</v>
      </c>
      <c r="M456" t="s">
        <v>28</v>
      </c>
      <c r="N456" t="str">
        <f>IF(VLOOKUP(J456,[1]liste!M:M,1,0)&gt;0,"oui","non")</f>
        <v>oui</v>
      </c>
      <c r="O456" t="str">
        <f>VLOOKUP(J456,[1]liste!M:N,2,0)</f>
        <v>DF</v>
      </c>
      <c r="P456" t="e">
        <f>MATCH(J456,[1]!Tableau1[Codearticle],0)</f>
        <v>#REF!</v>
      </c>
      <c r="R456" t="str">
        <f ca="1">IFERROR(INDEX(Tableau1[[#Headers],[01_LANCEMENT]:[15]],1,MATCH(récap!H456,OFFSET(Tableau1[[#Headers],[01_LANCEMENT]:[15]],MATCH(récap!J456,Tableau1[Codearticle],0),0),0)),"")</f>
        <v>02</v>
      </c>
      <c r="S456" t="e">
        <f>IF(P456=0,"",VLOOKUP(J456,[1]!Tableau1[#All],3,0))</f>
        <v>#REF!</v>
      </c>
      <c r="T456" s="11">
        <f t="shared" si="28"/>
        <v>50</v>
      </c>
      <c r="U456" t="str">
        <f t="shared" si="29"/>
        <v>2023-50</v>
      </c>
    </row>
    <row r="457" spans="5:21" x14ac:dyDescent="0.3">
      <c r="E457">
        <v>1584972</v>
      </c>
      <c r="H457">
        <v>20</v>
      </c>
      <c r="I457" t="s">
        <v>485</v>
      </c>
      <c r="J457" t="s">
        <v>14</v>
      </c>
      <c r="K457" s="10">
        <v>45271</v>
      </c>
      <c r="L457" t="s">
        <v>1800</v>
      </c>
      <c r="M457" t="s">
        <v>28</v>
      </c>
      <c r="N457" t="str">
        <f>IF(VLOOKUP(J457,[1]liste!M:M,1,0)&gt;0,"oui","non")</f>
        <v>oui</v>
      </c>
      <c r="O457" t="str">
        <f>VLOOKUP(J457,[1]liste!M:N,2,0)</f>
        <v>DF</v>
      </c>
      <c r="P457" t="e">
        <f>MATCH(J457,[1]!Tableau1[Codearticle],0)</f>
        <v>#REF!</v>
      </c>
      <c r="R457" t="str">
        <f ca="1">IFERROR(INDEX(Tableau1[[#Headers],[01_LANCEMENT]:[15]],1,MATCH(récap!H457,OFFSET(Tableau1[[#Headers],[01_LANCEMENT]:[15]],MATCH(récap!J457,Tableau1[Codearticle],0),0),0)),"")</f>
        <v/>
      </c>
      <c r="S457" t="e">
        <f>IF(P457=0,"",VLOOKUP(J457,[1]!Tableau1[#All],3,0))</f>
        <v>#REF!</v>
      </c>
      <c r="T457" s="11">
        <f t="shared" si="28"/>
        <v>50</v>
      </c>
      <c r="U457" t="str">
        <f t="shared" si="29"/>
        <v>2023-50</v>
      </c>
    </row>
    <row r="458" spans="5:21" x14ac:dyDescent="0.3">
      <c r="E458">
        <v>7168192</v>
      </c>
      <c r="H458">
        <v>40</v>
      </c>
      <c r="I458" t="s">
        <v>486</v>
      </c>
      <c r="J458" t="s">
        <v>14</v>
      </c>
      <c r="K458" s="10">
        <v>45271</v>
      </c>
      <c r="L458" t="s">
        <v>1800</v>
      </c>
      <c r="M458" t="s">
        <v>28</v>
      </c>
      <c r="N458" t="str">
        <f>IF(VLOOKUP(J458,[1]liste!M:M,1,0)&gt;0,"oui","non")</f>
        <v>oui</v>
      </c>
      <c r="O458" t="str">
        <f>VLOOKUP(J458,[1]liste!M:N,2,0)</f>
        <v>DF</v>
      </c>
      <c r="P458" t="e">
        <f>MATCH(J458,[1]!Tableau1[Codearticle],0)</f>
        <v>#REF!</v>
      </c>
      <c r="R458" t="str">
        <f ca="1">IFERROR(INDEX(Tableau1[[#Headers],[01_LANCEMENT]:[15]],1,MATCH(récap!H458,OFFSET(Tableau1[[#Headers],[01_LANCEMENT]:[15]],MATCH(récap!J458,Tableau1[Codearticle],0),0),0)),"")</f>
        <v>02</v>
      </c>
      <c r="S458" t="e">
        <f>IF(P458=0,"",VLOOKUP(J458,[1]!Tableau1[#All],3,0))</f>
        <v>#REF!</v>
      </c>
      <c r="T458" s="11">
        <f t="shared" si="28"/>
        <v>50</v>
      </c>
      <c r="U458" t="str">
        <f t="shared" si="29"/>
        <v>2023-50</v>
      </c>
    </row>
    <row r="459" spans="5:21" x14ac:dyDescent="0.3">
      <c r="E459">
        <v>4013310</v>
      </c>
      <c r="H459">
        <v>20</v>
      </c>
      <c r="I459" t="s">
        <v>487</v>
      </c>
      <c r="J459" t="s">
        <v>14</v>
      </c>
      <c r="K459" s="10">
        <v>45239</v>
      </c>
      <c r="L459" t="s">
        <v>1800</v>
      </c>
      <c r="M459" t="s">
        <v>28</v>
      </c>
      <c r="N459" t="str">
        <f>IF(VLOOKUP(J459,[1]liste!M:M,1,0)&gt;0,"oui","non")</f>
        <v>oui</v>
      </c>
      <c r="O459" t="str">
        <f>VLOOKUP(J459,[1]liste!M:N,2,0)</f>
        <v>DF</v>
      </c>
      <c r="P459" t="e">
        <f>MATCH(J459,[1]!Tableau1[Codearticle],0)</f>
        <v>#REF!</v>
      </c>
      <c r="R459" t="str">
        <f ca="1">IFERROR(INDEX(Tableau1[[#Headers],[01_LANCEMENT]:[15]],1,MATCH(récap!H459,OFFSET(Tableau1[[#Headers],[01_LANCEMENT]:[15]],MATCH(récap!J459,Tableau1[Codearticle],0),0),0)),"")</f>
        <v/>
      </c>
      <c r="S459" t="e">
        <f>IF(P459=0,"",VLOOKUP(J459,[1]!Tableau1[#All],3,0))</f>
        <v>#REF!</v>
      </c>
      <c r="T459" s="11">
        <f t="shared" si="28"/>
        <v>45</v>
      </c>
      <c r="U459" t="str">
        <f t="shared" si="29"/>
        <v>2023-45</v>
      </c>
    </row>
    <row r="460" spans="5:21" x14ac:dyDescent="0.3">
      <c r="E460">
        <v>3436808</v>
      </c>
      <c r="H460">
        <v>40</v>
      </c>
      <c r="I460" t="s">
        <v>488</v>
      </c>
      <c r="J460" t="s">
        <v>14</v>
      </c>
      <c r="K460" s="10">
        <v>45245</v>
      </c>
      <c r="L460" t="s">
        <v>1800</v>
      </c>
      <c r="M460" t="s">
        <v>28</v>
      </c>
      <c r="N460" t="str">
        <f>IF(VLOOKUP(J460,[1]liste!M:M,1,0)&gt;0,"oui","non")</f>
        <v>oui</v>
      </c>
      <c r="O460" t="str">
        <f>VLOOKUP(J460,[1]liste!M:N,2,0)</f>
        <v>DF</v>
      </c>
      <c r="P460" t="e">
        <f>MATCH(J460,[1]!Tableau1[Codearticle],0)</f>
        <v>#REF!</v>
      </c>
      <c r="R460" t="str">
        <f ca="1">IFERROR(INDEX(Tableau1[[#Headers],[01_LANCEMENT]:[15]],1,MATCH(récap!H460,OFFSET(Tableau1[[#Headers],[01_LANCEMENT]:[15]],MATCH(récap!J460,Tableau1[Codearticle],0),0),0)),"")</f>
        <v>02</v>
      </c>
      <c r="S460" t="e">
        <f>IF(P460=0,"",VLOOKUP(J460,[1]!Tableau1[#All],3,0))</f>
        <v>#REF!</v>
      </c>
      <c r="T460" s="11">
        <f t="shared" si="28"/>
        <v>46</v>
      </c>
      <c r="U460" t="str">
        <f t="shared" si="29"/>
        <v>2023-46</v>
      </c>
    </row>
    <row r="461" spans="5:21" x14ac:dyDescent="0.3">
      <c r="E461">
        <v>7425285</v>
      </c>
      <c r="H461">
        <v>40</v>
      </c>
      <c r="I461" t="s">
        <v>489</v>
      </c>
      <c r="J461" t="s">
        <v>14</v>
      </c>
      <c r="K461" s="10">
        <v>45250</v>
      </c>
      <c r="L461" t="s">
        <v>1800</v>
      </c>
      <c r="M461" t="s">
        <v>28</v>
      </c>
      <c r="N461" t="str">
        <f>IF(VLOOKUP(J461,[1]liste!M:M,1,0)&gt;0,"oui","non")</f>
        <v>oui</v>
      </c>
      <c r="O461" t="str">
        <f>VLOOKUP(J461,[1]liste!M:N,2,0)</f>
        <v>DF</v>
      </c>
      <c r="P461" t="e">
        <f>MATCH(J461,[1]!Tableau1[Codearticle],0)</f>
        <v>#REF!</v>
      </c>
      <c r="R461" t="str">
        <f ca="1">IFERROR(INDEX(Tableau1[[#Headers],[01_LANCEMENT]:[15]],1,MATCH(récap!H461,OFFSET(Tableau1[[#Headers],[01_LANCEMENT]:[15]],MATCH(récap!J461,Tableau1[Codearticle],0),0),0)),"")</f>
        <v>02</v>
      </c>
      <c r="S461" t="e">
        <f>IF(P461=0,"",VLOOKUP(J461,[1]!Tableau1[#All],3,0))</f>
        <v>#REF!</v>
      </c>
      <c r="T461" s="11">
        <f t="shared" si="28"/>
        <v>47</v>
      </c>
      <c r="U461" t="str">
        <f t="shared" si="29"/>
        <v>2023-47</v>
      </c>
    </row>
    <row r="462" spans="5:21" x14ac:dyDescent="0.3">
      <c r="E462">
        <v>7866316</v>
      </c>
      <c r="H462">
        <v>40</v>
      </c>
      <c r="I462" t="s">
        <v>490</v>
      </c>
      <c r="J462" t="s">
        <v>14</v>
      </c>
      <c r="K462" s="10">
        <v>45252</v>
      </c>
      <c r="L462" t="s">
        <v>1800</v>
      </c>
      <c r="M462" t="s">
        <v>28</v>
      </c>
      <c r="N462" t="str">
        <f>IF(VLOOKUP(J462,[1]liste!M:M,1,0)&gt;0,"oui","non")</f>
        <v>oui</v>
      </c>
      <c r="O462" t="str">
        <f>VLOOKUP(J462,[1]liste!M:N,2,0)</f>
        <v>DF</v>
      </c>
      <c r="P462" t="e">
        <f>MATCH(J462,[1]!Tableau1[Codearticle],0)</f>
        <v>#REF!</v>
      </c>
      <c r="R462" t="str">
        <f ca="1">IFERROR(INDEX(Tableau1[[#Headers],[01_LANCEMENT]:[15]],1,MATCH(récap!H462,OFFSET(Tableau1[[#Headers],[01_LANCEMENT]:[15]],MATCH(récap!J462,Tableau1[Codearticle],0),0),0)),"")</f>
        <v>02</v>
      </c>
      <c r="S462" t="e">
        <f>IF(P462=0,"",VLOOKUP(J462,[1]!Tableau1[#All],3,0))</f>
        <v>#REF!</v>
      </c>
      <c r="T462" s="11">
        <f t="shared" si="28"/>
        <v>47</v>
      </c>
      <c r="U462" t="str">
        <f t="shared" si="29"/>
        <v>2023-47</v>
      </c>
    </row>
    <row r="463" spans="5:21" x14ac:dyDescent="0.3">
      <c r="E463">
        <v>1316739</v>
      </c>
      <c r="H463">
        <v>20</v>
      </c>
      <c r="I463" t="s">
        <v>491</v>
      </c>
      <c r="J463" t="s">
        <v>14</v>
      </c>
      <c r="K463" s="10">
        <v>45252</v>
      </c>
      <c r="L463" t="s">
        <v>1800</v>
      </c>
      <c r="M463" t="s">
        <v>28</v>
      </c>
      <c r="N463" t="str">
        <f>IF(VLOOKUP(J463,[1]liste!M:M,1,0)&gt;0,"oui","non")</f>
        <v>oui</v>
      </c>
      <c r="O463" t="str">
        <f>VLOOKUP(J463,[1]liste!M:N,2,0)</f>
        <v>DF</v>
      </c>
      <c r="P463" t="e">
        <f>MATCH(J463,[1]!Tableau1[Codearticle],0)</f>
        <v>#REF!</v>
      </c>
      <c r="R463" t="str">
        <f ca="1">IFERROR(INDEX(Tableau1[[#Headers],[01_LANCEMENT]:[15]],1,MATCH(récap!H463,OFFSET(Tableau1[[#Headers],[01_LANCEMENT]:[15]],MATCH(récap!J463,Tableau1[Codearticle],0),0),0)),"")</f>
        <v/>
      </c>
      <c r="S463" t="e">
        <f>IF(P463=0,"",VLOOKUP(J463,[1]!Tableau1[#All],3,0))</f>
        <v>#REF!</v>
      </c>
      <c r="T463" s="11">
        <f t="shared" si="28"/>
        <v>47</v>
      </c>
      <c r="U463" t="str">
        <f t="shared" si="29"/>
        <v>2023-47</v>
      </c>
    </row>
    <row r="464" spans="5:21" x14ac:dyDescent="0.3">
      <c r="E464">
        <v>6849246</v>
      </c>
      <c r="H464">
        <v>40</v>
      </c>
      <c r="I464" t="s">
        <v>492</v>
      </c>
      <c r="J464" t="s">
        <v>14</v>
      </c>
      <c r="K464" s="10">
        <v>45252</v>
      </c>
      <c r="L464" t="s">
        <v>1800</v>
      </c>
      <c r="M464" t="s">
        <v>28</v>
      </c>
      <c r="N464" t="str">
        <f>IF(VLOOKUP(J464,[1]liste!M:M,1,0)&gt;0,"oui","non")</f>
        <v>oui</v>
      </c>
      <c r="O464" t="str">
        <f>VLOOKUP(J464,[1]liste!M:N,2,0)</f>
        <v>DF</v>
      </c>
      <c r="P464" t="e">
        <f>MATCH(J464,[1]!Tableau1[Codearticle],0)</f>
        <v>#REF!</v>
      </c>
      <c r="R464" t="str">
        <f ca="1">IFERROR(INDEX(Tableau1[[#Headers],[01_LANCEMENT]:[15]],1,MATCH(récap!H464,OFFSET(Tableau1[[#Headers],[01_LANCEMENT]:[15]],MATCH(récap!J464,Tableau1[Codearticle],0),0),0)),"")</f>
        <v>02</v>
      </c>
      <c r="S464" t="e">
        <f>IF(P464=0,"",VLOOKUP(J464,[1]!Tableau1[#All],3,0))</f>
        <v>#REF!</v>
      </c>
      <c r="T464" s="11">
        <f t="shared" si="28"/>
        <v>47</v>
      </c>
      <c r="U464" t="str">
        <f t="shared" si="29"/>
        <v>2023-47</v>
      </c>
    </row>
    <row r="465" spans="5:21" x14ac:dyDescent="0.3">
      <c r="E465">
        <v>7150512</v>
      </c>
      <c r="H465">
        <v>40</v>
      </c>
      <c r="I465" t="s">
        <v>493</v>
      </c>
      <c r="J465" t="s">
        <v>14</v>
      </c>
      <c r="K465" s="10">
        <v>45253</v>
      </c>
      <c r="L465" t="s">
        <v>1800</v>
      </c>
      <c r="M465" t="s">
        <v>28</v>
      </c>
      <c r="N465" t="str">
        <f>IF(VLOOKUP(J465,[1]liste!M:M,1,0)&gt;0,"oui","non")</f>
        <v>oui</v>
      </c>
      <c r="O465" t="str">
        <f>VLOOKUP(J465,[1]liste!M:N,2,0)</f>
        <v>DF</v>
      </c>
      <c r="P465" t="e">
        <f>MATCH(J465,[1]!Tableau1[Codearticle],0)</f>
        <v>#REF!</v>
      </c>
      <c r="R465" t="str">
        <f ca="1">IFERROR(INDEX(Tableau1[[#Headers],[01_LANCEMENT]:[15]],1,MATCH(récap!H465,OFFSET(Tableau1[[#Headers],[01_LANCEMENT]:[15]],MATCH(récap!J465,Tableau1[Codearticle],0),0),0)),"")</f>
        <v>02</v>
      </c>
      <c r="S465" t="e">
        <f>IF(P465=0,"",VLOOKUP(J465,[1]!Tableau1[#All],3,0))</f>
        <v>#REF!</v>
      </c>
      <c r="T465" s="11">
        <f t="shared" si="28"/>
        <v>47</v>
      </c>
      <c r="U465" t="str">
        <f t="shared" si="29"/>
        <v>2023-47</v>
      </c>
    </row>
    <row r="466" spans="5:21" x14ac:dyDescent="0.3">
      <c r="E466">
        <v>2004618</v>
      </c>
      <c r="H466">
        <v>45</v>
      </c>
      <c r="I466" t="s">
        <v>494</v>
      </c>
      <c r="J466" t="s">
        <v>14</v>
      </c>
      <c r="K466" s="10">
        <v>45265</v>
      </c>
      <c r="L466" t="s">
        <v>1800</v>
      </c>
      <c r="M466" t="s">
        <v>28</v>
      </c>
      <c r="N466" t="str">
        <f>IF(VLOOKUP(J466,[1]liste!M:M,1,0)&gt;0,"oui","non")</f>
        <v>oui</v>
      </c>
      <c r="O466" t="str">
        <f>VLOOKUP(J466,[1]liste!M:N,2,0)</f>
        <v>DF</v>
      </c>
      <c r="P466" t="e">
        <f>MATCH(J466,[1]!Tableau1[Codearticle],0)</f>
        <v>#REF!</v>
      </c>
      <c r="R466" t="str">
        <f ca="1">IFERROR(INDEX(Tableau1[[#Headers],[01_LANCEMENT]:[15]],1,MATCH(récap!H466,OFFSET(Tableau1[[#Headers],[01_LANCEMENT]:[15]],MATCH(récap!J466,Tableau1[Codearticle],0),0),0)),"")</f>
        <v/>
      </c>
      <c r="S466" t="e">
        <f>IF(P466=0,"",VLOOKUP(J466,[1]!Tableau1[#All],3,0))</f>
        <v>#REF!</v>
      </c>
      <c r="T466" s="11">
        <f t="shared" si="28"/>
        <v>49</v>
      </c>
      <c r="U466" t="str">
        <f t="shared" si="29"/>
        <v>2023-49</v>
      </c>
    </row>
    <row r="467" spans="5:21" x14ac:dyDescent="0.3">
      <c r="E467">
        <v>4183665</v>
      </c>
      <c r="H467">
        <v>20</v>
      </c>
      <c r="I467" t="s">
        <v>495</v>
      </c>
      <c r="J467" t="s">
        <v>14</v>
      </c>
      <c r="K467" s="10">
        <v>45265</v>
      </c>
      <c r="L467" t="s">
        <v>1800</v>
      </c>
      <c r="M467" t="s">
        <v>28</v>
      </c>
      <c r="N467" t="str">
        <f>IF(VLOOKUP(J467,[1]liste!M:M,1,0)&gt;0,"oui","non")</f>
        <v>oui</v>
      </c>
      <c r="O467" t="str">
        <f>VLOOKUP(J467,[1]liste!M:N,2,0)</f>
        <v>DF</v>
      </c>
      <c r="P467" t="e">
        <f>MATCH(J467,[1]!Tableau1[Codearticle],0)</f>
        <v>#REF!</v>
      </c>
      <c r="R467" t="str">
        <f ca="1">IFERROR(INDEX(Tableau1[[#Headers],[01_LANCEMENT]:[15]],1,MATCH(récap!H467,OFFSET(Tableau1[[#Headers],[01_LANCEMENT]:[15]],MATCH(récap!J467,Tableau1[Codearticle],0),0),0)),"")</f>
        <v/>
      </c>
      <c r="S467" t="e">
        <f>IF(P467=0,"",VLOOKUP(J467,[1]!Tableau1[#All],3,0))</f>
        <v>#REF!</v>
      </c>
      <c r="T467" s="11">
        <f t="shared" si="28"/>
        <v>49</v>
      </c>
      <c r="U467" t="str">
        <f t="shared" si="29"/>
        <v>2023-49</v>
      </c>
    </row>
    <row r="468" spans="5:21" x14ac:dyDescent="0.3">
      <c r="E468">
        <v>7399717</v>
      </c>
      <c r="H468">
        <v>40</v>
      </c>
      <c r="I468" t="s">
        <v>496</v>
      </c>
      <c r="J468" t="s">
        <v>14</v>
      </c>
      <c r="K468" s="10">
        <v>45266</v>
      </c>
      <c r="L468" t="s">
        <v>1800</v>
      </c>
      <c r="M468" t="s">
        <v>28</v>
      </c>
      <c r="N468" t="str">
        <f>IF(VLOOKUP(J468,[1]liste!M:M,1,0)&gt;0,"oui","non")</f>
        <v>oui</v>
      </c>
      <c r="O468" t="str">
        <f>VLOOKUP(J468,[1]liste!M:N,2,0)</f>
        <v>DF</v>
      </c>
      <c r="P468" t="e">
        <f>MATCH(J468,[1]!Tableau1[Codearticle],0)</f>
        <v>#REF!</v>
      </c>
      <c r="R468" t="str">
        <f ca="1">IFERROR(INDEX(Tableau1[[#Headers],[01_LANCEMENT]:[15]],1,MATCH(récap!H468,OFFSET(Tableau1[[#Headers],[01_LANCEMENT]:[15]],MATCH(récap!J468,Tableau1[Codearticle],0),0),0)),"")</f>
        <v>02</v>
      </c>
      <c r="S468" t="e">
        <f>IF(P468=0,"",VLOOKUP(J468,[1]!Tableau1[#All],3,0))</f>
        <v>#REF!</v>
      </c>
      <c r="T468" s="11">
        <f t="shared" si="28"/>
        <v>49</v>
      </c>
      <c r="U468" t="str">
        <f t="shared" si="29"/>
        <v>2023-49</v>
      </c>
    </row>
    <row r="469" spans="5:21" x14ac:dyDescent="0.3">
      <c r="E469">
        <v>4990254</v>
      </c>
      <c r="H469">
        <v>20</v>
      </c>
      <c r="I469" t="s">
        <v>497</v>
      </c>
      <c r="J469" t="s">
        <v>14</v>
      </c>
      <c r="K469" s="10">
        <v>45266</v>
      </c>
      <c r="L469" t="s">
        <v>1800</v>
      </c>
      <c r="M469" t="s">
        <v>28</v>
      </c>
      <c r="N469" t="str">
        <f>IF(VLOOKUP(J469,[1]liste!M:M,1,0)&gt;0,"oui","non")</f>
        <v>oui</v>
      </c>
      <c r="O469" t="str">
        <f>VLOOKUP(J469,[1]liste!M:N,2,0)</f>
        <v>DF</v>
      </c>
      <c r="P469" t="e">
        <f>MATCH(J469,[1]!Tableau1[Codearticle],0)</f>
        <v>#REF!</v>
      </c>
      <c r="R469" t="str">
        <f ca="1">IFERROR(INDEX(Tableau1[[#Headers],[01_LANCEMENT]:[15]],1,MATCH(récap!H469,OFFSET(Tableau1[[#Headers],[01_LANCEMENT]:[15]],MATCH(récap!J469,Tableau1[Codearticle],0),0),0)),"")</f>
        <v/>
      </c>
      <c r="S469" t="e">
        <f>IF(P469=0,"",VLOOKUP(J469,[1]!Tableau1[#All],3,0))</f>
        <v>#REF!</v>
      </c>
      <c r="T469" s="11">
        <f t="shared" si="28"/>
        <v>49</v>
      </c>
      <c r="U469" t="str">
        <f t="shared" si="29"/>
        <v>2023-49</v>
      </c>
    </row>
    <row r="470" spans="5:21" x14ac:dyDescent="0.3">
      <c r="E470">
        <v>1812709</v>
      </c>
      <c r="H470">
        <v>20</v>
      </c>
      <c r="I470" t="s">
        <v>498</v>
      </c>
      <c r="J470" t="s">
        <v>14</v>
      </c>
      <c r="K470" s="10">
        <v>45267</v>
      </c>
      <c r="L470" t="s">
        <v>1800</v>
      </c>
      <c r="M470" t="s">
        <v>28</v>
      </c>
      <c r="N470" t="str">
        <f>IF(VLOOKUP(J470,[1]liste!M:M,1,0)&gt;0,"oui","non")</f>
        <v>oui</v>
      </c>
      <c r="O470" t="str">
        <f>VLOOKUP(J470,[1]liste!M:N,2,0)</f>
        <v>DF</v>
      </c>
      <c r="P470" t="e">
        <f>MATCH(J470,[1]!Tableau1[Codearticle],0)</f>
        <v>#REF!</v>
      </c>
      <c r="R470" t="str">
        <f ca="1">IFERROR(INDEX(Tableau1[[#Headers],[01_LANCEMENT]:[15]],1,MATCH(récap!H470,OFFSET(Tableau1[[#Headers],[01_LANCEMENT]:[15]],MATCH(récap!J470,Tableau1[Codearticle],0),0),0)),"")</f>
        <v/>
      </c>
      <c r="S470" t="e">
        <f>IF(P470=0,"",VLOOKUP(J470,[1]!Tableau1[#All],3,0))</f>
        <v>#REF!</v>
      </c>
      <c r="T470" s="11">
        <f t="shared" si="28"/>
        <v>49</v>
      </c>
      <c r="U470" t="str">
        <f t="shared" si="29"/>
        <v>2023-49</v>
      </c>
    </row>
    <row r="471" spans="5:21" x14ac:dyDescent="0.3">
      <c r="E471">
        <v>6086004</v>
      </c>
      <c r="H471">
        <v>20</v>
      </c>
      <c r="I471" t="s">
        <v>499</v>
      </c>
      <c r="J471" t="s">
        <v>14</v>
      </c>
      <c r="K471" s="10">
        <v>45268</v>
      </c>
      <c r="L471" t="s">
        <v>1800</v>
      </c>
      <c r="M471" t="s">
        <v>28</v>
      </c>
      <c r="N471" t="str">
        <f>IF(VLOOKUP(J471,[1]liste!M:M,1,0)&gt;0,"oui","non")</f>
        <v>oui</v>
      </c>
      <c r="O471" t="str">
        <f>VLOOKUP(J471,[1]liste!M:N,2,0)</f>
        <v>DF</v>
      </c>
      <c r="P471" t="e">
        <f>MATCH(J471,[1]!Tableau1[Codearticle],0)</f>
        <v>#REF!</v>
      </c>
      <c r="R471" t="str">
        <f ca="1">IFERROR(INDEX(Tableau1[[#Headers],[01_LANCEMENT]:[15]],1,MATCH(récap!H471,OFFSET(Tableau1[[#Headers],[01_LANCEMENT]:[15]],MATCH(récap!J471,Tableau1[Codearticle],0),0),0)),"")</f>
        <v/>
      </c>
      <c r="S471" t="e">
        <f>IF(P471=0,"",VLOOKUP(J471,[1]!Tableau1[#All],3,0))</f>
        <v>#REF!</v>
      </c>
      <c r="T471" s="11">
        <f t="shared" si="28"/>
        <v>49</v>
      </c>
      <c r="U471" t="str">
        <f t="shared" si="29"/>
        <v>2023-49</v>
      </c>
    </row>
    <row r="472" spans="5:21" x14ac:dyDescent="0.3">
      <c r="E472">
        <v>9356803</v>
      </c>
      <c r="H472">
        <v>40</v>
      </c>
      <c r="I472" t="s">
        <v>500</v>
      </c>
      <c r="J472" t="s">
        <v>14</v>
      </c>
      <c r="K472" s="10">
        <v>45268</v>
      </c>
      <c r="L472" t="s">
        <v>1800</v>
      </c>
      <c r="M472" t="s">
        <v>28</v>
      </c>
      <c r="N472" t="str">
        <f>IF(VLOOKUP(J472,[1]liste!M:M,1,0)&gt;0,"oui","non")</f>
        <v>oui</v>
      </c>
      <c r="O472" t="str">
        <f>VLOOKUP(J472,[1]liste!M:N,2,0)</f>
        <v>DF</v>
      </c>
      <c r="P472" t="e">
        <f>MATCH(J472,[1]!Tableau1[Codearticle],0)</f>
        <v>#REF!</v>
      </c>
      <c r="R472" t="str">
        <f ca="1">IFERROR(INDEX(Tableau1[[#Headers],[01_LANCEMENT]:[15]],1,MATCH(récap!H472,OFFSET(Tableau1[[#Headers],[01_LANCEMENT]:[15]],MATCH(récap!J472,Tableau1[Codearticle],0),0),0)),"")</f>
        <v>02</v>
      </c>
      <c r="S472" t="e">
        <f>IF(P472=0,"",VLOOKUP(J472,[1]!Tableau1[#All],3,0))</f>
        <v>#REF!</v>
      </c>
      <c r="T472" s="11">
        <f t="shared" si="28"/>
        <v>49</v>
      </c>
      <c r="U472" t="str">
        <f t="shared" si="29"/>
        <v>2023-49</v>
      </c>
    </row>
    <row r="473" spans="5:21" x14ac:dyDescent="0.3">
      <c r="E473">
        <v>5177235</v>
      </c>
      <c r="H473">
        <v>20</v>
      </c>
      <c r="I473" t="s">
        <v>501</v>
      </c>
      <c r="J473" t="s">
        <v>14</v>
      </c>
      <c r="K473" s="10">
        <v>45274</v>
      </c>
      <c r="L473" t="s">
        <v>1800</v>
      </c>
      <c r="M473" t="s">
        <v>28</v>
      </c>
      <c r="N473" t="str">
        <f>IF(VLOOKUP(J473,[1]liste!M:M,1,0)&gt;0,"oui","non")</f>
        <v>oui</v>
      </c>
      <c r="O473" t="str">
        <f>VLOOKUP(J473,[1]liste!M:N,2,0)</f>
        <v>DF</v>
      </c>
      <c r="P473" t="e">
        <f>MATCH(J473,[1]!Tableau1[Codearticle],0)</f>
        <v>#REF!</v>
      </c>
      <c r="R473" t="str">
        <f ca="1">IFERROR(INDEX(Tableau1[[#Headers],[01_LANCEMENT]:[15]],1,MATCH(récap!H473,OFFSET(Tableau1[[#Headers],[01_LANCEMENT]:[15]],MATCH(récap!J473,Tableau1[Codearticle],0),0),0)),"")</f>
        <v/>
      </c>
      <c r="S473" t="e">
        <f>IF(P473=0,"",VLOOKUP(J473,[1]!Tableau1[#All],3,0))</f>
        <v>#REF!</v>
      </c>
      <c r="T473" s="11">
        <f t="shared" si="28"/>
        <v>50</v>
      </c>
      <c r="U473" t="str">
        <f t="shared" si="29"/>
        <v>2023-50</v>
      </c>
    </row>
    <row r="474" spans="5:21" x14ac:dyDescent="0.3">
      <c r="E474">
        <v>5083739</v>
      </c>
      <c r="H474">
        <v>40</v>
      </c>
      <c r="I474" t="s">
        <v>502</v>
      </c>
      <c r="J474" t="s">
        <v>14</v>
      </c>
      <c r="K474" s="10">
        <v>45271</v>
      </c>
      <c r="L474" t="s">
        <v>1800</v>
      </c>
      <c r="M474" t="s">
        <v>28</v>
      </c>
      <c r="N474" t="str">
        <f>IF(VLOOKUP(J474,[1]liste!M:M,1,0)&gt;0,"oui","non")</f>
        <v>oui</v>
      </c>
      <c r="O474" t="str">
        <f>VLOOKUP(J474,[1]liste!M:N,2,0)</f>
        <v>DF</v>
      </c>
      <c r="P474" t="e">
        <f>MATCH(J474,[1]!Tableau1[Codearticle],0)</f>
        <v>#REF!</v>
      </c>
      <c r="R474" t="str">
        <f ca="1">IFERROR(INDEX(Tableau1[[#Headers],[01_LANCEMENT]:[15]],1,MATCH(récap!H474,OFFSET(Tableau1[[#Headers],[01_LANCEMENT]:[15]],MATCH(récap!J474,Tableau1[Codearticle],0),0),0)),"")</f>
        <v>02</v>
      </c>
      <c r="S474" t="e">
        <f>IF(P474=0,"",VLOOKUP(J474,[1]!Tableau1[#All],3,0))</f>
        <v>#REF!</v>
      </c>
      <c r="T474" s="11">
        <f t="shared" si="28"/>
        <v>50</v>
      </c>
      <c r="U474" t="str">
        <f t="shared" si="29"/>
        <v>2023-50</v>
      </c>
    </row>
    <row r="475" spans="5:21" x14ac:dyDescent="0.3">
      <c r="E475">
        <v>4586879</v>
      </c>
      <c r="H475">
        <v>45</v>
      </c>
      <c r="I475" t="s">
        <v>503</v>
      </c>
      <c r="J475" t="s">
        <v>14</v>
      </c>
      <c r="K475" s="10">
        <v>45273</v>
      </c>
      <c r="L475" t="s">
        <v>1800</v>
      </c>
      <c r="M475" t="s">
        <v>28</v>
      </c>
      <c r="N475" t="str">
        <f>IF(VLOOKUP(J475,[1]liste!M:M,1,0)&gt;0,"oui","non")</f>
        <v>oui</v>
      </c>
      <c r="O475" t="str">
        <f>VLOOKUP(J475,[1]liste!M:N,2,0)</f>
        <v>DF</v>
      </c>
      <c r="P475" t="e">
        <f>MATCH(J475,[1]!Tableau1[Codearticle],0)</f>
        <v>#REF!</v>
      </c>
      <c r="R475" t="str">
        <f ca="1">IFERROR(INDEX(Tableau1[[#Headers],[01_LANCEMENT]:[15]],1,MATCH(récap!H475,OFFSET(Tableau1[[#Headers],[01_LANCEMENT]:[15]],MATCH(récap!J475,Tableau1[Codearticle],0),0),0)),"")</f>
        <v/>
      </c>
      <c r="S475" t="e">
        <f>IF(P475=0,"",VLOOKUP(J475,[1]!Tableau1[#All],3,0))</f>
        <v>#REF!</v>
      </c>
      <c r="T475" s="11">
        <f t="shared" si="28"/>
        <v>50</v>
      </c>
      <c r="U475" t="str">
        <f t="shared" si="29"/>
        <v>2023-50</v>
      </c>
    </row>
    <row r="476" spans="5:21" x14ac:dyDescent="0.3">
      <c r="E476">
        <v>9257232</v>
      </c>
      <c r="H476">
        <v>20</v>
      </c>
      <c r="I476" t="s">
        <v>504</v>
      </c>
      <c r="J476" t="s">
        <v>14</v>
      </c>
      <c r="K476" s="10">
        <v>45271</v>
      </c>
      <c r="L476" t="s">
        <v>1800</v>
      </c>
      <c r="M476" t="s">
        <v>28</v>
      </c>
      <c r="N476" t="str">
        <f>IF(VLOOKUP(J476,[1]liste!M:M,1,0)&gt;0,"oui","non")</f>
        <v>oui</v>
      </c>
      <c r="O476" t="str">
        <f>VLOOKUP(J476,[1]liste!M:N,2,0)</f>
        <v>DF</v>
      </c>
      <c r="P476" t="e">
        <f>MATCH(J476,[1]!Tableau1[Codearticle],0)</f>
        <v>#REF!</v>
      </c>
      <c r="R476" t="str">
        <f ca="1">IFERROR(INDEX(Tableau1[[#Headers],[01_LANCEMENT]:[15]],1,MATCH(récap!H476,OFFSET(Tableau1[[#Headers],[01_LANCEMENT]:[15]],MATCH(récap!J476,Tableau1[Codearticle],0),0),0)),"")</f>
        <v/>
      </c>
      <c r="S476" t="e">
        <f>IF(P476=0,"",VLOOKUP(J476,[1]!Tableau1[#All],3,0))</f>
        <v>#REF!</v>
      </c>
      <c r="T476" s="11">
        <f t="shared" si="28"/>
        <v>50</v>
      </c>
      <c r="U476" t="str">
        <f t="shared" si="29"/>
        <v>2023-50</v>
      </c>
    </row>
    <row r="477" spans="5:21" x14ac:dyDescent="0.3">
      <c r="E477">
        <v>6281260</v>
      </c>
      <c r="H477">
        <v>45</v>
      </c>
      <c r="I477" t="s">
        <v>505</v>
      </c>
      <c r="J477" t="s">
        <v>14</v>
      </c>
      <c r="K477" s="10">
        <v>45272</v>
      </c>
      <c r="L477" t="s">
        <v>1800</v>
      </c>
      <c r="M477" t="s">
        <v>28</v>
      </c>
      <c r="N477" t="str">
        <f>IF(VLOOKUP(J477,[1]liste!M:M,1,0)&gt;0,"oui","non")</f>
        <v>oui</v>
      </c>
      <c r="O477" t="str">
        <f>VLOOKUP(J477,[1]liste!M:N,2,0)</f>
        <v>DF</v>
      </c>
      <c r="P477" t="e">
        <f>MATCH(J477,[1]!Tableau1[Codearticle],0)</f>
        <v>#REF!</v>
      </c>
      <c r="R477" t="str">
        <f ca="1">IFERROR(INDEX(Tableau1[[#Headers],[01_LANCEMENT]:[15]],1,MATCH(récap!H477,OFFSET(Tableau1[[#Headers],[01_LANCEMENT]:[15]],MATCH(récap!J477,Tableau1[Codearticle],0),0),0)),"")</f>
        <v/>
      </c>
      <c r="S477" t="e">
        <f>IF(P477=0,"",VLOOKUP(J477,[1]!Tableau1[#All],3,0))</f>
        <v>#REF!</v>
      </c>
      <c r="T477" s="11">
        <f t="shared" si="28"/>
        <v>50</v>
      </c>
      <c r="U477" t="str">
        <f t="shared" si="29"/>
        <v>2023-50</v>
      </c>
    </row>
    <row r="478" spans="5:21" x14ac:dyDescent="0.3">
      <c r="E478">
        <v>4149018</v>
      </c>
      <c r="H478">
        <v>20</v>
      </c>
      <c r="I478" t="s">
        <v>506</v>
      </c>
      <c r="J478" t="s">
        <v>14</v>
      </c>
      <c r="K478" s="10">
        <v>45272</v>
      </c>
      <c r="L478" t="s">
        <v>1800</v>
      </c>
      <c r="M478" t="s">
        <v>28</v>
      </c>
      <c r="N478" t="str">
        <f>IF(VLOOKUP(J478,[1]liste!M:M,1,0)&gt;0,"oui","non")</f>
        <v>oui</v>
      </c>
      <c r="O478" t="str">
        <f>VLOOKUP(J478,[1]liste!M:N,2,0)</f>
        <v>DF</v>
      </c>
      <c r="P478" t="e">
        <f>MATCH(J478,[1]!Tableau1[Codearticle],0)</f>
        <v>#REF!</v>
      </c>
      <c r="R478" t="str">
        <f ca="1">IFERROR(INDEX(Tableau1[[#Headers],[01_LANCEMENT]:[15]],1,MATCH(récap!H478,OFFSET(Tableau1[[#Headers],[01_LANCEMENT]:[15]],MATCH(récap!J478,Tableau1[Codearticle],0),0),0)),"")</f>
        <v/>
      </c>
      <c r="S478" t="e">
        <f>IF(P478=0,"",VLOOKUP(J478,[1]!Tableau1[#All],3,0))</f>
        <v>#REF!</v>
      </c>
      <c r="T478" s="11">
        <f t="shared" si="28"/>
        <v>50</v>
      </c>
      <c r="U478" t="str">
        <f t="shared" si="29"/>
        <v>2023-50</v>
      </c>
    </row>
    <row r="479" spans="5:21" x14ac:dyDescent="0.3">
      <c r="E479">
        <v>3211916</v>
      </c>
      <c r="H479">
        <v>20</v>
      </c>
      <c r="I479" t="s">
        <v>507</v>
      </c>
      <c r="J479" t="s">
        <v>14</v>
      </c>
      <c r="K479" s="10">
        <v>45272</v>
      </c>
      <c r="L479" t="s">
        <v>1800</v>
      </c>
      <c r="M479" t="s">
        <v>28</v>
      </c>
      <c r="N479" t="str">
        <f>IF(VLOOKUP(J479,[1]liste!M:M,1,0)&gt;0,"oui","non")</f>
        <v>oui</v>
      </c>
      <c r="O479" t="str">
        <f>VLOOKUP(J479,[1]liste!M:N,2,0)</f>
        <v>DF</v>
      </c>
      <c r="P479" t="e">
        <f>MATCH(J479,[1]!Tableau1[Codearticle],0)</f>
        <v>#REF!</v>
      </c>
      <c r="R479" t="str">
        <f ca="1">IFERROR(INDEX(Tableau1[[#Headers],[01_LANCEMENT]:[15]],1,MATCH(récap!H479,OFFSET(Tableau1[[#Headers],[01_LANCEMENT]:[15]],MATCH(récap!J479,Tableau1[Codearticle],0),0),0)),"")</f>
        <v/>
      </c>
      <c r="S479" t="e">
        <f>IF(P479=0,"",VLOOKUP(J479,[1]!Tableau1[#All],3,0))</f>
        <v>#REF!</v>
      </c>
      <c r="T479" s="11">
        <f t="shared" si="28"/>
        <v>50</v>
      </c>
      <c r="U479" t="str">
        <f t="shared" si="29"/>
        <v>2023-50</v>
      </c>
    </row>
    <row r="480" spans="5:21" x14ac:dyDescent="0.3">
      <c r="E480">
        <v>2472463</v>
      </c>
      <c r="H480">
        <v>20</v>
      </c>
      <c r="I480" t="s">
        <v>508</v>
      </c>
      <c r="J480" t="s">
        <v>14</v>
      </c>
      <c r="K480" s="10">
        <v>45280</v>
      </c>
      <c r="L480" t="s">
        <v>1800</v>
      </c>
      <c r="M480" t="s">
        <v>28</v>
      </c>
      <c r="N480" t="str">
        <f>IF(VLOOKUP(J480,[1]liste!M:M,1,0)&gt;0,"oui","non")</f>
        <v>oui</v>
      </c>
      <c r="O480" t="str">
        <f>VLOOKUP(J480,[1]liste!M:N,2,0)</f>
        <v>DF</v>
      </c>
      <c r="P480" t="e">
        <f>MATCH(J480,[1]!Tableau1[Codearticle],0)</f>
        <v>#REF!</v>
      </c>
      <c r="R480" t="str">
        <f ca="1">IFERROR(INDEX(Tableau1[[#Headers],[01_LANCEMENT]:[15]],1,MATCH(récap!H480,OFFSET(Tableau1[[#Headers],[01_LANCEMENT]:[15]],MATCH(récap!J480,Tableau1[Codearticle],0),0),0)),"")</f>
        <v/>
      </c>
      <c r="S480" t="e">
        <f>IF(P480=0,"",VLOOKUP(J480,[1]!Tableau1[#All],3,0))</f>
        <v>#REF!</v>
      </c>
      <c r="T480" s="11">
        <f t="shared" si="28"/>
        <v>51</v>
      </c>
      <c r="U480" t="str">
        <f t="shared" si="29"/>
        <v>2023-51</v>
      </c>
    </row>
    <row r="481" spans="5:21" x14ac:dyDescent="0.3">
      <c r="E481">
        <v>2052642</v>
      </c>
      <c r="H481">
        <v>40</v>
      </c>
      <c r="I481" t="s">
        <v>509</v>
      </c>
      <c r="J481" t="s">
        <v>14</v>
      </c>
      <c r="K481" s="10">
        <v>45286</v>
      </c>
      <c r="L481" t="s">
        <v>1800</v>
      </c>
      <c r="M481" t="s">
        <v>28</v>
      </c>
      <c r="N481" t="str">
        <f>IF(VLOOKUP(J481,[1]liste!M:M,1,0)&gt;0,"oui","non")</f>
        <v>oui</v>
      </c>
      <c r="O481" t="str">
        <f>VLOOKUP(J481,[1]liste!M:N,2,0)</f>
        <v>DF</v>
      </c>
      <c r="P481" t="e">
        <f>MATCH(J481,[1]!Tableau1[Codearticle],0)</f>
        <v>#REF!</v>
      </c>
      <c r="R481" t="str">
        <f ca="1">IFERROR(INDEX(Tableau1[[#Headers],[01_LANCEMENT]:[15]],1,MATCH(récap!H481,OFFSET(Tableau1[[#Headers],[01_LANCEMENT]:[15]],MATCH(récap!J481,Tableau1[Codearticle],0),0),0)),"")</f>
        <v>02</v>
      </c>
      <c r="S481" t="e">
        <f>IF(P481=0,"",VLOOKUP(J481,[1]!Tableau1[#All],3,0))</f>
        <v>#REF!</v>
      </c>
      <c r="T481" s="11">
        <f t="shared" si="28"/>
        <v>52</v>
      </c>
      <c r="U481" t="str">
        <f t="shared" si="29"/>
        <v>2023-52</v>
      </c>
    </row>
    <row r="482" spans="5:21" x14ac:dyDescent="0.3">
      <c r="E482">
        <v>7615454</v>
      </c>
      <c r="H482">
        <v>40</v>
      </c>
      <c r="I482" t="s">
        <v>510</v>
      </c>
      <c r="J482" t="s">
        <v>14</v>
      </c>
      <c r="K482" s="10">
        <v>45289</v>
      </c>
      <c r="L482" t="s">
        <v>1800</v>
      </c>
      <c r="M482" t="s">
        <v>28</v>
      </c>
      <c r="N482" t="str">
        <f>IF(VLOOKUP(J482,[1]liste!M:M,1,0)&gt;0,"oui","non")</f>
        <v>oui</v>
      </c>
      <c r="O482" t="str">
        <f>VLOOKUP(J482,[1]liste!M:N,2,0)</f>
        <v>DF</v>
      </c>
      <c r="P482" t="e">
        <f>MATCH(J482,[1]!Tableau1[Codearticle],0)</f>
        <v>#REF!</v>
      </c>
      <c r="R482" t="str">
        <f ca="1">IFERROR(INDEX(Tableau1[[#Headers],[01_LANCEMENT]:[15]],1,MATCH(récap!H482,OFFSET(Tableau1[[#Headers],[01_LANCEMENT]:[15]],MATCH(récap!J482,Tableau1[Codearticle],0),0),0)),"")</f>
        <v>02</v>
      </c>
      <c r="S482" t="e">
        <f>IF(P482=0,"",VLOOKUP(J482,[1]!Tableau1[#All],3,0))</f>
        <v>#REF!</v>
      </c>
      <c r="T482" s="11">
        <f t="shared" si="28"/>
        <v>52</v>
      </c>
      <c r="U482" t="str">
        <f t="shared" si="29"/>
        <v>2023-52</v>
      </c>
    </row>
    <row r="483" spans="5:21" x14ac:dyDescent="0.3">
      <c r="E483">
        <v>7513779</v>
      </c>
      <c r="H483">
        <v>45</v>
      </c>
      <c r="I483" t="s">
        <v>511</v>
      </c>
      <c r="J483" t="s">
        <v>14</v>
      </c>
      <c r="K483" s="10">
        <v>45278</v>
      </c>
      <c r="L483" t="s">
        <v>1800</v>
      </c>
      <c r="M483" t="s">
        <v>28</v>
      </c>
      <c r="N483" t="str">
        <f>IF(VLOOKUP(J483,[1]liste!M:M,1,0)&gt;0,"oui","non")</f>
        <v>oui</v>
      </c>
      <c r="O483" t="str">
        <f>VLOOKUP(J483,[1]liste!M:N,2,0)</f>
        <v>DF</v>
      </c>
      <c r="P483" t="e">
        <f>MATCH(J483,[1]!Tableau1[Codearticle],0)</f>
        <v>#REF!</v>
      </c>
      <c r="R483" t="str">
        <f ca="1">IFERROR(INDEX(Tableau1[[#Headers],[01_LANCEMENT]:[15]],1,MATCH(récap!H483,OFFSET(Tableau1[[#Headers],[01_LANCEMENT]:[15]],MATCH(récap!J483,Tableau1[Codearticle],0),0),0)),"")</f>
        <v/>
      </c>
      <c r="S483" t="e">
        <f>IF(P483=0,"",VLOOKUP(J483,[1]!Tableau1[#All],3,0))</f>
        <v>#REF!</v>
      </c>
      <c r="T483" s="11">
        <f t="shared" si="28"/>
        <v>51</v>
      </c>
      <c r="U483" t="str">
        <f t="shared" si="29"/>
        <v>2023-51</v>
      </c>
    </row>
    <row r="484" spans="5:21" x14ac:dyDescent="0.3">
      <c r="E484">
        <v>6772947</v>
      </c>
      <c r="H484">
        <v>20</v>
      </c>
      <c r="I484" t="s">
        <v>512</v>
      </c>
      <c r="J484" t="s">
        <v>14</v>
      </c>
      <c r="K484" s="10">
        <v>45278</v>
      </c>
      <c r="L484" t="s">
        <v>1800</v>
      </c>
      <c r="M484" t="s">
        <v>28</v>
      </c>
      <c r="N484" t="str">
        <f>IF(VLOOKUP(J484,[1]liste!M:M,1,0)&gt;0,"oui","non")</f>
        <v>oui</v>
      </c>
      <c r="O484" t="str">
        <f>VLOOKUP(J484,[1]liste!M:N,2,0)</f>
        <v>DF</v>
      </c>
      <c r="P484" t="e">
        <f>MATCH(J484,[1]!Tableau1[Codearticle],0)</f>
        <v>#REF!</v>
      </c>
      <c r="R484" t="str">
        <f ca="1">IFERROR(INDEX(Tableau1[[#Headers],[01_LANCEMENT]:[15]],1,MATCH(récap!H484,OFFSET(Tableau1[[#Headers],[01_LANCEMENT]:[15]],MATCH(récap!J484,Tableau1[Codearticle],0),0),0)),"")</f>
        <v/>
      </c>
      <c r="S484" t="e">
        <f>IF(P484=0,"",VLOOKUP(J484,[1]!Tableau1[#All],3,0))</f>
        <v>#REF!</v>
      </c>
      <c r="T484" s="11">
        <f t="shared" ref="T484:T495" si="30">_xlfn.ISOWEEKNUM(K484)</f>
        <v>51</v>
      </c>
      <c r="U484" t="str">
        <f t="shared" ref="U484:U495" si="31">YEAR(K484)&amp;"-"&amp;""&amp;T484</f>
        <v>2023-51</v>
      </c>
    </row>
    <row r="485" spans="5:21" x14ac:dyDescent="0.3">
      <c r="E485">
        <v>2143596</v>
      </c>
      <c r="H485">
        <v>20</v>
      </c>
      <c r="I485" t="s">
        <v>513</v>
      </c>
      <c r="J485" t="s">
        <v>14</v>
      </c>
      <c r="K485" s="10">
        <v>45288</v>
      </c>
      <c r="L485" t="s">
        <v>1800</v>
      </c>
      <c r="M485" t="s">
        <v>28</v>
      </c>
      <c r="N485" t="str">
        <f>IF(VLOOKUP(J485,[1]liste!M:M,1,0)&gt;0,"oui","non")</f>
        <v>oui</v>
      </c>
      <c r="O485" t="str">
        <f>VLOOKUP(J485,[1]liste!M:N,2,0)</f>
        <v>DF</v>
      </c>
      <c r="P485" t="e">
        <f>MATCH(J485,[1]!Tableau1[Codearticle],0)</f>
        <v>#REF!</v>
      </c>
      <c r="R485" t="str">
        <f ca="1">IFERROR(INDEX(Tableau1[[#Headers],[01_LANCEMENT]:[15]],1,MATCH(récap!H485,OFFSET(Tableau1[[#Headers],[01_LANCEMENT]:[15]],MATCH(récap!J485,Tableau1[Codearticle],0),0),0)),"")</f>
        <v/>
      </c>
      <c r="S485" t="e">
        <f>IF(P485=0,"",VLOOKUP(J485,[1]!Tableau1[#All],3,0))</f>
        <v>#REF!</v>
      </c>
      <c r="T485" s="11">
        <f t="shared" si="30"/>
        <v>52</v>
      </c>
      <c r="U485" t="str">
        <f t="shared" si="31"/>
        <v>2023-52</v>
      </c>
    </row>
    <row r="486" spans="5:21" x14ac:dyDescent="0.3">
      <c r="E486">
        <v>5367442</v>
      </c>
      <c r="H486">
        <v>40</v>
      </c>
      <c r="I486" t="s">
        <v>514</v>
      </c>
      <c r="J486" t="s">
        <v>14</v>
      </c>
      <c r="K486" s="10">
        <v>45261</v>
      </c>
      <c r="L486" t="s">
        <v>1800</v>
      </c>
      <c r="M486" t="s">
        <v>28</v>
      </c>
      <c r="N486" t="str">
        <f>IF(VLOOKUP(J486,[1]liste!M:M,1,0)&gt;0,"oui","non")</f>
        <v>oui</v>
      </c>
      <c r="O486" t="str">
        <f>VLOOKUP(J486,[1]liste!M:N,2,0)</f>
        <v>DF</v>
      </c>
      <c r="P486" t="e">
        <f>MATCH(J486,[1]!Tableau1[Codearticle],0)</f>
        <v>#REF!</v>
      </c>
      <c r="R486" t="str">
        <f ca="1">IFERROR(INDEX(Tableau1[[#Headers],[01_LANCEMENT]:[15]],1,MATCH(récap!H486,OFFSET(Tableau1[[#Headers],[01_LANCEMENT]:[15]],MATCH(récap!J486,Tableau1[Codearticle],0),0),0)),"")</f>
        <v>02</v>
      </c>
      <c r="S486" t="e">
        <f>IF(P486=0,"",VLOOKUP(J486,[1]!Tableau1[#All],3,0))</f>
        <v>#REF!</v>
      </c>
      <c r="T486" s="11">
        <f t="shared" si="30"/>
        <v>48</v>
      </c>
      <c r="U486" t="str">
        <f t="shared" si="31"/>
        <v>2023-48</v>
      </c>
    </row>
    <row r="487" spans="5:21" x14ac:dyDescent="0.3">
      <c r="E487">
        <v>1960904</v>
      </c>
      <c r="H487">
        <v>40</v>
      </c>
      <c r="I487" t="s">
        <v>515</v>
      </c>
      <c r="J487" t="s">
        <v>14</v>
      </c>
      <c r="K487" s="10">
        <v>45264</v>
      </c>
      <c r="L487" t="s">
        <v>1800</v>
      </c>
      <c r="M487" t="s">
        <v>28</v>
      </c>
      <c r="N487" t="str">
        <f>IF(VLOOKUP(J487,[1]liste!M:M,1,0)&gt;0,"oui","non")</f>
        <v>oui</v>
      </c>
      <c r="O487" t="str">
        <f>VLOOKUP(J487,[1]liste!M:N,2,0)</f>
        <v>DF</v>
      </c>
      <c r="P487" t="e">
        <f>MATCH(J487,[1]!Tableau1[Codearticle],0)</f>
        <v>#REF!</v>
      </c>
      <c r="R487" t="str">
        <f ca="1">IFERROR(INDEX(Tableau1[[#Headers],[01_LANCEMENT]:[15]],1,MATCH(récap!H487,OFFSET(Tableau1[[#Headers],[01_LANCEMENT]:[15]],MATCH(récap!J487,Tableau1[Codearticle],0),0),0)),"")</f>
        <v>02</v>
      </c>
      <c r="S487" t="e">
        <f>IF(P487=0,"",VLOOKUP(J487,[1]!Tableau1[#All],3,0))</f>
        <v>#REF!</v>
      </c>
      <c r="T487" s="11">
        <f t="shared" si="30"/>
        <v>49</v>
      </c>
      <c r="U487" t="str">
        <f t="shared" si="31"/>
        <v>2023-49</v>
      </c>
    </row>
    <row r="488" spans="5:21" x14ac:dyDescent="0.3">
      <c r="E488">
        <v>3313241</v>
      </c>
      <c r="H488">
        <v>40</v>
      </c>
      <c r="I488" t="s">
        <v>516</v>
      </c>
      <c r="J488" t="s">
        <v>14</v>
      </c>
      <c r="K488" s="10">
        <v>45265</v>
      </c>
      <c r="L488" t="s">
        <v>1800</v>
      </c>
      <c r="M488" t="s">
        <v>28</v>
      </c>
      <c r="N488" t="str">
        <f>IF(VLOOKUP(J488,[1]liste!M:M,1,0)&gt;0,"oui","non")</f>
        <v>oui</v>
      </c>
      <c r="O488" t="str">
        <f>VLOOKUP(J488,[1]liste!M:N,2,0)</f>
        <v>DF</v>
      </c>
      <c r="P488" t="e">
        <f>MATCH(J488,[1]!Tableau1[Codearticle],0)</f>
        <v>#REF!</v>
      </c>
      <c r="R488" t="str">
        <f ca="1">IFERROR(INDEX(Tableau1[[#Headers],[01_LANCEMENT]:[15]],1,MATCH(récap!H488,OFFSET(Tableau1[[#Headers],[01_LANCEMENT]:[15]],MATCH(récap!J488,Tableau1[Codearticle],0),0),0)),"")</f>
        <v>02</v>
      </c>
      <c r="S488" t="e">
        <f>IF(P488=0,"",VLOOKUP(J488,[1]!Tableau1[#All],3,0))</f>
        <v>#REF!</v>
      </c>
      <c r="T488" s="11">
        <f t="shared" si="30"/>
        <v>49</v>
      </c>
      <c r="U488" t="str">
        <f t="shared" si="31"/>
        <v>2023-49</v>
      </c>
    </row>
    <row r="489" spans="5:21" x14ac:dyDescent="0.3">
      <c r="E489">
        <v>4552767</v>
      </c>
      <c r="H489">
        <v>20</v>
      </c>
      <c r="I489" t="s">
        <v>517</v>
      </c>
      <c r="J489" t="s">
        <v>14</v>
      </c>
      <c r="K489" s="10">
        <v>45273</v>
      </c>
      <c r="L489" t="s">
        <v>1800</v>
      </c>
      <c r="M489" t="s">
        <v>28</v>
      </c>
      <c r="N489" t="str">
        <f>IF(VLOOKUP(J489,[1]liste!M:M,1,0)&gt;0,"oui","non")</f>
        <v>oui</v>
      </c>
      <c r="O489" t="str">
        <f>VLOOKUP(J489,[1]liste!M:N,2,0)</f>
        <v>DF</v>
      </c>
      <c r="P489" t="e">
        <f>MATCH(J489,[1]!Tableau1[Codearticle],0)</f>
        <v>#REF!</v>
      </c>
      <c r="R489" t="str">
        <f ca="1">IFERROR(INDEX(Tableau1[[#Headers],[01_LANCEMENT]:[15]],1,MATCH(récap!H489,OFFSET(Tableau1[[#Headers],[01_LANCEMENT]:[15]],MATCH(récap!J489,Tableau1[Codearticle],0),0),0)),"")</f>
        <v/>
      </c>
      <c r="S489" t="e">
        <f>IF(P489=0,"",VLOOKUP(J489,[1]!Tableau1[#All],3,0))</f>
        <v>#REF!</v>
      </c>
      <c r="T489" s="11">
        <f t="shared" si="30"/>
        <v>50</v>
      </c>
      <c r="U489" t="str">
        <f t="shared" si="31"/>
        <v>2023-50</v>
      </c>
    </row>
    <row r="490" spans="5:21" x14ac:dyDescent="0.3">
      <c r="E490">
        <v>3159261</v>
      </c>
      <c r="H490">
        <v>20</v>
      </c>
      <c r="I490" t="s">
        <v>518</v>
      </c>
      <c r="J490" t="s">
        <v>14</v>
      </c>
      <c r="K490" s="10">
        <v>45274</v>
      </c>
      <c r="L490" t="s">
        <v>1800</v>
      </c>
      <c r="M490" t="s">
        <v>28</v>
      </c>
      <c r="N490" t="str">
        <f>IF(VLOOKUP(J490,[1]liste!M:M,1,0)&gt;0,"oui","non")</f>
        <v>oui</v>
      </c>
      <c r="O490" t="str">
        <f>VLOOKUP(J490,[1]liste!M:N,2,0)</f>
        <v>DF</v>
      </c>
      <c r="P490" t="e">
        <f>MATCH(J490,[1]!Tableau1[Codearticle],0)</f>
        <v>#REF!</v>
      </c>
      <c r="R490" t="str">
        <f ca="1">IFERROR(INDEX(Tableau1[[#Headers],[01_LANCEMENT]:[15]],1,MATCH(récap!H490,OFFSET(Tableau1[[#Headers],[01_LANCEMENT]:[15]],MATCH(récap!J490,Tableau1[Codearticle],0),0),0)),"")</f>
        <v/>
      </c>
      <c r="S490" t="e">
        <f>IF(P490=0,"",VLOOKUP(J490,[1]!Tableau1[#All],3,0))</f>
        <v>#REF!</v>
      </c>
      <c r="T490" s="11">
        <f t="shared" si="30"/>
        <v>50</v>
      </c>
      <c r="U490" t="str">
        <f t="shared" si="31"/>
        <v>2023-50</v>
      </c>
    </row>
    <row r="491" spans="5:21" x14ac:dyDescent="0.3">
      <c r="E491">
        <v>8645924</v>
      </c>
      <c r="H491">
        <v>40</v>
      </c>
      <c r="I491" t="s">
        <v>519</v>
      </c>
      <c r="J491" t="s">
        <v>14</v>
      </c>
      <c r="K491" s="10">
        <v>45275</v>
      </c>
      <c r="L491" t="s">
        <v>1800</v>
      </c>
      <c r="M491" t="s">
        <v>28</v>
      </c>
      <c r="N491" t="str">
        <f>IF(VLOOKUP(J491,[1]liste!M:M,1,0)&gt;0,"oui","non")</f>
        <v>oui</v>
      </c>
      <c r="O491" t="str">
        <f>VLOOKUP(J491,[1]liste!M:N,2,0)</f>
        <v>DF</v>
      </c>
      <c r="P491" t="e">
        <f>MATCH(J491,[1]!Tableau1[Codearticle],0)</f>
        <v>#REF!</v>
      </c>
      <c r="R491" t="str">
        <f ca="1">IFERROR(INDEX(Tableau1[[#Headers],[01_LANCEMENT]:[15]],1,MATCH(récap!H491,OFFSET(Tableau1[[#Headers],[01_LANCEMENT]:[15]],MATCH(récap!J491,Tableau1[Codearticle],0),0),0)),"")</f>
        <v>02</v>
      </c>
      <c r="S491" t="e">
        <f>IF(P491=0,"",VLOOKUP(J491,[1]!Tableau1[#All],3,0))</f>
        <v>#REF!</v>
      </c>
      <c r="T491" s="11">
        <f t="shared" si="30"/>
        <v>50</v>
      </c>
      <c r="U491" t="str">
        <f t="shared" si="31"/>
        <v>2023-50</v>
      </c>
    </row>
    <row r="492" spans="5:21" x14ac:dyDescent="0.3">
      <c r="E492">
        <v>1164217</v>
      </c>
      <c r="H492">
        <v>40</v>
      </c>
      <c r="I492" t="s">
        <v>520</v>
      </c>
      <c r="J492" t="s">
        <v>14</v>
      </c>
      <c r="K492" s="10">
        <v>45271</v>
      </c>
      <c r="L492" t="s">
        <v>1800</v>
      </c>
      <c r="M492" t="s">
        <v>28</v>
      </c>
      <c r="N492" t="str">
        <f>IF(VLOOKUP(J492,[1]liste!M:M,1,0)&gt;0,"oui","non")</f>
        <v>oui</v>
      </c>
      <c r="O492" t="str">
        <f>VLOOKUP(J492,[1]liste!M:N,2,0)</f>
        <v>DF</v>
      </c>
      <c r="P492" t="e">
        <f>MATCH(J492,[1]!Tableau1[Codearticle],0)</f>
        <v>#REF!</v>
      </c>
      <c r="R492" t="str">
        <f ca="1">IFERROR(INDEX(Tableau1[[#Headers],[01_LANCEMENT]:[15]],1,MATCH(récap!H492,OFFSET(Tableau1[[#Headers],[01_LANCEMENT]:[15]],MATCH(récap!J492,Tableau1[Codearticle],0),0),0)),"")</f>
        <v>02</v>
      </c>
      <c r="S492" t="e">
        <f>IF(P492=0,"",VLOOKUP(J492,[1]!Tableau1[#All],3,0))</f>
        <v>#REF!</v>
      </c>
      <c r="T492" s="11">
        <f t="shared" si="30"/>
        <v>50</v>
      </c>
      <c r="U492" t="str">
        <f t="shared" si="31"/>
        <v>2023-50</v>
      </c>
    </row>
    <row r="493" spans="5:21" x14ac:dyDescent="0.3">
      <c r="E493">
        <v>5296532</v>
      </c>
      <c r="H493">
        <v>20</v>
      </c>
      <c r="I493" t="s">
        <v>521</v>
      </c>
      <c r="J493" t="s">
        <v>14</v>
      </c>
      <c r="K493" s="10">
        <v>45280</v>
      </c>
      <c r="L493" t="s">
        <v>1800</v>
      </c>
      <c r="M493" t="s">
        <v>28</v>
      </c>
      <c r="N493" t="str">
        <f>IF(VLOOKUP(J493,[1]liste!M:M,1,0)&gt;0,"oui","non")</f>
        <v>oui</v>
      </c>
      <c r="O493" t="str">
        <f>VLOOKUP(J493,[1]liste!M:N,2,0)</f>
        <v>DF</v>
      </c>
      <c r="P493" t="e">
        <f>MATCH(J493,[1]!Tableau1[Codearticle],0)</f>
        <v>#REF!</v>
      </c>
      <c r="R493" t="str">
        <f ca="1">IFERROR(INDEX(Tableau1[[#Headers],[01_LANCEMENT]:[15]],1,MATCH(récap!H493,OFFSET(Tableau1[[#Headers],[01_LANCEMENT]:[15]],MATCH(récap!J493,Tableau1[Codearticle],0),0),0)),"")</f>
        <v/>
      </c>
      <c r="S493" t="e">
        <f>IF(P493=0,"",VLOOKUP(J493,[1]!Tableau1[#All],3,0))</f>
        <v>#REF!</v>
      </c>
      <c r="T493" s="11">
        <f t="shared" si="30"/>
        <v>51</v>
      </c>
      <c r="U493" t="str">
        <f t="shared" si="31"/>
        <v>2023-51</v>
      </c>
    </row>
    <row r="494" spans="5:21" x14ac:dyDescent="0.3">
      <c r="E494">
        <v>4337419</v>
      </c>
      <c r="H494">
        <v>40</v>
      </c>
      <c r="I494" t="s">
        <v>522</v>
      </c>
      <c r="J494" t="s">
        <v>14</v>
      </c>
      <c r="K494" s="10">
        <v>45286</v>
      </c>
      <c r="L494" t="s">
        <v>1800</v>
      </c>
      <c r="M494" t="s">
        <v>28</v>
      </c>
      <c r="N494" t="str">
        <f>IF(VLOOKUP(J494,[1]liste!M:M,1,0)&gt;0,"oui","non")</f>
        <v>oui</v>
      </c>
      <c r="O494" t="str">
        <f>VLOOKUP(J494,[1]liste!M:N,2,0)</f>
        <v>DF</v>
      </c>
      <c r="P494" t="e">
        <f>MATCH(J494,[1]!Tableau1[Codearticle],0)</f>
        <v>#REF!</v>
      </c>
      <c r="R494" t="str">
        <f ca="1">IFERROR(INDEX(Tableau1[[#Headers],[01_LANCEMENT]:[15]],1,MATCH(récap!H494,OFFSET(Tableau1[[#Headers],[01_LANCEMENT]:[15]],MATCH(récap!J494,Tableau1[Codearticle],0),0),0)),"")</f>
        <v>02</v>
      </c>
      <c r="S494" t="e">
        <f>IF(P494=0,"",VLOOKUP(J494,[1]!Tableau1[#All],3,0))</f>
        <v>#REF!</v>
      </c>
      <c r="T494" s="11">
        <f t="shared" si="30"/>
        <v>52</v>
      </c>
      <c r="U494" t="str">
        <f t="shared" si="31"/>
        <v>2023-52</v>
      </c>
    </row>
    <row r="495" spans="5:21" x14ac:dyDescent="0.3">
      <c r="E495">
        <v>9720712</v>
      </c>
      <c r="H495">
        <v>20</v>
      </c>
      <c r="I495" t="s">
        <v>523</v>
      </c>
      <c r="J495" t="s">
        <v>14</v>
      </c>
      <c r="K495" s="10">
        <v>45275</v>
      </c>
      <c r="L495" t="s">
        <v>1800</v>
      </c>
      <c r="M495" t="s">
        <v>28</v>
      </c>
      <c r="N495" t="str">
        <f>IF(VLOOKUP(J495,[1]liste!M:M,1,0)&gt;0,"oui","non")</f>
        <v>oui</v>
      </c>
      <c r="O495" t="str">
        <f>VLOOKUP(J495,[1]liste!M:N,2,0)</f>
        <v>DF</v>
      </c>
      <c r="P495" t="e">
        <f>MATCH(J495,[1]!Tableau1[Codearticle],0)</f>
        <v>#REF!</v>
      </c>
      <c r="R495" t="str">
        <f ca="1">IFERROR(INDEX(Tableau1[[#Headers],[01_LANCEMENT]:[15]],1,MATCH(récap!H495,OFFSET(Tableau1[[#Headers],[01_LANCEMENT]:[15]],MATCH(récap!J495,Tableau1[Codearticle],0),0),0)),"")</f>
        <v/>
      </c>
      <c r="S495" t="e">
        <f>IF(P495=0,"",VLOOKUP(J495,[1]!Tableau1[#All],3,0))</f>
        <v>#REF!</v>
      </c>
      <c r="T495" s="11">
        <f t="shared" si="30"/>
        <v>50</v>
      </c>
      <c r="U495" t="str">
        <f t="shared" si="31"/>
        <v>2023-50</v>
      </c>
    </row>
    <row r="496" spans="5:21" x14ac:dyDescent="0.3">
      <c r="E496">
        <v>7609070</v>
      </c>
      <c r="H496">
        <v>20</v>
      </c>
      <c r="I496" t="s">
        <v>524</v>
      </c>
      <c r="J496" t="s">
        <v>14</v>
      </c>
      <c r="K496" s="10">
        <v>45282</v>
      </c>
      <c r="L496" t="s">
        <v>1800</v>
      </c>
      <c r="M496" t="s">
        <v>28</v>
      </c>
      <c r="N496" t="str">
        <f>IF(VLOOKUP(J496,[1]liste!M:M,1,0)&gt;0,"oui","non")</f>
        <v>oui</v>
      </c>
      <c r="O496" t="str">
        <f>VLOOKUP(J496,[1]liste!M:N,2,0)</f>
        <v>DF</v>
      </c>
      <c r="P496" t="e">
        <f>MATCH(J496,[1]!Tableau1[Codearticle],0)</f>
        <v>#REF!</v>
      </c>
      <c r="R496" t="str">
        <f ca="1">IFERROR(INDEX(Tableau1[[#Headers],[01_LANCEMENT]:[15]],1,MATCH(récap!H496,OFFSET(Tableau1[[#Headers],[01_LANCEMENT]:[15]],MATCH(récap!J496,Tableau1[Codearticle],0),0),0)),"")</f>
        <v/>
      </c>
      <c r="S496" t="e">
        <f>IF(P496=0,"",VLOOKUP(J496,[1]!Tableau1[#All],3,0))</f>
        <v>#REF!</v>
      </c>
      <c r="T496" s="11">
        <f t="shared" ref="T496:T500" si="32">_xlfn.ISOWEEKNUM(K496)</f>
        <v>51</v>
      </c>
      <c r="U496" t="str">
        <f t="shared" ref="U496:U500" si="33">YEAR(K496)&amp;"-"&amp;""&amp;T496</f>
        <v>2023-51</v>
      </c>
    </row>
    <row r="497" spans="5:21" x14ac:dyDescent="0.3">
      <c r="E497">
        <v>5614819</v>
      </c>
      <c r="H497">
        <v>40</v>
      </c>
      <c r="I497" t="s">
        <v>525</v>
      </c>
      <c r="J497" t="s">
        <v>14</v>
      </c>
      <c r="K497" s="10">
        <v>45278</v>
      </c>
      <c r="L497" t="s">
        <v>1800</v>
      </c>
      <c r="M497" t="s">
        <v>28</v>
      </c>
      <c r="N497" t="str">
        <f>IF(VLOOKUP(J497,[1]liste!M:M,1,0)&gt;0,"oui","non")</f>
        <v>oui</v>
      </c>
      <c r="O497" t="str">
        <f>VLOOKUP(J497,[1]liste!M:N,2,0)</f>
        <v>DF</v>
      </c>
      <c r="P497" t="e">
        <f>MATCH(J497,[1]!Tableau1[Codearticle],0)</f>
        <v>#REF!</v>
      </c>
      <c r="R497" t="str">
        <f ca="1">IFERROR(INDEX(Tableau1[[#Headers],[01_LANCEMENT]:[15]],1,MATCH(récap!H497,OFFSET(Tableau1[[#Headers],[01_LANCEMENT]:[15]],MATCH(récap!J497,Tableau1[Codearticle],0),0),0)),"")</f>
        <v>02</v>
      </c>
      <c r="S497" t="e">
        <f>IF(P497=0,"",VLOOKUP(J497,[1]!Tableau1[#All],3,0))</f>
        <v>#REF!</v>
      </c>
      <c r="T497" s="11">
        <f t="shared" si="32"/>
        <v>51</v>
      </c>
      <c r="U497" t="str">
        <f t="shared" si="33"/>
        <v>2023-51</v>
      </c>
    </row>
    <row r="498" spans="5:21" x14ac:dyDescent="0.3">
      <c r="E498">
        <v>3093507</v>
      </c>
      <c r="H498">
        <v>45</v>
      </c>
      <c r="I498" t="s">
        <v>526</v>
      </c>
      <c r="J498" t="s">
        <v>14</v>
      </c>
      <c r="K498" s="10">
        <v>45278</v>
      </c>
      <c r="L498" t="s">
        <v>1800</v>
      </c>
      <c r="M498" t="s">
        <v>28</v>
      </c>
      <c r="N498" t="str">
        <f>IF(VLOOKUP(J498,[1]liste!M:M,1,0)&gt;0,"oui","non")</f>
        <v>oui</v>
      </c>
      <c r="O498" t="str">
        <f>VLOOKUP(J498,[1]liste!M:N,2,0)</f>
        <v>DF</v>
      </c>
      <c r="P498" t="e">
        <f>MATCH(J498,[1]!Tableau1[Codearticle],0)</f>
        <v>#REF!</v>
      </c>
      <c r="R498" t="str">
        <f ca="1">IFERROR(INDEX(Tableau1[[#Headers],[01_LANCEMENT]:[15]],1,MATCH(récap!H498,OFFSET(Tableau1[[#Headers],[01_LANCEMENT]:[15]],MATCH(récap!J498,Tableau1[Codearticle],0),0),0)),"")</f>
        <v/>
      </c>
      <c r="S498" t="e">
        <f>IF(P498=0,"",VLOOKUP(J498,[1]!Tableau1[#All],3,0))</f>
        <v>#REF!</v>
      </c>
      <c r="T498" s="11">
        <f t="shared" si="32"/>
        <v>51</v>
      </c>
      <c r="U498" t="str">
        <f t="shared" si="33"/>
        <v>2023-51</v>
      </c>
    </row>
    <row r="499" spans="5:21" x14ac:dyDescent="0.3">
      <c r="E499">
        <v>3592046</v>
      </c>
      <c r="H499">
        <v>40</v>
      </c>
      <c r="I499" t="s">
        <v>527</v>
      </c>
      <c r="J499" t="s">
        <v>14</v>
      </c>
      <c r="K499" s="10">
        <v>45279</v>
      </c>
      <c r="L499" t="s">
        <v>1800</v>
      </c>
      <c r="M499" t="s">
        <v>28</v>
      </c>
      <c r="N499" t="str">
        <f>IF(VLOOKUP(J499,[1]liste!M:M,1,0)&gt;0,"oui","non")</f>
        <v>oui</v>
      </c>
      <c r="O499" t="str">
        <f>VLOOKUP(J499,[1]liste!M:N,2,0)</f>
        <v>DF</v>
      </c>
      <c r="P499" t="e">
        <f>MATCH(J499,[1]!Tableau1[Codearticle],0)</f>
        <v>#REF!</v>
      </c>
      <c r="R499" t="str">
        <f ca="1">IFERROR(INDEX(Tableau1[[#Headers],[01_LANCEMENT]:[15]],1,MATCH(récap!H499,OFFSET(Tableau1[[#Headers],[01_LANCEMENT]:[15]],MATCH(récap!J499,Tableau1[Codearticle],0),0),0)),"")</f>
        <v>02</v>
      </c>
      <c r="S499" t="e">
        <f>IF(P499=0,"",VLOOKUP(J499,[1]!Tableau1[#All],3,0))</f>
        <v>#REF!</v>
      </c>
      <c r="T499" s="11">
        <f t="shared" si="32"/>
        <v>51</v>
      </c>
      <c r="U499" t="str">
        <f t="shared" si="33"/>
        <v>2023-51</v>
      </c>
    </row>
    <row r="500" spans="5:21" x14ac:dyDescent="0.3">
      <c r="E500">
        <v>5473311</v>
      </c>
      <c r="H500">
        <v>20</v>
      </c>
      <c r="I500" t="s">
        <v>528</v>
      </c>
      <c r="J500" t="s">
        <v>14</v>
      </c>
      <c r="K500" s="10">
        <v>45287</v>
      </c>
      <c r="L500" t="s">
        <v>1800</v>
      </c>
      <c r="M500" t="s">
        <v>28</v>
      </c>
      <c r="N500" t="str">
        <f>IF(VLOOKUP(J500,[1]liste!M:M,1,0)&gt;0,"oui","non")</f>
        <v>oui</v>
      </c>
      <c r="O500" t="str">
        <f>VLOOKUP(J500,[1]liste!M:N,2,0)</f>
        <v>DF</v>
      </c>
      <c r="P500" t="e">
        <f>MATCH(J500,[1]!Tableau1[Codearticle],0)</f>
        <v>#REF!</v>
      </c>
      <c r="R500" t="str">
        <f ca="1">IFERROR(INDEX(Tableau1[[#Headers],[01_LANCEMENT]:[15]],1,MATCH(récap!H500,OFFSET(Tableau1[[#Headers],[01_LANCEMENT]:[15]],MATCH(récap!J500,Tableau1[Codearticle],0),0),0)),"")</f>
        <v/>
      </c>
      <c r="S500" t="e">
        <f>IF(P500=0,"",VLOOKUP(J500,[1]!Tableau1[#All],3,0))</f>
        <v>#REF!</v>
      </c>
      <c r="T500" s="11">
        <f t="shared" si="32"/>
        <v>52</v>
      </c>
      <c r="U500" t="str">
        <f t="shared" si="33"/>
        <v>2023-52</v>
      </c>
    </row>
    <row r="501" spans="5:21" x14ac:dyDescent="0.3">
      <c r="E501">
        <v>6982525</v>
      </c>
      <c r="H501">
        <v>40</v>
      </c>
      <c r="I501" t="s">
        <v>529</v>
      </c>
      <c r="J501" t="s">
        <v>14</v>
      </c>
      <c r="K501" s="10">
        <v>45279</v>
      </c>
      <c r="L501" t="s">
        <v>1800</v>
      </c>
      <c r="M501" t="s">
        <v>28</v>
      </c>
      <c r="N501" t="str">
        <f>IF(VLOOKUP(J501,[1]liste!M:M,1,0)&gt;0,"oui","non")</f>
        <v>oui</v>
      </c>
      <c r="O501" t="str">
        <f>VLOOKUP(J501,[1]liste!M:N,2,0)</f>
        <v>DF</v>
      </c>
      <c r="P501" t="e">
        <f>MATCH(J501,[1]!Tableau1[Codearticle],0)</f>
        <v>#REF!</v>
      </c>
      <c r="R501" t="str">
        <f ca="1">IFERROR(INDEX(Tableau1[[#Headers],[01_LANCEMENT]:[15]],1,MATCH(récap!H501,OFFSET(Tableau1[[#Headers],[01_LANCEMENT]:[15]],MATCH(récap!J501,Tableau1[Codearticle],0),0),0)),"")</f>
        <v>02</v>
      </c>
      <c r="S501" t="e">
        <f>IF(P501=0,"",VLOOKUP(J501,[1]!Tableau1[#All],3,0))</f>
        <v>#REF!</v>
      </c>
      <c r="T501" s="11">
        <f t="shared" ref="T501" si="34">_xlfn.ISOWEEKNUM(K501)</f>
        <v>51</v>
      </c>
      <c r="U501" t="str">
        <f t="shared" ref="U501" si="35">YEAR(K501)&amp;"-"&amp;""&amp;T501</f>
        <v>2023-51</v>
      </c>
    </row>
    <row r="502" spans="5:21" x14ac:dyDescent="0.3">
      <c r="E502">
        <v>1110372</v>
      </c>
      <c r="H502">
        <v>160</v>
      </c>
      <c r="I502" t="s">
        <v>530</v>
      </c>
      <c r="J502" t="s">
        <v>14</v>
      </c>
      <c r="K502" s="10">
        <v>45247</v>
      </c>
      <c r="L502" t="s">
        <v>1800</v>
      </c>
      <c r="M502" t="s">
        <v>28</v>
      </c>
      <c r="N502" t="str">
        <f>IF(VLOOKUP(J502,[1]liste!M:M,1,0)&gt;0,"oui","non")</f>
        <v>oui</v>
      </c>
      <c r="O502" t="str">
        <f>VLOOKUP(J502,[1]liste!M:N,2,0)</f>
        <v>DF</v>
      </c>
      <c r="P502" t="e">
        <f>MATCH(J502,[1]!Tableau1[Codearticle],0)</f>
        <v>#REF!</v>
      </c>
      <c r="R502" t="str">
        <f ca="1">IFERROR(INDEX(Tableau1[[#Headers],[01_LANCEMENT]:[15]],1,MATCH(récap!H502,OFFSET(Tableau1[[#Headers],[01_LANCEMENT]:[15]],MATCH(récap!J502,Tableau1[Codearticle],0),0),0)),"")</f>
        <v/>
      </c>
      <c r="S502" t="e">
        <f>IF(P502=0,"",VLOOKUP(J502,[1]!Tableau1[#All],3,0))</f>
        <v>#REF!</v>
      </c>
      <c r="T502" s="11">
        <f t="shared" ref="T502:T504" si="36">_xlfn.ISOWEEKNUM(K502)</f>
        <v>46</v>
      </c>
      <c r="U502" t="str">
        <f t="shared" ref="U502:U504" si="37">YEAR(K502)&amp;"-"&amp;""&amp;T502</f>
        <v>2023-46</v>
      </c>
    </row>
    <row r="503" spans="5:21" x14ac:dyDescent="0.3">
      <c r="E503">
        <v>3533273</v>
      </c>
      <c r="H503">
        <v>160</v>
      </c>
      <c r="I503" t="s">
        <v>531</v>
      </c>
      <c r="J503" t="s">
        <v>14</v>
      </c>
      <c r="K503" s="10">
        <v>45240</v>
      </c>
      <c r="L503" t="s">
        <v>1800</v>
      </c>
      <c r="M503" t="s">
        <v>28</v>
      </c>
      <c r="N503" t="str">
        <f>IF(VLOOKUP(J503,[1]liste!M:M,1,0)&gt;0,"oui","non")</f>
        <v>oui</v>
      </c>
      <c r="O503" t="str">
        <f>VLOOKUP(J503,[1]liste!M:N,2,0)</f>
        <v>DF</v>
      </c>
      <c r="P503" t="e">
        <f>MATCH(J503,[1]!Tableau1[Codearticle],0)</f>
        <v>#REF!</v>
      </c>
      <c r="R503" t="str">
        <f ca="1">IFERROR(INDEX(Tableau1[[#Headers],[01_LANCEMENT]:[15]],1,MATCH(récap!H503,OFFSET(Tableau1[[#Headers],[01_LANCEMENT]:[15]],MATCH(récap!J503,Tableau1[Codearticle],0),0),0)),"")</f>
        <v/>
      </c>
      <c r="S503" t="e">
        <f>IF(P503=0,"",VLOOKUP(J503,[1]!Tableau1[#All],3,0))</f>
        <v>#REF!</v>
      </c>
      <c r="T503" s="11">
        <f t="shared" si="36"/>
        <v>45</v>
      </c>
      <c r="U503" t="str">
        <f t="shared" si="37"/>
        <v>2023-45</v>
      </c>
    </row>
    <row r="504" spans="5:21" x14ac:dyDescent="0.3">
      <c r="E504">
        <v>3159480</v>
      </c>
      <c r="H504">
        <v>160</v>
      </c>
      <c r="I504" t="s">
        <v>532</v>
      </c>
      <c r="J504" t="s">
        <v>14</v>
      </c>
      <c r="K504" s="10">
        <v>45266</v>
      </c>
      <c r="L504" t="s">
        <v>1800</v>
      </c>
      <c r="M504" t="s">
        <v>28</v>
      </c>
      <c r="N504" t="str">
        <f>IF(VLOOKUP(J504,[1]liste!M:M,1,0)&gt;0,"oui","non")</f>
        <v>oui</v>
      </c>
      <c r="O504" t="str">
        <f>VLOOKUP(J504,[1]liste!M:N,2,0)</f>
        <v>DF</v>
      </c>
      <c r="P504" t="e">
        <f>MATCH(J504,[1]!Tableau1[Codearticle],0)</f>
        <v>#REF!</v>
      </c>
      <c r="R504" t="str">
        <f ca="1">IFERROR(INDEX(Tableau1[[#Headers],[01_LANCEMENT]:[15]],1,MATCH(récap!H504,OFFSET(Tableau1[[#Headers],[01_LANCEMENT]:[15]],MATCH(récap!J504,Tableau1[Codearticle],0),0),0)),"")</f>
        <v/>
      </c>
      <c r="S504" t="e">
        <f>IF(P504=0,"",VLOOKUP(J504,[1]!Tableau1[#All],3,0))</f>
        <v>#REF!</v>
      </c>
      <c r="T504" s="11">
        <f t="shared" si="36"/>
        <v>49</v>
      </c>
      <c r="U504" t="str">
        <f t="shared" si="37"/>
        <v>2023-49</v>
      </c>
    </row>
    <row r="505" spans="5:21" x14ac:dyDescent="0.3">
      <c r="E505">
        <v>1119733</v>
      </c>
      <c r="H505">
        <v>160</v>
      </c>
      <c r="I505" t="s">
        <v>533</v>
      </c>
      <c r="J505" t="s">
        <v>14</v>
      </c>
      <c r="K505" s="10">
        <v>45250</v>
      </c>
      <c r="L505" t="s">
        <v>1800</v>
      </c>
      <c r="M505" t="s">
        <v>28</v>
      </c>
      <c r="N505" t="str">
        <f>IF(VLOOKUP(J505,[1]liste!M:M,1,0)&gt;0,"oui","non")</f>
        <v>oui</v>
      </c>
      <c r="O505" t="str">
        <f>VLOOKUP(J505,[1]liste!M:N,2,0)</f>
        <v>DF</v>
      </c>
      <c r="P505" t="e">
        <f>MATCH(J505,[1]!Tableau1[Codearticle],0)</f>
        <v>#REF!</v>
      </c>
      <c r="R505" t="str">
        <f ca="1">IFERROR(INDEX(Tableau1[[#Headers],[01_LANCEMENT]:[15]],1,MATCH(récap!H505,OFFSET(Tableau1[[#Headers],[01_LANCEMENT]:[15]],MATCH(récap!J505,Tableau1[Codearticle],0),0),0)),"")</f>
        <v/>
      </c>
      <c r="S505" t="e">
        <f>IF(P505=0,"",VLOOKUP(J505,[1]!Tableau1[#All],3,0))</f>
        <v>#REF!</v>
      </c>
      <c r="T505" s="11">
        <f t="shared" ref="T505:T506" si="38">_xlfn.ISOWEEKNUM(K505)</f>
        <v>47</v>
      </c>
      <c r="U505" t="str">
        <f t="shared" ref="U505:U506" si="39">YEAR(K505)&amp;"-"&amp;""&amp;T505</f>
        <v>2023-47</v>
      </c>
    </row>
    <row r="506" spans="5:21" x14ac:dyDescent="0.3">
      <c r="E506">
        <v>7282047</v>
      </c>
      <c r="H506">
        <v>160</v>
      </c>
      <c r="I506" t="s">
        <v>534</v>
      </c>
      <c r="J506" t="s">
        <v>14</v>
      </c>
      <c r="K506" s="10">
        <v>45240</v>
      </c>
      <c r="L506" t="s">
        <v>1800</v>
      </c>
      <c r="M506" t="s">
        <v>28</v>
      </c>
      <c r="N506" t="str">
        <f>IF(VLOOKUP(J506,[1]liste!M:M,1,0)&gt;0,"oui","non")</f>
        <v>oui</v>
      </c>
      <c r="O506" t="str">
        <f>VLOOKUP(J506,[1]liste!M:N,2,0)</f>
        <v>DF</v>
      </c>
      <c r="P506" t="e">
        <f>MATCH(J506,[1]!Tableau1[Codearticle],0)</f>
        <v>#REF!</v>
      </c>
      <c r="R506" t="str">
        <f ca="1">IFERROR(INDEX(Tableau1[[#Headers],[01_LANCEMENT]:[15]],1,MATCH(récap!H506,OFFSET(Tableau1[[#Headers],[01_LANCEMENT]:[15]],MATCH(récap!J506,Tableau1[Codearticle],0),0),0)),"")</f>
        <v/>
      </c>
      <c r="S506" t="e">
        <f>IF(P506=0,"",VLOOKUP(J506,[1]!Tableau1[#All],3,0))</f>
        <v>#REF!</v>
      </c>
      <c r="T506" s="11">
        <f t="shared" si="38"/>
        <v>45</v>
      </c>
      <c r="U506" t="str">
        <f t="shared" si="39"/>
        <v>2023-45</v>
      </c>
    </row>
    <row r="507" spans="5:21" x14ac:dyDescent="0.3">
      <c r="E507">
        <v>4493606</v>
      </c>
      <c r="H507">
        <v>160</v>
      </c>
      <c r="I507" t="s">
        <v>535</v>
      </c>
      <c r="J507" t="s">
        <v>14</v>
      </c>
      <c r="K507" s="10">
        <v>45266</v>
      </c>
      <c r="L507" t="s">
        <v>1800</v>
      </c>
      <c r="M507" t="s">
        <v>28</v>
      </c>
      <c r="N507" t="str">
        <f>IF(VLOOKUP(J507,[1]liste!M:M,1,0)&gt;0,"oui","non")</f>
        <v>oui</v>
      </c>
      <c r="O507" t="str">
        <f>VLOOKUP(J507,[1]liste!M:N,2,0)</f>
        <v>DF</v>
      </c>
      <c r="P507" t="e">
        <f>MATCH(J507,[1]!Tableau1[Codearticle],0)</f>
        <v>#REF!</v>
      </c>
      <c r="R507" t="str">
        <f ca="1">IFERROR(INDEX(Tableau1[[#Headers],[01_LANCEMENT]:[15]],1,MATCH(récap!H507,OFFSET(Tableau1[[#Headers],[01_LANCEMENT]:[15]],MATCH(récap!J507,Tableau1[Codearticle],0),0),0)),"")</f>
        <v/>
      </c>
      <c r="S507" t="e">
        <f>IF(P507=0,"",VLOOKUP(J507,[1]!Tableau1[#All],3,0))</f>
        <v>#REF!</v>
      </c>
      <c r="T507" s="11">
        <f t="shared" ref="T507:T512" si="40">_xlfn.ISOWEEKNUM(K507)</f>
        <v>49</v>
      </c>
      <c r="U507" t="str">
        <f t="shared" ref="U507:U512" si="41">YEAR(K507)&amp;"-"&amp;""&amp;T507</f>
        <v>2023-49</v>
      </c>
    </row>
    <row r="508" spans="5:21" x14ac:dyDescent="0.3">
      <c r="E508">
        <v>4520179</v>
      </c>
      <c r="H508">
        <v>160</v>
      </c>
      <c r="I508" t="s">
        <v>536</v>
      </c>
      <c r="J508" t="s">
        <v>14</v>
      </c>
      <c r="K508" s="10">
        <v>45268</v>
      </c>
      <c r="L508" t="s">
        <v>1800</v>
      </c>
      <c r="M508" t="s">
        <v>28</v>
      </c>
      <c r="N508" t="str">
        <f>IF(VLOOKUP(J508,[1]liste!M:M,1,0)&gt;0,"oui","non")</f>
        <v>oui</v>
      </c>
      <c r="O508" t="str">
        <f>VLOOKUP(J508,[1]liste!M:N,2,0)</f>
        <v>DF</v>
      </c>
      <c r="P508" t="e">
        <f>MATCH(J508,[1]!Tableau1[Codearticle],0)</f>
        <v>#REF!</v>
      </c>
      <c r="R508" t="str">
        <f ca="1">IFERROR(INDEX(Tableau1[[#Headers],[01_LANCEMENT]:[15]],1,MATCH(récap!H508,OFFSET(Tableau1[[#Headers],[01_LANCEMENT]:[15]],MATCH(récap!J508,Tableau1[Codearticle],0),0),0)),"")</f>
        <v/>
      </c>
      <c r="S508" t="e">
        <f>IF(P508=0,"",VLOOKUP(J508,[1]!Tableau1[#All],3,0))</f>
        <v>#REF!</v>
      </c>
      <c r="T508" s="11">
        <f t="shared" si="40"/>
        <v>49</v>
      </c>
      <c r="U508" t="str">
        <f t="shared" si="41"/>
        <v>2023-49</v>
      </c>
    </row>
    <row r="509" spans="5:21" x14ac:dyDescent="0.3">
      <c r="E509">
        <v>7962634</v>
      </c>
      <c r="H509">
        <v>160</v>
      </c>
      <c r="I509" t="s">
        <v>537</v>
      </c>
      <c r="J509" t="s">
        <v>14</v>
      </c>
      <c r="K509" s="10">
        <v>45258</v>
      </c>
      <c r="L509" t="s">
        <v>1800</v>
      </c>
      <c r="M509" t="s">
        <v>28</v>
      </c>
      <c r="N509" t="str">
        <f>IF(VLOOKUP(J509,[1]liste!M:M,1,0)&gt;0,"oui","non")</f>
        <v>oui</v>
      </c>
      <c r="O509" t="str">
        <f>VLOOKUP(J509,[1]liste!M:N,2,0)</f>
        <v>DF</v>
      </c>
      <c r="P509" t="e">
        <f>MATCH(J509,[1]!Tableau1[Codearticle],0)</f>
        <v>#REF!</v>
      </c>
      <c r="R509" t="str">
        <f ca="1">IFERROR(INDEX(Tableau1[[#Headers],[01_LANCEMENT]:[15]],1,MATCH(récap!H509,OFFSET(Tableau1[[#Headers],[01_LANCEMENT]:[15]],MATCH(récap!J509,Tableau1[Codearticle],0),0),0)),"")</f>
        <v/>
      </c>
      <c r="S509" t="e">
        <f>IF(P509=0,"",VLOOKUP(J509,[1]!Tableau1[#All],3,0))</f>
        <v>#REF!</v>
      </c>
      <c r="T509" s="11">
        <f t="shared" si="40"/>
        <v>48</v>
      </c>
      <c r="U509" t="str">
        <f t="shared" si="41"/>
        <v>2023-48</v>
      </c>
    </row>
    <row r="510" spans="5:21" x14ac:dyDescent="0.3">
      <c r="E510">
        <v>7253100</v>
      </c>
      <c r="H510">
        <v>75</v>
      </c>
      <c r="I510" t="s">
        <v>538</v>
      </c>
      <c r="J510" t="s">
        <v>14</v>
      </c>
      <c r="K510" s="10">
        <v>45251</v>
      </c>
      <c r="L510" t="s">
        <v>1800</v>
      </c>
      <c r="M510" t="s">
        <v>28</v>
      </c>
      <c r="N510" t="str">
        <f>IF(VLOOKUP(J510,[1]liste!M:M,1,0)&gt;0,"oui","non")</f>
        <v>oui</v>
      </c>
      <c r="O510" t="str">
        <f>VLOOKUP(J510,[1]liste!M:N,2,0)</f>
        <v>DF</v>
      </c>
      <c r="P510" t="e">
        <f>MATCH(J510,[1]!Tableau1[Codearticle],0)</f>
        <v>#REF!</v>
      </c>
      <c r="R510" t="str">
        <f ca="1">IFERROR(INDEX(Tableau1[[#Headers],[01_LANCEMENT]:[15]],1,MATCH(récap!H510,OFFSET(Tableau1[[#Headers],[01_LANCEMENT]:[15]],MATCH(récap!J510,Tableau1[Codearticle],0),0),0)),"")</f>
        <v/>
      </c>
      <c r="S510" t="e">
        <f>IF(P510=0,"",VLOOKUP(J510,[1]!Tableau1[#All],3,0))</f>
        <v>#REF!</v>
      </c>
      <c r="T510" s="11">
        <f t="shared" si="40"/>
        <v>47</v>
      </c>
      <c r="U510" t="str">
        <f t="shared" si="41"/>
        <v>2023-47</v>
      </c>
    </row>
    <row r="511" spans="5:21" x14ac:dyDescent="0.3">
      <c r="E511">
        <v>5126351</v>
      </c>
      <c r="H511">
        <v>75</v>
      </c>
      <c r="I511" t="s">
        <v>539</v>
      </c>
      <c r="J511" t="s">
        <v>14</v>
      </c>
      <c r="K511" s="10">
        <v>45266</v>
      </c>
      <c r="L511" t="s">
        <v>1800</v>
      </c>
      <c r="M511" t="s">
        <v>28</v>
      </c>
      <c r="N511" t="str">
        <f>IF(VLOOKUP(J511,[1]liste!M:M,1,0)&gt;0,"oui","non")</f>
        <v>oui</v>
      </c>
      <c r="O511" t="str">
        <f>VLOOKUP(J511,[1]liste!M:N,2,0)</f>
        <v>DF</v>
      </c>
      <c r="P511" t="e">
        <f>MATCH(J511,[1]!Tableau1[Codearticle],0)</f>
        <v>#REF!</v>
      </c>
      <c r="R511" t="str">
        <f ca="1">IFERROR(INDEX(Tableau1[[#Headers],[01_LANCEMENT]:[15]],1,MATCH(récap!H511,OFFSET(Tableau1[[#Headers],[01_LANCEMENT]:[15]],MATCH(récap!J511,Tableau1[Codearticle],0),0),0)),"")</f>
        <v/>
      </c>
      <c r="S511" t="e">
        <f>IF(P511=0,"",VLOOKUP(J511,[1]!Tableau1[#All],3,0))</f>
        <v>#REF!</v>
      </c>
      <c r="T511" s="11">
        <f t="shared" si="40"/>
        <v>49</v>
      </c>
      <c r="U511" t="str">
        <f t="shared" si="41"/>
        <v>2023-49</v>
      </c>
    </row>
    <row r="512" spans="5:21" x14ac:dyDescent="0.3">
      <c r="E512">
        <v>5942807</v>
      </c>
      <c r="H512">
        <v>75</v>
      </c>
      <c r="I512" t="s">
        <v>540</v>
      </c>
      <c r="J512" t="s">
        <v>14</v>
      </c>
      <c r="K512" s="10">
        <v>45272</v>
      </c>
      <c r="L512" t="s">
        <v>1800</v>
      </c>
      <c r="M512" t="s">
        <v>28</v>
      </c>
      <c r="N512" t="str">
        <f>IF(VLOOKUP(J512,[1]liste!M:M,1,0)&gt;0,"oui","non")</f>
        <v>oui</v>
      </c>
      <c r="O512" t="str">
        <f>VLOOKUP(J512,[1]liste!M:N,2,0)</f>
        <v>DF</v>
      </c>
      <c r="P512" t="e">
        <f>MATCH(J512,[1]!Tableau1[Codearticle],0)</f>
        <v>#REF!</v>
      </c>
      <c r="R512" t="str">
        <f ca="1">IFERROR(INDEX(Tableau1[[#Headers],[01_LANCEMENT]:[15]],1,MATCH(récap!H512,OFFSET(Tableau1[[#Headers],[01_LANCEMENT]:[15]],MATCH(récap!J512,Tableau1[Codearticle],0),0),0)),"")</f>
        <v/>
      </c>
      <c r="S512" t="e">
        <f>IF(P512=0,"",VLOOKUP(J512,[1]!Tableau1[#All],3,0))</f>
        <v>#REF!</v>
      </c>
      <c r="T512" s="11">
        <f t="shared" si="40"/>
        <v>50</v>
      </c>
      <c r="U512" t="str">
        <f t="shared" si="41"/>
        <v>2023-50</v>
      </c>
    </row>
    <row r="513" spans="5:21" x14ac:dyDescent="0.3">
      <c r="E513">
        <v>8553128</v>
      </c>
      <c r="H513">
        <v>75</v>
      </c>
      <c r="I513" t="s">
        <v>541</v>
      </c>
      <c r="J513" t="s">
        <v>14</v>
      </c>
      <c r="K513" s="10">
        <v>45271</v>
      </c>
      <c r="L513" t="s">
        <v>1800</v>
      </c>
      <c r="M513" t="s">
        <v>28</v>
      </c>
      <c r="N513" t="str">
        <f>IF(VLOOKUP(J513,[1]liste!M:M,1,0)&gt;0,"oui","non")</f>
        <v>oui</v>
      </c>
      <c r="O513" t="str">
        <f>VLOOKUP(J513,[1]liste!M:N,2,0)</f>
        <v>DF</v>
      </c>
      <c r="P513" t="e">
        <f>MATCH(J513,[1]!Tableau1[Codearticle],0)</f>
        <v>#REF!</v>
      </c>
      <c r="R513" t="str">
        <f ca="1">IFERROR(INDEX(Tableau1[[#Headers],[01_LANCEMENT]:[15]],1,MATCH(récap!H513,OFFSET(Tableau1[[#Headers],[01_LANCEMENT]:[15]],MATCH(récap!J513,Tableau1[Codearticle],0),0),0)),"")</f>
        <v/>
      </c>
      <c r="S513" t="e">
        <f>IF(P513=0,"",VLOOKUP(J513,[1]!Tableau1[#All],3,0))</f>
        <v>#REF!</v>
      </c>
      <c r="T513" s="11">
        <f t="shared" ref="T513:T516" si="42">_xlfn.ISOWEEKNUM(K513)</f>
        <v>50</v>
      </c>
      <c r="U513" t="str">
        <f t="shared" ref="U513:U516" si="43">YEAR(K513)&amp;"-"&amp;""&amp;T513</f>
        <v>2023-50</v>
      </c>
    </row>
    <row r="514" spans="5:21" x14ac:dyDescent="0.3">
      <c r="E514">
        <v>4920427</v>
      </c>
      <c r="H514">
        <v>75</v>
      </c>
      <c r="I514" t="s">
        <v>542</v>
      </c>
      <c r="J514" t="s">
        <v>14</v>
      </c>
      <c r="K514" s="10">
        <v>45285</v>
      </c>
      <c r="L514" t="s">
        <v>1800</v>
      </c>
      <c r="M514" t="s">
        <v>28</v>
      </c>
      <c r="N514" t="str">
        <f>IF(VLOOKUP(J514,[1]liste!M:M,1,0)&gt;0,"oui","non")</f>
        <v>oui</v>
      </c>
      <c r="O514" t="str">
        <f>VLOOKUP(J514,[1]liste!M:N,2,0)</f>
        <v>DF</v>
      </c>
      <c r="P514" t="e">
        <f>MATCH(J514,[1]!Tableau1[Codearticle],0)</f>
        <v>#REF!</v>
      </c>
      <c r="R514" t="str">
        <f ca="1">IFERROR(INDEX(Tableau1[[#Headers],[01_LANCEMENT]:[15]],1,MATCH(récap!H514,OFFSET(Tableau1[[#Headers],[01_LANCEMENT]:[15]],MATCH(récap!J514,Tableau1[Codearticle],0),0),0)),"")</f>
        <v/>
      </c>
      <c r="S514" t="e">
        <f>IF(P514=0,"",VLOOKUP(J514,[1]!Tableau1[#All],3,0))</f>
        <v>#REF!</v>
      </c>
      <c r="T514" s="11">
        <f t="shared" si="42"/>
        <v>52</v>
      </c>
      <c r="U514" t="str">
        <f t="shared" si="43"/>
        <v>2023-52</v>
      </c>
    </row>
    <row r="515" spans="5:21" x14ac:dyDescent="0.3">
      <c r="E515">
        <v>5279326</v>
      </c>
      <c r="H515">
        <v>75</v>
      </c>
      <c r="I515" t="s">
        <v>543</v>
      </c>
      <c r="J515" t="s">
        <v>14</v>
      </c>
      <c r="K515" s="10">
        <v>45288</v>
      </c>
      <c r="L515" t="s">
        <v>1800</v>
      </c>
      <c r="M515" t="s">
        <v>28</v>
      </c>
      <c r="N515" t="str">
        <f>IF(VLOOKUP(J515,[1]liste!M:M,1,0)&gt;0,"oui","non")</f>
        <v>oui</v>
      </c>
      <c r="O515" t="str">
        <f>VLOOKUP(J515,[1]liste!M:N,2,0)</f>
        <v>DF</v>
      </c>
      <c r="P515" t="e">
        <f>MATCH(J515,[1]!Tableau1[Codearticle],0)</f>
        <v>#REF!</v>
      </c>
      <c r="R515" t="str">
        <f ca="1">IFERROR(INDEX(Tableau1[[#Headers],[01_LANCEMENT]:[15]],1,MATCH(récap!H515,OFFSET(Tableau1[[#Headers],[01_LANCEMENT]:[15]],MATCH(récap!J515,Tableau1[Codearticle],0),0),0)),"")</f>
        <v/>
      </c>
      <c r="S515" t="e">
        <f>IF(P515=0,"",VLOOKUP(J515,[1]!Tableau1[#All],3,0))</f>
        <v>#REF!</v>
      </c>
      <c r="T515" s="11">
        <f t="shared" si="42"/>
        <v>52</v>
      </c>
      <c r="U515" t="str">
        <f t="shared" si="43"/>
        <v>2023-52</v>
      </c>
    </row>
    <row r="516" spans="5:21" x14ac:dyDescent="0.3">
      <c r="E516">
        <v>5396025</v>
      </c>
      <c r="H516">
        <v>160</v>
      </c>
      <c r="I516" t="s">
        <v>544</v>
      </c>
      <c r="J516" t="s">
        <v>14</v>
      </c>
      <c r="K516" s="10">
        <v>45250</v>
      </c>
      <c r="L516" t="s">
        <v>1800</v>
      </c>
      <c r="M516" t="s">
        <v>28</v>
      </c>
      <c r="N516" t="str">
        <f>IF(VLOOKUP(J516,[1]liste!M:M,1,0)&gt;0,"oui","non")</f>
        <v>oui</v>
      </c>
      <c r="O516" t="str">
        <f>VLOOKUP(J516,[1]liste!M:N,2,0)</f>
        <v>DF</v>
      </c>
      <c r="P516" t="e">
        <f>MATCH(J516,[1]!Tableau1[Codearticle],0)</f>
        <v>#REF!</v>
      </c>
      <c r="R516" t="str">
        <f ca="1">IFERROR(INDEX(Tableau1[[#Headers],[01_LANCEMENT]:[15]],1,MATCH(récap!H516,OFFSET(Tableau1[[#Headers],[01_LANCEMENT]:[15]],MATCH(récap!J516,Tableau1[Codearticle],0),0),0)),"")</f>
        <v/>
      </c>
      <c r="S516" t="e">
        <f>IF(P516=0,"",VLOOKUP(J516,[1]!Tableau1[#All],3,0))</f>
        <v>#REF!</v>
      </c>
      <c r="T516" s="11">
        <f t="shared" si="42"/>
        <v>47</v>
      </c>
      <c r="U516" t="str">
        <f t="shared" si="43"/>
        <v>2023-47</v>
      </c>
    </row>
    <row r="517" spans="5:21" x14ac:dyDescent="0.3">
      <c r="E517">
        <v>8210770</v>
      </c>
      <c r="H517">
        <v>75</v>
      </c>
      <c r="I517" t="s">
        <v>545</v>
      </c>
      <c r="J517" t="s">
        <v>14</v>
      </c>
      <c r="K517" s="10">
        <v>45245</v>
      </c>
      <c r="L517" t="s">
        <v>1800</v>
      </c>
      <c r="M517" t="s">
        <v>28</v>
      </c>
      <c r="N517" t="str">
        <f>IF(VLOOKUP(J517,[1]liste!M:M,1,0)&gt;0,"oui","non")</f>
        <v>oui</v>
      </c>
      <c r="O517" t="str">
        <f>VLOOKUP(J517,[1]liste!M:N,2,0)</f>
        <v>DF</v>
      </c>
      <c r="P517" t="e">
        <f>MATCH(J517,[1]!Tableau1[Codearticle],0)</f>
        <v>#REF!</v>
      </c>
      <c r="R517" t="str">
        <f ca="1">IFERROR(INDEX(Tableau1[[#Headers],[01_LANCEMENT]:[15]],1,MATCH(récap!H517,OFFSET(Tableau1[[#Headers],[01_LANCEMENT]:[15]],MATCH(récap!J517,Tableau1[Codearticle],0),0),0)),"")</f>
        <v/>
      </c>
      <c r="S517" t="e">
        <f>IF(P517=0,"",VLOOKUP(J517,[1]!Tableau1[#All],3,0))</f>
        <v>#REF!</v>
      </c>
      <c r="T517" s="11">
        <f t="shared" ref="T517:T531" si="44">_xlfn.ISOWEEKNUM(K517)</f>
        <v>46</v>
      </c>
      <c r="U517" t="str">
        <f t="shared" ref="U517:U531" si="45">YEAR(K517)&amp;"-"&amp;""&amp;T517</f>
        <v>2023-46</v>
      </c>
    </row>
    <row r="518" spans="5:21" x14ac:dyDescent="0.3">
      <c r="E518">
        <v>1866810</v>
      </c>
      <c r="H518">
        <v>9045</v>
      </c>
      <c r="I518" t="s">
        <v>546</v>
      </c>
      <c r="J518" t="s">
        <v>14</v>
      </c>
      <c r="K518" s="10">
        <v>45279</v>
      </c>
      <c r="L518" t="s">
        <v>1800</v>
      </c>
      <c r="M518" t="s">
        <v>28</v>
      </c>
      <c r="N518" t="str">
        <f>IF(VLOOKUP(J518,[1]liste!M:M,1,0)&gt;0,"oui","non")</f>
        <v>oui</v>
      </c>
      <c r="O518" t="str">
        <f>VLOOKUP(J518,[1]liste!M:N,2,0)</f>
        <v>DF</v>
      </c>
      <c r="P518" t="e">
        <f>MATCH(J518,[1]!Tableau1[Codearticle],0)</f>
        <v>#REF!</v>
      </c>
      <c r="R518" t="str">
        <f ca="1">IFERROR(INDEX(Tableau1[[#Headers],[01_LANCEMENT]:[15]],1,MATCH(récap!H518,OFFSET(Tableau1[[#Headers],[01_LANCEMENT]:[15]],MATCH(récap!J518,Tableau1[Codearticle],0),0),0)),"")</f>
        <v/>
      </c>
      <c r="S518" t="e">
        <f>IF(P518=0,"",VLOOKUP(J518,[1]!Tableau1[#All],3,0))</f>
        <v>#REF!</v>
      </c>
      <c r="T518" s="11">
        <f t="shared" si="44"/>
        <v>51</v>
      </c>
      <c r="U518" t="str">
        <f t="shared" si="45"/>
        <v>2023-51</v>
      </c>
    </row>
    <row r="519" spans="5:21" x14ac:dyDescent="0.3">
      <c r="E519">
        <v>4434307</v>
      </c>
      <c r="H519">
        <v>220</v>
      </c>
      <c r="I519" t="s">
        <v>547</v>
      </c>
      <c r="J519" t="s">
        <v>14</v>
      </c>
      <c r="K519" s="10">
        <v>45258</v>
      </c>
      <c r="L519" t="s">
        <v>1800</v>
      </c>
      <c r="M519" t="s">
        <v>28</v>
      </c>
      <c r="N519" t="str">
        <f>IF(VLOOKUP(J519,[1]liste!M:M,1,0)&gt;0,"oui","non")</f>
        <v>oui</v>
      </c>
      <c r="O519" t="str">
        <f>VLOOKUP(J519,[1]liste!M:N,2,0)</f>
        <v>DF</v>
      </c>
      <c r="P519" t="e">
        <f>MATCH(J519,[1]!Tableau1[Codearticle],0)</f>
        <v>#REF!</v>
      </c>
      <c r="R519" t="str">
        <f ca="1">IFERROR(INDEX(Tableau1[[#Headers],[01_LANCEMENT]:[15]],1,MATCH(récap!H519,OFFSET(Tableau1[[#Headers],[01_LANCEMENT]:[15]],MATCH(récap!J519,Tableau1[Codearticle],0),0),0)),"")</f>
        <v>05</v>
      </c>
      <c r="S519" t="e">
        <f>IF(P519=0,"",VLOOKUP(J519,[1]!Tableau1[#All],3,0))</f>
        <v>#REF!</v>
      </c>
      <c r="T519" s="11">
        <f t="shared" si="44"/>
        <v>48</v>
      </c>
      <c r="U519" t="str">
        <f t="shared" si="45"/>
        <v>2023-48</v>
      </c>
    </row>
    <row r="520" spans="5:21" x14ac:dyDescent="0.3">
      <c r="E520">
        <v>4649756</v>
      </c>
      <c r="H520">
        <v>223</v>
      </c>
      <c r="I520" t="s">
        <v>548</v>
      </c>
      <c r="J520" t="s">
        <v>14</v>
      </c>
      <c r="K520" s="10">
        <v>45280</v>
      </c>
      <c r="L520" t="s">
        <v>1800</v>
      </c>
      <c r="M520" t="s">
        <v>28</v>
      </c>
      <c r="N520" t="str">
        <f>IF(VLOOKUP(J520,[1]liste!M:M,1,0)&gt;0,"oui","non")</f>
        <v>oui</v>
      </c>
      <c r="O520" t="str">
        <f>VLOOKUP(J520,[1]liste!M:N,2,0)</f>
        <v>DF</v>
      </c>
      <c r="P520" t="e">
        <f>MATCH(J520,[1]!Tableau1[Codearticle],0)</f>
        <v>#REF!</v>
      </c>
      <c r="R520" t="str">
        <f ca="1">IFERROR(INDEX(Tableau1[[#Headers],[01_LANCEMENT]:[15]],1,MATCH(récap!H520,OFFSET(Tableau1[[#Headers],[01_LANCEMENT]:[15]],MATCH(récap!J520,Tableau1[Codearticle],0),0),0)),"")</f>
        <v/>
      </c>
      <c r="S520" t="e">
        <f>IF(P520=0,"",VLOOKUP(J520,[1]!Tableau1[#All],3,0))</f>
        <v>#REF!</v>
      </c>
      <c r="T520" s="11">
        <f t="shared" si="44"/>
        <v>51</v>
      </c>
      <c r="U520" t="str">
        <f t="shared" si="45"/>
        <v>2023-51</v>
      </c>
    </row>
    <row r="521" spans="5:21" x14ac:dyDescent="0.3">
      <c r="E521">
        <v>9127010</v>
      </c>
      <c r="H521">
        <v>220</v>
      </c>
      <c r="I521" t="s">
        <v>549</v>
      </c>
      <c r="J521" t="s">
        <v>14</v>
      </c>
      <c r="K521" s="10">
        <v>45278</v>
      </c>
      <c r="L521" t="s">
        <v>1800</v>
      </c>
      <c r="M521" t="s">
        <v>28</v>
      </c>
      <c r="N521" t="str">
        <f>IF(VLOOKUP(J521,[1]liste!M:M,1,0)&gt;0,"oui","non")</f>
        <v>oui</v>
      </c>
      <c r="O521" t="str">
        <f>VLOOKUP(J521,[1]liste!M:N,2,0)</f>
        <v>DF</v>
      </c>
      <c r="P521" t="e">
        <f>MATCH(J521,[1]!Tableau1[Codearticle],0)</f>
        <v>#REF!</v>
      </c>
      <c r="R521" t="str">
        <f ca="1">IFERROR(INDEX(Tableau1[[#Headers],[01_LANCEMENT]:[15]],1,MATCH(récap!H521,OFFSET(Tableau1[[#Headers],[01_LANCEMENT]:[15]],MATCH(récap!J521,Tableau1[Codearticle],0),0),0)),"")</f>
        <v>05</v>
      </c>
      <c r="S521" t="e">
        <f>IF(P521=0,"",VLOOKUP(J521,[1]!Tableau1[#All],3,0))</f>
        <v>#REF!</v>
      </c>
      <c r="T521" s="11">
        <f t="shared" si="44"/>
        <v>51</v>
      </c>
      <c r="U521" t="str">
        <f t="shared" si="45"/>
        <v>2023-51</v>
      </c>
    </row>
    <row r="522" spans="5:21" x14ac:dyDescent="0.3">
      <c r="E522">
        <v>7360214</v>
      </c>
      <c r="H522">
        <v>160</v>
      </c>
      <c r="I522" t="s">
        <v>550</v>
      </c>
      <c r="J522" t="s">
        <v>14</v>
      </c>
      <c r="K522" s="10">
        <v>45248</v>
      </c>
      <c r="L522" t="s">
        <v>1800</v>
      </c>
      <c r="M522" t="s">
        <v>28</v>
      </c>
      <c r="N522" t="str">
        <f>IF(VLOOKUP(J522,[1]liste!M:M,1,0)&gt;0,"oui","non")</f>
        <v>oui</v>
      </c>
      <c r="O522" t="str">
        <f>VLOOKUP(J522,[1]liste!M:N,2,0)</f>
        <v>DF</v>
      </c>
      <c r="P522" t="e">
        <f>MATCH(J522,[1]!Tableau1[Codearticle],0)</f>
        <v>#REF!</v>
      </c>
      <c r="R522" t="str">
        <f ca="1">IFERROR(INDEX(Tableau1[[#Headers],[01_LANCEMENT]:[15]],1,MATCH(récap!H522,OFFSET(Tableau1[[#Headers],[01_LANCEMENT]:[15]],MATCH(récap!J522,Tableau1[Codearticle],0),0),0)),"")</f>
        <v/>
      </c>
      <c r="S522" t="e">
        <f>IF(P522=0,"",VLOOKUP(J522,[1]!Tableau1[#All],3,0))</f>
        <v>#REF!</v>
      </c>
      <c r="T522" s="11">
        <f t="shared" si="44"/>
        <v>46</v>
      </c>
      <c r="U522" t="str">
        <f t="shared" si="45"/>
        <v>2023-46</v>
      </c>
    </row>
    <row r="523" spans="5:21" x14ac:dyDescent="0.3">
      <c r="E523">
        <v>9468451</v>
      </c>
      <c r="H523">
        <v>160</v>
      </c>
      <c r="I523" t="s">
        <v>551</v>
      </c>
      <c r="J523" t="s">
        <v>14</v>
      </c>
      <c r="K523" s="10">
        <v>45250</v>
      </c>
      <c r="L523" t="s">
        <v>1800</v>
      </c>
      <c r="M523" t="s">
        <v>28</v>
      </c>
      <c r="N523" t="str">
        <f>IF(VLOOKUP(J523,[1]liste!M:M,1,0)&gt;0,"oui","non")</f>
        <v>oui</v>
      </c>
      <c r="O523" t="str">
        <f>VLOOKUP(J523,[1]liste!M:N,2,0)</f>
        <v>DF</v>
      </c>
      <c r="P523" t="e">
        <f>MATCH(J523,[1]!Tableau1[Codearticle],0)</f>
        <v>#REF!</v>
      </c>
      <c r="R523" t="str">
        <f ca="1">IFERROR(INDEX(Tableau1[[#Headers],[01_LANCEMENT]:[15]],1,MATCH(récap!H523,OFFSET(Tableau1[[#Headers],[01_LANCEMENT]:[15]],MATCH(récap!J523,Tableau1[Codearticle],0),0),0)),"")</f>
        <v/>
      </c>
      <c r="S523" t="e">
        <f>IF(P523=0,"",VLOOKUP(J523,[1]!Tableau1[#All],3,0))</f>
        <v>#REF!</v>
      </c>
      <c r="T523" s="11">
        <f t="shared" si="44"/>
        <v>47</v>
      </c>
      <c r="U523" t="str">
        <f t="shared" si="45"/>
        <v>2023-47</v>
      </c>
    </row>
    <row r="524" spans="5:21" x14ac:dyDescent="0.3">
      <c r="E524">
        <v>5119944</v>
      </c>
      <c r="H524">
        <v>160</v>
      </c>
      <c r="I524" t="s">
        <v>552</v>
      </c>
      <c r="J524" t="s">
        <v>14</v>
      </c>
      <c r="K524" s="10">
        <v>45259</v>
      </c>
      <c r="L524" t="s">
        <v>1800</v>
      </c>
      <c r="M524" t="s">
        <v>28</v>
      </c>
      <c r="N524" t="str">
        <f>IF(VLOOKUP(J524,[1]liste!M:M,1,0)&gt;0,"oui","non")</f>
        <v>oui</v>
      </c>
      <c r="O524" t="str">
        <f>VLOOKUP(J524,[1]liste!M:N,2,0)</f>
        <v>DF</v>
      </c>
      <c r="P524" t="e">
        <f>MATCH(J524,[1]!Tableau1[Codearticle],0)</f>
        <v>#REF!</v>
      </c>
      <c r="R524" t="str">
        <f ca="1">IFERROR(INDEX(Tableau1[[#Headers],[01_LANCEMENT]:[15]],1,MATCH(récap!H524,OFFSET(Tableau1[[#Headers],[01_LANCEMENT]:[15]],MATCH(récap!J524,Tableau1[Codearticle],0),0),0)),"")</f>
        <v/>
      </c>
      <c r="S524" t="e">
        <f>IF(P524=0,"",VLOOKUP(J524,[1]!Tableau1[#All],3,0))</f>
        <v>#REF!</v>
      </c>
      <c r="T524" s="11">
        <f t="shared" si="44"/>
        <v>48</v>
      </c>
      <c r="U524" t="str">
        <f t="shared" si="45"/>
        <v>2023-48</v>
      </c>
    </row>
    <row r="525" spans="5:21" x14ac:dyDescent="0.3">
      <c r="E525">
        <v>7804093</v>
      </c>
      <c r="H525">
        <v>160</v>
      </c>
      <c r="I525" t="s">
        <v>553</v>
      </c>
      <c r="J525" t="s">
        <v>14</v>
      </c>
      <c r="K525" s="10">
        <v>45273</v>
      </c>
      <c r="L525" t="s">
        <v>1800</v>
      </c>
      <c r="M525" t="s">
        <v>28</v>
      </c>
      <c r="N525" t="str">
        <f>IF(VLOOKUP(J525,[1]liste!M:M,1,0)&gt;0,"oui","non")</f>
        <v>oui</v>
      </c>
      <c r="O525" t="str">
        <f>VLOOKUP(J525,[1]liste!M:N,2,0)</f>
        <v>DF</v>
      </c>
      <c r="P525" t="e">
        <f>MATCH(J525,[1]!Tableau1[Codearticle],0)</f>
        <v>#REF!</v>
      </c>
      <c r="R525" t="str">
        <f ca="1">IFERROR(INDEX(Tableau1[[#Headers],[01_LANCEMENT]:[15]],1,MATCH(récap!H525,OFFSET(Tableau1[[#Headers],[01_LANCEMENT]:[15]],MATCH(récap!J525,Tableau1[Codearticle],0),0),0)),"")</f>
        <v/>
      </c>
      <c r="S525" t="e">
        <f>IF(P525=0,"",VLOOKUP(J525,[1]!Tableau1[#All],3,0))</f>
        <v>#REF!</v>
      </c>
      <c r="T525" s="11">
        <f t="shared" si="44"/>
        <v>50</v>
      </c>
      <c r="U525" t="str">
        <f t="shared" si="45"/>
        <v>2023-50</v>
      </c>
    </row>
    <row r="526" spans="5:21" x14ac:dyDescent="0.3">
      <c r="E526">
        <v>1437897</v>
      </c>
      <c r="H526">
        <v>160</v>
      </c>
      <c r="I526" t="s">
        <v>554</v>
      </c>
      <c r="J526" t="s">
        <v>14</v>
      </c>
      <c r="K526" s="10">
        <v>45275</v>
      </c>
      <c r="L526" t="s">
        <v>1800</v>
      </c>
      <c r="M526" t="s">
        <v>28</v>
      </c>
      <c r="N526" t="str">
        <f>IF(VLOOKUP(J526,[1]liste!M:M,1,0)&gt;0,"oui","non")</f>
        <v>oui</v>
      </c>
      <c r="O526" t="str">
        <f>VLOOKUP(J526,[1]liste!M:N,2,0)</f>
        <v>DF</v>
      </c>
      <c r="P526" t="e">
        <f>MATCH(J526,[1]!Tableau1[Codearticle],0)</f>
        <v>#REF!</v>
      </c>
      <c r="R526" t="str">
        <f ca="1">IFERROR(INDEX(Tableau1[[#Headers],[01_LANCEMENT]:[15]],1,MATCH(récap!H526,OFFSET(Tableau1[[#Headers],[01_LANCEMENT]:[15]],MATCH(récap!J526,Tableau1[Codearticle],0),0),0)),"")</f>
        <v/>
      </c>
      <c r="S526" t="e">
        <f>IF(P526=0,"",VLOOKUP(J526,[1]!Tableau1[#All],3,0))</f>
        <v>#REF!</v>
      </c>
      <c r="T526" s="11">
        <f t="shared" si="44"/>
        <v>50</v>
      </c>
      <c r="U526" t="str">
        <f t="shared" si="45"/>
        <v>2023-50</v>
      </c>
    </row>
    <row r="527" spans="5:21" x14ac:dyDescent="0.3">
      <c r="E527">
        <v>5419239</v>
      </c>
      <c r="H527">
        <v>220</v>
      </c>
      <c r="I527" t="s">
        <v>555</v>
      </c>
      <c r="J527" t="s">
        <v>14</v>
      </c>
      <c r="K527" s="10">
        <v>45246</v>
      </c>
      <c r="L527" t="s">
        <v>1800</v>
      </c>
      <c r="M527" t="s">
        <v>28</v>
      </c>
      <c r="N527" t="str">
        <f>IF(VLOOKUP(J527,[1]liste!M:M,1,0)&gt;0,"oui","non")</f>
        <v>oui</v>
      </c>
      <c r="O527" t="str">
        <f>VLOOKUP(J527,[1]liste!M:N,2,0)</f>
        <v>DF</v>
      </c>
      <c r="P527" t="e">
        <f>MATCH(J527,[1]!Tableau1[Codearticle],0)</f>
        <v>#REF!</v>
      </c>
      <c r="R527" t="str">
        <f ca="1">IFERROR(INDEX(Tableau1[[#Headers],[01_LANCEMENT]:[15]],1,MATCH(récap!H527,OFFSET(Tableau1[[#Headers],[01_LANCEMENT]:[15]],MATCH(récap!J527,Tableau1[Codearticle],0),0),0)),"")</f>
        <v>05</v>
      </c>
      <c r="S527" t="e">
        <f>IF(P527=0,"",VLOOKUP(J527,[1]!Tableau1[#All],3,0))</f>
        <v>#REF!</v>
      </c>
      <c r="T527" s="11">
        <f t="shared" si="44"/>
        <v>46</v>
      </c>
      <c r="U527" t="str">
        <f t="shared" si="45"/>
        <v>2023-46</v>
      </c>
    </row>
    <row r="528" spans="5:21" x14ac:dyDescent="0.3">
      <c r="E528">
        <v>5790382</v>
      </c>
      <c r="H528">
        <v>220</v>
      </c>
      <c r="I528" t="s">
        <v>556</v>
      </c>
      <c r="J528" t="s">
        <v>14</v>
      </c>
      <c r="K528" s="10">
        <v>45278</v>
      </c>
      <c r="L528" t="s">
        <v>1800</v>
      </c>
      <c r="M528" t="s">
        <v>28</v>
      </c>
      <c r="N528" t="str">
        <f>IF(VLOOKUP(J528,[1]liste!M:M,1,0)&gt;0,"oui","non")</f>
        <v>oui</v>
      </c>
      <c r="O528" t="str">
        <f>VLOOKUP(J528,[1]liste!M:N,2,0)</f>
        <v>DF</v>
      </c>
      <c r="P528" t="e">
        <f>MATCH(J528,[1]!Tableau1[Codearticle],0)</f>
        <v>#REF!</v>
      </c>
      <c r="R528" t="str">
        <f ca="1">IFERROR(INDEX(Tableau1[[#Headers],[01_LANCEMENT]:[15]],1,MATCH(récap!H528,OFFSET(Tableau1[[#Headers],[01_LANCEMENT]:[15]],MATCH(récap!J528,Tableau1[Codearticle],0),0),0)),"")</f>
        <v>05</v>
      </c>
      <c r="S528" t="e">
        <f>IF(P528=0,"",VLOOKUP(J528,[1]!Tableau1[#All],3,0))</f>
        <v>#REF!</v>
      </c>
      <c r="T528" s="11">
        <f t="shared" si="44"/>
        <v>51</v>
      </c>
      <c r="U528" t="str">
        <f t="shared" si="45"/>
        <v>2023-51</v>
      </c>
    </row>
    <row r="529" spans="5:21" x14ac:dyDescent="0.3">
      <c r="E529">
        <v>6167730</v>
      </c>
      <c r="H529">
        <v>220</v>
      </c>
      <c r="I529" t="s">
        <v>557</v>
      </c>
      <c r="J529" t="s">
        <v>14</v>
      </c>
      <c r="K529" s="10">
        <v>45280</v>
      </c>
      <c r="L529" t="s">
        <v>1800</v>
      </c>
      <c r="M529" t="s">
        <v>28</v>
      </c>
      <c r="N529" t="str">
        <f>IF(VLOOKUP(J529,[1]liste!M:M,1,0)&gt;0,"oui","non")</f>
        <v>oui</v>
      </c>
      <c r="O529" t="str">
        <f>VLOOKUP(J529,[1]liste!M:N,2,0)</f>
        <v>DF</v>
      </c>
      <c r="P529" t="e">
        <f>MATCH(J529,[1]!Tableau1[Codearticle],0)</f>
        <v>#REF!</v>
      </c>
      <c r="R529" t="str">
        <f ca="1">IFERROR(INDEX(Tableau1[[#Headers],[01_LANCEMENT]:[15]],1,MATCH(récap!H529,OFFSET(Tableau1[[#Headers],[01_LANCEMENT]:[15]],MATCH(récap!J529,Tableau1[Codearticle],0),0),0)),"")</f>
        <v>05</v>
      </c>
      <c r="S529" t="e">
        <f>IF(P529=0,"",VLOOKUP(J529,[1]!Tableau1[#All],3,0))</f>
        <v>#REF!</v>
      </c>
      <c r="T529" s="11">
        <f t="shared" si="44"/>
        <v>51</v>
      </c>
      <c r="U529" t="str">
        <f t="shared" si="45"/>
        <v>2023-51</v>
      </c>
    </row>
    <row r="530" spans="5:21" x14ac:dyDescent="0.3">
      <c r="E530">
        <v>6427390</v>
      </c>
      <c r="H530">
        <v>110</v>
      </c>
      <c r="I530" t="s">
        <v>558</v>
      </c>
      <c r="J530" t="s">
        <v>14</v>
      </c>
      <c r="K530" s="10">
        <v>45237</v>
      </c>
      <c r="L530" t="s">
        <v>1800</v>
      </c>
      <c r="M530" t="s">
        <v>28</v>
      </c>
      <c r="N530" t="str">
        <f>IF(VLOOKUP(J530,[1]liste!M:M,1,0)&gt;0,"oui","non")</f>
        <v>oui</v>
      </c>
      <c r="O530" t="str">
        <f>VLOOKUP(J530,[1]liste!M:N,2,0)</f>
        <v>DF</v>
      </c>
      <c r="P530" t="e">
        <f>MATCH(J530,[1]!Tableau1[Codearticle],0)</f>
        <v>#REF!</v>
      </c>
      <c r="R530" t="str">
        <f ca="1">IFERROR(INDEX(Tableau1[[#Headers],[01_LANCEMENT]:[15]],1,MATCH(récap!H530,OFFSET(Tableau1[[#Headers],[01_LANCEMENT]:[15]],MATCH(récap!J530,Tableau1[Codearticle],0),0),0)),"")</f>
        <v/>
      </c>
      <c r="S530" t="e">
        <f>IF(P530=0,"",VLOOKUP(J530,[1]!Tableau1[#All],3,0))</f>
        <v>#REF!</v>
      </c>
      <c r="T530" s="11">
        <f t="shared" si="44"/>
        <v>45</v>
      </c>
      <c r="U530" t="str">
        <f t="shared" si="45"/>
        <v>2023-45</v>
      </c>
    </row>
    <row r="531" spans="5:21" x14ac:dyDescent="0.3">
      <c r="E531">
        <v>4058049</v>
      </c>
      <c r="H531">
        <v>110</v>
      </c>
      <c r="I531" t="s">
        <v>559</v>
      </c>
      <c r="J531" t="s">
        <v>14</v>
      </c>
      <c r="K531" s="10">
        <v>45268</v>
      </c>
      <c r="L531" t="s">
        <v>1800</v>
      </c>
      <c r="M531" t="s">
        <v>28</v>
      </c>
      <c r="N531" t="str">
        <f>IF(VLOOKUP(J531,[1]liste!M:M,1,0)&gt;0,"oui","non")</f>
        <v>oui</v>
      </c>
      <c r="O531" t="str">
        <f>VLOOKUP(J531,[1]liste!M:N,2,0)</f>
        <v>DF</v>
      </c>
      <c r="P531" t="e">
        <f>MATCH(J531,[1]!Tableau1[Codearticle],0)</f>
        <v>#REF!</v>
      </c>
      <c r="R531" t="str">
        <f ca="1">IFERROR(INDEX(Tableau1[[#Headers],[01_LANCEMENT]:[15]],1,MATCH(récap!H531,OFFSET(Tableau1[[#Headers],[01_LANCEMENT]:[15]],MATCH(récap!J531,Tableau1[Codearticle],0),0),0)),"")</f>
        <v/>
      </c>
      <c r="S531" t="e">
        <f>IF(P531=0,"",VLOOKUP(J531,[1]!Tableau1[#All],3,0))</f>
        <v>#REF!</v>
      </c>
      <c r="T531" s="11">
        <f t="shared" si="44"/>
        <v>49</v>
      </c>
      <c r="U531" t="str">
        <f t="shared" si="45"/>
        <v>2023-49</v>
      </c>
    </row>
    <row r="532" spans="5:21" x14ac:dyDescent="0.3">
      <c r="E532">
        <v>6470672</v>
      </c>
      <c r="H532">
        <v>9040</v>
      </c>
      <c r="I532" t="s">
        <v>560</v>
      </c>
      <c r="J532" t="s">
        <v>14</v>
      </c>
      <c r="K532" s="10">
        <v>45240</v>
      </c>
      <c r="L532" t="s">
        <v>1800</v>
      </c>
      <c r="M532" t="s">
        <v>28</v>
      </c>
      <c r="N532" t="str">
        <f>IF(VLOOKUP(J532,[1]liste!M:M,1,0)&gt;0,"oui","non")</f>
        <v>oui</v>
      </c>
      <c r="O532" t="str">
        <f>VLOOKUP(J532,[1]liste!M:N,2,0)</f>
        <v>DF</v>
      </c>
      <c r="P532" t="e">
        <f>MATCH(J532,[1]!Tableau1[Codearticle],0)</f>
        <v>#REF!</v>
      </c>
      <c r="R532" t="str">
        <f ca="1">IFERROR(INDEX(Tableau1[[#Headers],[01_LANCEMENT]:[15]],1,MATCH(récap!H532,OFFSET(Tableau1[[#Headers],[01_LANCEMENT]:[15]],MATCH(récap!J532,Tableau1[Codearticle],0),0),0)),"")</f>
        <v/>
      </c>
      <c r="S532" t="e">
        <f>IF(P532=0,"",VLOOKUP(J532,[1]!Tableau1[#All],3,0))</f>
        <v>#REF!</v>
      </c>
      <c r="T532" s="11">
        <f t="shared" ref="T532:T549" si="46">_xlfn.ISOWEEKNUM(K532)</f>
        <v>45</v>
      </c>
      <c r="U532" t="str">
        <f t="shared" ref="U532:U549" si="47">YEAR(K532)&amp;"-"&amp;""&amp;T532</f>
        <v>2023-45</v>
      </c>
    </row>
    <row r="533" spans="5:21" x14ac:dyDescent="0.3">
      <c r="E533">
        <v>9113175</v>
      </c>
      <c r="H533">
        <v>9235</v>
      </c>
      <c r="I533" t="s">
        <v>561</v>
      </c>
      <c r="J533" t="s">
        <v>14</v>
      </c>
      <c r="K533" s="10">
        <v>45239</v>
      </c>
      <c r="L533" t="s">
        <v>1800</v>
      </c>
      <c r="M533" t="s">
        <v>28</v>
      </c>
      <c r="N533" t="str">
        <f>IF(VLOOKUP(J533,[1]liste!M:M,1,0)&gt;0,"oui","non")</f>
        <v>oui</v>
      </c>
      <c r="O533" t="str">
        <f>VLOOKUP(J533,[1]liste!M:N,2,0)</f>
        <v>DF</v>
      </c>
      <c r="P533" t="e">
        <f>MATCH(J533,[1]!Tableau1[Codearticle],0)</f>
        <v>#REF!</v>
      </c>
      <c r="R533" t="str">
        <f ca="1">IFERROR(INDEX(Tableau1[[#Headers],[01_LANCEMENT]:[15]],1,MATCH(récap!H533,OFFSET(Tableau1[[#Headers],[01_LANCEMENT]:[15]],MATCH(récap!J533,Tableau1[Codearticle],0),0),0)),"")</f>
        <v/>
      </c>
      <c r="S533" t="e">
        <f>IF(P533=0,"",VLOOKUP(J533,[1]!Tableau1[#All],3,0))</f>
        <v>#REF!</v>
      </c>
      <c r="T533" s="11">
        <f t="shared" si="46"/>
        <v>45</v>
      </c>
      <c r="U533" t="str">
        <f t="shared" si="47"/>
        <v>2023-45</v>
      </c>
    </row>
    <row r="534" spans="5:21" x14ac:dyDescent="0.3">
      <c r="E534">
        <v>4672464</v>
      </c>
      <c r="H534">
        <v>110</v>
      </c>
      <c r="I534" t="s">
        <v>562</v>
      </c>
      <c r="J534" t="s">
        <v>14</v>
      </c>
      <c r="K534" s="10">
        <v>45282</v>
      </c>
      <c r="L534" t="s">
        <v>1800</v>
      </c>
      <c r="M534" t="s">
        <v>28</v>
      </c>
      <c r="N534" t="str">
        <f>IF(VLOOKUP(J534,[1]liste!M:M,1,0)&gt;0,"oui","non")</f>
        <v>oui</v>
      </c>
      <c r="O534" t="str">
        <f>VLOOKUP(J534,[1]liste!M:N,2,0)</f>
        <v>DF</v>
      </c>
      <c r="P534" t="e">
        <f>MATCH(J534,[1]!Tableau1[Codearticle],0)</f>
        <v>#REF!</v>
      </c>
      <c r="R534" t="str">
        <f ca="1">IFERROR(INDEX(Tableau1[[#Headers],[01_LANCEMENT]:[15]],1,MATCH(récap!H534,OFFSET(Tableau1[[#Headers],[01_LANCEMENT]:[15]],MATCH(récap!J534,Tableau1[Codearticle],0),0),0)),"")</f>
        <v/>
      </c>
      <c r="S534" t="e">
        <f>IF(P534=0,"",VLOOKUP(J534,[1]!Tableau1[#All],3,0))</f>
        <v>#REF!</v>
      </c>
      <c r="T534" s="11">
        <f t="shared" si="46"/>
        <v>51</v>
      </c>
      <c r="U534" t="str">
        <f t="shared" si="47"/>
        <v>2023-51</v>
      </c>
    </row>
    <row r="535" spans="5:21" x14ac:dyDescent="0.3">
      <c r="E535">
        <v>1520741</v>
      </c>
      <c r="H535">
        <v>110</v>
      </c>
      <c r="I535" t="s">
        <v>563</v>
      </c>
      <c r="J535" t="s">
        <v>14</v>
      </c>
      <c r="K535" s="10">
        <v>45288</v>
      </c>
      <c r="L535" t="s">
        <v>1800</v>
      </c>
      <c r="M535" t="s">
        <v>28</v>
      </c>
      <c r="N535" t="str">
        <f>IF(VLOOKUP(J535,[1]liste!M:M,1,0)&gt;0,"oui","non")</f>
        <v>oui</v>
      </c>
      <c r="O535" t="str">
        <f>VLOOKUP(J535,[1]liste!M:N,2,0)</f>
        <v>DF</v>
      </c>
      <c r="P535" t="e">
        <f>MATCH(J535,[1]!Tableau1[Codearticle],0)</f>
        <v>#REF!</v>
      </c>
      <c r="R535" t="str">
        <f ca="1">IFERROR(INDEX(Tableau1[[#Headers],[01_LANCEMENT]:[15]],1,MATCH(récap!H535,OFFSET(Tableau1[[#Headers],[01_LANCEMENT]:[15]],MATCH(récap!J535,Tableau1[Codearticle],0),0),0)),"")</f>
        <v/>
      </c>
      <c r="S535" t="e">
        <f>IF(P535=0,"",VLOOKUP(J535,[1]!Tableau1[#All],3,0))</f>
        <v>#REF!</v>
      </c>
      <c r="T535" s="11">
        <f t="shared" si="46"/>
        <v>52</v>
      </c>
      <c r="U535" t="str">
        <f t="shared" si="47"/>
        <v>2023-52</v>
      </c>
    </row>
    <row r="536" spans="5:21" x14ac:dyDescent="0.3">
      <c r="E536">
        <v>1709155</v>
      </c>
      <c r="H536">
        <v>9130</v>
      </c>
      <c r="I536" t="s">
        <v>564</v>
      </c>
      <c r="J536" t="s">
        <v>14</v>
      </c>
      <c r="K536" s="10">
        <v>45268</v>
      </c>
      <c r="L536" t="s">
        <v>1800</v>
      </c>
      <c r="M536" t="s">
        <v>28</v>
      </c>
      <c r="N536" t="str">
        <f>IF(VLOOKUP(J536,[1]liste!M:M,1,0)&gt;0,"oui","non")</f>
        <v>oui</v>
      </c>
      <c r="O536" t="str">
        <f>VLOOKUP(J536,[1]liste!M:N,2,0)</f>
        <v>DF</v>
      </c>
      <c r="P536" t="e">
        <f>MATCH(J536,[1]!Tableau1[Codearticle],0)</f>
        <v>#REF!</v>
      </c>
      <c r="R536" t="str">
        <f ca="1">IFERROR(INDEX(Tableau1[[#Headers],[01_LANCEMENT]:[15]],1,MATCH(récap!H536,OFFSET(Tableau1[[#Headers],[01_LANCEMENT]:[15]],MATCH(récap!J536,Tableau1[Codearticle],0),0),0)),"")</f>
        <v/>
      </c>
      <c r="S536" t="e">
        <f>IF(P536=0,"",VLOOKUP(J536,[1]!Tableau1[#All],3,0))</f>
        <v>#REF!</v>
      </c>
      <c r="T536" s="11">
        <f t="shared" si="46"/>
        <v>49</v>
      </c>
      <c r="U536" t="str">
        <f t="shared" si="47"/>
        <v>2023-49</v>
      </c>
    </row>
    <row r="537" spans="5:21" x14ac:dyDescent="0.3">
      <c r="E537">
        <v>5212247</v>
      </c>
      <c r="H537">
        <v>926</v>
      </c>
      <c r="I537" t="s">
        <v>565</v>
      </c>
      <c r="J537" t="s">
        <v>14</v>
      </c>
      <c r="K537" s="10">
        <v>45259</v>
      </c>
      <c r="L537" t="s">
        <v>1800</v>
      </c>
      <c r="M537" t="s">
        <v>28</v>
      </c>
      <c r="N537" t="str">
        <f>IF(VLOOKUP(J537,[1]liste!M:M,1,0)&gt;0,"oui","non")</f>
        <v>oui</v>
      </c>
      <c r="O537" t="str">
        <f>VLOOKUP(J537,[1]liste!M:N,2,0)</f>
        <v>DF</v>
      </c>
      <c r="P537" t="e">
        <f>MATCH(J537,[1]!Tableau1[Codearticle],0)</f>
        <v>#REF!</v>
      </c>
      <c r="R537" t="str">
        <f ca="1">IFERROR(INDEX(Tableau1[[#Headers],[01_LANCEMENT]:[15]],1,MATCH(récap!H537,OFFSET(Tableau1[[#Headers],[01_LANCEMENT]:[15]],MATCH(récap!J537,Tableau1[Codearticle],0),0),0)),"")</f>
        <v/>
      </c>
      <c r="S537" t="e">
        <f>IF(P537=0,"",VLOOKUP(J537,[1]!Tableau1[#All],3,0))</f>
        <v>#REF!</v>
      </c>
      <c r="T537" s="11">
        <f t="shared" si="46"/>
        <v>48</v>
      </c>
      <c r="U537" t="str">
        <f t="shared" si="47"/>
        <v>2023-48</v>
      </c>
    </row>
    <row r="538" spans="5:21" x14ac:dyDescent="0.3">
      <c r="E538">
        <v>1048916</v>
      </c>
      <c r="H538">
        <v>250</v>
      </c>
      <c r="I538" t="s">
        <v>566</v>
      </c>
      <c r="J538" t="s">
        <v>14</v>
      </c>
      <c r="K538" s="10">
        <v>45272</v>
      </c>
      <c r="L538" t="s">
        <v>1800</v>
      </c>
      <c r="M538" t="s">
        <v>28</v>
      </c>
      <c r="N538" t="str">
        <f>IF(VLOOKUP(J538,[1]liste!M:M,1,0)&gt;0,"oui","non")</f>
        <v>oui</v>
      </c>
      <c r="O538" t="str">
        <f>VLOOKUP(J538,[1]liste!M:N,2,0)</f>
        <v>DF</v>
      </c>
      <c r="P538" t="e">
        <f>MATCH(J538,[1]!Tableau1[Codearticle],0)</f>
        <v>#REF!</v>
      </c>
      <c r="R538" t="str">
        <f ca="1">IFERROR(INDEX(Tableau1[[#Headers],[01_LANCEMENT]:[15]],1,MATCH(récap!H538,OFFSET(Tableau1[[#Headers],[01_LANCEMENT]:[15]],MATCH(récap!J538,Tableau1[Codearticle],0),0),0)),"")</f>
        <v/>
      </c>
      <c r="S538" t="e">
        <f>IF(P538=0,"",VLOOKUP(J538,[1]!Tableau1[#All],3,0))</f>
        <v>#REF!</v>
      </c>
      <c r="T538" s="11">
        <f t="shared" si="46"/>
        <v>50</v>
      </c>
      <c r="U538" t="str">
        <f t="shared" si="47"/>
        <v>2023-50</v>
      </c>
    </row>
    <row r="539" spans="5:21" x14ac:dyDescent="0.3">
      <c r="E539">
        <v>5727075</v>
      </c>
      <c r="H539">
        <v>110</v>
      </c>
      <c r="I539" t="s">
        <v>567</v>
      </c>
      <c r="J539" t="s">
        <v>14</v>
      </c>
      <c r="K539" s="10">
        <v>45271</v>
      </c>
      <c r="L539" t="s">
        <v>1800</v>
      </c>
      <c r="M539" t="s">
        <v>28</v>
      </c>
      <c r="N539" t="str">
        <f>IF(VLOOKUP(J539,[1]liste!M:M,1,0)&gt;0,"oui","non")</f>
        <v>oui</v>
      </c>
      <c r="O539" t="str">
        <f>VLOOKUP(J539,[1]liste!M:N,2,0)</f>
        <v>DF</v>
      </c>
      <c r="P539" t="e">
        <f>MATCH(J539,[1]!Tableau1[Codearticle],0)</f>
        <v>#REF!</v>
      </c>
      <c r="R539" t="str">
        <f ca="1">IFERROR(INDEX(Tableau1[[#Headers],[01_LANCEMENT]:[15]],1,MATCH(récap!H539,OFFSET(Tableau1[[#Headers],[01_LANCEMENT]:[15]],MATCH(récap!J539,Tableau1[Codearticle],0),0),0)),"")</f>
        <v/>
      </c>
      <c r="S539" t="e">
        <f>IF(P539=0,"",VLOOKUP(J539,[1]!Tableau1[#All],3,0))</f>
        <v>#REF!</v>
      </c>
      <c r="T539" s="11">
        <f t="shared" si="46"/>
        <v>50</v>
      </c>
      <c r="U539" t="str">
        <f t="shared" si="47"/>
        <v>2023-50</v>
      </c>
    </row>
    <row r="540" spans="5:21" x14ac:dyDescent="0.3">
      <c r="E540">
        <v>1594000</v>
      </c>
      <c r="H540">
        <v>110</v>
      </c>
      <c r="I540" t="s">
        <v>568</v>
      </c>
      <c r="J540" t="s">
        <v>14</v>
      </c>
      <c r="K540" s="10">
        <v>45289</v>
      </c>
      <c r="L540" t="s">
        <v>1800</v>
      </c>
      <c r="M540" t="s">
        <v>28</v>
      </c>
      <c r="N540" t="str">
        <f>IF(VLOOKUP(J540,[1]liste!M:M,1,0)&gt;0,"oui","non")</f>
        <v>oui</v>
      </c>
      <c r="O540" t="str">
        <f>VLOOKUP(J540,[1]liste!M:N,2,0)</f>
        <v>DF</v>
      </c>
      <c r="P540" t="e">
        <f>MATCH(J540,[1]!Tableau1[Codearticle],0)</f>
        <v>#REF!</v>
      </c>
      <c r="R540" t="str">
        <f ca="1">IFERROR(INDEX(Tableau1[[#Headers],[01_LANCEMENT]:[15]],1,MATCH(récap!H540,OFFSET(Tableau1[[#Headers],[01_LANCEMENT]:[15]],MATCH(récap!J540,Tableau1[Codearticle],0),0),0)),"")</f>
        <v/>
      </c>
      <c r="S540" t="e">
        <f>IF(P540=0,"",VLOOKUP(J540,[1]!Tableau1[#All],3,0))</f>
        <v>#REF!</v>
      </c>
      <c r="T540" s="11">
        <f t="shared" si="46"/>
        <v>52</v>
      </c>
      <c r="U540" t="str">
        <f t="shared" si="47"/>
        <v>2023-52</v>
      </c>
    </row>
    <row r="541" spans="5:21" x14ac:dyDescent="0.3">
      <c r="E541">
        <v>3263959</v>
      </c>
      <c r="H541">
        <v>9013</v>
      </c>
      <c r="I541" t="s">
        <v>569</v>
      </c>
      <c r="J541" t="s">
        <v>14</v>
      </c>
      <c r="K541" s="10">
        <v>45273</v>
      </c>
      <c r="L541" t="s">
        <v>1800</v>
      </c>
      <c r="M541" t="s">
        <v>28</v>
      </c>
      <c r="N541" t="str">
        <f>IF(VLOOKUP(J541,[1]liste!M:M,1,0)&gt;0,"oui","non")</f>
        <v>oui</v>
      </c>
      <c r="O541" t="str">
        <f>VLOOKUP(J541,[1]liste!M:N,2,0)</f>
        <v>DF</v>
      </c>
      <c r="P541" t="e">
        <f>MATCH(J541,[1]!Tableau1[Codearticle],0)</f>
        <v>#REF!</v>
      </c>
      <c r="R541" t="str">
        <f ca="1">IFERROR(INDEX(Tableau1[[#Headers],[01_LANCEMENT]:[15]],1,MATCH(récap!H541,OFFSET(Tableau1[[#Headers],[01_LANCEMENT]:[15]],MATCH(récap!J541,Tableau1[Codearticle],0),0),0)),"")</f>
        <v/>
      </c>
      <c r="S541" t="e">
        <f>IF(P541=0,"",VLOOKUP(J541,[1]!Tableau1[#All],3,0))</f>
        <v>#REF!</v>
      </c>
      <c r="T541" s="11">
        <f t="shared" si="46"/>
        <v>50</v>
      </c>
      <c r="U541" t="str">
        <f t="shared" si="47"/>
        <v>2023-50</v>
      </c>
    </row>
    <row r="542" spans="5:21" x14ac:dyDescent="0.3">
      <c r="E542">
        <v>3007426</v>
      </c>
      <c r="H542">
        <v>250</v>
      </c>
      <c r="I542" t="s">
        <v>570</v>
      </c>
      <c r="J542" t="s">
        <v>14</v>
      </c>
      <c r="K542" s="10">
        <v>45239</v>
      </c>
      <c r="L542" t="s">
        <v>1800</v>
      </c>
      <c r="M542" t="s">
        <v>28</v>
      </c>
      <c r="N542" t="str">
        <f>IF(VLOOKUP(J542,[1]liste!M:M,1,0)&gt;0,"oui","non")</f>
        <v>oui</v>
      </c>
      <c r="O542" t="str">
        <f>VLOOKUP(J542,[1]liste!M:N,2,0)</f>
        <v>DF</v>
      </c>
      <c r="P542" t="e">
        <f>MATCH(J542,[1]!Tableau1[Codearticle],0)</f>
        <v>#REF!</v>
      </c>
      <c r="R542" t="str">
        <f ca="1">IFERROR(INDEX(Tableau1[[#Headers],[01_LANCEMENT]:[15]],1,MATCH(récap!H542,OFFSET(Tableau1[[#Headers],[01_LANCEMENT]:[15]],MATCH(récap!J542,Tableau1[Codearticle],0),0),0)),"")</f>
        <v/>
      </c>
      <c r="S542" t="e">
        <f>IF(P542=0,"",VLOOKUP(J542,[1]!Tableau1[#All],3,0))</f>
        <v>#REF!</v>
      </c>
      <c r="T542" s="11">
        <f t="shared" si="46"/>
        <v>45</v>
      </c>
      <c r="U542" t="str">
        <f t="shared" si="47"/>
        <v>2023-45</v>
      </c>
    </row>
    <row r="543" spans="5:21" x14ac:dyDescent="0.3">
      <c r="E543">
        <v>6273343</v>
      </c>
      <c r="H543">
        <v>250</v>
      </c>
      <c r="I543" t="s">
        <v>571</v>
      </c>
      <c r="J543" t="s">
        <v>14</v>
      </c>
      <c r="K543" s="10">
        <v>45260</v>
      </c>
      <c r="L543" t="s">
        <v>1800</v>
      </c>
      <c r="M543" t="s">
        <v>28</v>
      </c>
      <c r="N543" t="str">
        <f>IF(VLOOKUP(J543,[1]liste!M:M,1,0)&gt;0,"oui","non")</f>
        <v>oui</v>
      </c>
      <c r="O543" t="str">
        <f>VLOOKUP(J543,[1]liste!M:N,2,0)</f>
        <v>DF</v>
      </c>
      <c r="P543" t="e">
        <f>MATCH(J543,[1]!Tableau1[Codearticle],0)</f>
        <v>#REF!</v>
      </c>
      <c r="R543" t="str">
        <f ca="1">IFERROR(INDEX(Tableau1[[#Headers],[01_LANCEMENT]:[15]],1,MATCH(récap!H543,OFFSET(Tableau1[[#Headers],[01_LANCEMENT]:[15]],MATCH(récap!J543,Tableau1[Codearticle],0),0),0)),"")</f>
        <v/>
      </c>
      <c r="S543" t="e">
        <f>IF(P543=0,"",VLOOKUP(J543,[1]!Tableau1[#All],3,0))</f>
        <v>#REF!</v>
      </c>
      <c r="T543" s="11">
        <f t="shared" si="46"/>
        <v>48</v>
      </c>
      <c r="U543" t="str">
        <f t="shared" si="47"/>
        <v>2023-48</v>
      </c>
    </row>
    <row r="544" spans="5:21" x14ac:dyDescent="0.3">
      <c r="E544">
        <v>9991789</v>
      </c>
      <c r="H544">
        <v>250</v>
      </c>
      <c r="I544" t="s">
        <v>572</v>
      </c>
      <c r="J544" t="s">
        <v>14</v>
      </c>
      <c r="K544" s="10">
        <v>45265</v>
      </c>
      <c r="L544" t="s">
        <v>1800</v>
      </c>
      <c r="M544" t="s">
        <v>28</v>
      </c>
      <c r="N544" t="str">
        <f>IF(VLOOKUP(J544,[1]liste!M:M,1,0)&gt;0,"oui","non")</f>
        <v>oui</v>
      </c>
      <c r="O544" t="str">
        <f>VLOOKUP(J544,[1]liste!M:N,2,0)</f>
        <v>DF</v>
      </c>
      <c r="P544" t="e">
        <f>MATCH(J544,[1]!Tableau1[Codearticle],0)</f>
        <v>#REF!</v>
      </c>
      <c r="R544" t="str">
        <f ca="1">IFERROR(INDEX(Tableau1[[#Headers],[01_LANCEMENT]:[15]],1,MATCH(récap!H544,OFFSET(Tableau1[[#Headers],[01_LANCEMENT]:[15]],MATCH(récap!J544,Tableau1[Codearticle],0),0),0)),"")</f>
        <v/>
      </c>
      <c r="S544" t="e">
        <f>IF(P544=0,"",VLOOKUP(J544,[1]!Tableau1[#All],3,0))</f>
        <v>#REF!</v>
      </c>
      <c r="T544" s="11">
        <f t="shared" si="46"/>
        <v>49</v>
      </c>
      <c r="U544" t="str">
        <f t="shared" si="47"/>
        <v>2023-49</v>
      </c>
    </row>
    <row r="545" spans="5:21" x14ac:dyDescent="0.3">
      <c r="E545">
        <v>6819888</v>
      </c>
      <c r="H545">
        <v>250</v>
      </c>
      <c r="I545" t="s">
        <v>573</v>
      </c>
      <c r="J545" t="s">
        <v>14</v>
      </c>
      <c r="K545" s="10">
        <v>45272</v>
      </c>
      <c r="L545" t="s">
        <v>1800</v>
      </c>
      <c r="M545" t="s">
        <v>28</v>
      </c>
      <c r="N545" t="str">
        <f>IF(VLOOKUP(J545,[1]liste!M:M,1,0)&gt;0,"oui","non")</f>
        <v>oui</v>
      </c>
      <c r="O545" t="str">
        <f>VLOOKUP(J545,[1]liste!M:N,2,0)</f>
        <v>DF</v>
      </c>
      <c r="P545" t="e">
        <f>MATCH(J545,[1]!Tableau1[Codearticle],0)</f>
        <v>#REF!</v>
      </c>
      <c r="R545" t="str">
        <f ca="1">IFERROR(INDEX(Tableau1[[#Headers],[01_LANCEMENT]:[15]],1,MATCH(récap!H545,OFFSET(Tableau1[[#Headers],[01_LANCEMENT]:[15]],MATCH(récap!J545,Tableau1[Codearticle],0),0),0)),"")</f>
        <v/>
      </c>
      <c r="S545" t="e">
        <f>IF(P545=0,"",VLOOKUP(J545,[1]!Tableau1[#All],3,0))</f>
        <v>#REF!</v>
      </c>
      <c r="T545" s="11">
        <f t="shared" si="46"/>
        <v>50</v>
      </c>
      <c r="U545" t="str">
        <f t="shared" si="47"/>
        <v>2023-50</v>
      </c>
    </row>
    <row r="546" spans="5:21" x14ac:dyDescent="0.3">
      <c r="E546">
        <v>5316467</v>
      </c>
      <c r="H546">
        <v>250</v>
      </c>
      <c r="I546" t="s">
        <v>574</v>
      </c>
      <c r="J546" t="s">
        <v>14</v>
      </c>
      <c r="K546" s="10">
        <v>45260</v>
      </c>
      <c r="L546" t="s">
        <v>1800</v>
      </c>
      <c r="M546" t="s">
        <v>28</v>
      </c>
      <c r="N546" t="str">
        <f>IF(VLOOKUP(J546,[1]liste!M:M,1,0)&gt;0,"oui","non")</f>
        <v>oui</v>
      </c>
      <c r="O546" t="str">
        <f>VLOOKUP(J546,[1]liste!M:N,2,0)</f>
        <v>DF</v>
      </c>
      <c r="P546" t="e">
        <f>MATCH(J546,[1]!Tableau1[Codearticle],0)</f>
        <v>#REF!</v>
      </c>
      <c r="R546" t="str">
        <f ca="1">IFERROR(INDEX(Tableau1[[#Headers],[01_LANCEMENT]:[15]],1,MATCH(récap!H546,OFFSET(Tableau1[[#Headers],[01_LANCEMENT]:[15]],MATCH(récap!J546,Tableau1[Codearticle],0),0),0)),"")</f>
        <v/>
      </c>
      <c r="S546" t="e">
        <f>IF(P546=0,"",VLOOKUP(J546,[1]!Tableau1[#All],3,0))</f>
        <v>#REF!</v>
      </c>
      <c r="T546" s="11">
        <f t="shared" si="46"/>
        <v>48</v>
      </c>
      <c r="U546" t="str">
        <f t="shared" si="47"/>
        <v>2023-48</v>
      </c>
    </row>
    <row r="547" spans="5:21" x14ac:dyDescent="0.3">
      <c r="E547">
        <v>1639821</v>
      </c>
      <c r="H547">
        <v>220</v>
      </c>
      <c r="I547" t="s">
        <v>575</v>
      </c>
      <c r="J547" t="s">
        <v>14</v>
      </c>
      <c r="K547" s="10">
        <v>45236</v>
      </c>
      <c r="L547" t="s">
        <v>1800</v>
      </c>
      <c r="M547" t="s">
        <v>28</v>
      </c>
      <c r="N547" t="str">
        <f>IF(VLOOKUP(J547,[1]liste!M:M,1,0)&gt;0,"oui","non")</f>
        <v>oui</v>
      </c>
      <c r="O547" t="str">
        <f>VLOOKUP(J547,[1]liste!M:N,2,0)</f>
        <v>DF</v>
      </c>
      <c r="P547" t="e">
        <f>MATCH(J547,[1]!Tableau1[Codearticle],0)</f>
        <v>#REF!</v>
      </c>
      <c r="R547" t="str">
        <f ca="1">IFERROR(INDEX(Tableau1[[#Headers],[01_LANCEMENT]:[15]],1,MATCH(récap!H547,OFFSET(Tableau1[[#Headers],[01_LANCEMENT]:[15]],MATCH(récap!J547,Tableau1[Codearticle],0),0),0)),"")</f>
        <v>05</v>
      </c>
      <c r="S547" t="e">
        <f>IF(P547=0,"",VLOOKUP(J547,[1]!Tableau1[#All],3,0))</f>
        <v>#REF!</v>
      </c>
      <c r="T547" s="11">
        <f t="shared" si="46"/>
        <v>45</v>
      </c>
      <c r="U547" t="str">
        <f t="shared" si="47"/>
        <v>2023-45</v>
      </c>
    </row>
    <row r="548" spans="5:21" x14ac:dyDescent="0.3">
      <c r="E548">
        <v>3705603</v>
      </c>
      <c r="H548">
        <v>220</v>
      </c>
      <c r="I548" t="s">
        <v>576</v>
      </c>
      <c r="J548" t="s">
        <v>14</v>
      </c>
      <c r="K548" s="10">
        <v>45236</v>
      </c>
      <c r="L548" t="s">
        <v>1800</v>
      </c>
      <c r="M548" t="s">
        <v>28</v>
      </c>
      <c r="N548" t="str">
        <f>IF(VLOOKUP(J548,[1]liste!M:M,1,0)&gt;0,"oui","non")</f>
        <v>oui</v>
      </c>
      <c r="O548" t="str">
        <f>VLOOKUP(J548,[1]liste!M:N,2,0)</f>
        <v>DF</v>
      </c>
      <c r="P548" t="e">
        <f>MATCH(J548,[1]!Tableau1[Codearticle],0)</f>
        <v>#REF!</v>
      </c>
      <c r="R548" t="str">
        <f ca="1">IFERROR(INDEX(Tableau1[[#Headers],[01_LANCEMENT]:[15]],1,MATCH(récap!H548,OFFSET(Tableau1[[#Headers],[01_LANCEMENT]:[15]],MATCH(récap!J548,Tableau1[Codearticle],0),0),0)),"")</f>
        <v>05</v>
      </c>
      <c r="S548" t="e">
        <f>IF(P548=0,"",VLOOKUP(J548,[1]!Tableau1[#All],3,0))</f>
        <v>#REF!</v>
      </c>
      <c r="T548" s="11">
        <f t="shared" si="46"/>
        <v>45</v>
      </c>
      <c r="U548" t="str">
        <f t="shared" si="47"/>
        <v>2023-45</v>
      </c>
    </row>
    <row r="549" spans="5:21" x14ac:dyDescent="0.3">
      <c r="E549">
        <v>7324492</v>
      </c>
      <c r="H549">
        <v>220</v>
      </c>
      <c r="I549" t="s">
        <v>577</v>
      </c>
      <c r="J549" t="s">
        <v>14</v>
      </c>
      <c r="K549" s="10">
        <v>45258</v>
      </c>
      <c r="L549" t="s">
        <v>1800</v>
      </c>
      <c r="M549" t="s">
        <v>28</v>
      </c>
      <c r="N549" t="str">
        <f>IF(VLOOKUP(J549,[1]liste!M:M,1,0)&gt;0,"oui","non")</f>
        <v>oui</v>
      </c>
      <c r="O549" t="str">
        <f>VLOOKUP(J549,[1]liste!M:N,2,0)</f>
        <v>DF</v>
      </c>
      <c r="P549" t="e">
        <f>MATCH(J549,[1]!Tableau1[Codearticle],0)</f>
        <v>#REF!</v>
      </c>
      <c r="R549" t="str">
        <f ca="1">IFERROR(INDEX(Tableau1[[#Headers],[01_LANCEMENT]:[15]],1,MATCH(récap!H549,OFFSET(Tableau1[[#Headers],[01_LANCEMENT]:[15]],MATCH(récap!J549,Tableau1[Codearticle],0),0),0)),"")</f>
        <v>05</v>
      </c>
      <c r="S549" t="e">
        <f>IF(P549=0,"",VLOOKUP(J549,[1]!Tableau1[#All],3,0))</f>
        <v>#REF!</v>
      </c>
      <c r="T549" s="11">
        <f t="shared" si="46"/>
        <v>48</v>
      </c>
      <c r="U549" t="str">
        <f t="shared" si="47"/>
        <v>2023-48</v>
      </c>
    </row>
    <row r="550" spans="5:21" x14ac:dyDescent="0.3">
      <c r="E550">
        <v>9752457</v>
      </c>
      <c r="H550">
        <v>250</v>
      </c>
      <c r="I550" t="s">
        <v>578</v>
      </c>
      <c r="J550" t="s">
        <v>14</v>
      </c>
      <c r="K550" s="10">
        <v>45251</v>
      </c>
      <c r="L550" t="s">
        <v>1800</v>
      </c>
      <c r="M550" t="s">
        <v>28</v>
      </c>
      <c r="N550" t="str">
        <f>IF(VLOOKUP(J550,[1]liste!M:M,1,0)&gt;0,"oui","non")</f>
        <v>oui</v>
      </c>
      <c r="O550" t="str">
        <f>VLOOKUP(J550,[1]liste!M:N,2,0)</f>
        <v>DF</v>
      </c>
      <c r="P550" t="e">
        <f>MATCH(J550,[1]!Tableau1[Codearticle],0)</f>
        <v>#REF!</v>
      </c>
      <c r="R550" t="str">
        <f ca="1">IFERROR(INDEX(Tableau1[[#Headers],[01_LANCEMENT]:[15]],1,MATCH(récap!H550,OFFSET(Tableau1[[#Headers],[01_LANCEMENT]:[15]],MATCH(récap!J550,Tableau1[Codearticle],0),0),0)),"")</f>
        <v/>
      </c>
      <c r="S550" t="e">
        <f>IF(P550=0,"",VLOOKUP(J550,[1]!Tableau1[#All],3,0))</f>
        <v>#REF!</v>
      </c>
      <c r="T550" s="11">
        <f t="shared" ref="T550" si="48">_xlfn.ISOWEEKNUM(K550)</f>
        <v>47</v>
      </c>
      <c r="U550" t="str">
        <f t="shared" ref="U550" si="49">YEAR(K550)&amp;"-"&amp;""&amp;T550</f>
        <v>2023-47</v>
      </c>
    </row>
    <row r="551" spans="5:21" x14ac:dyDescent="0.3">
      <c r="E551">
        <v>4590772</v>
      </c>
      <c r="H551">
        <v>1008</v>
      </c>
      <c r="I551" t="s">
        <v>579</v>
      </c>
      <c r="J551" t="s">
        <v>14</v>
      </c>
      <c r="K551" s="10">
        <v>45239</v>
      </c>
      <c r="L551" t="s">
        <v>1800</v>
      </c>
      <c r="M551" t="s">
        <v>28</v>
      </c>
      <c r="N551" t="str">
        <f>IF(VLOOKUP(J551,[1]liste!M:M,1,0)&gt;0,"oui","non")</f>
        <v>oui</v>
      </c>
      <c r="O551" t="str">
        <f>VLOOKUP(J551,[1]liste!M:N,2,0)</f>
        <v>DF</v>
      </c>
      <c r="P551" t="e">
        <f>MATCH(J551,[1]!Tableau1[Codearticle],0)</f>
        <v>#REF!</v>
      </c>
      <c r="R551" t="str">
        <f ca="1">IFERROR(INDEX(Tableau1[[#Headers],[01_LANCEMENT]:[15]],1,MATCH(récap!H551,OFFSET(Tableau1[[#Headers],[01_LANCEMENT]:[15]],MATCH(récap!J551,Tableau1[Codearticle],0),0),0)),"")</f>
        <v/>
      </c>
      <c r="S551" t="e">
        <f>IF(P551=0,"",VLOOKUP(J551,[1]!Tableau1[#All],3,0))</f>
        <v>#REF!</v>
      </c>
      <c r="T551" s="11">
        <f t="shared" ref="T551" si="50">_xlfn.ISOWEEKNUM(K551)</f>
        <v>45</v>
      </c>
      <c r="U551" t="str">
        <f t="shared" ref="U551" si="51">YEAR(K551)&amp;"-"&amp;""&amp;T551</f>
        <v>2023-45</v>
      </c>
    </row>
    <row r="552" spans="5:21" x14ac:dyDescent="0.3">
      <c r="E552">
        <v>2058946</v>
      </c>
      <c r="H552">
        <v>75</v>
      </c>
      <c r="I552" t="s">
        <v>580</v>
      </c>
      <c r="J552" t="s">
        <v>14</v>
      </c>
      <c r="K552" s="10">
        <v>45264</v>
      </c>
      <c r="L552" t="s">
        <v>1800</v>
      </c>
      <c r="M552" t="s">
        <v>28</v>
      </c>
      <c r="N552" t="str">
        <f>IF(VLOOKUP(J552,[1]liste!M:M,1,0)&gt;0,"oui","non")</f>
        <v>oui</v>
      </c>
      <c r="O552" t="str">
        <f>VLOOKUP(J552,[1]liste!M:N,2,0)</f>
        <v>DF</v>
      </c>
      <c r="P552" t="e">
        <f>MATCH(J552,[1]!Tableau1[Codearticle],0)</f>
        <v>#REF!</v>
      </c>
      <c r="R552" t="str">
        <f ca="1">IFERROR(INDEX(Tableau1[[#Headers],[01_LANCEMENT]:[15]],1,MATCH(récap!H552,OFFSET(Tableau1[[#Headers],[01_LANCEMENT]:[15]],MATCH(récap!J552,Tableau1[Codearticle],0),0),0)),"")</f>
        <v/>
      </c>
      <c r="S552" t="e">
        <f>IF(P552=0,"",VLOOKUP(J552,[1]!Tableau1[#All],3,0))</f>
        <v>#REF!</v>
      </c>
      <c r="T552" s="11">
        <f t="shared" ref="T552:T556" si="52">_xlfn.ISOWEEKNUM(K552)</f>
        <v>49</v>
      </c>
      <c r="U552" t="str">
        <f t="shared" ref="U552:U556" si="53">YEAR(K552)&amp;"-"&amp;""&amp;T552</f>
        <v>2023-49</v>
      </c>
    </row>
    <row r="553" spans="5:21" x14ac:dyDescent="0.3">
      <c r="E553">
        <v>2562580</v>
      </c>
      <c r="H553">
        <v>75</v>
      </c>
      <c r="I553" t="s">
        <v>581</v>
      </c>
      <c r="J553" t="s">
        <v>14</v>
      </c>
      <c r="K553" s="10">
        <v>45264</v>
      </c>
      <c r="L553" t="s">
        <v>1800</v>
      </c>
      <c r="M553" t="s">
        <v>28</v>
      </c>
      <c r="N553" t="str">
        <f>IF(VLOOKUP(J553,[1]liste!M:M,1,0)&gt;0,"oui","non")</f>
        <v>oui</v>
      </c>
      <c r="O553" t="str">
        <f>VLOOKUP(J553,[1]liste!M:N,2,0)</f>
        <v>DF</v>
      </c>
      <c r="P553" t="e">
        <f>MATCH(J553,[1]!Tableau1[Codearticle],0)</f>
        <v>#REF!</v>
      </c>
      <c r="R553" t="str">
        <f ca="1">IFERROR(INDEX(Tableau1[[#Headers],[01_LANCEMENT]:[15]],1,MATCH(récap!H553,OFFSET(Tableau1[[#Headers],[01_LANCEMENT]:[15]],MATCH(récap!J553,Tableau1[Codearticle],0),0),0)),"")</f>
        <v/>
      </c>
      <c r="S553" t="e">
        <f>IF(P553=0,"",VLOOKUP(J553,[1]!Tableau1[#All],3,0))</f>
        <v>#REF!</v>
      </c>
      <c r="T553" s="11">
        <f t="shared" si="52"/>
        <v>49</v>
      </c>
      <c r="U553" t="str">
        <f t="shared" si="53"/>
        <v>2023-49</v>
      </c>
    </row>
    <row r="554" spans="5:21" x14ac:dyDescent="0.3">
      <c r="E554">
        <v>6393213</v>
      </c>
      <c r="H554">
        <v>75</v>
      </c>
      <c r="I554" t="s">
        <v>582</v>
      </c>
      <c r="J554" t="s">
        <v>14</v>
      </c>
      <c r="K554" s="10">
        <v>45273</v>
      </c>
      <c r="L554" t="s">
        <v>1800</v>
      </c>
      <c r="M554" t="s">
        <v>28</v>
      </c>
      <c r="N554" t="str">
        <f>IF(VLOOKUP(J554,[1]liste!M:M,1,0)&gt;0,"oui","non")</f>
        <v>oui</v>
      </c>
      <c r="O554" t="str">
        <f>VLOOKUP(J554,[1]liste!M:N,2,0)</f>
        <v>DF</v>
      </c>
      <c r="P554" t="e">
        <f>MATCH(J554,[1]!Tableau1[Codearticle],0)</f>
        <v>#REF!</v>
      </c>
      <c r="R554" t="str">
        <f ca="1">IFERROR(INDEX(Tableau1[[#Headers],[01_LANCEMENT]:[15]],1,MATCH(récap!H554,OFFSET(Tableau1[[#Headers],[01_LANCEMENT]:[15]],MATCH(récap!J554,Tableau1[Codearticle],0),0),0)),"")</f>
        <v/>
      </c>
      <c r="S554" t="e">
        <f>IF(P554=0,"",VLOOKUP(J554,[1]!Tableau1[#All],3,0))</f>
        <v>#REF!</v>
      </c>
      <c r="T554" s="11">
        <f t="shared" si="52"/>
        <v>50</v>
      </c>
      <c r="U554" t="str">
        <f t="shared" si="53"/>
        <v>2023-50</v>
      </c>
    </row>
    <row r="555" spans="5:21" x14ac:dyDescent="0.3">
      <c r="E555">
        <v>6099346</v>
      </c>
      <c r="H555">
        <v>75</v>
      </c>
      <c r="I555" t="s">
        <v>583</v>
      </c>
      <c r="J555" t="s">
        <v>14</v>
      </c>
      <c r="K555" s="10">
        <v>45278</v>
      </c>
      <c r="L555" t="s">
        <v>1800</v>
      </c>
      <c r="M555" t="s">
        <v>28</v>
      </c>
      <c r="N555" t="str">
        <f>IF(VLOOKUP(J555,[1]liste!M:M,1,0)&gt;0,"oui","non")</f>
        <v>oui</v>
      </c>
      <c r="O555" t="str">
        <f>VLOOKUP(J555,[1]liste!M:N,2,0)</f>
        <v>DF</v>
      </c>
      <c r="P555" t="e">
        <f>MATCH(J555,[1]!Tableau1[Codearticle],0)</f>
        <v>#REF!</v>
      </c>
      <c r="R555" t="str">
        <f ca="1">IFERROR(INDEX(Tableau1[[#Headers],[01_LANCEMENT]:[15]],1,MATCH(récap!H555,OFFSET(Tableau1[[#Headers],[01_LANCEMENT]:[15]],MATCH(récap!J555,Tableau1[Codearticle],0),0),0)),"")</f>
        <v/>
      </c>
      <c r="S555" t="e">
        <f>IF(P555=0,"",VLOOKUP(J555,[1]!Tableau1[#All],3,0))</f>
        <v>#REF!</v>
      </c>
      <c r="T555" s="11">
        <f t="shared" si="52"/>
        <v>51</v>
      </c>
      <c r="U555" t="str">
        <f t="shared" si="53"/>
        <v>2023-51</v>
      </c>
    </row>
    <row r="556" spans="5:21" x14ac:dyDescent="0.3">
      <c r="E556">
        <v>1198546</v>
      </c>
      <c r="H556">
        <v>75</v>
      </c>
      <c r="I556" t="s">
        <v>584</v>
      </c>
      <c r="J556" t="s">
        <v>14</v>
      </c>
      <c r="K556" s="10">
        <v>45286</v>
      </c>
      <c r="L556" t="s">
        <v>1800</v>
      </c>
      <c r="M556" t="s">
        <v>28</v>
      </c>
      <c r="N556" t="str">
        <f>IF(VLOOKUP(J556,[1]liste!M:M,1,0)&gt;0,"oui","non")</f>
        <v>oui</v>
      </c>
      <c r="O556" t="str">
        <f>VLOOKUP(J556,[1]liste!M:N,2,0)</f>
        <v>DF</v>
      </c>
      <c r="P556" t="e">
        <f>MATCH(J556,[1]!Tableau1[Codearticle],0)</f>
        <v>#REF!</v>
      </c>
      <c r="R556" t="str">
        <f ca="1">IFERROR(INDEX(Tableau1[[#Headers],[01_LANCEMENT]:[15]],1,MATCH(récap!H556,OFFSET(Tableau1[[#Headers],[01_LANCEMENT]:[15]],MATCH(récap!J556,Tableau1[Codearticle],0),0),0)),"")</f>
        <v/>
      </c>
      <c r="S556" t="e">
        <f>IF(P556=0,"",VLOOKUP(J556,[1]!Tableau1[#All],3,0))</f>
        <v>#REF!</v>
      </c>
      <c r="T556" s="11">
        <f t="shared" si="52"/>
        <v>52</v>
      </c>
      <c r="U556" t="str">
        <f t="shared" si="53"/>
        <v>2023-52</v>
      </c>
    </row>
    <row r="557" spans="5:21" x14ac:dyDescent="0.3">
      <c r="E557">
        <v>1439480</v>
      </c>
      <c r="H557">
        <v>160</v>
      </c>
      <c r="I557" t="s">
        <v>585</v>
      </c>
      <c r="J557" t="s">
        <v>14</v>
      </c>
      <c r="K557" s="10">
        <v>45248</v>
      </c>
      <c r="L557" t="s">
        <v>1800</v>
      </c>
      <c r="M557" t="s">
        <v>28</v>
      </c>
      <c r="N557" t="str">
        <f>IF(VLOOKUP(J557,[1]liste!M:M,1,0)&gt;0,"oui","non")</f>
        <v>oui</v>
      </c>
      <c r="O557" t="str">
        <f>VLOOKUP(J557,[1]liste!M:N,2,0)</f>
        <v>DF</v>
      </c>
      <c r="P557" t="e">
        <f>MATCH(J557,[1]!Tableau1[Codearticle],0)</f>
        <v>#REF!</v>
      </c>
      <c r="R557" t="str">
        <f ca="1">IFERROR(INDEX(Tableau1[[#Headers],[01_LANCEMENT]:[15]],1,MATCH(récap!H557,OFFSET(Tableau1[[#Headers],[01_LANCEMENT]:[15]],MATCH(récap!J557,Tableau1[Codearticle],0),0),0)),"")</f>
        <v/>
      </c>
      <c r="S557" t="e">
        <f>IF(P557=0,"",VLOOKUP(J557,[1]!Tableau1[#All],3,0))</f>
        <v>#REF!</v>
      </c>
      <c r="T557" s="11">
        <f t="shared" ref="T557:T568" si="54">_xlfn.ISOWEEKNUM(K557)</f>
        <v>46</v>
      </c>
      <c r="U557" t="str">
        <f t="shared" ref="U557:U568" si="55">YEAR(K557)&amp;"-"&amp;""&amp;T557</f>
        <v>2023-46</v>
      </c>
    </row>
    <row r="558" spans="5:21" x14ac:dyDescent="0.3">
      <c r="E558">
        <v>5375379</v>
      </c>
      <c r="H558">
        <v>160</v>
      </c>
      <c r="I558" t="s">
        <v>586</v>
      </c>
      <c r="J558" t="s">
        <v>14</v>
      </c>
      <c r="K558" s="10">
        <v>45240</v>
      </c>
      <c r="L558" t="s">
        <v>1800</v>
      </c>
      <c r="M558" t="s">
        <v>28</v>
      </c>
      <c r="N558" t="str">
        <f>IF(VLOOKUP(J558,[1]liste!M:M,1,0)&gt;0,"oui","non")</f>
        <v>oui</v>
      </c>
      <c r="O558" t="str">
        <f>VLOOKUP(J558,[1]liste!M:N,2,0)</f>
        <v>DF</v>
      </c>
      <c r="P558" t="e">
        <f>MATCH(J558,[1]!Tableau1[Codearticle],0)</f>
        <v>#REF!</v>
      </c>
      <c r="R558" t="str">
        <f ca="1">IFERROR(INDEX(Tableau1[[#Headers],[01_LANCEMENT]:[15]],1,MATCH(récap!H558,OFFSET(Tableau1[[#Headers],[01_LANCEMENT]:[15]],MATCH(récap!J558,Tableau1[Codearticle],0),0),0)),"")</f>
        <v/>
      </c>
      <c r="S558" t="e">
        <f>IF(P558=0,"",VLOOKUP(J558,[1]!Tableau1[#All],3,0))</f>
        <v>#REF!</v>
      </c>
      <c r="T558" s="11">
        <f t="shared" si="54"/>
        <v>45</v>
      </c>
      <c r="U558" t="str">
        <f t="shared" si="55"/>
        <v>2023-45</v>
      </c>
    </row>
    <row r="559" spans="5:21" x14ac:dyDescent="0.3">
      <c r="E559">
        <v>1636918</v>
      </c>
      <c r="H559">
        <v>160</v>
      </c>
      <c r="I559" t="s">
        <v>587</v>
      </c>
      <c r="J559" t="s">
        <v>14</v>
      </c>
      <c r="K559" s="10">
        <v>45274</v>
      </c>
      <c r="L559" t="s">
        <v>1800</v>
      </c>
      <c r="M559" t="s">
        <v>28</v>
      </c>
      <c r="N559" t="str">
        <f>IF(VLOOKUP(J559,[1]liste!M:M,1,0)&gt;0,"oui","non")</f>
        <v>oui</v>
      </c>
      <c r="O559" t="str">
        <f>VLOOKUP(J559,[1]liste!M:N,2,0)</f>
        <v>DF</v>
      </c>
      <c r="P559" t="e">
        <f>MATCH(J559,[1]!Tableau1[Codearticle],0)</f>
        <v>#REF!</v>
      </c>
      <c r="R559" t="str">
        <f ca="1">IFERROR(INDEX(Tableau1[[#Headers],[01_LANCEMENT]:[15]],1,MATCH(récap!H559,OFFSET(Tableau1[[#Headers],[01_LANCEMENT]:[15]],MATCH(récap!J559,Tableau1[Codearticle],0),0),0)),"")</f>
        <v/>
      </c>
      <c r="S559" t="e">
        <f>IF(P559=0,"",VLOOKUP(J559,[1]!Tableau1[#All],3,0))</f>
        <v>#REF!</v>
      </c>
      <c r="T559" s="11">
        <f t="shared" si="54"/>
        <v>50</v>
      </c>
      <c r="U559" t="str">
        <f t="shared" si="55"/>
        <v>2023-50</v>
      </c>
    </row>
    <row r="560" spans="5:21" x14ac:dyDescent="0.3">
      <c r="E560">
        <v>3116205</v>
      </c>
      <c r="H560">
        <v>160</v>
      </c>
      <c r="I560" t="s">
        <v>588</v>
      </c>
      <c r="J560" t="s">
        <v>14</v>
      </c>
      <c r="K560" s="10">
        <v>45260</v>
      </c>
      <c r="L560" t="s">
        <v>1800</v>
      </c>
      <c r="M560" t="s">
        <v>28</v>
      </c>
      <c r="N560" t="str">
        <f>IF(VLOOKUP(J560,[1]liste!M:M,1,0)&gt;0,"oui","non")</f>
        <v>oui</v>
      </c>
      <c r="O560" t="str">
        <f>VLOOKUP(J560,[1]liste!M:N,2,0)</f>
        <v>DF</v>
      </c>
      <c r="P560" t="e">
        <f>MATCH(J560,[1]!Tableau1[Codearticle],0)</f>
        <v>#REF!</v>
      </c>
      <c r="R560" t="str">
        <f ca="1">IFERROR(INDEX(Tableau1[[#Headers],[01_LANCEMENT]:[15]],1,MATCH(récap!H560,OFFSET(Tableau1[[#Headers],[01_LANCEMENT]:[15]],MATCH(récap!J560,Tableau1[Codearticle],0),0),0)),"")</f>
        <v/>
      </c>
      <c r="S560" t="e">
        <f>IF(P560=0,"",VLOOKUP(J560,[1]!Tableau1[#All],3,0))</f>
        <v>#REF!</v>
      </c>
      <c r="T560" s="11">
        <f t="shared" si="54"/>
        <v>48</v>
      </c>
      <c r="U560" t="str">
        <f t="shared" si="55"/>
        <v>2023-48</v>
      </c>
    </row>
    <row r="561" spans="5:21" x14ac:dyDescent="0.3">
      <c r="E561">
        <v>4334398</v>
      </c>
      <c r="H561">
        <v>110</v>
      </c>
      <c r="I561" t="s">
        <v>589</v>
      </c>
      <c r="J561" t="s">
        <v>14</v>
      </c>
      <c r="K561" s="10">
        <v>45278</v>
      </c>
      <c r="L561" t="s">
        <v>1800</v>
      </c>
      <c r="M561" t="s">
        <v>28</v>
      </c>
      <c r="N561" t="str">
        <f>IF(VLOOKUP(J561,[1]liste!M:M,1,0)&gt;0,"oui","non")</f>
        <v>oui</v>
      </c>
      <c r="O561" t="str">
        <f>VLOOKUP(J561,[1]liste!M:N,2,0)</f>
        <v>DF</v>
      </c>
      <c r="P561" t="e">
        <f>MATCH(J561,[1]!Tableau1[Codearticle],0)</f>
        <v>#REF!</v>
      </c>
      <c r="R561" t="str">
        <f ca="1">IFERROR(INDEX(Tableau1[[#Headers],[01_LANCEMENT]:[15]],1,MATCH(récap!H561,OFFSET(Tableau1[[#Headers],[01_LANCEMENT]:[15]],MATCH(récap!J561,Tableau1[Codearticle],0),0),0)),"")</f>
        <v/>
      </c>
      <c r="S561" t="e">
        <f>IF(P561=0,"",VLOOKUP(J561,[1]!Tableau1[#All],3,0))</f>
        <v>#REF!</v>
      </c>
      <c r="T561" s="11">
        <f t="shared" si="54"/>
        <v>51</v>
      </c>
      <c r="U561" t="str">
        <f t="shared" si="55"/>
        <v>2023-51</v>
      </c>
    </row>
    <row r="562" spans="5:21" x14ac:dyDescent="0.3">
      <c r="E562">
        <v>5522508</v>
      </c>
      <c r="H562">
        <v>990</v>
      </c>
      <c r="I562" t="s">
        <v>590</v>
      </c>
      <c r="J562" t="s">
        <v>14</v>
      </c>
      <c r="K562" s="10">
        <v>45240</v>
      </c>
      <c r="L562" t="s">
        <v>1800</v>
      </c>
      <c r="M562" t="s">
        <v>28</v>
      </c>
      <c r="N562" t="str">
        <f>IF(VLOOKUP(J562,[1]liste!M:M,1,0)&gt;0,"oui","non")</f>
        <v>oui</v>
      </c>
      <c r="O562" t="str">
        <f>VLOOKUP(J562,[1]liste!M:N,2,0)</f>
        <v>DF</v>
      </c>
      <c r="P562" t="e">
        <f>MATCH(J562,[1]!Tableau1[Codearticle],0)</f>
        <v>#REF!</v>
      </c>
      <c r="R562" t="str">
        <f ca="1">IFERROR(INDEX(Tableau1[[#Headers],[01_LANCEMENT]:[15]],1,MATCH(récap!H562,OFFSET(Tableau1[[#Headers],[01_LANCEMENT]:[15]],MATCH(récap!J562,Tableau1[Codearticle],0),0),0)),"")</f>
        <v/>
      </c>
      <c r="S562" t="e">
        <f>IF(P562=0,"",VLOOKUP(J562,[1]!Tableau1[#All],3,0))</f>
        <v>#REF!</v>
      </c>
      <c r="T562" s="11">
        <f t="shared" si="54"/>
        <v>45</v>
      </c>
      <c r="U562" t="str">
        <f t="shared" si="55"/>
        <v>2023-45</v>
      </c>
    </row>
    <row r="563" spans="5:21" x14ac:dyDescent="0.3">
      <c r="E563">
        <v>5464180</v>
      </c>
      <c r="H563">
        <v>220</v>
      </c>
      <c r="I563" t="s">
        <v>591</v>
      </c>
      <c r="J563" t="s">
        <v>14</v>
      </c>
      <c r="K563" s="10">
        <v>45278</v>
      </c>
      <c r="L563" t="s">
        <v>1800</v>
      </c>
      <c r="M563" t="s">
        <v>28</v>
      </c>
      <c r="N563" t="str">
        <f>IF(VLOOKUP(J563,[1]liste!M:M,1,0)&gt;0,"oui","non")</f>
        <v>oui</v>
      </c>
      <c r="O563" t="str">
        <f>VLOOKUP(J563,[1]liste!M:N,2,0)</f>
        <v>DF</v>
      </c>
      <c r="P563" t="e">
        <f>MATCH(J563,[1]!Tableau1[Codearticle],0)</f>
        <v>#REF!</v>
      </c>
      <c r="R563" t="str">
        <f ca="1">IFERROR(INDEX(Tableau1[[#Headers],[01_LANCEMENT]:[15]],1,MATCH(récap!H563,OFFSET(Tableau1[[#Headers],[01_LANCEMENT]:[15]],MATCH(récap!J563,Tableau1[Codearticle],0),0),0)),"")</f>
        <v>05</v>
      </c>
      <c r="S563" t="e">
        <f>IF(P563=0,"",VLOOKUP(J563,[1]!Tableau1[#All],3,0))</f>
        <v>#REF!</v>
      </c>
      <c r="T563" s="11">
        <f t="shared" si="54"/>
        <v>51</v>
      </c>
      <c r="U563" t="str">
        <f t="shared" si="55"/>
        <v>2023-51</v>
      </c>
    </row>
    <row r="564" spans="5:21" x14ac:dyDescent="0.3">
      <c r="E564">
        <v>6216640</v>
      </c>
      <c r="H564">
        <v>916</v>
      </c>
      <c r="I564" t="s">
        <v>592</v>
      </c>
      <c r="J564" t="s">
        <v>14</v>
      </c>
      <c r="K564" s="10">
        <v>45239</v>
      </c>
      <c r="L564" t="s">
        <v>1800</v>
      </c>
      <c r="M564" t="s">
        <v>28</v>
      </c>
      <c r="N564" t="str">
        <f>IF(VLOOKUP(J564,[1]liste!M:M,1,0)&gt;0,"oui","non")</f>
        <v>oui</v>
      </c>
      <c r="O564" t="str">
        <f>VLOOKUP(J564,[1]liste!M:N,2,0)</f>
        <v>DF</v>
      </c>
      <c r="P564" t="e">
        <f>MATCH(J564,[1]!Tableau1[Codearticle],0)</f>
        <v>#REF!</v>
      </c>
      <c r="R564" t="str">
        <f ca="1">IFERROR(INDEX(Tableau1[[#Headers],[01_LANCEMENT]:[15]],1,MATCH(récap!H564,OFFSET(Tableau1[[#Headers],[01_LANCEMENT]:[15]],MATCH(récap!J564,Tableau1[Codearticle],0),0),0)),"")</f>
        <v/>
      </c>
      <c r="S564" t="e">
        <f>IF(P564=0,"",VLOOKUP(J564,[1]!Tableau1[#All],3,0))</f>
        <v>#REF!</v>
      </c>
      <c r="T564" s="11">
        <f t="shared" si="54"/>
        <v>45</v>
      </c>
      <c r="U564" t="str">
        <f t="shared" si="55"/>
        <v>2023-45</v>
      </c>
    </row>
    <row r="565" spans="5:21" x14ac:dyDescent="0.3">
      <c r="E565">
        <v>3988984</v>
      </c>
      <c r="H565">
        <v>220</v>
      </c>
      <c r="I565" t="s">
        <v>593</v>
      </c>
      <c r="J565" t="s">
        <v>14</v>
      </c>
      <c r="K565" s="10">
        <v>45245</v>
      </c>
      <c r="L565" t="s">
        <v>1800</v>
      </c>
      <c r="M565" t="s">
        <v>28</v>
      </c>
      <c r="N565" t="str">
        <f>IF(VLOOKUP(J565,[1]liste!M:M,1,0)&gt;0,"oui","non")</f>
        <v>oui</v>
      </c>
      <c r="O565" t="str">
        <f>VLOOKUP(J565,[1]liste!M:N,2,0)</f>
        <v>DF</v>
      </c>
      <c r="P565" t="e">
        <f>MATCH(J565,[1]!Tableau1[Codearticle],0)</f>
        <v>#REF!</v>
      </c>
      <c r="R565" t="str">
        <f ca="1">IFERROR(INDEX(Tableau1[[#Headers],[01_LANCEMENT]:[15]],1,MATCH(récap!H565,OFFSET(Tableau1[[#Headers],[01_LANCEMENT]:[15]],MATCH(récap!J565,Tableau1[Codearticle],0),0),0)),"")</f>
        <v>05</v>
      </c>
      <c r="S565" t="e">
        <f>IF(P565=0,"",VLOOKUP(J565,[1]!Tableau1[#All],3,0))</f>
        <v>#REF!</v>
      </c>
      <c r="T565" s="11">
        <f t="shared" si="54"/>
        <v>46</v>
      </c>
      <c r="U565" t="str">
        <f t="shared" si="55"/>
        <v>2023-46</v>
      </c>
    </row>
    <row r="566" spans="5:21" x14ac:dyDescent="0.3">
      <c r="E566">
        <v>7851969</v>
      </c>
      <c r="H566">
        <v>220</v>
      </c>
      <c r="I566" t="s">
        <v>594</v>
      </c>
      <c r="J566" t="s">
        <v>14</v>
      </c>
      <c r="K566" s="10">
        <v>45278</v>
      </c>
      <c r="L566" t="s">
        <v>1800</v>
      </c>
      <c r="M566" t="s">
        <v>28</v>
      </c>
      <c r="N566" t="str">
        <f>IF(VLOOKUP(J566,[1]liste!M:M,1,0)&gt;0,"oui","non")</f>
        <v>oui</v>
      </c>
      <c r="O566" t="str">
        <f>VLOOKUP(J566,[1]liste!M:N,2,0)</f>
        <v>DF</v>
      </c>
      <c r="P566" t="e">
        <f>MATCH(J566,[1]!Tableau1[Codearticle],0)</f>
        <v>#REF!</v>
      </c>
      <c r="R566" t="str">
        <f ca="1">IFERROR(INDEX(Tableau1[[#Headers],[01_LANCEMENT]:[15]],1,MATCH(récap!H566,OFFSET(Tableau1[[#Headers],[01_LANCEMENT]:[15]],MATCH(récap!J566,Tableau1[Codearticle],0),0),0)),"")</f>
        <v>05</v>
      </c>
      <c r="S566" t="e">
        <f>IF(P566=0,"",VLOOKUP(J566,[1]!Tableau1[#All],3,0))</f>
        <v>#REF!</v>
      </c>
      <c r="T566" s="11">
        <f t="shared" si="54"/>
        <v>51</v>
      </c>
      <c r="U566" t="str">
        <f t="shared" si="55"/>
        <v>2023-51</v>
      </c>
    </row>
    <row r="567" spans="5:21" x14ac:dyDescent="0.3">
      <c r="E567">
        <v>4423606</v>
      </c>
      <c r="H567">
        <v>45</v>
      </c>
      <c r="I567" t="s">
        <v>595</v>
      </c>
      <c r="J567" t="s">
        <v>14</v>
      </c>
      <c r="K567" s="10">
        <v>45267</v>
      </c>
      <c r="L567" t="s">
        <v>1800</v>
      </c>
      <c r="M567" t="s">
        <v>28</v>
      </c>
      <c r="N567" t="str">
        <f>IF(VLOOKUP(J567,[1]liste!M:M,1,0)&gt;0,"oui","non")</f>
        <v>oui</v>
      </c>
      <c r="O567" t="str">
        <f>VLOOKUP(J567,[1]liste!M:N,2,0)</f>
        <v>DF</v>
      </c>
      <c r="P567" t="e">
        <f>MATCH(J567,[1]!Tableau1[Codearticle],0)</f>
        <v>#REF!</v>
      </c>
      <c r="R567" t="str">
        <f ca="1">IFERROR(INDEX(Tableau1[[#Headers],[01_LANCEMENT]:[15]],1,MATCH(récap!H567,OFFSET(Tableau1[[#Headers],[01_LANCEMENT]:[15]],MATCH(récap!J567,Tableau1[Codearticle],0),0),0)),"")</f>
        <v/>
      </c>
      <c r="S567" t="e">
        <f>IF(P567=0,"",VLOOKUP(J567,[1]!Tableau1[#All],3,0))</f>
        <v>#REF!</v>
      </c>
      <c r="T567" s="11">
        <f t="shared" si="54"/>
        <v>49</v>
      </c>
      <c r="U567" t="str">
        <f t="shared" si="55"/>
        <v>2023-49</v>
      </c>
    </row>
    <row r="568" spans="5:21" x14ac:dyDescent="0.3">
      <c r="E568">
        <v>4771316</v>
      </c>
      <c r="H568">
        <v>160</v>
      </c>
      <c r="I568" t="s">
        <v>596</v>
      </c>
      <c r="J568" t="s">
        <v>14</v>
      </c>
      <c r="K568" s="10">
        <v>45280</v>
      </c>
      <c r="L568" t="s">
        <v>1800</v>
      </c>
      <c r="M568" t="s">
        <v>28</v>
      </c>
      <c r="N568" t="str">
        <f>IF(VLOOKUP(J568,[1]liste!M:M,1,0)&gt;0,"oui","non")</f>
        <v>oui</v>
      </c>
      <c r="O568" t="str">
        <f>VLOOKUP(J568,[1]liste!M:N,2,0)</f>
        <v>DF</v>
      </c>
      <c r="P568" t="e">
        <f>MATCH(J568,[1]!Tableau1[Codearticle],0)</f>
        <v>#REF!</v>
      </c>
      <c r="R568" t="str">
        <f ca="1">IFERROR(INDEX(Tableau1[[#Headers],[01_LANCEMENT]:[15]],1,MATCH(récap!H568,OFFSET(Tableau1[[#Headers],[01_LANCEMENT]:[15]],MATCH(récap!J568,Tableau1[Codearticle],0),0),0)),"")</f>
        <v/>
      </c>
      <c r="S568" t="e">
        <f>IF(P568=0,"",VLOOKUP(J568,[1]!Tableau1[#All],3,0))</f>
        <v>#REF!</v>
      </c>
      <c r="T568" s="11">
        <f t="shared" si="54"/>
        <v>51</v>
      </c>
      <c r="U568" t="str">
        <f t="shared" si="55"/>
        <v>2023-51</v>
      </c>
    </row>
    <row r="569" spans="5:21" x14ac:dyDescent="0.3">
      <c r="E569">
        <v>7493786</v>
      </c>
      <c r="H569">
        <v>110</v>
      </c>
      <c r="I569" t="s">
        <v>597</v>
      </c>
      <c r="J569" t="s">
        <v>14</v>
      </c>
      <c r="K569" s="10">
        <v>45252</v>
      </c>
      <c r="L569" t="s">
        <v>1800</v>
      </c>
      <c r="M569" t="s">
        <v>28</v>
      </c>
      <c r="N569" t="str">
        <f>IF(VLOOKUP(J569,[1]liste!M:M,1,0)&gt;0,"oui","non")</f>
        <v>oui</v>
      </c>
      <c r="O569" t="str">
        <f>VLOOKUP(J569,[1]liste!M:N,2,0)</f>
        <v>DF</v>
      </c>
      <c r="P569" t="e">
        <f>MATCH(J569,[1]!Tableau1[Codearticle],0)</f>
        <v>#REF!</v>
      </c>
      <c r="R569" t="str">
        <f ca="1">IFERROR(INDEX(Tableau1[[#Headers],[01_LANCEMENT]:[15]],1,MATCH(récap!H569,OFFSET(Tableau1[[#Headers],[01_LANCEMENT]:[15]],MATCH(récap!J569,Tableau1[Codearticle],0),0),0)),"")</f>
        <v/>
      </c>
      <c r="S569" t="e">
        <f>IF(P569=0,"",VLOOKUP(J569,[1]!Tableau1[#All],3,0))</f>
        <v>#REF!</v>
      </c>
      <c r="T569" s="11">
        <f t="shared" ref="T569:T583" si="56">_xlfn.ISOWEEKNUM(K569)</f>
        <v>47</v>
      </c>
      <c r="U569" t="str">
        <f t="shared" ref="U569:U583" si="57">YEAR(K569)&amp;"-"&amp;""&amp;T569</f>
        <v>2023-47</v>
      </c>
    </row>
    <row r="570" spans="5:21" x14ac:dyDescent="0.3">
      <c r="E570">
        <v>8768758</v>
      </c>
      <c r="H570">
        <v>270</v>
      </c>
      <c r="I570" t="s">
        <v>598</v>
      </c>
      <c r="J570" t="s">
        <v>14</v>
      </c>
      <c r="K570" s="10">
        <v>45254</v>
      </c>
      <c r="L570" t="s">
        <v>1800</v>
      </c>
      <c r="M570" t="s">
        <v>28</v>
      </c>
      <c r="N570" t="str">
        <f>IF(VLOOKUP(J570,[1]liste!M:M,1,0)&gt;0,"oui","non")</f>
        <v>oui</v>
      </c>
      <c r="O570" t="str">
        <f>VLOOKUP(J570,[1]liste!M:N,2,0)</f>
        <v>DF</v>
      </c>
      <c r="P570" t="e">
        <f>MATCH(J570,[1]!Tableau1[Codearticle],0)</f>
        <v>#REF!</v>
      </c>
      <c r="R570" t="str">
        <f ca="1">IFERROR(INDEX(Tableau1[[#Headers],[01_LANCEMENT]:[15]],1,MATCH(récap!H570,OFFSET(Tableau1[[#Headers],[01_LANCEMENT]:[15]],MATCH(récap!J570,Tableau1[Codearticle],0),0),0)),"")</f>
        <v/>
      </c>
      <c r="S570" t="e">
        <f>IF(P570=0,"",VLOOKUP(J570,[1]!Tableau1[#All],3,0))</f>
        <v>#REF!</v>
      </c>
      <c r="T570" s="11">
        <f t="shared" si="56"/>
        <v>47</v>
      </c>
      <c r="U570" t="str">
        <f t="shared" si="57"/>
        <v>2023-47</v>
      </c>
    </row>
    <row r="571" spans="5:21" x14ac:dyDescent="0.3">
      <c r="E571">
        <v>3186256</v>
      </c>
      <c r="H571">
        <v>270</v>
      </c>
      <c r="I571" t="s">
        <v>599</v>
      </c>
      <c r="J571" t="s">
        <v>14</v>
      </c>
      <c r="K571" s="10">
        <v>45272</v>
      </c>
      <c r="L571" t="s">
        <v>1800</v>
      </c>
      <c r="M571" t="s">
        <v>28</v>
      </c>
      <c r="N571" t="str">
        <f>IF(VLOOKUP(J571,[1]liste!M:M,1,0)&gt;0,"oui","non")</f>
        <v>oui</v>
      </c>
      <c r="O571" t="str">
        <f>VLOOKUP(J571,[1]liste!M:N,2,0)</f>
        <v>DF</v>
      </c>
      <c r="P571" t="e">
        <f>MATCH(J571,[1]!Tableau1[Codearticle],0)</f>
        <v>#REF!</v>
      </c>
      <c r="R571" t="str">
        <f ca="1">IFERROR(INDEX(Tableau1[[#Headers],[01_LANCEMENT]:[15]],1,MATCH(récap!H571,OFFSET(Tableau1[[#Headers],[01_LANCEMENT]:[15]],MATCH(récap!J571,Tableau1[Codearticle],0),0),0)),"")</f>
        <v/>
      </c>
      <c r="S571" t="e">
        <f>IF(P571=0,"",VLOOKUP(J571,[1]!Tableau1[#All],3,0))</f>
        <v>#REF!</v>
      </c>
      <c r="T571" s="11">
        <f t="shared" si="56"/>
        <v>50</v>
      </c>
      <c r="U571" t="str">
        <f t="shared" si="57"/>
        <v>2023-50</v>
      </c>
    </row>
    <row r="572" spans="5:21" x14ac:dyDescent="0.3">
      <c r="E572">
        <v>8036375</v>
      </c>
      <c r="H572">
        <v>170</v>
      </c>
      <c r="I572" t="s">
        <v>600</v>
      </c>
      <c r="J572" t="s">
        <v>14</v>
      </c>
      <c r="K572" s="10">
        <v>45251</v>
      </c>
      <c r="L572" t="s">
        <v>1800</v>
      </c>
      <c r="M572" t="s">
        <v>28</v>
      </c>
      <c r="N572" t="str">
        <f>IF(VLOOKUP(J572,[1]liste!M:M,1,0)&gt;0,"oui","non")</f>
        <v>oui</v>
      </c>
      <c r="O572" t="str">
        <f>VLOOKUP(J572,[1]liste!M:N,2,0)</f>
        <v>DF</v>
      </c>
      <c r="P572" t="e">
        <f>MATCH(J572,[1]!Tableau1[Codearticle],0)</f>
        <v>#REF!</v>
      </c>
      <c r="R572" t="str">
        <f ca="1">IFERROR(INDEX(Tableau1[[#Headers],[01_LANCEMENT]:[15]],1,MATCH(récap!H572,OFFSET(Tableau1[[#Headers],[01_LANCEMENT]:[15]],MATCH(récap!J572,Tableau1[Codearticle],0),0),0)),"")</f>
        <v/>
      </c>
      <c r="S572" t="e">
        <f>IF(P572=0,"",VLOOKUP(J572,[1]!Tableau1[#All],3,0))</f>
        <v>#REF!</v>
      </c>
      <c r="T572" s="11">
        <f t="shared" si="56"/>
        <v>47</v>
      </c>
      <c r="U572" t="str">
        <f t="shared" si="57"/>
        <v>2023-47</v>
      </c>
    </row>
    <row r="573" spans="5:21" x14ac:dyDescent="0.3">
      <c r="E573">
        <v>6498074</v>
      </c>
      <c r="H573">
        <v>100</v>
      </c>
      <c r="I573" t="s">
        <v>601</v>
      </c>
      <c r="J573" t="s">
        <v>14</v>
      </c>
      <c r="K573" s="10">
        <v>45245</v>
      </c>
      <c r="L573" t="s">
        <v>1800</v>
      </c>
      <c r="M573" t="s">
        <v>28</v>
      </c>
      <c r="N573" t="str">
        <f>IF(VLOOKUP(J573,[1]liste!M:M,1,0)&gt;0,"oui","non")</f>
        <v>oui</v>
      </c>
      <c r="O573" t="str">
        <f>VLOOKUP(J573,[1]liste!M:N,2,0)</f>
        <v>DF</v>
      </c>
      <c r="P573" t="e">
        <f>MATCH(J573,[1]!Tableau1[Codearticle],0)</f>
        <v>#REF!</v>
      </c>
      <c r="R573" t="str">
        <f ca="1">IFERROR(INDEX(Tableau1[[#Headers],[01_LANCEMENT]:[15]],1,MATCH(récap!H573,OFFSET(Tableau1[[#Headers],[01_LANCEMENT]:[15]],MATCH(récap!J573,Tableau1[Codearticle],0),0),0)),"")</f>
        <v/>
      </c>
      <c r="S573" t="e">
        <f>IF(P573=0,"",VLOOKUP(J573,[1]!Tableau1[#All],3,0))</f>
        <v>#REF!</v>
      </c>
      <c r="T573" s="11">
        <f t="shared" si="56"/>
        <v>46</v>
      </c>
      <c r="U573" t="str">
        <f t="shared" si="57"/>
        <v>2023-46</v>
      </c>
    </row>
    <row r="574" spans="5:21" x14ac:dyDescent="0.3">
      <c r="E574">
        <v>3295305</v>
      </c>
      <c r="H574">
        <v>100</v>
      </c>
      <c r="I574" t="s">
        <v>602</v>
      </c>
      <c r="J574" t="s">
        <v>14</v>
      </c>
      <c r="K574" s="10">
        <v>45244</v>
      </c>
      <c r="L574" t="s">
        <v>1800</v>
      </c>
      <c r="M574" t="s">
        <v>28</v>
      </c>
      <c r="N574" t="str">
        <f>IF(VLOOKUP(J574,[1]liste!M:M,1,0)&gt;0,"oui","non")</f>
        <v>oui</v>
      </c>
      <c r="O574" t="str">
        <f>VLOOKUP(J574,[1]liste!M:N,2,0)</f>
        <v>DF</v>
      </c>
      <c r="P574" t="e">
        <f>MATCH(J574,[1]!Tableau1[Codearticle],0)</f>
        <v>#REF!</v>
      </c>
      <c r="R574" t="str">
        <f ca="1">IFERROR(INDEX(Tableau1[[#Headers],[01_LANCEMENT]:[15]],1,MATCH(récap!H574,OFFSET(Tableau1[[#Headers],[01_LANCEMENT]:[15]],MATCH(récap!J574,Tableau1[Codearticle],0),0),0)),"")</f>
        <v/>
      </c>
      <c r="S574" t="e">
        <f>IF(P574=0,"",VLOOKUP(J574,[1]!Tableau1[#All],3,0))</f>
        <v>#REF!</v>
      </c>
      <c r="T574" s="11">
        <f t="shared" si="56"/>
        <v>46</v>
      </c>
      <c r="U574" t="str">
        <f t="shared" si="57"/>
        <v>2023-46</v>
      </c>
    </row>
    <row r="575" spans="5:21" x14ac:dyDescent="0.3">
      <c r="E575">
        <v>9624408</v>
      </c>
      <c r="H575">
        <v>170</v>
      </c>
      <c r="I575" t="s">
        <v>603</v>
      </c>
      <c r="J575" t="s">
        <v>14</v>
      </c>
      <c r="K575" s="10">
        <v>45272</v>
      </c>
      <c r="L575" t="s">
        <v>1800</v>
      </c>
      <c r="M575" t="s">
        <v>28</v>
      </c>
      <c r="N575" t="str">
        <f>IF(VLOOKUP(J575,[1]liste!M:M,1,0)&gt;0,"oui","non")</f>
        <v>oui</v>
      </c>
      <c r="O575" t="str">
        <f>VLOOKUP(J575,[1]liste!M:N,2,0)</f>
        <v>DF</v>
      </c>
      <c r="P575" t="e">
        <f>MATCH(J575,[1]!Tableau1[Codearticle],0)</f>
        <v>#REF!</v>
      </c>
      <c r="R575" t="str">
        <f ca="1">IFERROR(INDEX(Tableau1[[#Headers],[01_LANCEMENT]:[15]],1,MATCH(récap!H575,OFFSET(Tableau1[[#Headers],[01_LANCEMENT]:[15]],MATCH(récap!J575,Tableau1[Codearticle],0),0),0)),"")</f>
        <v/>
      </c>
      <c r="S575" t="e">
        <f>IF(P575=0,"",VLOOKUP(J575,[1]!Tableau1[#All],3,0))</f>
        <v>#REF!</v>
      </c>
      <c r="T575" s="11">
        <f t="shared" si="56"/>
        <v>50</v>
      </c>
      <c r="U575" t="str">
        <f t="shared" si="57"/>
        <v>2023-50</v>
      </c>
    </row>
    <row r="576" spans="5:21" x14ac:dyDescent="0.3">
      <c r="E576">
        <v>2418077</v>
      </c>
      <c r="H576">
        <v>170</v>
      </c>
      <c r="I576" t="s">
        <v>604</v>
      </c>
      <c r="J576" t="s">
        <v>14</v>
      </c>
      <c r="K576" s="10">
        <v>45279</v>
      </c>
      <c r="L576" t="s">
        <v>1800</v>
      </c>
      <c r="M576" t="s">
        <v>28</v>
      </c>
      <c r="N576" t="str">
        <f>IF(VLOOKUP(J576,[1]liste!M:M,1,0)&gt;0,"oui","non")</f>
        <v>oui</v>
      </c>
      <c r="O576" t="str">
        <f>VLOOKUP(J576,[1]liste!M:N,2,0)</f>
        <v>DF</v>
      </c>
      <c r="P576" t="e">
        <f>MATCH(J576,[1]!Tableau1[Codearticle],0)</f>
        <v>#REF!</v>
      </c>
      <c r="R576" t="str">
        <f ca="1">IFERROR(INDEX(Tableau1[[#Headers],[01_LANCEMENT]:[15]],1,MATCH(récap!H576,OFFSET(Tableau1[[#Headers],[01_LANCEMENT]:[15]],MATCH(récap!J576,Tableau1[Codearticle],0),0),0)),"")</f>
        <v/>
      </c>
      <c r="S576" t="e">
        <f>IF(P576=0,"",VLOOKUP(J576,[1]!Tableau1[#All],3,0))</f>
        <v>#REF!</v>
      </c>
      <c r="T576" s="11">
        <f t="shared" si="56"/>
        <v>51</v>
      </c>
      <c r="U576" t="str">
        <f t="shared" si="57"/>
        <v>2023-51</v>
      </c>
    </row>
    <row r="577" spans="5:21" x14ac:dyDescent="0.3">
      <c r="E577">
        <v>6806949</v>
      </c>
      <c r="H577">
        <v>110</v>
      </c>
      <c r="I577" t="s">
        <v>605</v>
      </c>
      <c r="J577" t="s">
        <v>14</v>
      </c>
      <c r="K577" s="10">
        <v>45236</v>
      </c>
      <c r="L577" t="s">
        <v>1800</v>
      </c>
      <c r="M577" t="s">
        <v>28</v>
      </c>
      <c r="N577" t="str">
        <f>IF(VLOOKUP(J577,[1]liste!M:M,1,0)&gt;0,"oui","non")</f>
        <v>oui</v>
      </c>
      <c r="O577" t="str">
        <f>VLOOKUP(J577,[1]liste!M:N,2,0)</f>
        <v>DF</v>
      </c>
      <c r="P577" t="e">
        <f>MATCH(J577,[1]!Tableau1[Codearticle],0)</f>
        <v>#REF!</v>
      </c>
      <c r="R577" t="str">
        <f ca="1">IFERROR(INDEX(Tableau1[[#Headers],[01_LANCEMENT]:[15]],1,MATCH(récap!H577,OFFSET(Tableau1[[#Headers],[01_LANCEMENT]:[15]],MATCH(récap!J577,Tableau1[Codearticle],0),0),0)),"")</f>
        <v/>
      </c>
      <c r="S577" t="e">
        <f>IF(P577=0,"",VLOOKUP(J577,[1]!Tableau1[#All],3,0))</f>
        <v>#REF!</v>
      </c>
      <c r="T577" s="11">
        <f t="shared" si="56"/>
        <v>45</v>
      </c>
      <c r="U577" t="str">
        <f t="shared" si="57"/>
        <v>2023-45</v>
      </c>
    </row>
    <row r="578" spans="5:21" x14ac:dyDescent="0.3">
      <c r="E578">
        <v>6236024</v>
      </c>
      <c r="H578">
        <v>110</v>
      </c>
      <c r="I578" t="s">
        <v>606</v>
      </c>
      <c r="J578" t="s">
        <v>14</v>
      </c>
      <c r="K578" s="10">
        <v>45245</v>
      </c>
      <c r="L578" t="s">
        <v>1800</v>
      </c>
      <c r="M578" t="s">
        <v>28</v>
      </c>
      <c r="N578" t="str">
        <f>IF(VLOOKUP(J578,[1]liste!M:M,1,0)&gt;0,"oui","non")</f>
        <v>oui</v>
      </c>
      <c r="O578" t="str">
        <f>VLOOKUP(J578,[1]liste!M:N,2,0)</f>
        <v>DF</v>
      </c>
      <c r="P578" t="e">
        <f>MATCH(J578,[1]!Tableau1[Codearticle],0)</f>
        <v>#REF!</v>
      </c>
      <c r="R578" t="str">
        <f ca="1">IFERROR(INDEX(Tableau1[[#Headers],[01_LANCEMENT]:[15]],1,MATCH(récap!H578,OFFSET(Tableau1[[#Headers],[01_LANCEMENT]:[15]],MATCH(récap!J578,Tableau1[Codearticle],0),0),0)),"")</f>
        <v/>
      </c>
      <c r="S578" t="e">
        <f>IF(P578=0,"",VLOOKUP(J578,[1]!Tableau1[#All],3,0))</f>
        <v>#REF!</v>
      </c>
      <c r="T578" s="11">
        <f t="shared" si="56"/>
        <v>46</v>
      </c>
      <c r="U578" t="str">
        <f t="shared" si="57"/>
        <v>2023-46</v>
      </c>
    </row>
    <row r="579" spans="5:21" x14ac:dyDescent="0.3">
      <c r="E579">
        <v>9169887</v>
      </c>
      <c r="H579">
        <v>110</v>
      </c>
      <c r="I579" t="s">
        <v>607</v>
      </c>
      <c r="J579" t="s">
        <v>14</v>
      </c>
      <c r="K579" s="10">
        <v>45244</v>
      </c>
      <c r="L579" t="s">
        <v>1800</v>
      </c>
      <c r="M579" t="s">
        <v>28</v>
      </c>
      <c r="N579" t="str">
        <f>IF(VLOOKUP(J579,[1]liste!M:M,1,0)&gt;0,"oui","non")</f>
        <v>oui</v>
      </c>
      <c r="O579" t="str">
        <f>VLOOKUP(J579,[1]liste!M:N,2,0)</f>
        <v>DF</v>
      </c>
      <c r="P579" t="e">
        <f>MATCH(J579,[1]!Tableau1[Codearticle],0)</f>
        <v>#REF!</v>
      </c>
      <c r="R579" t="str">
        <f ca="1">IFERROR(INDEX(Tableau1[[#Headers],[01_LANCEMENT]:[15]],1,MATCH(récap!H579,OFFSET(Tableau1[[#Headers],[01_LANCEMENT]:[15]],MATCH(récap!J579,Tableau1[Codearticle],0),0),0)),"")</f>
        <v/>
      </c>
      <c r="S579" t="e">
        <f>IF(P579=0,"",VLOOKUP(J579,[1]!Tableau1[#All],3,0))</f>
        <v>#REF!</v>
      </c>
      <c r="T579" s="11">
        <f t="shared" si="56"/>
        <v>46</v>
      </c>
      <c r="U579" t="str">
        <f t="shared" si="57"/>
        <v>2023-46</v>
      </c>
    </row>
    <row r="580" spans="5:21" x14ac:dyDescent="0.3">
      <c r="E580">
        <v>9201051</v>
      </c>
      <c r="H580">
        <v>110</v>
      </c>
      <c r="I580" t="s">
        <v>608</v>
      </c>
      <c r="J580" t="s">
        <v>14</v>
      </c>
      <c r="K580" s="10">
        <v>45275</v>
      </c>
      <c r="L580" t="s">
        <v>1800</v>
      </c>
      <c r="M580" t="s">
        <v>28</v>
      </c>
      <c r="N580" t="str">
        <f>IF(VLOOKUP(J580,[1]liste!M:M,1,0)&gt;0,"oui","non")</f>
        <v>oui</v>
      </c>
      <c r="O580" t="str">
        <f>VLOOKUP(J580,[1]liste!M:N,2,0)</f>
        <v>DF</v>
      </c>
      <c r="P580" t="e">
        <f>MATCH(J580,[1]!Tableau1[Codearticle],0)</f>
        <v>#REF!</v>
      </c>
      <c r="R580" t="str">
        <f ca="1">IFERROR(INDEX(Tableau1[[#Headers],[01_LANCEMENT]:[15]],1,MATCH(récap!H580,OFFSET(Tableau1[[#Headers],[01_LANCEMENT]:[15]],MATCH(récap!J580,Tableau1[Codearticle],0),0),0)),"")</f>
        <v/>
      </c>
      <c r="S580" t="e">
        <f>IF(P580=0,"",VLOOKUP(J580,[1]!Tableau1[#All],3,0))</f>
        <v>#REF!</v>
      </c>
      <c r="T580" s="11">
        <f t="shared" si="56"/>
        <v>50</v>
      </c>
      <c r="U580" t="str">
        <f t="shared" si="57"/>
        <v>2023-50</v>
      </c>
    </row>
    <row r="581" spans="5:21" x14ac:dyDescent="0.3">
      <c r="E581">
        <v>7450962</v>
      </c>
      <c r="H581">
        <v>965</v>
      </c>
      <c r="I581" t="s">
        <v>609</v>
      </c>
      <c r="J581" t="s">
        <v>14</v>
      </c>
      <c r="K581" s="10">
        <v>45259</v>
      </c>
      <c r="L581" t="s">
        <v>1800</v>
      </c>
      <c r="M581" t="s">
        <v>28</v>
      </c>
      <c r="N581" t="str">
        <f>IF(VLOOKUP(J581,[1]liste!M:M,1,0)&gt;0,"oui","non")</f>
        <v>oui</v>
      </c>
      <c r="O581" t="str">
        <f>VLOOKUP(J581,[1]liste!M:N,2,0)</f>
        <v>DF</v>
      </c>
      <c r="P581" t="e">
        <f>MATCH(J581,[1]!Tableau1[Codearticle],0)</f>
        <v>#REF!</v>
      </c>
      <c r="R581" t="str">
        <f ca="1">IFERROR(INDEX(Tableau1[[#Headers],[01_LANCEMENT]:[15]],1,MATCH(récap!H581,OFFSET(Tableau1[[#Headers],[01_LANCEMENT]:[15]],MATCH(récap!J581,Tableau1[Codearticle],0),0),0)),"")</f>
        <v/>
      </c>
      <c r="S581" t="e">
        <f>IF(P581=0,"",VLOOKUP(J581,[1]!Tableau1[#All],3,0))</f>
        <v>#REF!</v>
      </c>
      <c r="T581" s="11">
        <f t="shared" si="56"/>
        <v>48</v>
      </c>
      <c r="U581" t="str">
        <f t="shared" si="57"/>
        <v>2023-48</v>
      </c>
    </row>
    <row r="582" spans="5:21" x14ac:dyDescent="0.3">
      <c r="E582">
        <v>2546790</v>
      </c>
      <c r="H582">
        <v>250</v>
      </c>
      <c r="I582" t="s">
        <v>610</v>
      </c>
      <c r="J582" t="s">
        <v>14</v>
      </c>
      <c r="K582" s="10">
        <v>45281</v>
      </c>
      <c r="L582" t="s">
        <v>1800</v>
      </c>
      <c r="M582" t="s">
        <v>28</v>
      </c>
      <c r="N582" t="str">
        <f>IF(VLOOKUP(J582,[1]liste!M:M,1,0)&gt;0,"oui","non")</f>
        <v>oui</v>
      </c>
      <c r="O582" t="str">
        <f>VLOOKUP(J582,[1]liste!M:N,2,0)</f>
        <v>DF</v>
      </c>
      <c r="P582" t="e">
        <f>MATCH(J582,[1]!Tableau1[Codearticle],0)</f>
        <v>#REF!</v>
      </c>
      <c r="R582" t="str">
        <f ca="1">IFERROR(INDEX(Tableau1[[#Headers],[01_LANCEMENT]:[15]],1,MATCH(récap!H582,OFFSET(Tableau1[[#Headers],[01_LANCEMENT]:[15]],MATCH(récap!J582,Tableau1[Codearticle],0),0),0)),"")</f>
        <v/>
      </c>
      <c r="S582" t="e">
        <f>IF(P582=0,"",VLOOKUP(J582,[1]!Tableau1[#All],3,0))</f>
        <v>#REF!</v>
      </c>
      <c r="T582" s="11">
        <f t="shared" si="56"/>
        <v>51</v>
      </c>
      <c r="U582" t="str">
        <f t="shared" si="57"/>
        <v>2023-51</v>
      </c>
    </row>
    <row r="583" spans="5:21" x14ac:dyDescent="0.3">
      <c r="E583">
        <v>8212736</v>
      </c>
      <c r="H583">
        <v>170</v>
      </c>
      <c r="I583" t="s">
        <v>611</v>
      </c>
      <c r="J583" t="s">
        <v>14</v>
      </c>
      <c r="K583" s="10">
        <v>45281</v>
      </c>
      <c r="L583" t="s">
        <v>1800</v>
      </c>
      <c r="M583" t="s">
        <v>28</v>
      </c>
      <c r="N583" t="str">
        <f>IF(VLOOKUP(J583,[1]liste!M:M,1,0)&gt;0,"oui","non")</f>
        <v>oui</v>
      </c>
      <c r="O583" t="str">
        <f>VLOOKUP(J583,[1]liste!M:N,2,0)</f>
        <v>DF</v>
      </c>
      <c r="P583" t="e">
        <f>MATCH(J583,[1]!Tableau1[Codearticle],0)</f>
        <v>#REF!</v>
      </c>
      <c r="R583" t="str">
        <f ca="1">IFERROR(INDEX(Tableau1[[#Headers],[01_LANCEMENT]:[15]],1,MATCH(récap!H583,OFFSET(Tableau1[[#Headers],[01_LANCEMENT]:[15]],MATCH(récap!J583,Tableau1[Codearticle],0),0),0)),"")</f>
        <v/>
      </c>
      <c r="S583" t="e">
        <f>IF(P583=0,"",VLOOKUP(J583,[1]!Tableau1[#All],3,0))</f>
        <v>#REF!</v>
      </c>
      <c r="T583" s="11">
        <f t="shared" si="56"/>
        <v>51</v>
      </c>
      <c r="U583" t="str">
        <f t="shared" si="57"/>
        <v>2023-51</v>
      </c>
    </row>
    <row r="584" spans="5:21" x14ac:dyDescent="0.3">
      <c r="E584">
        <v>5291639</v>
      </c>
      <c r="H584">
        <v>100</v>
      </c>
      <c r="I584" t="s">
        <v>612</v>
      </c>
      <c r="J584" t="s">
        <v>14</v>
      </c>
      <c r="K584" s="10">
        <v>45261</v>
      </c>
      <c r="L584" t="s">
        <v>1800</v>
      </c>
      <c r="M584" t="s">
        <v>28</v>
      </c>
      <c r="N584" t="str">
        <f>IF(VLOOKUP(J584,[1]liste!M:M,1,0)&gt;0,"oui","non")</f>
        <v>oui</v>
      </c>
      <c r="O584" t="str">
        <f>VLOOKUP(J584,[1]liste!M:N,2,0)</f>
        <v>DF</v>
      </c>
      <c r="P584" t="e">
        <f>MATCH(J584,[1]!Tableau1[Codearticle],0)</f>
        <v>#REF!</v>
      </c>
      <c r="R584" t="str">
        <f ca="1">IFERROR(INDEX(Tableau1[[#Headers],[01_LANCEMENT]:[15]],1,MATCH(récap!H584,OFFSET(Tableau1[[#Headers],[01_LANCEMENT]:[15]],MATCH(récap!J584,Tableau1[Codearticle],0),0),0)),"")</f>
        <v/>
      </c>
      <c r="S584" t="e">
        <f>IF(P584=0,"",VLOOKUP(J584,[1]!Tableau1[#All],3,0))</f>
        <v>#REF!</v>
      </c>
      <c r="T584" s="11">
        <f t="shared" ref="T584:T594" si="58">_xlfn.ISOWEEKNUM(K584)</f>
        <v>48</v>
      </c>
      <c r="U584" t="str">
        <f t="shared" ref="U584:U594" si="59">YEAR(K584)&amp;"-"&amp;""&amp;T584</f>
        <v>2023-48</v>
      </c>
    </row>
    <row r="585" spans="5:21" x14ac:dyDescent="0.3">
      <c r="E585">
        <v>7532865</v>
      </c>
      <c r="H585">
        <v>170</v>
      </c>
      <c r="I585" t="s">
        <v>613</v>
      </c>
      <c r="J585" t="s">
        <v>14</v>
      </c>
      <c r="K585" s="10">
        <v>45274</v>
      </c>
      <c r="L585" t="s">
        <v>1800</v>
      </c>
      <c r="M585" t="s">
        <v>28</v>
      </c>
      <c r="N585" t="str">
        <f>IF(VLOOKUP(J585,[1]liste!M:M,1,0)&gt;0,"oui","non")</f>
        <v>oui</v>
      </c>
      <c r="O585" t="str">
        <f>VLOOKUP(J585,[1]liste!M:N,2,0)</f>
        <v>DF</v>
      </c>
      <c r="P585" t="e">
        <f>MATCH(J585,[1]!Tableau1[Codearticle],0)</f>
        <v>#REF!</v>
      </c>
      <c r="R585" t="str">
        <f ca="1">IFERROR(INDEX(Tableau1[[#Headers],[01_LANCEMENT]:[15]],1,MATCH(récap!H585,OFFSET(Tableau1[[#Headers],[01_LANCEMENT]:[15]],MATCH(récap!J585,Tableau1[Codearticle],0),0),0)),"")</f>
        <v/>
      </c>
      <c r="S585" t="e">
        <f>IF(P585=0,"",VLOOKUP(J585,[1]!Tableau1[#All],3,0))</f>
        <v>#REF!</v>
      </c>
      <c r="T585" s="11">
        <f t="shared" si="58"/>
        <v>50</v>
      </c>
      <c r="U585" t="str">
        <f t="shared" si="59"/>
        <v>2023-50</v>
      </c>
    </row>
    <row r="586" spans="5:21" x14ac:dyDescent="0.3">
      <c r="E586">
        <v>6615822</v>
      </c>
      <c r="H586">
        <v>100</v>
      </c>
      <c r="I586" t="s">
        <v>614</v>
      </c>
      <c r="J586" t="s">
        <v>14</v>
      </c>
      <c r="K586" s="10">
        <v>45273</v>
      </c>
      <c r="L586" t="s">
        <v>1800</v>
      </c>
      <c r="M586" t="s">
        <v>28</v>
      </c>
      <c r="N586" t="str">
        <f>IF(VLOOKUP(J586,[1]liste!M:M,1,0)&gt;0,"oui","non")</f>
        <v>oui</v>
      </c>
      <c r="O586" t="str">
        <f>VLOOKUP(J586,[1]liste!M:N,2,0)</f>
        <v>DF</v>
      </c>
      <c r="P586" t="e">
        <f>MATCH(J586,[1]!Tableau1[Codearticle],0)</f>
        <v>#REF!</v>
      </c>
      <c r="R586" t="str">
        <f ca="1">IFERROR(INDEX(Tableau1[[#Headers],[01_LANCEMENT]:[15]],1,MATCH(récap!H586,OFFSET(Tableau1[[#Headers],[01_LANCEMENT]:[15]],MATCH(récap!J586,Tableau1[Codearticle],0),0),0)),"")</f>
        <v/>
      </c>
      <c r="S586" t="e">
        <f>IF(P586=0,"",VLOOKUP(J586,[1]!Tableau1[#All],3,0))</f>
        <v>#REF!</v>
      </c>
      <c r="T586" s="11">
        <f t="shared" si="58"/>
        <v>50</v>
      </c>
      <c r="U586" t="str">
        <f t="shared" si="59"/>
        <v>2023-50</v>
      </c>
    </row>
    <row r="587" spans="5:21" x14ac:dyDescent="0.3">
      <c r="E587">
        <v>3598549</v>
      </c>
      <c r="H587">
        <v>100</v>
      </c>
      <c r="I587" t="s">
        <v>615</v>
      </c>
      <c r="J587" t="s">
        <v>14</v>
      </c>
      <c r="K587" s="10">
        <v>45275</v>
      </c>
      <c r="L587" t="s">
        <v>1800</v>
      </c>
      <c r="M587" t="s">
        <v>28</v>
      </c>
      <c r="N587" t="str">
        <f>IF(VLOOKUP(J587,[1]liste!M:M,1,0)&gt;0,"oui","non")</f>
        <v>oui</v>
      </c>
      <c r="O587" t="str">
        <f>VLOOKUP(J587,[1]liste!M:N,2,0)</f>
        <v>DF</v>
      </c>
      <c r="P587" t="e">
        <f>MATCH(J587,[1]!Tableau1[Codearticle],0)</f>
        <v>#REF!</v>
      </c>
      <c r="R587" t="str">
        <f ca="1">IFERROR(INDEX(Tableau1[[#Headers],[01_LANCEMENT]:[15]],1,MATCH(récap!H587,OFFSET(Tableau1[[#Headers],[01_LANCEMENT]:[15]],MATCH(récap!J587,Tableau1[Codearticle],0),0),0)),"")</f>
        <v/>
      </c>
      <c r="S587" t="e">
        <f>IF(P587=0,"",VLOOKUP(J587,[1]!Tableau1[#All],3,0))</f>
        <v>#REF!</v>
      </c>
      <c r="T587" s="11">
        <f t="shared" si="58"/>
        <v>50</v>
      </c>
      <c r="U587" t="str">
        <f t="shared" si="59"/>
        <v>2023-50</v>
      </c>
    </row>
    <row r="588" spans="5:21" x14ac:dyDescent="0.3">
      <c r="E588">
        <v>9791596</v>
      </c>
      <c r="H588">
        <v>100</v>
      </c>
      <c r="I588" t="s">
        <v>616</v>
      </c>
      <c r="J588" t="s">
        <v>14</v>
      </c>
      <c r="K588" s="10">
        <v>45275</v>
      </c>
      <c r="L588" t="s">
        <v>1800</v>
      </c>
      <c r="M588" t="s">
        <v>28</v>
      </c>
      <c r="N588" t="str">
        <f>IF(VLOOKUP(J588,[1]liste!M:M,1,0)&gt;0,"oui","non")</f>
        <v>oui</v>
      </c>
      <c r="O588" t="str">
        <f>VLOOKUP(J588,[1]liste!M:N,2,0)</f>
        <v>DF</v>
      </c>
      <c r="P588" t="e">
        <f>MATCH(J588,[1]!Tableau1[Codearticle],0)</f>
        <v>#REF!</v>
      </c>
      <c r="R588" t="str">
        <f ca="1">IFERROR(INDEX(Tableau1[[#Headers],[01_LANCEMENT]:[15]],1,MATCH(récap!H588,OFFSET(Tableau1[[#Headers],[01_LANCEMENT]:[15]],MATCH(récap!J588,Tableau1[Codearticle],0),0),0)),"")</f>
        <v/>
      </c>
      <c r="S588" t="e">
        <f>IF(P588=0,"",VLOOKUP(J588,[1]!Tableau1[#All],3,0))</f>
        <v>#REF!</v>
      </c>
      <c r="T588" s="11">
        <f t="shared" si="58"/>
        <v>50</v>
      </c>
      <c r="U588" t="str">
        <f t="shared" si="59"/>
        <v>2023-50</v>
      </c>
    </row>
    <row r="589" spans="5:21" x14ac:dyDescent="0.3">
      <c r="E589">
        <v>3651049</v>
      </c>
      <c r="H589">
        <v>100</v>
      </c>
      <c r="I589" t="s">
        <v>617</v>
      </c>
      <c r="J589" t="s">
        <v>14</v>
      </c>
      <c r="K589" s="10">
        <v>45278</v>
      </c>
      <c r="L589" t="s">
        <v>1800</v>
      </c>
      <c r="M589" t="s">
        <v>28</v>
      </c>
      <c r="N589" t="str">
        <f>IF(VLOOKUP(J589,[1]liste!M:M,1,0)&gt;0,"oui","non")</f>
        <v>oui</v>
      </c>
      <c r="O589" t="str">
        <f>VLOOKUP(J589,[1]liste!M:N,2,0)</f>
        <v>DF</v>
      </c>
      <c r="P589" t="e">
        <f>MATCH(J589,[1]!Tableau1[Codearticle],0)</f>
        <v>#REF!</v>
      </c>
      <c r="R589" t="str">
        <f ca="1">IFERROR(INDEX(Tableau1[[#Headers],[01_LANCEMENT]:[15]],1,MATCH(récap!H589,OFFSET(Tableau1[[#Headers],[01_LANCEMENT]:[15]],MATCH(récap!J589,Tableau1[Codearticle],0),0),0)),"")</f>
        <v/>
      </c>
      <c r="S589" t="e">
        <f>IF(P589=0,"",VLOOKUP(J589,[1]!Tableau1[#All],3,0))</f>
        <v>#REF!</v>
      </c>
      <c r="T589" s="11">
        <f t="shared" si="58"/>
        <v>51</v>
      </c>
      <c r="U589" t="str">
        <f t="shared" si="59"/>
        <v>2023-51</v>
      </c>
    </row>
    <row r="590" spans="5:21" x14ac:dyDescent="0.3">
      <c r="E590">
        <v>7167109</v>
      </c>
      <c r="H590">
        <v>110</v>
      </c>
      <c r="I590" t="s">
        <v>618</v>
      </c>
      <c r="J590" t="s">
        <v>14</v>
      </c>
      <c r="K590" s="10">
        <v>45289</v>
      </c>
      <c r="L590" t="s">
        <v>1800</v>
      </c>
      <c r="M590" t="s">
        <v>28</v>
      </c>
      <c r="N590" t="str">
        <f>IF(VLOOKUP(J590,[1]liste!M:M,1,0)&gt;0,"oui","non")</f>
        <v>oui</v>
      </c>
      <c r="O590" t="str">
        <f>VLOOKUP(J590,[1]liste!M:N,2,0)</f>
        <v>DF</v>
      </c>
      <c r="P590" t="e">
        <f>MATCH(J590,[1]!Tableau1[Codearticle],0)</f>
        <v>#REF!</v>
      </c>
      <c r="R590" t="str">
        <f ca="1">IFERROR(INDEX(Tableau1[[#Headers],[01_LANCEMENT]:[15]],1,MATCH(récap!H590,OFFSET(Tableau1[[#Headers],[01_LANCEMENT]:[15]],MATCH(récap!J590,Tableau1[Codearticle],0),0),0)),"")</f>
        <v/>
      </c>
      <c r="S590" t="e">
        <f>IF(P590=0,"",VLOOKUP(J590,[1]!Tableau1[#All],3,0))</f>
        <v>#REF!</v>
      </c>
      <c r="T590" s="11">
        <f t="shared" si="58"/>
        <v>52</v>
      </c>
      <c r="U590" t="str">
        <f t="shared" si="59"/>
        <v>2023-52</v>
      </c>
    </row>
    <row r="591" spans="5:21" x14ac:dyDescent="0.3">
      <c r="E591">
        <v>5242845</v>
      </c>
      <c r="H591">
        <v>1015</v>
      </c>
      <c r="I591" t="s">
        <v>619</v>
      </c>
      <c r="J591" t="s">
        <v>14</v>
      </c>
      <c r="K591" s="10">
        <v>45264</v>
      </c>
      <c r="L591" t="s">
        <v>1800</v>
      </c>
      <c r="M591" t="s">
        <v>28</v>
      </c>
      <c r="N591" t="str">
        <f>IF(VLOOKUP(J591,[1]liste!M:M,1,0)&gt;0,"oui","non")</f>
        <v>oui</v>
      </c>
      <c r="O591" t="str">
        <f>VLOOKUP(J591,[1]liste!M:N,2,0)</f>
        <v>DF</v>
      </c>
      <c r="P591" t="e">
        <f>MATCH(J591,[1]!Tableau1[Codearticle],0)</f>
        <v>#REF!</v>
      </c>
      <c r="R591" t="str">
        <f ca="1">IFERROR(INDEX(Tableau1[[#Headers],[01_LANCEMENT]:[15]],1,MATCH(récap!H591,OFFSET(Tableau1[[#Headers],[01_LANCEMENT]:[15]],MATCH(récap!J591,Tableau1[Codearticle],0),0),0)),"")</f>
        <v/>
      </c>
      <c r="S591" t="e">
        <f>IF(P591=0,"",VLOOKUP(J591,[1]!Tableau1[#All],3,0))</f>
        <v>#REF!</v>
      </c>
      <c r="T591" s="11">
        <f t="shared" si="58"/>
        <v>49</v>
      </c>
      <c r="U591" t="str">
        <f t="shared" si="59"/>
        <v>2023-49</v>
      </c>
    </row>
    <row r="592" spans="5:21" x14ac:dyDescent="0.3">
      <c r="E592">
        <v>5705504</v>
      </c>
      <c r="H592">
        <v>250</v>
      </c>
      <c r="I592" t="s">
        <v>620</v>
      </c>
      <c r="J592" t="s">
        <v>14</v>
      </c>
      <c r="K592" s="10">
        <v>45237</v>
      </c>
      <c r="L592" t="s">
        <v>1800</v>
      </c>
      <c r="M592" t="s">
        <v>28</v>
      </c>
      <c r="N592" t="str">
        <f>IF(VLOOKUP(J592,[1]liste!M:M,1,0)&gt;0,"oui","non")</f>
        <v>oui</v>
      </c>
      <c r="O592" t="str">
        <f>VLOOKUP(J592,[1]liste!M:N,2,0)</f>
        <v>DF</v>
      </c>
      <c r="P592" t="e">
        <f>MATCH(J592,[1]!Tableau1[Codearticle],0)</f>
        <v>#REF!</v>
      </c>
      <c r="R592" t="str">
        <f ca="1">IFERROR(INDEX(Tableau1[[#Headers],[01_LANCEMENT]:[15]],1,MATCH(récap!H592,OFFSET(Tableau1[[#Headers],[01_LANCEMENT]:[15]],MATCH(récap!J592,Tableau1[Codearticle],0),0),0)),"")</f>
        <v/>
      </c>
      <c r="S592" t="e">
        <f>IF(P592=0,"",VLOOKUP(J592,[1]!Tableau1[#All],3,0))</f>
        <v>#REF!</v>
      </c>
      <c r="T592" s="11">
        <f t="shared" si="58"/>
        <v>45</v>
      </c>
      <c r="U592" t="str">
        <f t="shared" si="59"/>
        <v>2023-45</v>
      </c>
    </row>
    <row r="593" spans="5:21" x14ac:dyDescent="0.3">
      <c r="E593">
        <v>7387119</v>
      </c>
      <c r="H593">
        <v>9125</v>
      </c>
      <c r="I593" t="s">
        <v>621</v>
      </c>
      <c r="J593" t="s">
        <v>14</v>
      </c>
      <c r="K593" s="10">
        <v>45268</v>
      </c>
      <c r="L593" t="s">
        <v>1800</v>
      </c>
      <c r="M593" t="s">
        <v>28</v>
      </c>
      <c r="N593" t="str">
        <f>IF(VLOOKUP(J593,[1]liste!M:M,1,0)&gt;0,"oui","non")</f>
        <v>oui</v>
      </c>
      <c r="O593" t="str">
        <f>VLOOKUP(J593,[1]liste!M:N,2,0)</f>
        <v>DF</v>
      </c>
      <c r="P593" t="e">
        <f>MATCH(J593,[1]!Tableau1[Codearticle],0)</f>
        <v>#REF!</v>
      </c>
      <c r="R593" t="str">
        <f ca="1">IFERROR(INDEX(Tableau1[[#Headers],[01_LANCEMENT]:[15]],1,MATCH(récap!H593,OFFSET(Tableau1[[#Headers],[01_LANCEMENT]:[15]],MATCH(récap!J593,Tableau1[Codearticle],0),0),0)),"")</f>
        <v/>
      </c>
      <c r="S593" t="e">
        <f>IF(P593=0,"",VLOOKUP(J593,[1]!Tableau1[#All],3,0))</f>
        <v>#REF!</v>
      </c>
      <c r="T593" s="11">
        <f t="shared" si="58"/>
        <v>49</v>
      </c>
      <c r="U593" t="str">
        <f t="shared" si="59"/>
        <v>2023-49</v>
      </c>
    </row>
    <row r="594" spans="5:21" x14ac:dyDescent="0.3">
      <c r="E594">
        <v>8651684</v>
      </c>
      <c r="H594">
        <v>150</v>
      </c>
      <c r="I594" t="s">
        <v>622</v>
      </c>
      <c r="J594" t="s">
        <v>14</v>
      </c>
      <c r="K594" s="10">
        <v>45240</v>
      </c>
      <c r="L594" t="s">
        <v>1800</v>
      </c>
      <c r="M594" t="s">
        <v>28</v>
      </c>
      <c r="N594" t="str">
        <f>IF(VLOOKUP(J594,[1]liste!M:M,1,0)&gt;0,"oui","non")</f>
        <v>oui</v>
      </c>
      <c r="O594" t="str">
        <f>VLOOKUP(J594,[1]liste!M:N,2,0)</f>
        <v>DF</v>
      </c>
      <c r="P594" t="e">
        <f>MATCH(J594,[1]!Tableau1[Codearticle],0)</f>
        <v>#REF!</v>
      </c>
      <c r="R594" t="str">
        <f ca="1">IFERROR(INDEX(Tableau1[[#Headers],[01_LANCEMENT]:[15]],1,MATCH(récap!H594,OFFSET(Tableau1[[#Headers],[01_LANCEMENT]:[15]],MATCH(récap!J594,Tableau1[Codearticle],0),0),0)),"")</f>
        <v/>
      </c>
      <c r="S594" t="e">
        <f>IF(P594=0,"",VLOOKUP(J594,[1]!Tableau1[#All],3,0))</f>
        <v>#REF!</v>
      </c>
      <c r="T594" s="11">
        <f t="shared" si="58"/>
        <v>45</v>
      </c>
      <c r="U594" t="str">
        <f t="shared" si="59"/>
        <v>2023-45</v>
      </c>
    </row>
    <row r="595" spans="5:21" x14ac:dyDescent="0.3">
      <c r="E595">
        <v>7185912</v>
      </c>
      <c r="H595">
        <v>230</v>
      </c>
      <c r="I595" t="s">
        <v>623</v>
      </c>
      <c r="J595" t="s">
        <v>14</v>
      </c>
      <c r="K595" s="10">
        <v>45238</v>
      </c>
      <c r="L595" t="s">
        <v>1800</v>
      </c>
      <c r="M595" t="s">
        <v>28</v>
      </c>
      <c r="N595" t="str">
        <f>IF(VLOOKUP(J595,[1]liste!M:M,1,0)&gt;0,"oui","non")</f>
        <v>oui</v>
      </c>
      <c r="O595" t="str">
        <f>VLOOKUP(J595,[1]liste!M:N,2,0)</f>
        <v>DF</v>
      </c>
      <c r="P595" t="e">
        <f>MATCH(J595,[1]!Tableau1[Codearticle],0)</f>
        <v>#REF!</v>
      </c>
      <c r="R595" t="str">
        <f ca="1">IFERROR(INDEX(Tableau1[[#Headers],[01_LANCEMENT]:[15]],1,MATCH(récap!H595,OFFSET(Tableau1[[#Headers],[01_LANCEMENT]:[15]],MATCH(récap!J595,Tableau1[Codearticle],0),0),0)),"")</f>
        <v/>
      </c>
      <c r="S595" t="e">
        <f>IF(P595=0,"",VLOOKUP(J595,[1]!Tableau1[#All],3,0))</f>
        <v>#REF!</v>
      </c>
      <c r="T595" s="11">
        <f t="shared" ref="T595:T611" si="60">_xlfn.ISOWEEKNUM(K595)</f>
        <v>45</v>
      </c>
      <c r="U595" t="str">
        <f t="shared" ref="U595:U611" si="61">YEAR(K595)&amp;"-"&amp;""&amp;T595</f>
        <v>2023-45</v>
      </c>
    </row>
    <row r="596" spans="5:21" x14ac:dyDescent="0.3">
      <c r="E596">
        <v>3980817</v>
      </c>
      <c r="H596">
        <v>230</v>
      </c>
      <c r="I596" t="s">
        <v>624</v>
      </c>
      <c r="J596" t="s">
        <v>14</v>
      </c>
      <c r="K596" s="10">
        <v>45252</v>
      </c>
      <c r="L596" t="s">
        <v>1800</v>
      </c>
      <c r="M596" t="s">
        <v>28</v>
      </c>
      <c r="N596" t="str">
        <f>IF(VLOOKUP(J596,[1]liste!M:M,1,0)&gt;0,"oui","non")</f>
        <v>oui</v>
      </c>
      <c r="O596" t="str">
        <f>VLOOKUP(J596,[1]liste!M:N,2,0)</f>
        <v>DF</v>
      </c>
      <c r="P596" t="e">
        <f>MATCH(J596,[1]!Tableau1[Codearticle],0)</f>
        <v>#REF!</v>
      </c>
      <c r="R596" t="str">
        <f ca="1">IFERROR(INDEX(Tableau1[[#Headers],[01_LANCEMENT]:[15]],1,MATCH(récap!H596,OFFSET(Tableau1[[#Headers],[01_LANCEMENT]:[15]],MATCH(récap!J596,Tableau1[Codearticle],0),0),0)),"")</f>
        <v/>
      </c>
      <c r="S596" t="e">
        <f>IF(P596=0,"",VLOOKUP(J596,[1]!Tableau1[#All],3,0))</f>
        <v>#REF!</v>
      </c>
      <c r="T596" s="11">
        <f t="shared" si="60"/>
        <v>47</v>
      </c>
      <c r="U596" t="str">
        <f t="shared" si="61"/>
        <v>2023-47</v>
      </c>
    </row>
    <row r="597" spans="5:21" x14ac:dyDescent="0.3">
      <c r="E597">
        <v>5922349</v>
      </c>
      <c r="H597">
        <v>230</v>
      </c>
      <c r="I597" t="s">
        <v>625</v>
      </c>
      <c r="J597" t="s">
        <v>14</v>
      </c>
      <c r="K597" s="10">
        <v>45266</v>
      </c>
      <c r="L597" t="s">
        <v>1800</v>
      </c>
      <c r="M597" t="s">
        <v>28</v>
      </c>
      <c r="N597" t="str">
        <f>IF(VLOOKUP(J597,[1]liste!M:M,1,0)&gt;0,"oui","non")</f>
        <v>oui</v>
      </c>
      <c r="O597" t="str">
        <f>VLOOKUP(J597,[1]liste!M:N,2,0)</f>
        <v>DF</v>
      </c>
      <c r="P597" t="e">
        <f>MATCH(J597,[1]!Tableau1[Codearticle],0)</f>
        <v>#REF!</v>
      </c>
      <c r="R597" t="str">
        <f ca="1">IFERROR(INDEX(Tableau1[[#Headers],[01_LANCEMENT]:[15]],1,MATCH(récap!H597,OFFSET(Tableau1[[#Headers],[01_LANCEMENT]:[15]],MATCH(récap!J597,Tableau1[Codearticle],0),0),0)),"")</f>
        <v/>
      </c>
      <c r="S597" t="e">
        <f>IF(P597=0,"",VLOOKUP(J597,[1]!Tableau1[#All],3,0))</f>
        <v>#REF!</v>
      </c>
      <c r="T597" s="11">
        <f t="shared" si="60"/>
        <v>49</v>
      </c>
      <c r="U597" t="str">
        <f t="shared" si="61"/>
        <v>2023-49</v>
      </c>
    </row>
    <row r="598" spans="5:21" x14ac:dyDescent="0.3">
      <c r="E598">
        <v>8367574</v>
      </c>
      <c r="H598">
        <v>250</v>
      </c>
      <c r="I598" t="s">
        <v>626</v>
      </c>
      <c r="J598" t="s">
        <v>14</v>
      </c>
      <c r="K598" s="10">
        <v>45244</v>
      </c>
      <c r="L598" t="s">
        <v>1800</v>
      </c>
      <c r="M598" t="s">
        <v>28</v>
      </c>
      <c r="N598" t="str">
        <f>IF(VLOOKUP(J598,[1]liste!M:M,1,0)&gt;0,"oui","non")</f>
        <v>oui</v>
      </c>
      <c r="O598" t="str">
        <f>VLOOKUP(J598,[1]liste!M:N,2,0)</f>
        <v>DF</v>
      </c>
      <c r="P598" t="e">
        <f>MATCH(J598,[1]!Tableau1[Codearticle],0)</f>
        <v>#REF!</v>
      </c>
      <c r="R598" t="str">
        <f ca="1">IFERROR(INDEX(Tableau1[[#Headers],[01_LANCEMENT]:[15]],1,MATCH(récap!H598,OFFSET(Tableau1[[#Headers],[01_LANCEMENT]:[15]],MATCH(récap!J598,Tableau1[Codearticle],0),0),0)),"")</f>
        <v/>
      </c>
      <c r="S598" t="e">
        <f>IF(P598=0,"",VLOOKUP(J598,[1]!Tableau1[#All],3,0))</f>
        <v>#REF!</v>
      </c>
      <c r="T598" s="11">
        <f t="shared" si="60"/>
        <v>46</v>
      </c>
      <c r="U598" t="str">
        <f t="shared" si="61"/>
        <v>2023-46</v>
      </c>
    </row>
    <row r="599" spans="5:21" x14ac:dyDescent="0.3">
      <c r="E599">
        <v>5761745</v>
      </c>
      <c r="H599">
        <v>160</v>
      </c>
      <c r="I599" t="s">
        <v>627</v>
      </c>
      <c r="J599" t="s">
        <v>14</v>
      </c>
      <c r="K599" s="10">
        <v>45268</v>
      </c>
      <c r="L599" t="s">
        <v>1800</v>
      </c>
      <c r="M599" t="s">
        <v>28</v>
      </c>
      <c r="N599" t="str">
        <f>IF(VLOOKUP(J599,[1]liste!M:M,1,0)&gt;0,"oui","non")</f>
        <v>oui</v>
      </c>
      <c r="O599" t="str">
        <f>VLOOKUP(J599,[1]liste!M:N,2,0)</f>
        <v>DF</v>
      </c>
      <c r="P599" t="e">
        <f>MATCH(J599,[1]!Tableau1[Codearticle],0)</f>
        <v>#REF!</v>
      </c>
      <c r="R599" t="str">
        <f ca="1">IFERROR(INDEX(Tableau1[[#Headers],[01_LANCEMENT]:[15]],1,MATCH(récap!H599,OFFSET(Tableau1[[#Headers],[01_LANCEMENT]:[15]],MATCH(récap!J599,Tableau1[Codearticle],0),0),0)),"")</f>
        <v/>
      </c>
      <c r="S599" t="e">
        <f>IF(P599=0,"",VLOOKUP(J599,[1]!Tableau1[#All],3,0))</f>
        <v>#REF!</v>
      </c>
      <c r="T599" s="11">
        <f t="shared" si="60"/>
        <v>49</v>
      </c>
      <c r="U599" t="str">
        <f t="shared" si="61"/>
        <v>2023-49</v>
      </c>
    </row>
    <row r="600" spans="5:21" x14ac:dyDescent="0.3">
      <c r="E600">
        <v>1038297</v>
      </c>
      <c r="H600">
        <v>160</v>
      </c>
      <c r="I600" t="s">
        <v>628</v>
      </c>
      <c r="J600" t="s">
        <v>14</v>
      </c>
      <c r="K600" s="10">
        <v>45281</v>
      </c>
      <c r="L600" t="s">
        <v>1800</v>
      </c>
      <c r="M600" t="s">
        <v>28</v>
      </c>
      <c r="N600" t="str">
        <f>IF(VLOOKUP(J600,[1]liste!M:M,1,0)&gt;0,"oui","non")</f>
        <v>oui</v>
      </c>
      <c r="O600" t="str">
        <f>VLOOKUP(J600,[1]liste!M:N,2,0)</f>
        <v>DF</v>
      </c>
      <c r="P600" t="e">
        <f>MATCH(J600,[1]!Tableau1[Codearticle],0)</f>
        <v>#REF!</v>
      </c>
      <c r="R600" t="str">
        <f ca="1">IFERROR(INDEX(Tableau1[[#Headers],[01_LANCEMENT]:[15]],1,MATCH(récap!H600,OFFSET(Tableau1[[#Headers],[01_LANCEMENT]:[15]],MATCH(récap!J600,Tableau1[Codearticle],0),0),0)),"")</f>
        <v/>
      </c>
      <c r="S600" t="e">
        <f>IF(P600=0,"",VLOOKUP(J600,[1]!Tableau1[#All],3,0))</f>
        <v>#REF!</v>
      </c>
      <c r="T600" s="11">
        <f t="shared" si="60"/>
        <v>51</v>
      </c>
      <c r="U600" t="str">
        <f t="shared" si="61"/>
        <v>2023-51</v>
      </c>
    </row>
    <row r="601" spans="5:21" x14ac:dyDescent="0.3">
      <c r="E601">
        <v>8205830</v>
      </c>
      <c r="H601">
        <v>75</v>
      </c>
      <c r="I601" t="s">
        <v>629</v>
      </c>
      <c r="J601" t="s">
        <v>14</v>
      </c>
      <c r="K601" s="10">
        <v>45272</v>
      </c>
      <c r="L601" t="s">
        <v>1800</v>
      </c>
      <c r="M601" t="s">
        <v>28</v>
      </c>
      <c r="N601" t="str">
        <f>IF(VLOOKUP(J601,[1]liste!M:M,1,0)&gt;0,"oui","non")</f>
        <v>oui</v>
      </c>
      <c r="O601" t="str">
        <f>VLOOKUP(J601,[1]liste!M:N,2,0)</f>
        <v>DF</v>
      </c>
      <c r="P601" t="e">
        <f>MATCH(J601,[1]!Tableau1[Codearticle],0)</f>
        <v>#REF!</v>
      </c>
      <c r="R601" t="str">
        <f ca="1">IFERROR(INDEX(Tableau1[[#Headers],[01_LANCEMENT]:[15]],1,MATCH(récap!H601,OFFSET(Tableau1[[#Headers],[01_LANCEMENT]:[15]],MATCH(récap!J601,Tableau1[Codearticle],0),0),0)),"")</f>
        <v/>
      </c>
      <c r="S601" t="e">
        <f>IF(P601=0,"",VLOOKUP(J601,[1]!Tableau1[#All],3,0))</f>
        <v>#REF!</v>
      </c>
      <c r="T601" s="11">
        <f t="shared" si="60"/>
        <v>50</v>
      </c>
      <c r="U601" t="str">
        <f t="shared" si="61"/>
        <v>2023-50</v>
      </c>
    </row>
    <row r="602" spans="5:21" x14ac:dyDescent="0.3">
      <c r="E602">
        <v>3126738</v>
      </c>
      <c r="H602">
        <v>75</v>
      </c>
      <c r="I602" t="s">
        <v>630</v>
      </c>
      <c r="J602" t="s">
        <v>14</v>
      </c>
      <c r="K602" s="10">
        <v>45267</v>
      </c>
      <c r="L602" t="s">
        <v>1800</v>
      </c>
      <c r="M602" t="s">
        <v>28</v>
      </c>
      <c r="N602" t="str">
        <f>IF(VLOOKUP(J602,[1]liste!M:M,1,0)&gt;0,"oui","non")</f>
        <v>oui</v>
      </c>
      <c r="O602" t="str">
        <f>VLOOKUP(J602,[1]liste!M:N,2,0)</f>
        <v>DF</v>
      </c>
      <c r="P602" t="e">
        <f>MATCH(J602,[1]!Tableau1[Codearticle],0)</f>
        <v>#REF!</v>
      </c>
      <c r="R602" t="str">
        <f ca="1">IFERROR(INDEX(Tableau1[[#Headers],[01_LANCEMENT]:[15]],1,MATCH(récap!H602,OFFSET(Tableau1[[#Headers],[01_LANCEMENT]:[15]],MATCH(récap!J602,Tableau1[Codearticle],0),0),0)),"")</f>
        <v/>
      </c>
      <c r="S602" t="e">
        <f>IF(P602=0,"",VLOOKUP(J602,[1]!Tableau1[#All],3,0))</f>
        <v>#REF!</v>
      </c>
      <c r="T602" s="11">
        <f t="shared" si="60"/>
        <v>49</v>
      </c>
      <c r="U602" t="str">
        <f t="shared" si="61"/>
        <v>2023-49</v>
      </c>
    </row>
    <row r="603" spans="5:21" x14ac:dyDescent="0.3">
      <c r="E603">
        <v>7390193</v>
      </c>
      <c r="H603">
        <v>250</v>
      </c>
      <c r="I603" t="s">
        <v>631</v>
      </c>
      <c r="J603" t="s">
        <v>14</v>
      </c>
      <c r="K603" s="10">
        <v>45253</v>
      </c>
      <c r="L603" t="s">
        <v>1800</v>
      </c>
      <c r="M603" t="s">
        <v>28</v>
      </c>
      <c r="N603" t="str">
        <f>IF(VLOOKUP(J603,[1]liste!M:M,1,0)&gt;0,"oui","non")</f>
        <v>oui</v>
      </c>
      <c r="O603" t="str">
        <f>VLOOKUP(J603,[1]liste!M:N,2,0)</f>
        <v>DF</v>
      </c>
      <c r="P603" t="e">
        <f>MATCH(J603,[1]!Tableau1[Codearticle],0)</f>
        <v>#REF!</v>
      </c>
      <c r="R603" t="str">
        <f ca="1">IFERROR(INDEX(Tableau1[[#Headers],[01_LANCEMENT]:[15]],1,MATCH(récap!H603,OFFSET(Tableau1[[#Headers],[01_LANCEMENT]:[15]],MATCH(récap!J603,Tableau1[Codearticle],0),0),0)),"")</f>
        <v/>
      </c>
      <c r="S603" t="e">
        <f>IF(P603=0,"",VLOOKUP(J603,[1]!Tableau1[#All],3,0))</f>
        <v>#REF!</v>
      </c>
      <c r="T603" s="11">
        <f t="shared" si="60"/>
        <v>47</v>
      </c>
      <c r="U603" t="str">
        <f t="shared" si="61"/>
        <v>2023-47</v>
      </c>
    </row>
    <row r="604" spans="5:21" x14ac:dyDescent="0.3">
      <c r="E604">
        <v>1380542</v>
      </c>
      <c r="H604">
        <v>250</v>
      </c>
      <c r="I604" t="s">
        <v>632</v>
      </c>
      <c r="J604" t="s">
        <v>14</v>
      </c>
      <c r="K604" s="10">
        <v>45253</v>
      </c>
      <c r="L604" t="s">
        <v>1800</v>
      </c>
      <c r="M604" t="s">
        <v>28</v>
      </c>
      <c r="N604" t="str">
        <f>IF(VLOOKUP(J604,[1]liste!M:M,1,0)&gt;0,"oui","non")</f>
        <v>oui</v>
      </c>
      <c r="O604" t="str">
        <f>VLOOKUP(J604,[1]liste!M:N,2,0)</f>
        <v>DF</v>
      </c>
      <c r="P604" t="e">
        <f>MATCH(J604,[1]!Tableau1[Codearticle],0)</f>
        <v>#REF!</v>
      </c>
      <c r="R604" t="str">
        <f ca="1">IFERROR(INDEX(Tableau1[[#Headers],[01_LANCEMENT]:[15]],1,MATCH(récap!H604,OFFSET(Tableau1[[#Headers],[01_LANCEMENT]:[15]],MATCH(récap!J604,Tableau1[Codearticle],0),0),0)),"")</f>
        <v/>
      </c>
      <c r="S604" t="e">
        <f>IF(P604=0,"",VLOOKUP(J604,[1]!Tableau1[#All],3,0))</f>
        <v>#REF!</v>
      </c>
      <c r="T604" s="11">
        <f t="shared" si="60"/>
        <v>47</v>
      </c>
      <c r="U604" t="str">
        <f t="shared" si="61"/>
        <v>2023-47</v>
      </c>
    </row>
    <row r="605" spans="5:21" x14ac:dyDescent="0.3">
      <c r="E605">
        <v>6262837</v>
      </c>
      <c r="H605">
        <v>250</v>
      </c>
      <c r="I605" t="s">
        <v>633</v>
      </c>
      <c r="J605" t="s">
        <v>14</v>
      </c>
      <c r="K605" s="10">
        <v>45274</v>
      </c>
      <c r="L605" t="s">
        <v>1800</v>
      </c>
      <c r="M605" t="s">
        <v>28</v>
      </c>
      <c r="N605" t="str">
        <f>IF(VLOOKUP(J605,[1]liste!M:M,1,0)&gt;0,"oui","non")</f>
        <v>oui</v>
      </c>
      <c r="O605" t="str">
        <f>VLOOKUP(J605,[1]liste!M:N,2,0)</f>
        <v>DF</v>
      </c>
      <c r="P605" t="e">
        <f>MATCH(J605,[1]!Tableau1[Codearticle],0)</f>
        <v>#REF!</v>
      </c>
      <c r="R605" t="str">
        <f ca="1">IFERROR(INDEX(Tableau1[[#Headers],[01_LANCEMENT]:[15]],1,MATCH(récap!H605,OFFSET(Tableau1[[#Headers],[01_LANCEMENT]:[15]],MATCH(récap!J605,Tableau1[Codearticle],0),0),0)),"")</f>
        <v/>
      </c>
      <c r="S605" t="e">
        <f>IF(P605=0,"",VLOOKUP(J605,[1]!Tableau1[#All],3,0))</f>
        <v>#REF!</v>
      </c>
      <c r="T605" s="11">
        <f t="shared" si="60"/>
        <v>50</v>
      </c>
      <c r="U605" t="str">
        <f t="shared" si="61"/>
        <v>2023-50</v>
      </c>
    </row>
    <row r="606" spans="5:21" x14ac:dyDescent="0.3">
      <c r="E606">
        <v>4364780</v>
      </c>
      <c r="H606">
        <v>250</v>
      </c>
      <c r="I606" t="s">
        <v>634</v>
      </c>
      <c r="J606" t="s">
        <v>14</v>
      </c>
      <c r="K606" s="10">
        <v>45281</v>
      </c>
      <c r="L606" t="s">
        <v>1800</v>
      </c>
      <c r="M606" t="s">
        <v>28</v>
      </c>
      <c r="N606" t="str">
        <f>IF(VLOOKUP(J606,[1]liste!M:M,1,0)&gt;0,"oui","non")</f>
        <v>oui</v>
      </c>
      <c r="O606" t="str">
        <f>VLOOKUP(J606,[1]liste!M:N,2,0)</f>
        <v>DF</v>
      </c>
      <c r="P606" t="e">
        <f>MATCH(J606,[1]!Tableau1[Codearticle],0)</f>
        <v>#REF!</v>
      </c>
      <c r="R606" t="str">
        <f ca="1">IFERROR(INDEX(Tableau1[[#Headers],[01_LANCEMENT]:[15]],1,MATCH(récap!H606,OFFSET(Tableau1[[#Headers],[01_LANCEMENT]:[15]],MATCH(récap!J606,Tableau1[Codearticle],0),0),0)),"")</f>
        <v/>
      </c>
      <c r="S606" t="e">
        <f>IF(P606=0,"",VLOOKUP(J606,[1]!Tableau1[#All],3,0))</f>
        <v>#REF!</v>
      </c>
      <c r="T606" s="11">
        <f t="shared" si="60"/>
        <v>51</v>
      </c>
      <c r="U606" t="str">
        <f t="shared" si="61"/>
        <v>2023-51</v>
      </c>
    </row>
    <row r="607" spans="5:21" x14ac:dyDescent="0.3">
      <c r="E607">
        <v>2820564</v>
      </c>
      <c r="H607">
        <v>75</v>
      </c>
      <c r="I607" t="s">
        <v>635</v>
      </c>
      <c r="J607" t="s">
        <v>14</v>
      </c>
      <c r="K607" s="10">
        <v>45251</v>
      </c>
      <c r="L607" t="s">
        <v>1800</v>
      </c>
      <c r="M607" t="s">
        <v>28</v>
      </c>
      <c r="N607" t="str">
        <f>IF(VLOOKUP(J607,[1]liste!M:M,1,0)&gt;0,"oui","non")</f>
        <v>oui</v>
      </c>
      <c r="O607" t="str">
        <f>VLOOKUP(J607,[1]liste!M:N,2,0)</f>
        <v>DF</v>
      </c>
      <c r="P607" t="e">
        <f>MATCH(J607,[1]!Tableau1[Codearticle],0)</f>
        <v>#REF!</v>
      </c>
      <c r="R607" t="str">
        <f ca="1">IFERROR(INDEX(Tableau1[[#Headers],[01_LANCEMENT]:[15]],1,MATCH(récap!H607,OFFSET(Tableau1[[#Headers],[01_LANCEMENT]:[15]],MATCH(récap!J607,Tableau1[Codearticle],0),0),0)),"")</f>
        <v/>
      </c>
      <c r="S607" t="e">
        <f>IF(P607=0,"",VLOOKUP(J607,[1]!Tableau1[#All],3,0))</f>
        <v>#REF!</v>
      </c>
      <c r="T607" s="11">
        <f t="shared" si="60"/>
        <v>47</v>
      </c>
      <c r="U607" t="str">
        <f t="shared" si="61"/>
        <v>2023-47</v>
      </c>
    </row>
    <row r="608" spans="5:21" x14ac:dyDescent="0.3">
      <c r="E608">
        <v>5285460</v>
      </c>
      <c r="H608">
        <v>75</v>
      </c>
      <c r="I608" t="s">
        <v>636</v>
      </c>
      <c r="J608" t="s">
        <v>14</v>
      </c>
      <c r="K608" s="10">
        <v>45264</v>
      </c>
      <c r="L608" t="s">
        <v>1800</v>
      </c>
      <c r="M608" t="s">
        <v>28</v>
      </c>
      <c r="N608" t="str">
        <f>IF(VLOOKUP(J608,[1]liste!M:M,1,0)&gt;0,"oui","non")</f>
        <v>oui</v>
      </c>
      <c r="O608" t="str">
        <f>VLOOKUP(J608,[1]liste!M:N,2,0)</f>
        <v>DF</v>
      </c>
      <c r="P608" t="e">
        <f>MATCH(J608,[1]!Tableau1[Codearticle],0)</f>
        <v>#REF!</v>
      </c>
      <c r="R608" t="str">
        <f ca="1">IFERROR(INDEX(Tableau1[[#Headers],[01_LANCEMENT]:[15]],1,MATCH(récap!H608,OFFSET(Tableau1[[#Headers],[01_LANCEMENT]:[15]],MATCH(récap!J608,Tableau1[Codearticle],0),0),0)),"")</f>
        <v/>
      </c>
      <c r="S608" t="e">
        <f>IF(P608=0,"",VLOOKUP(J608,[1]!Tableau1[#All],3,0))</f>
        <v>#REF!</v>
      </c>
      <c r="T608" s="11">
        <f t="shared" si="60"/>
        <v>49</v>
      </c>
      <c r="U608" t="str">
        <f t="shared" si="61"/>
        <v>2023-49</v>
      </c>
    </row>
    <row r="609" spans="5:21" x14ac:dyDescent="0.3">
      <c r="E609">
        <v>6364212</v>
      </c>
      <c r="H609">
        <v>75</v>
      </c>
      <c r="I609" t="s">
        <v>637</v>
      </c>
      <c r="J609" t="s">
        <v>14</v>
      </c>
      <c r="K609" s="10">
        <v>45272</v>
      </c>
      <c r="L609" t="s">
        <v>1800</v>
      </c>
      <c r="M609" t="s">
        <v>28</v>
      </c>
      <c r="N609" t="str">
        <f>IF(VLOOKUP(J609,[1]liste!M:M,1,0)&gt;0,"oui","non")</f>
        <v>oui</v>
      </c>
      <c r="O609" t="str">
        <f>VLOOKUP(J609,[1]liste!M:N,2,0)</f>
        <v>DF</v>
      </c>
      <c r="P609" t="e">
        <f>MATCH(J609,[1]!Tableau1[Codearticle],0)</f>
        <v>#REF!</v>
      </c>
      <c r="R609" t="str">
        <f ca="1">IFERROR(INDEX(Tableau1[[#Headers],[01_LANCEMENT]:[15]],1,MATCH(récap!H609,OFFSET(Tableau1[[#Headers],[01_LANCEMENT]:[15]],MATCH(récap!J609,Tableau1[Codearticle],0),0),0)),"")</f>
        <v/>
      </c>
      <c r="S609" t="e">
        <f>IF(P609=0,"",VLOOKUP(J609,[1]!Tableau1[#All],3,0))</f>
        <v>#REF!</v>
      </c>
      <c r="T609" s="11">
        <f t="shared" si="60"/>
        <v>50</v>
      </c>
      <c r="U609" t="str">
        <f t="shared" si="61"/>
        <v>2023-50</v>
      </c>
    </row>
    <row r="610" spans="5:21" x14ac:dyDescent="0.3">
      <c r="E610">
        <v>2673183</v>
      </c>
      <c r="H610">
        <v>230</v>
      </c>
      <c r="I610" t="s">
        <v>638</v>
      </c>
      <c r="J610" t="s">
        <v>14</v>
      </c>
      <c r="K610" s="10">
        <v>45266</v>
      </c>
      <c r="L610" t="s">
        <v>1800</v>
      </c>
      <c r="M610" t="s">
        <v>28</v>
      </c>
      <c r="N610" t="str">
        <f>IF(VLOOKUP(J610,[1]liste!M:M,1,0)&gt;0,"oui","non")</f>
        <v>oui</v>
      </c>
      <c r="O610" t="str">
        <f>VLOOKUP(J610,[1]liste!M:N,2,0)</f>
        <v>DF</v>
      </c>
      <c r="P610" t="e">
        <f>MATCH(J610,[1]!Tableau1[Codearticle],0)</f>
        <v>#REF!</v>
      </c>
      <c r="R610" t="str">
        <f ca="1">IFERROR(INDEX(Tableau1[[#Headers],[01_LANCEMENT]:[15]],1,MATCH(récap!H610,OFFSET(Tableau1[[#Headers],[01_LANCEMENT]:[15]],MATCH(récap!J610,Tableau1[Codearticle],0),0),0)),"")</f>
        <v/>
      </c>
      <c r="S610" t="e">
        <f>IF(P610=0,"",VLOOKUP(J610,[1]!Tableau1[#All],3,0))</f>
        <v>#REF!</v>
      </c>
      <c r="T610" s="11">
        <f t="shared" si="60"/>
        <v>49</v>
      </c>
      <c r="U610" t="str">
        <f t="shared" si="61"/>
        <v>2023-49</v>
      </c>
    </row>
    <row r="611" spans="5:21" x14ac:dyDescent="0.3">
      <c r="E611">
        <v>1120531</v>
      </c>
      <c r="H611">
        <v>223</v>
      </c>
      <c r="I611" t="s">
        <v>639</v>
      </c>
      <c r="J611" t="s">
        <v>14</v>
      </c>
      <c r="K611" s="10">
        <v>45268</v>
      </c>
      <c r="L611" t="s">
        <v>1800</v>
      </c>
      <c r="M611" t="s">
        <v>28</v>
      </c>
      <c r="N611" t="str">
        <f>IF(VLOOKUP(J611,[1]liste!M:M,1,0)&gt;0,"oui","non")</f>
        <v>oui</v>
      </c>
      <c r="O611" t="str">
        <f>VLOOKUP(J611,[1]liste!M:N,2,0)</f>
        <v>DF</v>
      </c>
      <c r="P611" t="e">
        <f>MATCH(J611,[1]!Tableau1[Codearticle],0)</f>
        <v>#REF!</v>
      </c>
      <c r="R611" t="str">
        <f ca="1">IFERROR(INDEX(Tableau1[[#Headers],[01_LANCEMENT]:[15]],1,MATCH(récap!H611,OFFSET(Tableau1[[#Headers],[01_LANCEMENT]:[15]],MATCH(récap!J611,Tableau1[Codearticle],0),0),0)),"")</f>
        <v/>
      </c>
      <c r="S611" t="e">
        <f>IF(P611=0,"",VLOOKUP(J611,[1]!Tableau1[#All],3,0))</f>
        <v>#REF!</v>
      </c>
      <c r="T611" s="11">
        <f t="shared" si="60"/>
        <v>49</v>
      </c>
      <c r="U611" t="str">
        <f t="shared" si="61"/>
        <v>2023-49</v>
      </c>
    </row>
    <row r="612" spans="5:21" x14ac:dyDescent="0.3">
      <c r="E612">
        <v>3872270</v>
      </c>
      <c r="H612">
        <v>150</v>
      </c>
      <c r="I612" t="s">
        <v>640</v>
      </c>
      <c r="J612" t="s">
        <v>14</v>
      </c>
      <c r="K612" s="10">
        <v>45273</v>
      </c>
      <c r="L612" t="s">
        <v>1800</v>
      </c>
      <c r="M612" t="s">
        <v>28</v>
      </c>
      <c r="N612" t="str">
        <f>IF(VLOOKUP(J612,[1]liste!M:M,1,0)&gt;0,"oui","non")</f>
        <v>oui</v>
      </c>
      <c r="O612" t="str">
        <f>VLOOKUP(J612,[1]liste!M:N,2,0)</f>
        <v>DF</v>
      </c>
      <c r="P612" t="e">
        <f>MATCH(J612,[1]!Tableau1[Codearticle],0)</f>
        <v>#REF!</v>
      </c>
      <c r="R612" t="str">
        <f ca="1">IFERROR(INDEX(Tableau1[[#Headers],[01_LANCEMENT]:[15]],1,MATCH(récap!H612,OFFSET(Tableau1[[#Headers],[01_LANCEMENT]:[15]],MATCH(récap!J612,Tableau1[Codearticle],0),0),0)),"")</f>
        <v/>
      </c>
      <c r="S612" t="e">
        <f>IF(P612=0,"",VLOOKUP(J612,[1]!Tableau1[#All],3,0))</f>
        <v>#REF!</v>
      </c>
      <c r="T612" s="11">
        <f t="shared" ref="T612" si="62">_xlfn.ISOWEEKNUM(K612)</f>
        <v>50</v>
      </c>
      <c r="U612" t="str">
        <f t="shared" ref="U612" si="63">YEAR(K612)&amp;"-"&amp;""&amp;T612</f>
        <v>2023-50</v>
      </c>
    </row>
    <row r="613" spans="5:21" x14ac:dyDescent="0.3">
      <c r="E613">
        <v>9241442</v>
      </c>
      <c r="H613">
        <v>220</v>
      </c>
      <c r="I613" t="s">
        <v>641</v>
      </c>
      <c r="J613" t="s">
        <v>14</v>
      </c>
      <c r="K613" s="10">
        <v>45236</v>
      </c>
      <c r="L613" t="s">
        <v>1800</v>
      </c>
      <c r="M613" t="s">
        <v>28</v>
      </c>
      <c r="N613" t="str">
        <f>IF(VLOOKUP(J613,[1]liste!M:M,1,0)&gt;0,"oui","non")</f>
        <v>oui</v>
      </c>
      <c r="O613" t="str">
        <f>VLOOKUP(J613,[1]liste!M:N,2,0)</f>
        <v>DF</v>
      </c>
      <c r="P613" t="e">
        <f>MATCH(J613,[1]!Tableau1[Codearticle],0)</f>
        <v>#REF!</v>
      </c>
      <c r="R613" t="str">
        <f ca="1">IFERROR(INDEX(Tableau1[[#Headers],[01_LANCEMENT]:[15]],1,MATCH(récap!H613,OFFSET(Tableau1[[#Headers],[01_LANCEMENT]:[15]],MATCH(récap!J613,Tableau1[Codearticle],0),0),0)),"")</f>
        <v>05</v>
      </c>
      <c r="S613" t="e">
        <f>IF(P613=0,"",VLOOKUP(J613,[1]!Tableau1[#All],3,0))</f>
        <v>#REF!</v>
      </c>
      <c r="T613" s="11">
        <f t="shared" ref="T613:T625" si="64">_xlfn.ISOWEEKNUM(K613)</f>
        <v>45</v>
      </c>
      <c r="U613" t="str">
        <f t="shared" ref="U613:U625" si="65">YEAR(K613)&amp;"-"&amp;""&amp;T613</f>
        <v>2023-45</v>
      </c>
    </row>
    <row r="614" spans="5:21" x14ac:dyDescent="0.3">
      <c r="E614">
        <v>6175018</v>
      </c>
      <c r="H614">
        <v>75</v>
      </c>
      <c r="I614" t="s">
        <v>642</v>
      </c>
      <c r="J614" t="s">
        <v>14</v>
      </c>
      <c r="K614" s="10">
        <v>45275</v>
      </c>
      <c r="L614" t="s">
        <v>1800</v>
      </c>
      <c r="M614" t="s">
        <v>28</v>
      </c>
      <c r="N614" t="str">
        <f>IF(VLOOKUP(J614,[1]liste!M:M,1,0)&gt;0,"oui","non")</f>
        <v>oui</v>
      </c>
      <c r="O614" t="str">
        <f>VLOOKUP(J614,[1]liste!M:N,2,0)</f>
        <v>DF</v>
      </c>
      <c r="P614" t="e">
        <f>MATCH(J614,[1]!Tableau1[Codearticle],0)</f>
        <v>#REF!</v>
      </c>
      <c r="R614" t="str">
        <f ca="1">IFERROR(INDEX(Tableau1[[#Headers],[01_LANCEMENT]:[15]],1,MATCH(récap!H614,OFFSET(Tableau1[[#Headers],[01_LANCEMENT]:[15]],MATCH(récap!J614,Tableau1[Codearticle],0),0),0)),"")</f>
        <v/>
      </c>
      <c r="S614" t="e">
        <f>IF(P614=0,"",VLOOKUP(J614,[1]!Tableau1[#All],3,0))</f>
        <v>#REF!</v>
      </c>
      <c r="T614" s="11">
        <f t="shared" si="64"/>
        <v>50</v>
      </c>
      <c r="U614" t="str">
        <f t="shared" si="65"/>
        <v>2023-50</v>
      </c>
    </row>
    <row r="615" spans="5:21" x14ac:dyDescent="0.3">
      <c r="E615">
        <v>8429747</v>
      </c>
      <c r="H615">
        <v>220</v>
      </c>
      <c r="I615" t="s">
        <v>643</v>
      </c>
      <c r="J615" t="s">
        <v>14</v>
      </c>
      <c r="K615" s="10">
        <v>45246</v>
      </c>
      <c r="L615" t="s">
        <v>1800</v>
      </c>
      <c r="M615" t="s">
        <v>28</v>
      </c>
      <c r="N615" t="str">
        <f>IF(VLOOKUP(J615,[1]liste!M:M,1,0)&gt;0,"oui","non")</f>
        <v>oui</v>
      </c>
      <c r="O615" t="str">
        <f>VLOOKUP(J615,[1]liste!M:N,2,0)</f>
        <v>DF</v>
      </c>
      <c r="P615" t="e">
        <f>MATCH(J615,[1]!Tableau1[Codearticle],0)</f>
        <v>#REF!</v>
      </c>
      <c r="R615" t="str">
        <f ca="1">IFERROR(INDEX(Tableau1[[#Headers],[01_LANCEMENT]:[15]],1,MATCH(récap!H615,OFFSET(Tableau1[[#Headers],[01_LANCEMENT]:[15]],MATCH(récap!J615,Tableau1[Codearticle],0),0),0)),"")</f>
        <v>05</v>
      </c>
      <c r="S615" t="e">
        <f>IF(P615=0,"",VLOOKUP(J615,[1]!Tableau1[#All],3,0))</f>
        <v>#REF!</v>
      </c>
      <c r="T615" s="11">
        <f t="shared" si="64"/>
        <v>46</v>
      </c>
      <c r="U615" t="str">
        <f t="shared" si="65"/>
        <v>2023-46</v>
      </c>
    </row>
    <row r="616" spans="5:21" x14ac:dyDescent="0.3">
      <c r="E616">
        <v>9981477</v>
      </c>
      <c r="H616">
        <v>220</v>
      </c>
      <c r="I616" t="s">
        <v>644</v>
      </c>
      <c r="J616" t="s">
        <v>14</v>
      </c>
      <c r="K616" s="10">
        <v>45257</v>
      </c>
      <c r="L616" t="s">
        <v>1800</v>
      </c>
      <c r="M616" t="s">
        <v>28</v>
      </c>
      <c r="N616" t="str">
        <f>IF(VLOOKUP(J616,[1]liste!M:M,1,0)&gt;0,"oui","non")</f>
        <v>oui</v>
      </c>
      <c r="O616" t="str">
        <f>VLOOKUP(J616,[1]liste!M:N,2,0)</f>
        <v>DF</v>
      </c>
      <c r="P616" t="e">
        <f>MATCH(J616,[1]!Tableau1[Codearticle],0)</f>
        <v>#REF!</v>
      </c>
      <c r="R616" t="str">
        <f ca="1">IFERROR(INDEX(Tableau1[[#Headers],[01_LANCEMENT]:[15]],1,MATCH(récap!H616,OFFSET(Tableau1[[#Headers],[01_LANCEMENT]:[15]],MATCH(récap!J616,Tableau1[Codearticle],0),0),0)),"")</f>
        <v>05</v>
      </c>
      <c r="S616" t="e">
        <f>IF(P616=0,"",VLOOKUP(J616,[1]!Tableau1[#All],3,0))</f>
        <v>#REF!</v>
      </c>
      <c r="T616" s="11">
        <f t="shared" si="64"/>
        <v>48</v>
      </c>
      <c r="U616" t="str">
        <f t="shared" si="65"/>
        <v>2023-48</v>
      </c>
    </row>
    <row r="617" spans="5:21" x14ac:dyDescent="0.3">
      <c r="E617">
        <v>1630285</v>
      </c>
      <c r="H617">
        <v>110</v>
      </c>
      <c r="I617" t="s">
        <v>645</v>
      </c>
      <c r="J617" t="s">
        <v>14</v>
      </c>
      <c r="K617" s="10">
        <v>45254</v>
      </c>
      <c r="L617" t="s">
        <v>1800</v>
      </c>
      <c r="M617" t="s">
        <v>28</v>
      </c>
      <c r="N617" t="str">
        <f>IF(VLOOKUP(J617,[1]liste!M:M,1,0)&gt;0,"oui","non")</f>
        <v>oui</v>
      </c>
      <c r="O617" t="str">
        <f>VLOOKUP(J617,[1]liste!M:N,2,0)</f>
        <v>DF</v>
      </c>
      <c r="P617" t="e">
        <f>MATCH(J617,[1]!Tableau1[Codearticle],0)</f>
        <v>#REF!</v>
      </c>
      <c r="R617" t="str">
        <f ca="1">IFERROR(INDEX(Tableau1[[#Headers],[01_LANCEMENT]:[15]],1,MATCH(récap!H617,OFFSET(Tableau1[[#Headers],[01_LANCEMENT]:[15]],MATCH(récap!J617,Tableau1[Codearticle],0),0),0)),"")</f>
        <v/>
      </c>
      <c r="S617" t="e">
        <f>IF(P617=0,"",VLOOKUP(J617,[1]!Tableau1[#All],3,0))</f>
        <v>#REF!</v>
      </c>
      <c r="T617" s="11">
        <f t="shared" si="64"/>
        <v>47</v>
      </c>
      <c r="U617" t="str">
        <f t="shared" si="65"/>
        <v>2023-47</v>
      </c>
    </row>
    <row r="618" spans="5:21" x14ac:dyDescent="0.3">
      <c r="E618">
        <v>6060829</v>
      </c>
      <c r="H618">
        <v>110</v>
      </c>
      <c r="I618" t="s">
        <v>646</v>
      </c>
      <c r="J618" t="s">
        <v>14</v>
      </c>
      <c r="K618" s="10">
        <v>45246</v>
      </c>
      <c r="L618" t="s">
        <v>1800</v>
      </c>
      <c r="M618" t="s">
        <v>28</v>
      </c>
      <c r="N618" t="str">
        <f>IF(VLOOKUP(J618,[1]liste!M:M,1,0)&gt;0,"oui","non")</f>
        <v>oui</v>
      </c>
      <c r="O618" t="str">
        <f>VLOOKUP(J618,[1]liste!M:N,2,0)</f>
        <v>DF</v>
      </c>
      <c r="P618" t="e">
        <f>MATCH(J618,[1]!Tableau1[Codearticle],0)</f>
        <v>#REF!</v>
      </c>
      <c r="R618" t="str">
        <f ca="1">IFERROR(INDEX(Tableau1[[#Headers],[01_LANCEMENT]:[15]],1,MATCH(récap!H618,OFFSET(Tableau1[[#Headers],[01_LANCEMENT]:[15]],MATCH(récap!J618,Tableau1[Codearticle],0),0),0)),"")</f>
        <v/>
      </c>
      <c r="S618" t="e">
        <f>IF(P618=0,"",VLOOKUP(J618,[1]!Tableau1[#All],3,0))</f>
        <v>#REF!</v>
      </c>
      <c r="T618" s="11">
        <f t="shared" si="64"/>
        <v>46</v>
      </c>
      <c r="U618" t="str">
        <f t="shared" si="65"/>
        <v>2023-46</v>
      </c>
    </row>
    <row r="619" spans="5:21" x14ac:dyDescent="0.3">
      <c r="E619">
        <v>9422176</v>
      </c>
      <c r="H619">
        <v>110</v>
      </c>
      <c r="I619" t="s">
        <v>647</v>
      </c>
      <c r="J619" t="s">
        <v>14</v>
      </c>
      <c r="K619" s="10">
        <v>45261</v>
      </c>
      <c r="L619" t="s">
        <v>1800</v>
      </c>
      <c r="M619" t="s">
        <v>28</v>
      </c>
      <c r="N619" t="str">
        <f>IF(VLOOKUP(J619,[1]liste!M:M,1,0)&gt;0,"oui","non")</f>
        <v>oui</v>
      </c>
      <c r="O619" t="str">
        <f>VLOOKUP(J619,[1]liste!M:N,2,0)</f>
        <v>DF</v>
      </c>
      <c r="P619" t="e">
        <f>MATCH(J619,[1]!Tableau1[Codearticle],0)</f>
        <v>#REF!</v>
      </c>
      <c r="R619" t="str">
        <f ca="1">IFERROR(INDEX(Tableau1[[#Headers],[01_LANCEMENT]:[15]],1,MATCH(récap!H619,OFFSET(Tableau1[[#Headers],[01_LANCEMENT]:[15]],MATCH(récap!J619,Tableau1[Codearticle],0),0),0)),"")</f>
        <v/>
      </c>
      <c r="S619" t="e">
        <f>IF(P619=0,"",VLOOKUP(J619,[1]!Tableau1[#All],3,0))</f>
        <v>#REF!</v>
      </c>
      <c r="T619" s="11">
        <f t="shared" si="64"/>
        <v>48</v>
      </c>
      <c r="U619" t="str">
        <f t="shared" si="65"/>
        <v>2023-48</v>
      </c>
    </row>
    <row r="620" spans="5:21" x14ac:dyDescent="0.3">
      <c r="E620">
        <v>6220525</v>
      </c>
      <c r="H620">
        <v>10</v>
      </c>
      <c r="I620" t="s">
        <v>648</v>
      </c>
      <c r="J620" t="s">
        <v>14</v>
      </c>
      <c r="K620" s="10">
        <v>45237</v>
      </c>
      <c r="L620" t="s">
        <v>1800</v>
      </c>
      <c r="M620" t="s">
        <v>28</v>
      </c>
      <c r="N620" t="str">
        <f>IF(VLOOKUP(J620,[1]liste!M:M,1,0)&gt;0,"oui","non")</f>
        <v>oui</v>
      </c>
      <c r="O620" t="str">
        <f>VLOOKUP(J620,[1]liste!M:N,2,0)</f>
        <v>DF</v>
      </c>
      <c r="P620" t="e">
        <f>MATCH(J620,[1]!Tableau1[Codearticle],0)</f>
        <v>#REF!</v>
      </c>
      <c r="R620" t="str">
        <f ca="1">IFERROR(INDEX(Tableau1[[#Headers],[01_LANCEMENT]:[15]],1,MATCH(récap!H620,OFFSET(Tableau1[[#Headers],[01_LANCEMENT]:[15]],MATCH(récap!J620,Tableau1[Codearticle],0),0),0)),"")</f>
        <v>01_LANCEMENT</v>
      </c>
      <c r="S620" t="e">
        <f>IF(P620=0,"",VLOOKUP(J620,[1]!Tableau1[#All],3,0))</f>
        <v>#REF!</v>
      </c>
      <c r="T620" s="11">
        <f t="shared" si="64"/>
        <v>45</v>
      </c>
      <c r="U620" t="str">
        <f t="shared" si="65"/>
        <v>2023-45</v>
      </c>
    </row>
    <row r="621" spans="5:21" x14ac:dyDescent="0.3">
      <c r="E621">
        <v>4449081</v>
      </c>
      <c r="H621">
        <v>10</v>
      </c>
      <c r="I621" t="s">
        <v>649</v>
      </c>
      <c r="J621" t="s">
        <v>14</v>
      </c>
      <c r="K621" s="10">
        <v>45252</v>
      </c>
      <c r="L621" t="s">
        <v>1800</v>
      </c>
      <c r="M621" t="s">
        <v>28</v>
      </c>
      <c r="N621" t="str">
        <f>IF(VLOOKUP(J621,[1]liste!M:M,1,0)&gt;0,"oui","non")</f>
        <v>oui</v>
      </c>
      <c r="O621" t="str">
        <f>VLOOKUP(J621,[1]liste!M:N,2,0)</f>
        <v>DF</v>
      </c>
      <c r="P621" t="e">
        <f>MATCH(J621,[1]!Tableau1[Codearticle],0)</f>
        <v>#REF!</v>
      </c>
      <c r="R621" t="str">
        <f ca="1">IFERROR(INDEX(Tableau1[[#Headers],[01_LANCEMENT]:[15]],1,MATCH(récap!H621,OFFSET(Tableau1[[#Headers],[01_LANCEMENT]:[15]],MATCH(récap!J621,Tableau1[Codearticle],0),0),0)),"")</f>
        <v>01_LANCEMENT</v>
      </c>
      <c r="S621" t="e">
        <f>IF(P621=0,"",VLOOKUP(J621,[1]!Tableau1[#All],3,0))</f>
        <v>#REF!</v>
      </c>
      <c r="T621" s="11">
        <f t="shared" si="64"/>
        <v>47</v>
      </c>
      <c r="U621" t="str">
        <f t="shared" si="65"/>
        <v>2023-47</v>
      </c>
    </row>
    <row r="622" spans="5:21" x14ac:dyDescent="0.3">
      <c r="E622">
        <v>6302133</v>
      </c>
      <c r="H622">
        <v>10</v>
      </c>
      <c r="I622" t="s">
        <v>650</v>
      </c>
      <c r="J622" t="s">
        <v>14</v>
      </c>
      <c r="K622" s="10">
        <v>45275</v>
      </c>
      <c r="L622" t="s">
        <v>1800</v>
      </c>
      <c r="M622" t="s">
        <v>28</v>
      </c>
      <c r="N622" t="str">
        <f>IF(VLOOKUP(J622,[1]liste!M:M,1,0)&gt;0,"oui","non")</f>
        <v>oui</v>
      </c>
      <c r="O622" t="str">
        <f>VLOOKUP(J622,[1]liste!M:N,2,0)</f>
        <v>DF</v>
      </c>
      <c r="P622" t="e">
        <f>MATCH(J622,[1]!Tableau1[Codearticle],0)</f>
        <v>#REF!</v>
      </c>
      <c r="R622" t="str">
        <f ca="1">IFERROR(INDEX(Tableau1[[#Headers],[01_LANCEMENT]:[15]],1,MATCH(récap!H622,OFFSET(Tableau1[[#Headers],[01_LANCEMENT]:[15]],MATCH(récap!J622,Tableau1[Codearticle],0),0),0)),"")</f>
        <v>01_LANCEMENT</v>
      </c>
      <c r="S622" t="e">
        <f>IF(P622=0,"",VLOOKUP(J622,[1]!Tableau1[#All],3,0))</f>
        <v>#REF!</v>
      </c>
      <c r="T622" s="11">
        <f t="shared" si="64"/>
        <v>50</v>
      </c>
      <c r="U622" t="str">
        <f t="shared" si="65"/>
        <v>2023-50</v>
      </c>
    </row>
    <row r="623" spans="5:21" x14ac:dyDescent="0.3">
      <c r="E623">
        <v>9598018</v>
      </c>
      <c r="H623">
        <v>10</v>
      </c>
      <c r="I623" t="s">
        <v>651</v>
      </c>
      <c r="J623" t="s">
        <v>14</v>
      </c>
      <c r="K623" s="10">
        <v>45275</v>
      </c>
      <c r="L623" t="s">
        <v>1800</v>
      </c>
      <c r="M623" t="s">
        <v>28</v>
      </c>
      <c r="N623" t="str">
        <f>IF(VLOOKUP(J623,[1]liste!M:M,1,0)&gt;0,"oui","non")</f>
        <v>oui</v>
      </c>
      <c r="O623" t="str">
        <f>VLOOKUP(J623,[1]liste!M:N,2,0)</f>
        <v>DF</v>
      </c>
      <c r="P623" t="e">
        <f>MATCH(J623,[1]!Tableau1[Codearticle],0)</f>
        <v>#REF!</v>
      </c>
      <c r="R623" t="str">
        <f ca="1">IFERROR(INDEX(Tableau1[[#Headers],[01_LANCEMENT]:[15]],1,MATCH(récap!H623,OFFSET(Tableau1[[#Headers],[01_LANCEMENT]:[15]],MATCH(récap!J623,Tableau1[Codearticle],0),0),0)),"")</f>
        <v>01_LANCEMENT</v>
      </c>
      <c r="S623" t="e">
        <f>IF(P623=0,"",VLOOKUP(J623,[1]!Tableau1[#All],3,0))</f>
        <v>#REF!</v>
      </c>
      <c r="T623" s="11">
        <f t="shared" si="64"/>
        <v>50</v>
      </c>
      <c r="U623" t="str">
        <f t="shared" si="65"/>
        <v>2023-50</v>
      </c>
    </row>
    <row r="624" spans="5:21" x14ac:dyDescent="0.3">
      <c r="E624">
        <v>3670171</v>
      </c>
      <c r="H624">
        <v>110</v>
      </c>
      <c r="I624" t="s">
        <v>652</v>
      </c>
      <c r="J624" t="s">
        <v>14</v>
      </c>
      <c r="K624" s="10">
        <v>45265</v>
      </c>
      <c r="L624" t="s">
        <v>1800</v>
      </c>
      <c r="M624" t="s">
        <v>28</v>
      </c>
      <c r="N624" t="str">
        <f>IF(VLOOKUP(J624,[1]liste!M:M,1,0)&gt;0,"oui","non")</f>
        <v>oui</v>
      </c>
      <c r="O624" t="str">
        <f>VLOOKUP(J624,[1]liste!M:N,2,0)</f>
        <v>DF</v>
      </c>
      <c r="P624" t="e">
        <f>MATCH(J624,[1]!Tableau1[Codearticle],0)</f>
        <v>#REF!</v>
      </c>
      <c r="R624" t="str">
        <f ca="1">IFERROR(INDEX(Tableau1[[#Headers],[01_LANCEMENT]:[15]],1,MATCH(récap!H624,OFFSET(Tableau1[[#Headers],[01_LANCEMENT]:[15]],MATCH(récap!J624,Tableau1[Codearticle],0),0),0)),"")</f>
        <v/>
      </c>
      <c r="S624" t="e">
        <f>IF(P624=0,"",VLOOKUP(J624,[1]!Tableau1[#All],3,0))</f>
        <v>#REF!</v>
      </c>
      <c r="T624" s="11">
        <f t="shared" si="64"/>
        <v>49</v>
      </c>
      <c r="U624" t="str">
        <f t="shared" si="65"/>
        <v>2023-49</v>
      </c>
    </row>
    <row r="625" spans="5:21" x14ac:dyDescent="0.3">
      <c r="E625">
        <v>2334800</v>
      </c>
      <c r="H625">
        <v>9280</v>
      </c>
      <c r="I625" t="s">
        <v>653</v>
      </c>
      <c r="J625" t="s">
        <v>14</v>
      </c>
      <c r="K625" s="10">
        <v>45259</v>
      </c>
      <c r="L625" t="s">
        <v>1800</v>
      </c>
      <c r="M625" t="s">
        <v>28</v>
      </c>
      <c r="N625" t="str">
        <f>IF(VLOOKUP(J625,[1]liste!M:M,1,0)&gt;0,"oui","non")</f>
        <v>oui</v>
      </c>
      <c r="O625" t="str">
        <f>VLOOKUP(J625,[1]liste!M:N,2,0)</f>
        <v>DF</v>
      </c>
      <c r="P625" t="e">
        <f>MATCH(J625,[1]!Tableau1[Codearticle],0)</f>
        <v>#REF!</v>
      </c>
      <c r="R625" t="str">
        <f ca="1">IFERROR(INDEX(Tableau1[[#Headers],[01_LANCEMENT]:[15]],1,MATCH(récap!H625,OFFSET(Tableau1[[#Headers],[01_LANCEMENT]:[15]],MATCH(récap!J625,Tableau1[Codearticle],0),0),0)),"")</f>
        <v/>
      </c>
      <c r="S625" t="e">
        <f>IF(P625=0,"",VLOOKUP(J625,[1]!Tableau1[#All],3,0))</f>
        <v>#REF!</v>
      </c>
      <c r="T625" s="11">
        <f t="shared" si="64"/>
        <v>48</v>
      </c>
      <c r="U625" t="str">
        <f t="shared" si="65"/>
        <v>2023-48</v>
      </c>
    </row>
    <row r="626" spans="5:21" x14ac:dyDescent="0.3">
      <c r="E626">
        <v>8784098</v>
      </c>
      <c r="H626">
        <v>250</v>
      </c>
      <c r="I626" t="s">
        <v>654</v>
      </c>
      <c r="J626" t="s">
        <v>14</v>
      </c>
      <c r="K626" s="10">
        <v>45239</v>
      </c>
      <c r="L626" t="s">
        <v>1800</v>
      </c>
      <c r="M626" t="s">
        <v>28</v>
      </c>
      <c r="N626" t="str">
        <f>IF(VLOOKUP(J626,[1]liste!M:M,1,0)&gt;0,"oui","non")</f>
        <v>oui</v>
      </c>
      <c r="O626" t="str">
        <f>VLOOKUP(J626,[1]liste!M:N,2,0)</f>
        <v>DF</v>
      </c>
      <c r="P626" t="e">
        <f>MATCH(J626,[1]!Tableau1[Codearticle],0)</f>
        <v>#REF!</v>
      </c>
      <c r="R626" t="str">
        <f ca="1">IFERROR(INDEX(Tableau1[[#Headers],[01_LANCEMENT]:[15]],1,MATCH(récap!H626,OFFSET(Tableau1[[#Headers],[01_LANCEMENT]:[15]],MATCH(récap!J626,Tableau1[Codearticle],0),0),0)),"")</f>
        <v/>
      </c>
      <c r="S626" t="e">
        <f>IF(P626=0,"",VLOOKUP(J626,[1]!Tableau1[#All],3,0))</f>
        <v>#REF!</v>
      </c>
      <c r="T626" s="11">
        <f t="shared" ref="T626:T637" si="66">_xlfn.ISOWEEKNUM(K626)</f>
        <v>45</v>
      </c>
      <c r="U626" t="str">
        <f t="shared" ref="U626:U637" si="67">YEAR(K626)&amp;"-"&amp;""&amp;T626</f>
        <v>2023-45</v>
      </c>
    </row>
    <row r="627" spans="5:21" x14ac:dyDescent="0.3">
      <c r="E627">
        <v>8625624</v>
      </c>
      <c r="H627">
        <v>250</v>
      </c>
      <c r="I627" t="s">
        <v>655</v>
      </c>
      <c r="J627" t="s">
        <v>14</v>
      </c>
      <c r="K627" s="10">
        <v>45239</v>
      </c>
      <c r="L627" t="s">
        <v>1800</v>
      </c>
      <c r="M627" t="s">
        <v>28</v>
      </c>
      <c r="N627" t="str">
        <f>IF(VLOOKUP(J627,[1]liste!M:M,1,0)&gt;0,"oui","non")</f>
        <v>oui</v>
      </c>
      <c r="O627" t="str">
        <f>VLOOKUP(J627,[1]liste!M:N,2,0)</f>
        <v>DF</v>
      </c>
      <c r="P627" t="e">
        <f>MATCH(J627,[1]!Tableau1[Codearticle],0)</f>
        <v>#REF!</v>
      </c>
      <c r="R627" t="str">
        <f ca="1">IFERROR(INDEX(Tableau1[[#Headers],[01_LANCEMENT]:[15]],1,MATCH(récap!H627,OFFSET(Tableau1[[#Headers],[01_LANCEMENT]:[15]],MATCH(récap!J627,Tableau1[Codearticle],0),0),0)),"")</f>
        <v/>
      </c>
      <c r="S627" t="e">
        <f>IF(P627=0,"",VLOOKUP(J627,[1]!Tableau1[#All],3,0))</f>
        <v>#REF!</v>
      </c>
      <c r="T627" s="11">
        <f t="shared" si="66"/>
        <v>45</v>
      </c>
      <c r="U627" t="str">
        <f t="shared" si="67"/>
        <v>2023-45</v>
      </c>
    </row>
    <row r="628" spans="5:21" x14ac:dyDescent="0.3">
      <c r="E628">
        <v>6688787</v>
      </c>
      <c r="H628">
        <v>250</v>
      </c>
      <c r="I628" t="s">
        <v>656</v>
      </c>
      <c r="J628" t="s">
        <v>14</v>
      </c>
      <c r="K628" s="10">
        <v>45264</v>
      </c>
      <c r="L628" t="s">
        <v>1800</v>
      </c>
      <c r="M628" t="s">
        <v>28</v>
      </c>
      <c r="N628" t="str">
        <f>IF(VLOOKUP(J628,[1]liste!M:M,1,0)&gt;0,"oui","non")</f>
        <v>oui</v>
      </c>
      <c r="O628" t="str">
        <f>VLOOKUP(J628,[1]liste!M:N,2,0)</f>
        <v>DF</v>
      </c>
      <c r="P628" t="e">
        <f>MATCH(J628,[1]!Tableau1[Codearticle],0)</f>
        <v>#REF!</v>
      </c>
      <c r="R628" t="str">
        <f ca="1">IFERROR(INDEX(Tableau1[[#Headers],[01_LANCEMENT]:[15]],1,MATCH(récap!H628,OFFSET(Tableau1[[#Headers],[01_LANCEMENT]:[15]],MATCH(récap!J628,Tableau1[Codearticle],0),0),0)),"")</f>
        <v/>
      </c>
      <c r="S628" t="e">
        <f>IF(P628=0,"",VLOOKUP(J628,[1]!Tableau1[#All],3,0))</f>
        <v>#REF!</v>
      </c>
      <c r="T628" s="11">
        <f t="shared" si="66"/>
        <v>49</v>
      </c>
      <c r="U628" t="str">
        <f t="shared" si="67"/>
        <v>2023-49</v>
      </c>
    </row>
    <row r="629" spans="5:21" x14ac:dyDescent="0.3">
      <c r="E629">
        <v>7218458</v>
      </c>
      <c r="H629">
        <v>250</v>
      </c>
      <c r="I629" t="s">
        <v>657</v>
      </c>
      <c r="J629" t="s">
        <v>14</v>
      </c>
      <c r="K629" s="10">
        <v>45275</v>
      </c>
      <c r="L629" t="s">
        <v>1800</v>
      </c>
      <c r="M629" t="s">
        <v>28</v>
      </c>
      <c r="N629" t="str">
        <f>IF(VLOOKUP(J629,[1]liste!M:M,1,0)&gt;0,"oui","non")</f>
        <v>oui</v>
      </c>
      <c r="O629" t="str">
        <f>VLOOKUP(J629,[1]liste!M:N,2,0)</f>
        <v>DF</v>
      </c>
      <c r="P629" t="e">
        <f>MATCH(J629,[1]!Tableau1[Codearticle],0)</f>
        <v>#REF!</v>
      </c>
      <c r="R629" t="str">
        <f ca="1">IFERROR(INDEX(Tableau1[[#Headers],[01_LANCEMENT]:[15]],1,MATCH(récap!H629,OFFSET(Tableau1[[#Headers],[01_LANCEMENT]:[15]],MATCH(récap!J629,Tableau1[Codearticle],0),0),0)),"")</f>
        <v/>
      </c>
      <c r="S629" t="e">
        <f>IF(P629=0,"",VLOOKUP(J629,[1]!Tableau1[#All],3,0))</f>
        <v>#REF!</v>
      </c>
      <c r="T629" s="11">
        <f t="shared" si="66"/>
        <v>50</v>
      </c>
      <c r="U629" t="str">
        <f t="shared" si="67"/>
        <v>2023-50</v>
      </c>
    </row>
    <row r="630" spans="5:21" x14ac:dyDescent="0.3">
      <c r="E630">
        <v>6640451</v>
      </c>
      <c r="H630">
        <v>75</v>
      </c>
      <c r="I630" t="s">
        <v>658</v>
      </c>
      <c r="J630" t="s">
        <v>14</v>
      </c>
      <c r="K630" s="10">
        <v>45252</v>
      </c>
      <c r="L630" t="s">
        <v>1800</v>
      </c>
      <c r="M630" t="s">
        <v>28</v>
      </c>
      <c r="N630" t="str">
        <f>IF(VLOOKUP(J630,[1]liste!M:M,1,0)&gt;0,"oui","non")</f>
        <v>oui</v>
      </c>
      <c r="O630" t="str">
        <f>VLOOKUP(J630,[1]liste!M:N,2,0)</f>
        <v>DF</v>
      </c>
      <c r="P630" t="e">
        <f>MATCH(J630,[1]!Tableau1[Codearticle],0)</f>
        <v>#REF!</v>
      </c>
      <c r="R630" t="str">
        <f ca="1">IFERROR(INDEX(Tableau1[[#Headers],[01_LANCEMENT]:[15]],1,MATCH(récap!H630,OFFSET(Tableau1[[#Headers],[01_LANCEMENT]:[15]],MATCH(récap!J630,Tableau1[Codearticle],0),0),0)),"")</f>
        <v/>
      </c>
      <c r="S630" t="e">
        <f>IF(P630=0,"",VLOOKUP(J630,[1]!Tableau1[#All],3,0))</f>
        <v>#REF!</v>
      </c>
      <c r="T630" s="11">
        <f t="shared" si="66"/>
        <v>47</v>
      </c>
      <c r="U630" t="str">
        <f t="shared" si="67"/>
        <v>2023-47</v>
      </c>
    </row>
    <row r="631" spans="5:21" x14ac:dyDescent="0.3">
      <c r="E631">
        <v>7572678</v>
      </c>
      <c r="H631">
        <v>75</v>
      </c>
      <c r="I631" t="s">
        <v>659</v>
      </c>
      <c r="J631" t="s">
        <v>14</v>
      </c>
      <c r="K631" s="10">
        <v>45258</v>
      </c>
      <c r="L631" t="s">
        <v>1800</v>
      </c>
      <c r="M631" t="s">
        <v>28</v>
      </c>
      <c r="N631" t="str">
        <f>IF(VLOOKUP(J631,[1]liste!M:M,1,0)&gt;0,"oui","non")</f>
        <v>oui</v>
      </c>
      <c r="O631" t="str">
        <f>VLOOKUP(J631,[1]liste!M:N,2,0)</f>
        <v>DF</v>
      </c>
      <c r="P631" t="e">
        <f>MATCH(J631,[1]!Tableau1[Codearticle],0)</f>
        <v>#REF!</v>
      </c>
      <c r="R631" t="str">
        <f ca="1">IFERROR(INDEX(Tableau1[[#Headers],[01_LANCEMENT]:[15]],1,MATCH(récap!H631,OFFSET(Tableau1[[#Headers],[01_LANCEMENT]:[15]],MATCH(récap!J631,Tableau1[Codearticle],0),0),0)),"")</f>
        <v/>
      </c>
      <c r="S631" t="e">
        <f>IF(P631=0,"",VLOOKUP(J631,[1]!Tableau1[#All],3,0))</f>
        <v>#REF!</v>
      </c>
      <c r="T631" s="11">
        <f t="shared" si="66"/>
        <v>48</v>
      </c>
      <c r="U631" t="str">
        <f t="shared" si="67"/>
        <v>2023-48</v>
      </c>
    </row>
    <row r="632" spans="5:21" x14ac:dyDescent="0.3">
      <c r="E632">
        <v>7788058</v>
      </c>
      <c r="H632">
        <v>75</v>
      </c>
      <c r="I632" t="s">
        <v>660</v>
      </c>
      <c r="J632" t="s">
        <v>14</v>
      </c>
      <c r="K632" s="10">
        <v>45264</v>
      </c>
      <c r="L632" t="s">
        <v>1800</v>
      </c>
      <c r="M632" t="s">
        <v>28</v>
      </c>
      <c r="N632" t="str">
        <f>IF(VLOOKUP(J632,[1]liste!M:M,1,0)&gt;0,"oui","non")</f>
        <v>oui</v>
      </c>
      <c r="O632" t="str">
        <f>VLOOKUP(J632,[1]liste!M:N,2,0)</f>
        <v>DF</v>
      </c>
      <c r="P632" t="e">
        <f>MATCH(J632,[1]!Tableau1[Codearticle],0)</f>
        <v>#REF!</v>
      </c>
      <c r="R632" t="str">
        <f ca="1">IFERROR(INDEX(Tableau1[[#Headers],[01_LANCEMENT]:[15]],1,MATCH(récap!H632,OFFSET(Tableau1[[#Headers],[01_LANCEMENT]:[15]],MATCH(récap!J632,Tableau1[Codearticle],0),0),0)),"")</f>
        <v/>
      </c>
      <c r="S632" t="e">
        <f>IF(P632=0,"",VLOOKUP(J632,[1]!Tableau1[#All],3,0))</f>
        <v>#REF!</v>
      </c>
      <c r="T632" s="11">
        <f t="shared" si="66"/>
        <v>49</v>
      </c>
      <c r="U632" t="str">
        <f t="shared" si="67"/>
        <v>2023-49</v>
      </c>
    </row>
    <row r="633" spans="5:21" x14ac:dyDescent="0.3">
      <c r="E633">
        <v>9337709</v>
      </c>
      <c r="H633">
        <v>75</v>
      </c>
      <c r="I633" t="s">
        <v>661</v>
      </c>
      <c r="J633" t="s">
        <v>14</v>
      </c>
      <c r="K633" s="10">
        <v>45287</v>
      </c>
      <c r="L633" t="s">
        <v>1800</v>
      </c>
      <c r="M633" t="s">
        <v>28</v>
      </c>
      <c r="N633" t="str">
        <f>IF(VLOOKUP(J633,[1]liste!M:M,1,0)&gt;0,"oui","non")</f>
        <v>oui</v>
      </c>
      <c r="O633" t="str">
        <f>VLOOKUP(J633,[1]liste!M:N,2,0)</f>
        <v>DF</v>
      </c>
      <c r="P633" t="e">
        <f>MATCH(J633,[1]!Tableau1[Codearticle],0)</f>
        <v>#REF!</v>
      </c>
      <c r="R633" t="str">
        <f ca="1">IFERROR(INDEX(Tableau1[[#Headers],[01_LANCEMENT]:[15]],1,MATCH(récap!H633,OFFSET(Tableau1[[#Headers],[01_LANCEMENT]:[15]],MATCH(récap!J633,Tableau1[Codearticle],0),0),0)),"")</f>
        <v/>
      </c>
      <c r="S633" t="e">
        <f>IF(P633=0,"",VLOOKUP(J633,[1]!Tableau1[#All],3,0))</f>
        <v>#REF!</v>
      </c>
      <c r="T633" s="11">
        <f t="shared" si="66"/>
        <v>52</v>
      </c>
      <c r="U633" t="str">
        <f t="shared" si="67"/>
        <v>2023-52</v>
      </c>
    </row>
    <row r="634" spans="5:21" x14ac:dyDescent="0.3">
      <c r="E634">
        <v>5464301</v>
      </c>
      <c r="H634">
        <v>75</v>
      </c>
      <c r="I634" t="s">
        <v>662</v>
      </c>
      <c r="J634" t="s">
        <v>14</v>
      </c>
      <c r="K634" s="10">
        <v>45287</v>
      </c>
      <c r="L634" t="s">
        <v>1800</v>
      </c>
      <c r="M634" t="s">
        <v>28</v>
      </c>
      <c r="N634" t="str">
        <f>IF(VLOOKUP(J634,[1]liste!M:M,1,0)&gt;0,"oui","non")</f>
        <v>oui</v>
      </c>
      <c r="O634" t="str">
        <f>VLOOKUP(J634,[1]liste!M:N,2,0)</f>
        <v>DF</v>
      </c>
      <c r="P634" t="e">
        <f>MATCH(J634,[1]!Tableau1[Codearticle],0)</f>
        <v>#REF!</v>
      </c>
      <c r="R634" t="str">
        <f ca="1">IFERROR(INDEX(Tableau1[[#Headers],[01_LANCEMENT]:[15]],1,MATCH(récap!H634,OFFSET(Tableau1[[#Headers],[01_LANCEMENT]:[15]],MATCH(récap!J634,Tableau1[Codearticle],0),0),0)),"")</f>
        <v/>
      </c>
      <c r="S634" t="e">
        <f>IF(P634=0,"",VLOOKUP(J634,[1]!Tableau1[#All],3,0))</f>
        <v>#REF!</v>
      </c>
      <c r="T634" s="11">
        <f t="shared" si="66"/>
        <v>52</v>
      </c>
      <c r="U634" t="str">
        <f t="shared" si="67"/>
        <v>2023-52</v>
      </c>
    </row>
    <row r="635" spans="5:21" x14ac:dyDescent="0.3">
      <c r="E635">
        <v>6481793</v>
      </c>
      <c r="H635">
        <v>10</v>
      </c>
      <c r="I635" t="s">
        <v>663</v>
      </c>
      <c r="J635" t="s">
        <v>14</v>
      </c>
      <c r="K635" s="10">
        <v>45281</v>
      </c>
      <c r="L635" t="s">
        <v>1800</v>
      </c>
      <c r="M635" t="s">
        <v>28</v>
      </c>
      <c r="N635" t="str">
        <f>IF(VLOOKUP(J635,[1]liste!M:M,1,0)&gt;0,"oui","non")</f>
        <v>oui</v>
      </c>
      <c r="O635" t="str">
        <f>VLOOKUP(J635,[1]liste!M:N,2,0)</f>
        <v>DF</v>
      </c>
      <c r="P635" t="e">
        <f>MATCH(J635,[1]!Tableau1[Codearticle],0)</f>
        <v>#REF!</v>
      </c>
      <c r="R635" t="str">
        <f ca="1">IFERROR(INDEX(Tableau1[[#Headers],[01_LANCEMENT]:[15]],1,MATCH(récap!H635,OFFSET(Tableau1[[#Headers],[01_LANCEMENT]:[15]],MATCH(récap!J635,Tableau1[Codearticle],0),0),0)),"")</f>
        <v>01_LANCEMENT</v>
      </c>
      <c r="S635" t="e">
        <f>IF(P635=0,"",VLOOKUP(J635,[1]!Tableau1[#All],3,0))</f>
        <v>#REF!</v>
      </c>
      <c r="T635" s="11">
        <f t="shared" si="66"/>
        <v>51</v>
      </c>
      <c r="U635" t="str">
        <f t="shared" si="67"/>
        <v>2023-51</v>
      </c>
    </row>
    <row r="636" spans="5:21" x14ac:dyDescent="0.3">
      <c r="E636">
        <v>5857765</v>
      </c>
      <c r="H636">
        <v>10</v>
      </c>
      <c r="I636" t="s">
        <v>664</v>
      </c>
      <c r="J636" t="s">
        <v>14</v>
      </c>
      <c r="K636" s="10">
        <v>45281</v>
      </c>
      <c r="L636" t="s">
        <v>1800</v>
      </c>
      <c r="M636" t="s">
        <v>28</v>
      </c>
      <c r="N636" t="str">
        <f>IF(VLOOKUP(J636,[1]liste!M:M,1,0)&gt;0,"oui","non")</f>
        <v>oui</v>
      </c>
      <c r="O636" t="str">
        <f>VLOOKUP(J636,[1]liste!M:N,2,0)</f>
        <v>DF</v>
      </c>
      <c r="P636" t="e">
        <f>MATCH(J636,[1]!Tableau1[Codearticle],0)</f>
        <v>#REF!</v>
      </c>
      <c r="R636" t="str">
        <f ca="1">IFERROR(INDEX(Tableau1[[#Headers],[01_LANCEMENT]:[15]],1,MATCH(récap!H636,OFFSET(Tableau1[[#Headers],[01_LANCEMENT]:[15]],MATCH(récap!J636,Tableau1[Codearticle],0),0),0)),"")</f>
        <v>01_LANCEMENT</v>
      </c>
      <c r="S636" t="e">
        <f>IF(P636=0,"",VLOOKUP(J636,[1]!Tableau1[#All],3,0))</f>
        <v>#REF!</v>
      </c>
      <c r="T636" s="11">
        <f t="shared" si="66"/>
        <v>51</v>
      </c>
      <c r="U636" t="str">
        <f t="shared" si="67"/>
        <v>2023-51</v>
      </c>
    </row>
    <row r="637" spans="5:21" x14ac:dyDescent="0.3">
      <c r="E637">
        <v>4046808</v>
      </c>
      <c r="H637">
        <v>160</v>
      </c>
      <c r="I637" t="s">
        <v>665</v>
      </c>
      <c r="J637" t="s">
        <v>14</v>
      </c>
      <c r="K637" s="10">
        <v>45266</v>
      </c>
      <c r="L637" t="s">
        <v>1800</v>
      </c>
      <c r="M637" t="s">
        <v>28</v>
      </c>
      <c r="N637" t="str">
        <f>IF(VLOOKUP(J637,[1]liste!M:M,1,0)&gt;0,"oui","non")</f>
        <v>oui</v>
      </c>
      <c r="O637" t="str">
        <f>VLOOKUP(J637,[1]liste!M:N,2,0)</f>
        <v>DF</v>
      </c>
      <c r="P637" t="e">
        <f>MATCH(J637,[1]!Tableau1[Codearticle],0)</f>
        <v>#REF!</v>
      </c>
      <c r="R637" t="str">
        <f ca="1">IFERROR(INDEX(Tableau1[[#Headers],[01_LANCEMENT]:[15]],1,MATCH(récap!H637,OFFSET(Tableau1[[#Headers],[01_LANCEMENT]:[15]],MATCH(récap!J637,Tableau1[Codearticle],0),0),0)),"")</f>
        <v/>
      </c>
      <c r="S637" t="e">
        <f>IF(P637=0,"",VLOOKUP(J637,[1]!Tableau1[#All],3,0))</f>
        <v>#REF!</v>
      </c>
      <c r="T637" s="11">
        <f t="shared" si="66"/>
        <v>49</v>
      </c>
      <c r="U637" t="str">
        <f t="shared" si="67"/>
        <v>2023-49</v>
      </c>
    </row>
    <row r="638" spans="5:21" x14ac:dyDescent="0.3">
      <c r="E638">
        <v>8471807</v>
      </c>
      <c r="H638">
        <v>160</v>
      </c>
      <c r="I638" t="s">
        <v>666</v>
      </c>
      <c r="J638" t="s">
        <v>14</v>
      </c>
      <c r="K638" s="10">
        <v>45268</v>
      </c>
      <c r="L638" t="s">
        <v>1800</v>
      </c>
      <c r="M638" t="s">
        <v>28</v>
      </c>
      <c r="N638" t="str">
        <f>IF(VLOOKUP(J638,[1]liste!M:M,1,0)&gt;0,"oui","non")</f>
        <v>oui</v>
      </c>
      <c r="O638" t="str">
        <f>VLOOKUP(J638,[1]liste!M:N,2,0)</f>
        <v>DF</v>
      </c>
      <c r="P638" t="e">
        <f>MATCH(J638,[1]!Tableau1[Codearticle],0)</f>
        <v>#REF!</v>
      </c>
      <c r="R638" t="str">
        <f ca="1">IFERROR(INDEX(Tableau1[[#Headers],[01_LANCEMENT]:[15]],1,MATCH(récap!H638,OFFSET(Tableau1[[#Headers],[01_LANCEMENT]:[15]],MATCH(récap!J638,Tableau1[Codearticle],0),0),0)),"")</f>
        <v/>
      </c>
      <c r="S638" t="e">
        <f>IF(P638=0,"",VLOOKUP(J638,[1]!Tableau1[#All],3,0))</f>
        <v>#REF!</v>
      </c>
      <c r="T638" s="11">
        <f t="shared" ref="T638:T644" si="68">_xlfn.ISOWEEKNUM(K638)</f>
        <v>49</v>
      </c>
      <c r="U638" t="str">
        <f t="shared" ref="U638:U644" si="69">YEAR(K638)&amp;"-"&amp;""&amp;T638</f>
        <v>2023-49</v>
      </c>
    </row>
    <row r="639" spans="5:21" x14ac:dyDescent="0.3">
      <c r="E639">
        <v>7257697</v>
      </c>
      <c r="H639">
        <v>160</v>
      </c>
      <c r="I639" t="s">
        <v>667</v>
      </c>
      <c r="J639" t="s">
        <v>14</v>
      </c>
      <c r="K639" s="10">
        <v>45274</v>
      </c>
      <c r="L639" t="s">
        <v>1800</v>
      </c>
      <c r="M639" t="s">
        <v>28</v>
      </c>
      <c r="N639" t="str">
        <f>IF(VLOOKUP(J639,[1]liste!M:M,1,0)&gt;0,"oui","non")</f>
        <v>oui</v>
      </c>
      <c r="O639" t="str">
        <f>VLOOKUP(J639,[1]liste!M:N,2,0)</f>
        <v>DF</v>
      </c>
      <c r="P639" t="e">
        <f>MATCH(J639,[1]!Tableau1[Codearticle],0)</f>
        <v>#REF!</v>
      </c>
      <c r="R639" t="str">
        <f ca="1">IFERROR(INDEX(Tableau1[[#Headers],[01_LANCEMENT]:[15]],1,MATCH(récap!H639,OFFSET(Tableau1[[#Headers],[01_LANCEMENT]:[15]],MATCH(récap!J639,Tableau1[Codearticle],0),0),0)),"")</f>
        <v/>
      </c>
      <c r="S639" t="e">
        <f>IF(P639=0,"",VLOOKUP(J639,[1]!Tableau1[#All],3,0))</f>
        <v>#REF!</v>
      </c>
      <c r="T639" s="11">
        <f t="shared" si="68"/>
        <v>50</v>
      </c>
      <c r="U639" t="str">
        <f t="shared" si="69"/>
        <v>2023-50</v>
      </c>
    </row>
    <row r="640" spans="5:21" x14ac:dyDescent="0.3">
      <c r="E640">
        <v>7032258</v>
      </c>
      <c r="H640">
        <v>130</v>
      </c>
      <c r="I640" t="s">
        <v>668</v>
      </c>
      <c r="J640" t="s">
        <v>14</v>
      </c>
      <c r="K640" s="10">
        <v>45266</v>
      </c>
      <c r="L640" t="s">
        <v>1800</v>
      </c>
      <c r="M640" t="s">
        <v>28</v>
      </c>
      <c r="N640" t="str">
        <f>IF(VLOOKUP(J640,[1]liste!M:M,1,0)&gt;0,"oui","non")</f>
        <v>oui</v>
      </c>
      <c r="O640" t="str">
        <f>VLOOKUP(J640,[1]liste!M:N,2,0)</f>
        <v>DF</v>
      </c>
      <c r="P640" t="e">
        <f>MATCH(J640,[1]!Tableau1[Codearticle],0)</f>
        <v>#REF!</v>
      </c>
      <c r="R640" t="str">
        <f ca="1">IFERROR(INDEX(Tableau1[[#Headers],[01_LANCEMENT]:[15]],1,MATCH(récap!H640,OFFSET(Tableau1[[#Headers],[01_LANCEMENT]:[15]],MATCH(récap!J640,Tableau1[Codearticle],0),0),0)),"")</f>
        <v>04</v>
      </c>
      <c r="S640" t="e">
        <f>IF(P640=0,"",VLOOKUP(J640,[1]!Tableau1[#All],3,0))</f>
        <v>#REF!</v>
      </c>
      <c r="T640" s="11">
        <f t="shared" si="68"/>
        <v>49</v>
      </c>
      <c r="U640" t="str">
        <f t="shared" si="69"/>
        <v>2023-49</v>
      </c>
    </row>
    <row r="641" spans="5:21" x14ac:dyDescent="0.3">
      <c r="E641">
        <v>2680615</v>
      </c>
      <c r="H641">
        <v>130</v>
      </c>
      <c r="I641" t="s">
        <v>669</v>
      </c>
      <c r="J641" t="s">
        <v>14</v>
      </c>
      <c r="K641" s="10">
        <v>45268</v>
      </c>
      <c r="L641" t="s">
        <v>1800</v>
      </c>
      <c r="M641" t="s">
        <v>28</v>
      </c>
      <c r="N641" t="str">
        <f>IF(VLOOKUP(J641,[1]liste!M:M,1,0)&gt;0,"oui","non")</f>
        <v>oui</v>
      </c>
      <c r="O641" t="str">
        <f>VLOOKUP(J641,[1]liste!M:N,2,0)</f>
        <v>DF</v>
      </c>
      <c r="P641" t="e">
        <f>MATCH(J641,[1]!Tableau1[Codearticle],0)</f>
        <v>#REF!</v>
      </c>
      <c r="R641" t="str">
        <f ca="1">IFERROR(INDEX(Tableau1[[#Headers],[01_LANCEMENT]:[15]],1,MATCH(récap!H641,OFFSET(Tableau1[[#Headers],[01_LANCEMENT]:[15]],MATCH(récap!J641,Tableau1[Codearticle],0),0),0)),"")</f>
        <v>04</v>
      </c>
      <c r="S641" t="e">
        <f>IF(P641=0,"",VLOOKUP(J641,[1]!Tableau1[#All],3,0))</f>
        <v>#REF!</v>
      </c>
      <c r="T641" s="11">
        <f t="shared" si="68"/>
        <v>49</v>
      </c>
      <c r="U641" t="str">
        <f t="shared" si="69"/>
        <v>2023-49</v>
      </c>
    </row>
    <row r="642" spans="5:21" x14ac:dyDescent="0.3">
      <c r="E642">
        <v>8879029</v>
      </c>
      <c r="H642">
        <v>130</v>
      </c>
      <c r="I642" t="s">
        <v>670</v>
      </c>
      <c r="J642" t="s">
        <v>14</v>
      </c>
      <c r="K642" s="10">
        <v>45271</v>
      </c>
      <c r="L642" t="s">
        <v>1800</v>
      </c>
      <c r="M642" t="s">
        <v>28</v>
      </c>
      <c r="N642" t="str">
        <f>IF(VLOOKUP(J642,[1]liste!M:M,1,0)&gt;0,"oui","non")</f>
        <v>oui</v>
      </c>
      <c r="O642" t="str">
        <f>VLOOKUP(J642,[1]liste!M:N,2,0)</f>
        <v>DF</v>
      </c>
      <c r="P642" t="e">
        <f>MATCH(J642,[1]!Tableau1[Codearticle],0)</f>
        <v>#REF!</v>
      </c>
      <c r="R642" t="str">
        <f ca="1">IFERROR(INDEX(Tableau1[[#Headers],[01_LANCEMENT]:[15]],1,MATCH(récap!H642,OFFSET(Tableau1[[#Headers],[01_LANCEMENT]:[15]],MATCH(récap!J642,Tableau1[Codearticle],0),0),0)),"")</f>
        <v>04</v>
      </c>
      <c r="S642" t="e">
        <f>IF(P642=0,"",VLOOKUP(J642,[1]!Tableau1[#All],3,0))</f>
        <v>#REF!</v>
      </c>
      <c r="T642" s="11">
        <f t="shared" si="68"/>
        <v>50</v>
      </c>
      <c r="U642" t="str">
        <f t="shared" si="69"/>
        <v>2023-50</v>
      </c>
    </row>
    <row r="643" spans="5:21" x14ac:dyDescent="0.3">
      <c r="E643">
        <v>7751095</v>
      </c>
      <c r="H643">
        <v>130</v>
      </c>
      <c r="I643" t="s">
        <v>671</v>
      </c>
      <c r="J643" t="s">
        <v>14</v>
      </c>
      <c r="K643" s="10">
        <v>45279</v>
      </c>
      <c r="L643" t="s">
        <v>1800</v>
      </c>
      <c r="M643" t="s">
        <v>28</v>
      </c>
      <c r="N643" t="str">
        <f>IF(VLOOKUP(J643,[1]liste!M:M,1,0)&gt;0,"oui","non")</f>
        <v>oui</v>
      </c>
      <c r="O643" t="str">
        <f>VLOOKUP(J643,[1]liste!M:N,2,0)</f>
        <v>DF</v>
      </c>
      <c r="P643" t="e">
        <f>MATCH(J643,[1]!Tableau1[Codearticle],0)</f>
        <v>#REF!</v>
      </c>
      <c r="R643" t="str">
        <f ca="1">IFERROR(INDEX(Tableau1[[#Headers],[01_LANCEMENT]:[15]],1,MATCH(récap!H643,OFFSET(Tableau1[[#Headers],[01_LANCEMENT]:[15]],MATCH(récap!J643,Tableau1[Codearticle],0),0),0)),"")</f>
        <v>04</v>
      </c>
      <c r="S643" t="e">
        <f>IF(P643=0,"",VLOOKUP(J643,[1]!Tableau1[#All],3,0))</f>
        <v>#REF!</v>
      </c>
      <c r="T643" s="11">
        <f t="shared" si="68"/>
        <v>51</v>
      </c>
      <c r="U643" t="str">
        <f t="shared" si="69"/>
        <v>2023-51</v>
      </c>
    </row>
    <row r="644" spans="5:21" x14ac:dyDescent="0.3">
      <c r="E644">
        <v>3043168</v>
      </c>
      <c r="H644">
        <v>130</v>
      </c>
      <c r="I644" t="s">
        <v>672</v>
      </c>
      <c r="J644" t="s">
        <v>14</v>
      </c>
      <c r="K644" s="10">
        <v>45288</v>
      </c>
      <c r="L644" t="s">
        <v>1800</v>
      </c>
      <c r="M644" t="s">
        <v>28</v>
      </c>
      <c r="N644" t="str">
        <f>IF(VLOOKUP(J644,[1]liste!M:M,1,0)&gt;0,"oui","non")</f>
        <v>oui</v>
      </c>
      <c r="O644" t="str">
        <f>VLOOKUP(J644,[1]liste!M:N,2,0)</f>
        <v>DF</v>
      </c>
      <c r="P644" t="e">
        <f>MATCH(J644,[1]!Tableau1[Codearticle],0)</f>
        <v>#REF!</v>
      </c>
      <c r="R644" t="str">
        <f ca="1">IFERROR(INDEX(Tableau1[[#Headers],[01_LANCEMENT]:[15]],1,MATCH(récap!H644,OFFSET(Tableau1[[#Headers],[01_LANCEMENT]:[15]],MATCH(récap!J644,Tableau1[Codearticle],0),0),0)),"")</f>
        <v>04</v>
      </c>
      <c r="S644" t="e">
        <f>IF(P644=0,"",VLOOKUP(J644,[1]!Tableau1[#All],3,0))</f>
        <v>#REF!</v>
      </c>
      <c r="T644" s="11">
        <f t="shared" si="68"/>
        <v>52</v>
      </c>
      <c r="U644" t="str">
        <f t="shared" si="69"/>
        <v>2023-52</v>
      </c>
    </row>
    <row r="645" spans="5:21" x14ac:dyDescent="0.3">
      <c r="E645">
        <v>5875824</v>
      </c>
      <c r="H645">
        <v>220</v>
      </c>
      <c r="I645" t="s">
        <v>673</v>
      </c>
      <c r="J645" t="s">
        <v>14</v>
      </c>
      <c r="K645" s="10">
        <v>45258</v>
      </c>
      <c r="L645" t="s">
        <v>1800</v>
      </c>
      <c r="M645" t="s">
        <v>28</v>
      </c>
      <c r="N645" t="str">
        <f>IF(VLOOKUP(J645,[1]liste!M:M,1,0)&gt;0,"oui","non")</f>
        <v>oui</v>
      </c>
      <c r="O645" t="str">
        <f>VLOOKUP(J645,[1]liste!M:N,2,0)</f>
        <v>DF</v>
      </c>
      <c r="P645" t="e">
        <f>MATCH(J645,[1]!Tableau1[Codearticle],0)</f>
        <v>#REF!</v>
      </c>
      <c r="R645" t="str">
        <f ca="1">IFERROR(INDEX(Tableau1[[#Headers],[01_LANCEMENT]:[15]],1,MATCH(récap!H645,OFFSET(Tableau1[[#Headers],[01_LANCEMENT]:[15]],MATCH(récap!J645,Tableau1[Codearticle],0),0),0)),"")</f>
        <v>05</v>
      </c>
      <c r="S645" t="e">
        <f>IF(P645=0,"",VLOOKUP(J645,[1]!Tableau1[#All],3,0))</f>
        <v>#REF!</v>
      </c>
      <c r="T645" s="11">
        <f t="shared" ref="T645" si="70">_xlfn.ISOWEEKNUM(K645)</f>
        <v>48</v>
      </c>
      <c r="U645" t="str">
        <f t="shared" ref="U645" si="71">YEAR(K645)&amp;"-"&amp;""&amp;T645</f>
        <v>2023-48</v>
      </c>
    </row>
    <row r="646" spans="5:21" x14ac:dyDescent="0.3">
      <c r="E646">
        <v>7738965</v>
      </c>
      <c r="H646">
        <v>950</v>
      </c>
      <c r="I646" t="s">
        <v>674</v>
      </c>
      <c r="J646" t="s">
        <v>14</v>
      </c>
      <c r="K646" s="10">
        <v>45271</v>
      </c>
      <c r="L646" t="s">
        <v>1800</v>
      </c>
      <c r="M646" t="s">
        <v>28</v>
      </c>
      <c r="N646" t="str">
        <f>IF(VLOOKUP(J646,[1]liste!M:M,1,0)&gt;0,"oui","non")</f>
        <v>oui</v>
      </c>
      <c r="O646" t="str">
        <f>VLOOKUP(J646,[1]liste!M:N,2,0)</f>
        <v>DF</v>
      </c>
      <c r="P646" t="e">
        <f>MATCH(J646,[1]!Tableau1[Codearticle],0)</f>
        <v>#REF!</v>
      </c>
      <c r="R646" t="str">
        <f ca="1">IFERROR(INDEX(Tableau1[[#Headers],[01_LANCEMENT]:[15]],1,MATCH(récap!H646,OFFSET(Tableau1[[#Headers],[01_LANCEMENT]:[15]],MATCH(récap!J646,Tableau1[Codearticle],0),0),0)),"")</f>
        <v/>
      </c>
      <c r="S646" t="e">
        <f>IF(P646=0,"",VLOOKUP(J646,[1]!Tableau1[#All],3,0))</f>
        <v>#REF!</v>
      </c>
      <c r="T646" s="11">
        <f t="shared" ref="T646:T658" si="72">_xlfn.ISOWEEKNUM(K646)</f>
        <v>50</v>
      </c>
      <c r="U646" t="str">
        <f t="shared" ref="U646:U658" si="73">YEAR(K646)&amp;"-"&amp;""&amp;T646</f>
        <v>2023-50</v>
      </c>
    </row>
    <row r="647" spans="5:21" x14ac:dyDescent="0.3">
      <c r="E647">
        <v>1491485</v>
      </c>
      <c r="H647">
        <v>220</v>
      </c>
      <c r="I647" t="s">
        <v>675</v>
      </c>
      <c r="J647" t="s">
        <v>14</v>
      </c>
      <c r="K647" s="10">
        <v>45245</v>
      </c>
      <c r="L647" t="s">
        <v>1800</v>
      </c>
      <c r="M647" t="s">
        <v>28</v>
      </c>
      <c r="N647" t="str">
        <f>IF(VLOOKUP(J647,[1]liste!M:M,1,0)&gt;0,"oui","non")</f>
        <v>oui</v>
      </c>
      <c r="O647" t="str">
        <f>VLOOKUP(J647,[1]liste!M:N,2,0)</f>
        <v>DF</v>
      </c>
      <c r="P647" t="e">
        <f>MATCH(J647,[1]!Tableau1[Codearticle],0)</f>
        <v>#REF!</v>
      </c>
      <c r="R647" t="str">
        <f ca="1">IFERROR(INDEX(Tableau1[[#Headers],[01_LANCEMENT]:[15]],1,MATCH(récap!H647,OFFSET(Tableau1[[#Headers],[01_LANCEMENT]:[15]],MATCH(récap!J647,Tableau1[Codearticle],0),0),0)),"")</f>
        <v>05</v>
      </c>
      <c r="S647" t="e">
        <f>IF(P647=0,"",VLOOKUP(J647,[1]!Tableau1[#All],3,0))</f>
        <v>#REF!</v>
      </c>
      <c r="T647" s="11">
        <f t="shared" si="72"/>
        <v>46</v>
      </c>
      <c r="U647" t="str">
        <f t="shared" si="73"/>
        <v>2023-46</v>
      </c>
    </row>
    <row r="648" spans="5:21" x14ac:dyDescent="0.3">
      <c r="E648">
        <v>7280992</v>
      </c>
      <c r="H648">
        <v>110</v>
      </c>
      <c r="I648" t="s">
        <v>676</v>
      </c>
      <c r="J648" t="s">
        <v>14</v>
      </c>
      <c r="K648" s="10">
        <v>45259</v>
      </c>
      <c r="L648" t="s">
        <v>1800</v>
      </c>
      <c r="M648" t="s">
        <v>28</v>
      </c>
      <c r="N648" t="str">
        <f>IF(VLOOKUP(J648,[1]liste!M:M,1,0)&gt;0,"oui","non")</f>
        <v>oui</v>
      </c>
      <c r="O648" t="str">
        <f>VLOOKUP(J648,[1]liste!M:N,2,0)</f>
        <v>DF</v>
      </c>
      <c r="P648" t="e">
        <f>MATCH(J648,[1]!Tableau1[Codearticle],0)</f>
        <v>#REF!</v>
      </c>
      <c r="R648" t="str">
        <f ca="1">IFERROR(INDEX(Tableau1[[#Headers],[01_LANCEMENT]:[15]],1,MATCH(récap!H648,OFFSET(Tableau1[[#Headers],[01_LANCEMENT]:[15]],MATCH(récap!J648,Tableau1[Codearticle],0),0),0)),"")</f>
        <v/>
      </c>
      <c r="S648" t="e">
        <f>IF(P648=0,"",VLOOKUP(J648,[1]!Tableau1[#All],3,0))</f>
        <v>#REF!</v>
      </c>
      <c r="T648" s="11">
        <f t="shared" si="72"/>
        <v>48</v>
      </c>
      <c r="U648" t="str">
        <f t="shared" si="73"/>
        <v>2023-48</v>
      </c>
    </row>
    <row r="649" spans="5:21" x14ac:dyDescent="0.3">
      <c r="E649">
        <v>9444178</v>
      </c>
      <c r="H649">
        <v>110</v>
      </c>
      <c r="I649" t="s">
        <v>677</v>
      </c>
      <c r="J649" t="s">
        <v>14</v>
      </c>
      <c r="K649" s="10">
        <v>45274</v>
      </c>
      <c r="L649" t="s">
        <v>1800</v>
      </c>
      <c r="M649" t="s">
        <v>28</v>
      </c>
      <c r="N649" t="str">
        <f>IF(VLOOKUP(J649,[1]liste!M:M,1,0)&gt;0,"oui","non")</f>
        <v>oui</v>
      </c>
      <c r="O649" t="str">
        <f>VLOOKUP(J649,[1]liste!M:N,2,0)</f>
        <v>DF</v>
      </c>
      <c r="P649" t="e">
        <f>MATCH(J649,[1]!Tableau1[Codearticle],0)</f>
        <v>#REF!</v>
      </c>
      <c r="R649" t="str">
        <f ca="1">IFERROR(INDEX(Tableau1[[#Headers],[01_LANCEMENT]:[15]],1,MATCH(récap!H649,OFFSET(Tableau1[[#Headers],[01_LANCEMENT]:[15]],MATCH(récap!J649,Tableau1[Codearticle],0),0),0)),"")</f>
        <v/>
      </c>
      <c r="S649" t="e">
        <f>IF(P649=0,"",VLOOKUP(J649,[1]!Tableau1[#All],3,0))</f>
        <v>#REF!</v>
      </c>
      <c r="T649" s="11">
        <f t="shared" si="72"/>
        <v>50</v>
      </c>
      <c r="U649" t="str">
        <f t="shared" si="73"/>
        <v>2023-50</v>
      </c>
    </row>
    <row r="650" spans="5:21" x14ac:dyDescent="0.3">
      <c r="E650">
        <v>5759818</v>
      </c>
      <c r="H650">
        <v>110</v>
      </c>
      <c r="I650" t="s">
        <v>678</v>
      </c>
      <c r="J650" t="s">
        <v>14</v>
      </c>
      <c r="K650" s="10">
        <v>45273</v>
      </c>
      <c r="L650" t="s">
        <v>1800</v>
      </c>
      <c r="M650" t="s">
        <v>28</v>
      </c>
      <c r="N650" t="str">
        <f>IF(VLOOKUP(J650,[1]liste!M:M,1,0)&gt;0,"oui","non")</f>
        <v>oui</v>
      </c>
      <c r="O650" t="str">
        <f>VLOOKUP(J650,[1]liste!M:N,2,0)</f>
        <v>DF</v>
      </c>
      <c r="P650" t="e">
        <f>MATCH(J650,[1]!Tableau1[Codearticle],0)</f>
        <v>#REF!</v>
      </c>
      <c r="R650" t="str">
        <f ca="1">IFERROR(INDEX(Tableau1[[#Headers],[01_LANCEMENT]:[15]],1,MATCH(récap!H650,OFFSET(Tableau1[[#Headers],[01_LANCEMENT]:[15]],MATCH(récap!J650,Tableau1[Codearticle],0),0),0)),"")</f>
        <v/>
      </c>
      <c r="S650" t="e">
        <f>IF(P650=0,"",VLOOKUP(J650,[1]!Tableau1[#All],3,0))</f>
        <v>#REF!</v>
      </c>
      <c r="T650" s="11">
        <f t="shared" si="72"/>
        <v>50</v>
      </c>
      <c r="U650" t="str">
        <f t="shared" si="73"/>
        <v>2023-50</v>
      </c>
    </row>
    <row r="651" spans="5:21" x14ac:dyDescent="0.3">
      <c r="E651">
        <v>3194360</v>
      </c>
      <c r="H651">
        <v>110</v>
      </c>
      <c r="I651" t="s">
        <v>679</v>
      </c>
      <c r="J651" t="s">
        <v>14</v>
      </c>
      <c r="K651" s="10">
        <v>45278</v>
      </c>
      <c r="L651" t="s">
        <v>1800</v>
      </c>
      <c r="M651" t="s">
        <v>28</v>
      </c>
      <c r="N651" t="str">
        <f>IF(VLOOKUP(J651,[1]liste!M:M,1,0)&gt;0,"oui","non")</f>
        <v>oui</v>
      </c>
      <c r="O651" t="str">
        <f>VLOOKUP(J651,[1]liste!M:N,2,0)</f>
        <v>DF</v>
      </c>
      <c r="P651" t="e">
        <f>MATCH(J651,[1]!Tableau1[Codearticle],0)</f>
        <v>#REF!</v>
      </c>
      <c r="R651" t="str">
        <f ca="1">IFERROR(INDEX(Tableau1[[#Headers],[01_LANCEMENT]:[15]],1,MATCH(récap!H651,OFFSET(Tableau1[[#Headers],[01_LANCEMENT]:[15]],MATCH(récap!J651,Tableau1[Codearticle],0),0),0)),"")</f>
        <v/>
      </c>
      <c r="S651" t="e">
        <f>IF(P651=0,"",VLOOKUP(J651,[1]!Tableau1[#All],3,0))</f>
        <v>#REF!</v>
      </c>
      <c r="T651" s="11">
        <f t="shared" si="72"/>
        <v>51</v>
      </c>
      <c r="U651" t="str">
        <f t="shared" si="73"/>
        <v>2023-51</v>
      </c>
    </row>
    <row r="652" spans="5:21" x14ac:dyDescent="0.3">
      <c r="E652">
        <v>2706087</v>
      </c>
      <c r="H652">
        <v>75</v>
      </c>
      <c r="I652" t="s">
        <v>680</v>
      </c>
      <c r="J652" t="s">
        <v>14</v>
      </c>
      <c r="K652" s="10">
        <v>45282</v>
      </c>
      <c r="L652" t="s">
        <v>1800</v>
      </c>
      <c r="M652" t="s">
        <v>28</v>
      </c>
      <c r="N652" t="str">
        <f>IF(VLOOKUP(J652,[1]liste!M:M,1,0)&gt;0,"oui","non")</f>
        <v>oui</v>
      </c>
      <c r="O652" t="str">
        <f>VLOOKUP(J652,[1]liste!M:N,2,0)</f>
        <v>DF</v>
      </c>
      <c r="P652" t="e">
        <f>MATCH(J652,[1]!Tableau1[Codearticle],0)</f>
        <v>#REF!</v>
      </c>
      <c r="R652" t="str">
        <f ca="1">IFERROR(INDEX(Tableau1[[#Headers],[01_LANCEMENT]:[15]],1,MATCH(récap!H652,OFFSET(Tableau1[[#Headers],[01_LANCEMENT]:[15]],MATCH(récap!J652,Tableau1[Codearticle],0),0),0)),"")</f>
        <v/>
      </c>
      <c r="S652" t="e">
        <f>IF(P652=0,"",VLOOKUP(J652,[1]!Tableau1[#All],3,0))</f>
        <v>#REF!</v>
      </c>
      <c r="T652" s="11">
        <f t="shared" si="72"/>
        <v>51</v>
      </c>
      <c r="U652" t="str">
        <f t="shared" si="73"/>
        <v>2023-51</v>
      </c>
    </row>
    <row r="653" spans="5:21" x14ac:dyDescent="0.3">
      <c r="E653">
        <v>9311322</v>
      </c>
      <c r="H653">
        <v>75</v>
      </c>
      <c r="I653" t="s">
        <v>681</v>
      </c>
      <c r="J653" t="s">
        <v>14</v>
      </c>
      <c r="K653" s="10">
        <v>45285</v>
      </c>
      <c r="L653" t="s">
        <v>1800</v>
      </c>
      <c r="M653" t="s">
        <v>28</v>
      </c>
      <c r="N653" t="str">
        <f>IF(VLOOKUP(J653,[1]liste!M:M,1,0)&gt;0,"oui","non")</f>
        <v>oui</v>
      </c>
      <c r="O653" t="str">
        <f>VLOOKUP(J653,[1]liste!M:N,2,0)</f>
        <v>DF</v>
      </c>
      <c r="P653" t="e">
        <f>MATCH(J653,[1]!Tableau1[Codearticle],0)</f>
        <v>#REF!</v>
      </c>
      <c r="R653" t="str">
        <f ca="1">IFERROR(INDEX(Tableau1[[#Headers],[01_LANCEMENT]:[15]],1,MATCH(récap!H653,OFFSET(Tableau1[[#Headers],[01_LANCEMENT]:[15]],MATCH(récap!J653,Tableau1[Codearticle],0),0),0)),"")</f>
        <v/>
      </c>
      <c r="S653" t="e">
        <f>IF(P653=0,"",VLOOKUP(J653,[1]!Tableau1[#All],3,0))</f>
        <v>#REF!</v>
      </c>
      <c r="T653" s="11">
        <f t="shared" si="72"/>
        <v>52</v>
      </c>
      <c r="U653" t="str">
        <f t="shared" si="73"/>
        <v>2023-52</v>
      </c>
    </row>
    <row r="654" spans="5:21" x14ac:dyDescent="0.3">
      <c r="E654">
        <v>8355067</v>
      </c>
      <c r="H654">
        <v>110</v>
      </c>
      <c r="I654" t="s">
        <v>682</v>
      </c>
      <c r="J654" t="s">
        <v>14</v>
      </c>
      <c r="K654" s="10">
        <v>45266</v>
      </c>
      <c r="L654" t="s">
        <v>1800</v>
      </c>
      <c r="M654" t="s">
        <v>28</v>
      </c>
      <c r="N654" t="str">
        <f>IF(VLOOKUP(J654,[1]liste!M:M,1,0)&gt;0,"oui","non")</f>
        <v>oui</v>
      </c>
      <c r="O654" t="str">
        <f>VLOOKUP(J654,[1]liste!M:N,2,0)</f>
        <v>DF</v>
      </c>
      <c r="P654" t="e">
        <f>MATCH(J654,[1]!Tableau1[Codearticle],0)</f>
        <v>#REF!</v>
      </c>
      <c r="R654" t="str">
        <f ca="1">IFERROR(INDEX(Tableau1[[#Headers],[01_LANCEMENT]:[15]],1,MATCH(récap!H654,OFFSET(Tableau1[[#Headers],[01_LANCEMENT]:[15]],MATCH(récap!J654,Tableau1[Codearticle],0),0),0)),"")</f>
        <v/>
      </c>
      <c r="S654" t="e">
        <f>IF(P654=0,"",VLOOKUP(J654,[1]!Tableau1[#All],3,0))</f>
        <v>#REF!</v>
      </c>
      <c r="T654" s="11">
        <f t="shared" si="72"/>
        <v>49</v>
      </c>
      <c r="U654" t="str">
        <f t="shared" si="73"/>
        <v>2023-49</v>
      </c>
    </row>
    <row r="655" spans="5:21" x14ac:dyDescent="0.3">
      <c r="E655">
        <v>7217892</v>
      </c>
      <c r="H655">
        <v>250</v>
      </c>
      <c r="I655" t="s">
        <v>683</v>
      </c>
      <c r="J655" t="s">
        <v>14</v>
      </c>
      <c r="K655" s="10">
        <v>45274</v>
      </c>
      <c r="L655" t="s">
        <v>1800</v>
      </c>
      <c r="M655" t="s">
        <v>28</v>
      </c>
      <c r="N655" t="str">
        <f>IF(VLOOKUP(J655,[1]liste!M:M,1,0)&gt;0,"oui","non")</f>
        <v>oui</v>
      </c>
      <c r="O655" t="str">
        <f>VLOOKUP(J655,[1]liste!M:N,2,0)</f>
        <v>DF</v>
      </c>
      <c r="P655" t="e">
        <f>MATCH(J655,[1]!Tableau1[Codearticle],0)</f>
        <v>#REF!</v>
      </c>
      <c r="R655" t="str">
        <f ca="1">IFERROR(INDEX(Tableau1[[#Headers],[01_LANCEMENT]:[15]],1,MATCH(récap!H655,OFFSET(Tableau1[[#Headers],[01_LANCEMENT]:[15]],MATCH(récap!J655,Tableau1[Codearticle],0),0),0)),"")</f>
        <v/>
      </c>
      <c r="S655" t="e">
        <f>IF(P655=0,"",VLOOKUP(J655,[1]!Tableau1[#All],3,0))</f>
        <v>#REF!</v>
      </c>
      <c r="T655" s="11">
        <f t="shared" si="72"/>
        <v>50</v>
      </c>
      <c r="U655" t="str">
        <f t="shared" si="73"/>
        <v>2023-50</v>
      </c>
    </row>
    <row r="656" spans="5:21" x14ac:dyDescent="0.3">
      <c r="E656">
        <v>1129527</v>
      </c>
      <c r="H656">
        <v>280</v>
      </c>
      <c r="I656" t="s">
        <v>684</v>
      </c>
      <c r="J656" t="s">
        <v>14</v>
      </c>
      <c r="K656" s="10">
        <v>45273</v>
      </c>
      <c r="L656" t="s">
        <v>1800</v>
      </c>
      <c r="M656" t="s">
        <v>28</v>
      </c>
      <c r="N656" t="str">
        <f>IF(VLOOKUP(J656,[1]liste!M:M,1,0)&gt;0,"oui","non")</f>
        <v>oui</v>
      </c>
      <c r="O656" t="str">
        <f>VLOOKUP(J656,[1]liste!M:N,2,0)</f>
        <v>DF</v>
      </c>
      <c r="P656" t="e">
        <f>MATCH(J656,[1]!Tableau1[Codearticle],0)</f>
        <v>#REF!</v>
      </c>
      <c r="R656" t="str">
        <f ca="1">IFERROR(INDEX(Tableau1[[#Headers],[01_LANCEMENT]:[15]],1,MATCH(récap!H656,OFFSET(Tableau1[[#Headers],[01_LANCEMENT]:[15]],MATCH(récap!J656,Tableau1[Codearticle],0),0),0)),"")</f>
        <v>15</v>
      </c>
      <c r="S656" t="e">
        <f>IF(P656=0,"",VLOOKUP(J656,[1]!Tableau1[#All],3,0))</f>
        <v>#REF!</v>
      </c>
      <c r="T656" s="11">
        <f t="shared" si="72"/>
        <v>50</v>
      </c>
      <c r="U656" t="str">
        <f t="shared" si="73"/>
        <v>2023-50</v>
      </c>
    </row>
    <row r="657" spans="5:21" x14ac:dyDescent="0.3">
      <c r="E657">
        <v>6874146</v>
      </c>
      <c r="H657">
        <v>280</v>
      </c>
      <c r="I657" t="s">
        <v>685</v>
      </c>
      <c r="J657" t="s">
        <v>14</v>
      </c>
      <c r="K657" s="10">
        <v>45265</v>
      </c>
      <c r="L657" t="s">
        <v>1800</v>
      </c>
      <c r="M657" t="s">
        <v>28</v>
      </c>
      <c r="N657" t="str">
        <f>IF(VLOOKUP(J657,[1]liste!M:M,1,0)&gt;0,"oui","non")</f>
        <v>oui</v>
      </c>
      <c r="O657" t="str">
        <f>VLOOKUP(J657,[1]liste!M:N,2,0)</f>
        <v>DF</v>
      </c>
      <c r="P657" t="e">
        <f>MATCH(J657,[1]!Tableau1[Codearticle],0)</f>
        <v>#REF!</v>
      </c>
      <c r="R657" t="str">
        <f ca="1">IFERROR(INDEX(Tableau1[[#Headers],[01_LANCEMENT]:[15]],1,MATCH(récap!H657,OFFSET(Tableau1[[#Headers],[01_LANCEMENT]:[15]],MATCH(récap!J657,Tableau1[Codearticle],0),0),0)),"")</f>
        <v>15</v>
      </c>
      <c r="S657" t="e">
        <f>IF(P657=0,"",VLOOKUP(J657,[1]!Tableau1[#All],3,0))</f>
        <v>#REF!</v>
      </c>
      <c r="T657" s="11">
        <f t="shared" si="72"/>
        <v>49</v>
      </c>
      <c r="U657" t="str">
        <f t="shared" si="73"/>
        <v>2023-49</v>
      </c>
    </row>
    <row r="658" spans="5:21" x14ac:dyDescent="0.3">
      <c r="E658">
        <v>9464723</v>
      </c>
      <c r="H658">
        <v>280</v>
      </c>
      <c r="I658" t="s">
        <v>686</v>
      </c>
      <c r="J658" t="s">
        <v>14</v>
      </c>
      <c r="K658" s="10">
        <v>45237</v>
      </c>
      <c r="L658" t="s">
        <v>1800</v>
      </c>
      <c r="M658" t="s">
        <v>28</v>
      </c>
      <c r="N658" t="str">
        <f>IF(VLOOKUP(J658,[1]liste!M:M,1,0)&gt;0,"oui","non")</f>
        <v>oui</v>
      </c>
      <c r="O658" t="str">
        <f>VLOOKUP(J658,[1]liste!M:N,2,0)</f>
        <v>DF</v>
      </c>
      <c r="P658" t="e">
        <f>MATCH(J658,[1]!Tableau1[Codearticle],0)</f>
        <v>#REF!</v>
      </c>
      <c r="R658" t="str">
        <f ca="1">IFERROR(INDEX(Tableau1[[#Headers],[01_LANCEMENT]:[15]],1,MATCH(récap!H658,OFFSET(Tableau1[[#Headers],[01_LANCEMENT]:[15]],MATCH(récap!J658,Tableau1[Codearticle],0),0),0)),"")</f>
        <v>15</v>
      </c>
      <c r="S658" t="e">
        <f>IF(P658=0,"",VLOOKUP(J658,[1]!Tableau1[#All],3,0))</f>
        <v>#REF!</v>
      </c>
      <c r="T658" s="11">
        <f t="shared" si="72"/>
        <v>45</v>
      </c>
      <c r="U658" t="str">
        <f t="shared" si="73"/>
        <v>2023-45</v>
      </c>
    </row>
    <row r="659" spans="5:21" x14ac:dyDescent="0.3">
      <c r="E659">
        <v>9865267</v>
      </c>
      <c r="H659">
        <v>75</v>
      </c>
      <c r="I659" t="s">
        <v>687</v>
      </c>
      <c r="J659" t="s">
        <v>14</v>
      </c>
      <c r="K659" s="10">
        <v>45289</v>
      </c>
      <c r="L659" t="s">
        <v>1800</v>
      </c>
      <c r="M659" t="s">
        <v>28</v>
      </c>
      <c r="N659" t="str">
        <f>IF(VLOOKUP(J659,[1]liste!M:M,1,0)&gt;0,"oui","non")</f>
        <v>oui</v>
      </c>
      <c r="O659" t="str">
        <f>VLOOKUP(J659,[1]liste!M:N,2,0)</f>
        <v>DF</v>
      </c>
      <c r="P659" t="e">
        <f>MATCH(J659,[1]!Tableau1[Codearticle],0)</f>
        <v>#REF!</v>
      </c>
      <c r="R659" t="str">
        <f ca="1">IFERROR(INDEX(Tableau1[[#Headers],[01_LANCEMENT]:[15]],1,MATCH(récap!H659,OFFSET(Tableau1[[#Headers],[01_LANCEMENT]:[15]],MATCH(récap!J659,Tableau1[Codearticle],0),0),0)),"")</f>
        <v/>
      </c>
      <c r="S659" t="e">
        <f>IF(P659=0,"",VLOOKUP(J659,[1]!Tableau1[#All],3,0))</f>
        <v>#REF!</v>
      </c>
      <c r="T659" s="11">
        <f t="shared" ref="T659:T666" si="74">_xlfn.ISOWEEKNUM(K659)</f>
        <v>52</v>
      </c>
      <c r="U659" t="str">
        <f t="shared" ref="U659:U666" si="75">YEAR(K659)&amp;"-"&amp;""&amp;T659</f>
        <v>2023-52</v>
      </c>
    </row>
    <row r="660" spans="5:21" x14ac:dyDescent="0.3">
      <c r="E660">
        <v>3860994</v>
      </c>
      <c r="H660">
        <v>110</v>
      </c>
      <c r="I660" t="s">
        <v>688</v>
      </c>
      <c r="J660" t="s">
        <v>14</v>
      </c>
      <c r="K660" s="10">
        <v>45288</v>
      </c>
      <c r="L660" t="s">
        <v>1800</v>
      </c>
      <c r="M660" t="s">
        <v>29</v>
      </c>
      <c r="N660" t="str">
        <f>IF(VLOOKUP(J660,[1]liste!M:M,1,0)&gt;0,"oui","non")</f>
        <v>oui</v>
      </c>
      <c r="O660" t="str">
        <f>VLOOKUP(J660,[1]liste!M:N,2,0)</f>
        <v>DF</v>
      </c>
      <c r="P660" t="e">
        <f>MATCH(J660,[1]!Tableau1[Codearticle],0)</f>
        <v>#REF!</v>
      </c>
      <c r="R660" t="str">
        <f ca="1">IFERROR(INDEX(Tableau1[[#Headers],[01_LANCEMENT]:[15]],1,MATCH(récap!H660,OFFSET(Tableau1[[#Headers],[01_LANCEMENT]:[15]],MATCH(récap!J660,Tableau1[Codearticle],0),0),0)),"")</f>
        <v/>
      </c>
      <c r="S660" t="e">
        <f>IF(P660=0,"",VLOOKUP(J660,[1]!Tableau1[#All],3,0))</f>
        <v>#REF!</v>
      </c>
      <c r="T660" s="11">
        <f t="shared" si="74"/>
        <v>52</v>
      </c>
      <c r="U660" t="str">
        <f t="shared" si="75"/>
        <v>2023-52</v>
      </c>
    </row>
    <row r="661" spans="5:21" x14ac:dyDescent="0.3">
      <c r="E661">
        <v>5157216</v>
      </c>
      <c r="H661">
        <v>110</v>
      </c>
      <c r="I661" t="s">
        <v>689</v>
      </c>
      <c r="J661" t="s">
        <v>14</v>
      </c>
      <c r="K661" s="10">
        <v>45280</v>
      </c>
      <c r="L661" t="s">
        <v>1800</v>
      </c>
      <c r="M661" t="s">
        <v>28</v>
      </c>
      <c r="N661" t="str">
        <f>IF(VLOOKUP(J661,[1]liste!M:M,1,0)&gt;0,"oui","non")</f>
        <v>oui</v>
      </c>
      <c r="O661" t="str">
        <f>VLOOKUP(J661,[1]liste!M:N,2,0)</f>
        <v>DF</v>
      </c>
      <c r="P661" t="e">
        <f>MATCH(J661,[1]!Tableau1[Codearticle],0)</f>
        <v>#REF!</v>
      </c>
      <c r="R661" t="str">
        <f ca="1">IFERROR(INDEX(Tableau1[[#Headers],[01_LANCEMENT]:[15]],1,MATCH(récap!H661,OFFSET(Tableau1[[#Headers],[01_LANCEMENT]:[15]],MATCH(récap!J661,Tableau1[Codearticle],0),0),0)),"")</f>
        <v/>
      </c>
      <c r="S661" t="e">
        <f>IF(P661=0,"",VLOOKUP(J661,[1]!Tableau1[#All],3,0))</f>
        <v>#REF!</v>
      </c>
      <c r="T661" s="11">
        <f t="shared" si="74"/>
        <v>51</v>
      </c>
      <c r="U661" t="str">
        <f t="shared" si="75"/>
        <v>2023-51</v>
      </c>
    </row>
    <row r="662" spans="5:21" x14ac:dyDescent="0.3">
      <c r="E662">
        <v>6230296</v>
      </c>
      <c r="H662">
        <v>250</v>
      </c>
      <c r="I662" t="s">
        <v>690</v>
      </c>
      <c r="J662" t="s">
        <v>14</v>
      </c>
      <c r="K662" s="10">
        <v>45239</v>
      </c>
      <c r="L662" t="s">
        <v>1800</v>
      </c>
      <c r="M662" t="s">
        <v>28</v>
      </c>
      <c r="N662" t="str">
        <f>IF(VLOOKUP(J662,[1]liste!M:M,1,0)&gt;0,"oui","non")</f>
        <v>oui</v>
      </c>
      <c r="O662" t="str">
        <f>VLOOKUP(J662,[1]liste!M:N,2,0)</f>
        <v>DF</v>
      </c>
      <c r="P662" t="e">
        <f>MATCH(J662,[1]!Tableau1[Codearticle],0)</f>
        <v>#REF!</v>
      </c>
      <c r="R662" t="str">
        <f ca="1">IFERROR(INDEX(Tableau1[[#Headers],[01_LANCEMENT]:[15]],1,MATCH(récap!H662,OFFSET(Tableau1[[#Headers],[01_LANCEMENT]:[15]],MATCH(récap!J662,Tableau1[Codearticle],0),0),0)),"")</f>
        <v/>
      </c>
      <c r="S662" t="e">
        <f>IF(P662=0,"",VLOOKUP(J662,[1]!Tableau1[#All],3,0))</f>
        <v>#REF!</v>
      </c>
      <c r="T662" s="11">
        <f t="shared" si="74"/>
        <v>45</v>
      </c>
      <c r="U662" t="str">
        <f t="shared" si="75"/>
        <v>2023-45</v>
      </c>
    </row>
    <row r="663" spans="5:21" x14ac:dyDescent="0.3">
      <c r="E663">
        <v>4483165</v>
      </c>
      <c r="H663">
        <v>250</v>
      </c>
      <c r="I663" t="s">
        <v>691</v>
      </c>
      <c r="J663" t="s">
        <v>14</v>
      </c>
      <c r="K663" s="10">
        <v>45272</v>
      </c>
      <c r="L663" t="s">
        <v>1800</v>
      </c>
      <c r="M663" t="s">
        <v>28</v>
      </c>
      <c r="N663" t="str">
        <f>IF(VLOOKUP(J663,[1]liste!M:M,1,0)&gt;0,"oui","non")</f>
        <v>oui</v>
      </c>
      <c r="O663" t="str">
        <f>VLOOKUP(J663,[1]liste!M:N,2,0)</f>
        <v>DF</v>
      </c>
      <c r="P663" t="e">
        <f>MATCH(J663,[1]!Tableau1[Codearticle],0)</f>
        <v>#REF!</v>
      </c>
      <c r="R663" t="str">
        <f ca="1">IFERROR(INDEX(Tableau1[[#Headers],[01_LANCEMENT]:[15]],1,MATCH(récap!H663,OFFSET(Tableau1[[#Headers],[01_LANCEMENT]:[15]],MATCH(récap!J663,Tableau1[Codearticle],0),0),0)),"")</f>
        <v/>
      </c>
      <c r="S663" t="e">
        <f>IF(P663=0,"",VLOOKUP(J663,[1]!Tableau1[#All],3,0))</f>
        <v>#REF!</v>
      </c>
      <c r="T663" s="11">
        <f t="shared" si="74"/>
        <v>50</v>
      </c>
      <c r="U663" t="str">
        <f t="shared" si="75"/>
        <v>2023-50</v>
      </c>
    </row>
    <row r="664" spans="5:21" x14ac:dyDescent="0.3">
      <c r="E664">
        <v>8600098</v>
      </c>
      <c r="H664">
        <v>220</v>
      </c>
      <c r="I664" t="s">
        <v>692</v>
      </c>
      <c r="J664" t="s">
        <v>14</v>
      </c>
      <c r="K664" s="10">
        <v>45237</v>
      </c>
      <c r="L664" t="s">
        <v>1800</v>
      </c>
      <c r="M664" t="s">
        <v>28</v>
      </c>
      <c r="N664" t="str">
        <f>IF(VLOOKUP(J664,[1]liste!M:M,1,0)&gt;0,"oui","non")</f>
        <v>oui</v>
      </c>
      <c r="O664" t="str">
        <f>VLOOKUP(J664,[1]liste!M:N,2,0)</f>
        <v>DF</v>
      </c>
      <c r="P664" t="e">
        <f>MATCH(J664,[1]!Tableau1[Codearticle],0)</f>
        <v>#REF!</v>
      </c>
      <c r="R664" t="str">
        <f ca="1">IFERROR(INDEX(Tableau1[[#Headers],[01_LANCEMENT]:[15]],1,MATCH(récap!H664,OFFSET(Tableau1[[#Headers],[01_LANCEMENT]:[15]],MATCH(récap!J664,Tableau1[Codearticle],0),0),0)),"")</f>
        <v>05</v>
      </c>
      <c r="S664" t="e">
        <f>IF(P664=0,"",VLOOKUP(J664,[1]!Tableau1[#All],3,0))</f>
        <v>#REF!</v>
      </c>
      <c r="T664" s="11">
        <f t="shared" si="74"/>
        <v>45</v>
      </c>
      <c r="U664" t="str">
        <f t="shared" si="75"/>
        <v>2023-45</v>
      </c>
    </row>
    <row r="665" spans="5:21" x14ac:dyDescent="0.3">
      <c r="E665">
        <v>7634081</v>
      </c>
      <c r="H665">
        <v>220</v>
      </c>
      <c r="I665" t="s">
        <v>693</v>
      </c>
      <c r="J665" t="s">
        <v>14</v>
      </c>
      <c r="K665" s="10">
        <v>45237</v>
      </c>
      <c r="L665" t="s">
        <v>1800</v>
      </c>
      <c r="M665" t="s">
        <v>28</v>
      </c>
      <c r="N665" t="str">
        <f>IF(VLOOKUP(J665,[1]liste!M:M,1,0)&gt;0,"oui","non")</f>
        <v>oui</v>
      </c>
      <c r="O665" t="str">
        <f>VLOOKUP(J665,[1]liste!M:N,2,0)</f>
        <v>DF</v>
      </c>
      <c r="P665" t="e">
        <f>MATCH(J665,[1]!Tableau1[Codearticle],0)</f>
        <v>#REF!</v>
      </c>
      <c r="R665" t="str">
        <f ca="1">IFERROR(INDEX(Tableau1[[#Headers],[01_LANCEMENT]:[15]],1,MATCH(récap!H665,OFFSET(Tableau1[[#Headers],[01_LANCEMENT]:[15]],MATCH(récap!J665,Tableau1[Codearticle],0),0),0)),"")</f>
        <v>05</v>
      </c>
      <c r="S665" t="e">
        <f>IF(P665=0,"",VLOOKUP(J665,[1]!Tableau1[#All],3,0))</f>
        <v>#REF!</v>
      </c>
      <c r="T665" s="11">
        <f t="shared" si="74"/>
        <v>45</v>
      </c>
      <c r="U665" t="str">
        <f t="shared" si="75"/>
        <v>2023-45</v>
      </c>
    </row>
    <row r="666" spans="5:21" x14ac:dyDescent="0.3">
      <c r="E666">
        <v>9200900</v>
      </c>
      <c r="H666">
        <v>220</v>
      </c>
      <c r="I666" t="s">
        <v>694</v>
      </c>
      <c r="J666" t="s">
        <v>14</v>
      </c>
      <c r="K666" s="10">
        <v>45258</v>
      </c>
      <c r="L666" t="s">
        <v>1800</v>
      </c>
      <c r="M666" t="s">
        <v>28</v>
      </c>
      <c r="N666" t="str">
        <f>IF(VLOOKUP(J666,[1]liste!M:M,1,0)&gt;0,"oui","non")</f>
        <v>oui</v>
      </c>
      <c r="O666" t="str">
        <f>VLOOKUP(J666,[1]liste!M:N,2,0)</f>
        <v>DF</v>
      </c>
      <c r="P666" t="e">
        <f>MATCH(J666,[1]!Tableau1[Codearticle],0)</f>
        <v>#REF!</v>
      </c>
      <c r="R666" t="str">
        <f ca="1">IFERROR(INDEX(Tableau1[[#Headers],[01_LANCEMENT]:[15]],1,MATCH(récap!H666,OFFSET(Tableau1[[#Headers],[01_LANCEMENT]:[15]],MATCH(récap!J666,Tableau1[Codearticle],0),0),0)),"")</f>
        <v>05</v>
      </c>
      <c r="S666" t="e">
        <f>IF(P666=0,"",VLOOKUP(J666,[1]!Tableau1[#All],3,0))</f>
        <v>#REF!</v>
      </c>
      <c r="T666" s="11">
        <f t="shared" si="74"/>
        <v>48</v>
      </c>
      <c r="U666" t="str">
        <f t="shared" si="75"/>
        <v>2023-48</v>
      </c>
    </row>
    <row r="667" spans="5:21" x14ac:dyDescent="0.3">
      <c r="E667">
        <v>8939995</v>
      </c>
      <c r="H667">
        <v>160</v>
      </c>
      <c r="I667" t="s">
        <v>695</v>
      </c>
      <c r="J667" t="s">
        <v>14</v>
      </c>
      <c r="K667" s="10">
        <v>45240</v>
      </c>
      <c r="L667" t="s">
        <v>1800</v>
      </c>
      <c r="M667" t="s">
        <v>28</v>
      </c>
      <c r="N667" t="str">
        <f>IF(VLOOKUP(J667,[1]liste!M:M,1,0)&gt;0,"oui","non")</f>
        <v>oui</v>
      </c>
      <c r="O667" t="str">
        <f>VLOOKUP(J667,[1]liste!M:N,2,0)</f>
        <v>DF</v>
      </c>
      <c r="P667" t="e">
        <f>MATCH(J667,[1]!Tableau1[Codearticle],0)</f>
        <v>#REF!</v>
      </c>
      <c r="R667" t="str">
        <f ca="1">IFERROR(INDEX(Tableau1[[#Headers],[01_LANCEMENT]:[15]],1,MATCH(récap!H667,OFFSET(Tableau1[[#Headers],[01_LANCEMENT]:[15]],MATCH(récap!J667,Tableau1[Codearticle],0),0),0)),"")</f>
        <v/>
      </c>
      <c r="S667" t="e">
        <f>IF(P667=0,"",VLOOKUP(J667,[1]!Tableau1[#All],3,0))</f>
        <v>#REF!</v>
      </c>
      <c r="T667" s="11">
        <f t="shared" ref="T667:T682" si="76">_xlfn.ISOWEEKNUM(K667)</f>
        <v>45</v>
      </c>
      <c r="U667" t="str">
        <f t="shared" ref="U667:U682" si="77">YEAR(K667)&amp;"-"&amp;""&amp;T667</f>
        <v>2023-45</v>
      </c>
    </row>
    <row r="668" spans="5:21" x14ac:dyDescent="0.3">
      <c r="E668">
        <v>2606899</v>
      </c>
      <c r="H668">
        <v>160</v>
      </c>
      <c r="I668" t="s">
        <v>696</v>
      </c>
      <c r="J668" t="s">
        <v>14</v>
      </c>
      <c r="K668" s="10">
        <v>45273</v>
      </c>
      <c r="L668" t="s">
        <v>1800</v>
      </c>
      <c r="M668" t="s">
        <v>28</v>
      </c>
      <c r="N668" t="str">
        <f>IF(VLOOKUP(J668,[1]liste!M:M,1,0)&gt;0,"oui","non")</f>
        <v>oui</v>
      </c>
      <c r="O668" t="str">
        <f>VLOOKUP(J668,[1]liste!M:N,2,0)</f>
        <v>DF</v>
      </c>
      <c r="P668" t="e">
        <f>MATCH(J668,[1]!Tableau1[Codearticle],0)</f>
        <v>#REF!</v>
      </c>
      <c r="R668" t="str">
        <f ca="1">IFERROR(INDEX(Tableau1[[#Headers],[01_LANCEMENT]:[15]],1,MATCH(récap!H668,OFFSET(Tableau1[[#Headers],[01_LANCEMENT]:[15]],MATCH(récap!J668,Tableau1[Codearticle],0),0),0)),"")</f>
        <v/>
      </c>
      <c r="S668" t="e">
        <f>IF(P668=0,"",VLOOKUP(J668,[1]!Tableau1[#All],3,0))</f>
        <v>#REF!</v>
      </c>
      <c r="T668" s="11">
        <f t="shared" si="76"/>
        <v>50</v>
      </c>
      <c r="U668" t="str">
        <f t="shared" si="77"/>
        <v>2023-50</v>
      </c>
    </row>
    <row r="669" spans="5:21" x14ac:dyDescent="0.3">
      <c r="E669">
        <v>7204849</v>
      </c>
      <c r="H669">
        <v>160</v>
      </c>
      <c r="I669" t="s">
        <v>697</v>
      </c>
      <c r="J669" t="s">
        <v>14</v>
      </c>
      <c r="K669" s="10">
        <v>45274</v>
      </c>
      <c r="L669" t="s">
        <v>1800</v>
      </c>
      <c r="M669" t="s">
        <v>28</v>
      </c>
      <c r="N669" t="str">
        <f>IF(VLOOKUP(J669,[1]liste!M:M,1,0)&gt;0,"oui","non")</f>
        <v>oui</v>
      </c>
      <c r="O669" t="str">
        <f>VLOOKUP(J669,[1]liste!M:N,2,0)</f>
        <v>DF</v>
      </c>
      <c r="P669" t="e">
        <f>MATCH(J669,[1]!Tableau1[Codearticle],0)</f>
        <v>#REF!</v>
      </c>
      <c r="R669" t="str">
        <f ca="1">IFERROR(INDEX(Tableau1[[#Headers],[01_LANCEMENT]:[15]],1,MATCH(récap!H669,OFFSET(Tableau1[[#Headers],[01_LANCEMENT]:[15]],MATCH(récap!J669,Tableau1[Codearticle],0),0),0)),"")</f>
        <v/>
      </c>
      <c r="S669" t="e">
        <f>IF(P669=0,"",VLOOKUP(J669,[1]!Tableau1[#All],3,0))</f>
        <v>#REF!</v>
      </c>
      <c r="T669" s="11">
        <f t="shared" si="76"/>
        <v>50</v>
      </c>
      <c r="U669" t="str">
        <f t="shared" si="77"/>
        <v>2023-50</v>
      </c>
    </row>
    <row r="670" spans="5:21" x14ac:dyDescent="0.3">
      <c r="E670">
        <v>9317386</v>
      </c>
      <c r="H670">
        <v>110</v>
      </c>
      <c r="I670" t="s">
        <v>698</v>
      </c>
      <c r="J670" t="s">
        <v>14</v>
      </c>
      <c r="K670" s="10">
        <v>45252</v>
      </c>
      <c r="L670" t="s">
        <v>1800</v>
      </c>
      <c r="M670" t="s">
        <v>28</v>
      </c>
      <c r="N670" t="str">
        <f>IF(VLOOKUP(J670,[1]liste!M:M,1,0)&gt;0,"oui","non")</f>
        <v>oui</v>
      </c>
      <c r="O670" t="str">
        <f>VLOOKUP(J670,[1]liste!M:N,2,0)</f>
        <v>DF</v>
      </c>
      <c r="P670" t="e">
        <f>MATCH(J670,[1]!Tableau1[Codearticle],0)</f>
        <v>#REF!</v>
      </c>
      <c r="R670" t="str">
        <f ca="1">IFERROR(INDEX(Tableau1[[#Headers],[01_LANCEMENT]:[15]],1,MATCH(récap!H670,OFFSET(Tableau1[[#Headers],[01_LANCEMENT]:[15]],MATCH(récap!J670,Tableau1[Codearticle],0),0),0)),"")</f>
        <v/>
      </c>
      <c r="S670" t="e">
        <f>IF(P670=0,"",VLOOKUP(J670,[1]!Tableau1[#All],3,0))</f>
        <v>#REF!</v>
      </c>
      <c r="T670" s="11">
        <f t="shared" si="76"/>
        <v>47</v>
      </c>
      <c r="U670" t="str">
        <f t="shared" si="77"/>
        <v>2023-47</v>
      </c>
    </row>
    <row r="671" spans="5:21" x14ac:dyDescent="0.3">
      <c r="E671">
        <v>3375191</v>
      </c>
      <c r="H671">
        <v>110</v>
      </c>
      <c r="I671" t="s">
        <v>699</v>
      </c>
      <c r="J671" t="s">
        <v>14</v>
      </c>
      <c r="K671" s="10">
        <v>45237</v>
      </c>
      <c r="L671" t="s">
        <v>1800</v>
      </c>
      <c r="M671" t="s">
        <v>28</v>
      </c>
      <c r="N671" t="str">
        <f>IF(VLOOKUP(J671,[1]liste!M:M,1,0)&gt;0,"oui","non")</f>
        <v>oui</v>
      </c>
      <c r="O671" t="str">
        <f>VLOOKUP(J671,[1]liste!M:N,2,0)</f>
        <v>DF</v>
      </c>
      <c r="P671" t="e">
        <f>MATCH(J671,[1]!Tableau1[Codearticle],0)</f>
        <v>#REF!</v>
      </c>
      <c r="R671" t="str">
        <f ca="1">IFERROR(INDEX(Tableau1[[#Headers],[01_LANCEMENT]:[15]],1,MATCH(récap!H671,OFFSET(Tableau1[[#Headers],[01_LANCEMENT]:[15]],MATCH(récap!J671,Tableau1[Codearticle],0),0),0)),"")</f>
        <v/>
      </c>
      <c r="S671" t="e">
        <f>IF(P671=0,"",VLOOKUP(J671,[1]!Tableau1[#All],3,0))</f>
        <v>#REF!</v>
      </c>
      <c r="T671" s="11">
        <f t="shared" si="76"/>
        <v>45</v>
      </c>
      <c r="U671" t="str">
        <f t="shared" si="77"/>
        <v>2023-45</v>
      </c>
    </row>
    <row r="672" spans="5:21" x14ac:dyDescent="0.3">
      <c r="E672">
        <v>1725799</v>
      </c>
      <c r="H672">
        <v>110</v>
      </c>
      <c r="I672" t="s">
        <v>700</v>
      </c>
      <c r="J672" t="s">
        <v>14</v>
      </c>
      <c r="K672" s="10">
        <v>45258</v>
      </c>
      <c r="L672" t="s">
        <v>1800</v>
      </c>
      <c r="M672" t="s">
        <v>28</v>
      </c>
      <c r="N672" t="str">
        <f>IF(VLOOKUP(J672,[1]liste!M:M,1,0)&gt;0,"oui","non")</f>
        <v>oui</v>
      </c>
      <c r="O672" t="str">
        <f>VLOOKUP(J672,[1]liste!M:N,2,0)</f>
        <v>DF</v>
      </c>
      <c r="P672" t="e">
        <f>MATCH(J672,[1]!Tableau1[Codearticle],0)</f>
        <v>#REF!</v>
      </c>
      <c r="R672" t="str">
        <f ca="1">IFERROR(INDEX(Tableau1[[#Headers],[01_LANCEMENT]:[15]],1,MATCH(récap!H672,OFFSET(Tableau1[[#Headers],[01_LANCEMENT]:[15]],MATCH(récap!J672,Tableau1[Codearticle],0),0),0)),"")</f>
        <v/>
      </c>
      <c r="S672" t="e">
        <f>IF(P672=0,"",VLOOKUP(J672,[1]!Tableau1[#All],3,0))</f>
        <v>#REF!</v>
      </c>
      <c r="T672" s="11">
        <f t="shared" si="76"/>
        <v>48</v>
      </c>
      <c r="U672" t="str">
        <f t="shared" si="77"/>
        <v>2023-48</v>
      </c>
    </row>
    <row r="673" spans="5:21" x14ac:dyDescent="0.3">
      <c r="E673">
        <v>3302947</v>
      </c>
      <c r="H673">
        <v>110</v>
      </c>
      <c r="I673" t="s">
        <v>701</v>
      </c>
      <c r="J673" t="s">
        <v>14</v>
      </c>
      <c r="K673" s="10">
        <v>45268</v>
      </c>
      <c r="L673" t="s">
        <v>1800</v>
      </c>
      <c r="M673" t="s">
        <v>28</v>
      </c>
      <c r="N673" t="str">
        <f>IF(VLOOKUP(J673,[1]liste!M:M,1,0)&gt;0,"oui","non")</f>
        <v>oui</v>
      </c>
      <c r="O673" t="str">
        <f>VLOOKUP(J673,[1]liste!M:N,2,0)</f>
        <v>DF</v>
      </c>
      <c r="P673" t="e">
        <f>MATCH(J673,[1]!Tableau1[Codearticle],0)</f>
        <v>#REF!</v>
      </c>
      <c r="R673" t="str">
        <f ca="1">IFERROR(INDEX(Tableau1[[#Headers],[01_LANCEMENT]:[15]],1,MATCH(récap!H673,OFFSET(Tableau1[[#Headers],[01_LANCEMENT]:[15]],MATCH(récap!J673,Tableau1[Codearticle],0),0),0)),"")</f>
        <v/>
      </c>
      <c r="S673" t="e">
        <f>IF(P673=0,"",VLOOKUP(J673,[1]!Tableau1[#All],3,0))</f>
        <v>#REF!</v>
      </c>
      <c r="T673" s="11">
        <f t="shared" si="76"/>
        <v>49</v>
      </c>
      <c r="U673" t="str">
        <f t="shared" si="77"/>
        <v>2023-49</v>
      </c>
    </row>
    <row r="674" spans="5:21" x14ac:dyDescent="0.3">
      <c r="E674">
        <v>4413580</v>
      </c>
      <c r="H674">
        <v>110</v>
      </c>
      <c r="I674" t="s">
        <v>702</v>
      </c>
      <c r="J674" t="s">
        <v>14</v>
      </c>
      <c r="K674" s="10">
        <v>45275</v>
      </c>
      <c r="L674" t="s">
        <v>1800</v>
      </c>
      <c r="M674" t="s">
        <v>28</v>
      </c>
      <c r="N674" t="str">
        <f>IF(VLOOKUP(J674,[1]liste!M:M,1,0)&gt;0,"oui","non")</f>
        <v>oui</v>
      </c>
      <c r="O674" t="str">
        <f>VLOOKUP(J674,[1]liste!M:N,2,0)</f>
        <v>DF</v>
      </c>
      <c r="P674" t="e">
        <f>MATCH(J674,[1]!Tableau1[Codearticle],0)</f>
        <v>#REF!</v>
      </c>
      <c r="R674" t="str">
        <f ca="1">IFERROR(INDEX(Tableau1[[#Headers],[01_LANCEMENT]:[15]],1,MATCH(récap!H674,OFFSET(Tableau1[[#Headers],[01_LANCEMENT]:[15]],MATCH(récap!J674,Tableau1[Codearticle],0),0),0)),"")</f>
        <v/>
      </c>
      <c r="S674" t="e">
        <f>IF(P674=0,"",VLOOKUP(J674,[1]!Tableau1[#All],3,0))</f>
        <v>#REF!</v>
      </c>
      <c r="T674" s="11">
        <f t="shared" si="76"/>
        <v>50</v>
      </c>
      <c r="U674" t="str">
        <f t="shared" si="77"/>
        <v>2023-50</v>
      </c>
    </row>
    <row r="675" spans="5:21" x14ac:dyDescent="0.3">
      <c r="E675">
        <v>9195679</v>
      </c>
      <c r="H675">
        <v>250</v>
      </c>
      <c r="I675" t="s">
        <v>703</v>
      </c>
      <c r="J675" t="s">
        <v>14</v>
      </c>
      <c r="K675" s="10">
        <v>45260</v>
      </c>
      <c r="L675" t="s">
        <v>1800</v>
      </c>
      <c r="M675" t="s">
        <v>28</v>
      </c>
      <c r="N675" t="str">
        <f>IF(VLOOKUP(J675,[1]liste!M:M,1,0)&gt;0,"oui","non")</f>
        <v>oui</v>
      </c>
      <c r="O675" t="str">
        <f>VLOOKUP(J675,[1]liste!M:N,2,0)</f>
        <v>DF</v>
      </c>
      <c r="P675" t="e">
        <f>MATCH(J675,[1]!Tableau1[Codearticle],0)</f>
        <v>#REF!</v>
      </c>
      <c r="R675" t="str">
        <f ca="1">IFERROR(INDEX(Tableau1[[#Headers],[01_LANCEMENT]:[15]],1,MATCH(récap!H675,OFFSET(Tableau1[[#Headers],[01_LANCEMENT]:[15]],MATCH(récap!J675,Tableau1[Codearticle],0),0),0)),"")</f>
        <v/>
      </c>
      <c r="S675" t="e">
        <f>IF(P675=0,"",VLOOKUP(J675,[1]!Tableau1[#All],3,0))</f>
        <v>#REF!</v>
      </c>
      <c r="T675" s="11">
        <f t="shared" si="76"/>
        <v>48</v>
      </c>
      <c r="U675" t="str">
        <f t="shared" si="77"/>
        <v>2023-48</v>
      </c>
    </row>
    <row r="676" spans="5:21" x14ac:dyDescent="0.3">
      <c r="E676">
        <v>8762596</v>
      </c>
      <c r="H676">
        <v>250</v>
      </c>
      <c r="I676" t="s">
        <v>704</v>
      </c>
      <c r="J676" t="s">
        <v>14</v>
      </c>
      <c r="K676" s="10">
        <v>45278</v>
      </c>
      <c r="L676" t="s">
        <v>1800</v>
      </c>
      <c r="M676" t="s">
        <v>28</v>
      </c>
      <c r="N676" t="str">
        <f>IF(VLOOKUP(J676,[1]liste!M:M,1,0)&gt;0,"oui","non")</f>
        <v>oui</v>
      </c>
      <c r="O676" t="str">
        <f>VLOOKUP(J676,[1]liste!M:N,2,0)</f>
        <v>DF</v>
      </c>
      <c r="P676" t="e">
        <f>MATCH(J676,[1]!Tableau1[Codearticle],0)</f>
        <v>#REF!</v>
      </c>
      <c r="R676" t="str">
        <f ca="1">IFERROR(INDEX(Tableau1[[#Headers],[01_LANCEMENT]:[15]],1,MATCH(récap!H676,OFFSET(Tableau1[[#Headers],[01_LANCEMENT]:[15]],MATCH(récap!J676,Tableau1[Codearticle],0),0),0)),"")</f>
        <v/>
      </c>
      <c r="S676" t="e">
        <f>IF(P676=0,"",VLOOKUP(J676,[1]!Tableau1[#All],3,0))</f>
        <v>#REF!</v>
      </c>
      <c r="T676" s="11">
        <f t="shared" si="76"/>
        <v>51</v>
      </c>
      <c r="U676" t="str">
        <f t="shared" si="77"/>
        <v>2023-51</v>
      </c>
    </row>
    <row r="677" spans="5:21" x14ac:dyDescent="0.3">
      <c r="E677">
        <v>4397604</v>
      </c>
      <c r="H677">
        <v>250</v>
      </c>
      <c r="I677" t="s">
        <v>705</v>
      </c>
      <c r="J677" t="s">
        <v>14</v>
      </c>
      <c r="K677" s="10">
        <v>45244</v>
      </c>
      <c r="L677" t="s">
        <v>1800</v>
      </c>
      <c r="M677" t="s">
        <v>28</v>
      </c>
      <c r="N677" t="str">
        <f>IF(VLOOKUP(J677,[1]liste!M:M,1,0)&gt;0,"oui","non")</f>
        <v>oui</v>
      </c>
      <c r="O677" t="str">
        <f>VLOOKUP(J677,[1]liste!M:N,2,0)</f>
        <v>DF</v>
      </c>
      <c r="P677" t="e">
        <f>MATCH(J677,[1]!Tableau1[Codearticle],0)</f>
        <v>#REF!</v>
      </c>
      <c r="R677" t="str">
        <f ca="1">IFERROR(INDEX(Tableau1[[#Headers],[01_LANCEMENT]:[15]],1,MATCH(récap!H677,OFFSET(Tableau1[[#Headers],[01_LANCEMENT]:[15]],MATCH(récap!J677,Tableau1[Codearticle],0),0),0)),"")</f>
        <v/>
      </c>
      <c r="S677" t="e">
        <f>IF(P677=0,"",VLOOKUP(J677,[1]!Tableau1[#All],3,0))</f>
        <v>#REF!</v>
      </c>
      <c r="T677" s="11">
        <f t="shared" si="76"/>
        <v>46</v>
      </c>
      <c r="U677" t="str">
        <f t="shared" si="77"/>
        <v>2023-46</v>
      </c>
    </row>
    <row r="678" spans="5:21" x14ac:dyDescent="0.3">
      <c r="E678">
        <v>3545213</v>
      </c>
      <c r="H678">
        <v>250</v>
      </c>
      <c r="I678" t="s">
        <v>706</v>
      </c>
      <c r="J678" t="s">
        <v>14</v>
      </c>
      <c r="K678" s="10">
        <v>45253</v>
      </c>
      <c r="L678" t="s">
        <v>1800</v>
      </c>
      <c r="M678" t="s">
        <v>28</v>
      </c>
      <c r="N678" t="str">
        <f>IF(VLOOKUP(J678,[1]liste!M:M,1,0)&gt;0,"oui","non")</f>
        <v>oui</v>
      </c>
      <c r="O678" t="str">
        <f>VLOOKUP(J678,[1]liste!M:N,2,0)</f>
        <v>DF</v>
      </c>
      <c r="P678" t="e">
        <f>MATCH(J678,[1]!Tableau1[Codearticle],0)</f>
        <v>#REF!</v>
      </c>
      <c r="R678" t="str">
        <f ca="1">IFERROR(INDEX(Tableau1[[#Headers],[01_LANCEMENT]:[15]],1,MATCH(récap!H678,OFFSET(Tableau1[[#Headers],[01_LANCEMENT]:[15]],MATCH(récap!J678,Tableau1[Codearticle],0),0),0)),"")</f>
        <v/>
      </c>
      <c r="S678" t="e">
        <f>IF(P678=0,"",VLOOKUP(J678,[1]!Tableau1[#All],3,0))</f>
        <v>#REF!</v>
      </c>
      <c r="T678" s="11">
        <f t="shared" si="76"/>
        <v>47</v>
      </c>
      <c r="U678" t="str">
        <f t="shared" si="77"/>
        <v>2023-47</v>
      </c>
    </row>
    <row r="679" spans="5:21" x14ac:dyDescent="0.3">
      <c r="E679">
        <v>7273906</v>
      </c>
      <c r="H679">
        <v>160</v>
      </c>
      <c r="I679" t="s">
        <v>707</v>
      </c>
      <c r="J679" t="s">
        <v>14</v>
      </c>
      <c r="K679" s="10">
        <v>45260</v>
      </c>
      <c r="L679" t="s">
        <v>1800</v>
      </c>
      <c r="M679" t="s">
        <v>28</v>
      </c>
      <c r="N679" t="str">
        <f>IF(VLOOKUP(J679,[1]liste!M:M,1,0)&gt;0,"oui","non")</f>
        <v>oui</v>
      </c>
      <c r="O679" t="str">
        <f>VLOOKUP(J679,[1]liste!M:N,2,0)</f>
        <v>DF</v>
      </c>
      <c r="P679" t="e">
        <f>MATCH(J679,[1]!Tableau1[Codearticle],0)</f>
        <v>#REF!</v>
      </c>
      <c r="R679" t="str">
        <f ca="1">IFERROR(INDEX(Tableau1[[#Headers],[01_LANCEMENT]:[15]],1,MATCH(récap!H679,OFFSET(Tableau1[[#Headers],[01_LANCEMENT]:[15]],MATCH(récap!J679,Tableau1[Codearticle],0),0),0)),"")</f>
        <v/>
      </c>
      <c r="S679" t="e">
        <f>IF(P679=0,"",VLOOKUP(J679,[1]!Tableau1[#All],3,0))</f>
        <v>#REF!</v>
      </c>
      <c r="T679" s="11">
        <f t="shared" si="76"/>
        <v>48</v>
      </c>
      <c r="U679" t="str">
        <f t="shared" si="77"/>
        <v>2023-48</v>
      </c>
    </row>
    <row r="680" spans="5:21" x14ac:dyDescent="0.3">
      <c r="E680">
        <v>6720645</v>
      </c>
      <c r="H680">
        <v>160</v>
      </c>
      <c r="I680" t="s">
        <v>708</v>
      </c>
      <c r="J680" t="s">
        <v>14</v>
      </c>
      <c r="K680" s="10">
        <v>45281</v>
      </c>
      <c r="L680" t="s">
        <v>1800</v>
      </c>
      <c r="M680" t="s">
        <v>28</v>
      </c>
      <c r="N680" t="str">
        <f>IF(VLOOKUP(J680,[1]liste!M:M,1,0)&gt;0,"oui","non")</f>
        <v>oui</v>
      </c>
      <c r="O680" t="str">
        <f>VLOOKUP(J680,[1]liste!M:N,2,0)</f>
        <v>DF</v>
      </c>
      <c r="P680" t="e">
        <f>MATCH(J680,[1]!Tableau1[Codearticle],0)</f>
        <v>#REF!</v>
      </c>
      <c r="R680" t="str">
        <f ca="1">IFERROR(INDEX(Tableau1[[#Headers],[01_LANCEMENT]:[15]],1,MATCH(récap!H680,OFFSET(Tableau1[[#Headers],[01_LANCEMENT]:[15]],MATCH(récap!J680,Tableau1[Codearticle],0),0),0)),"")</f>
        <v/>
      </c>
      <c r="S680" t="e">
        <f>IF(P680=0,"",VLOOKUP(J680,[1]!Tableau1[#All],3,0))</f>
        <v>#REF!</v>
      </c>
      <c r="T680" s="11">
        <f t="shared" si="76"/>
        <v>51</v>
      </c>
      <c r="U680" t="str">
        <f t="shared" si="77"/>
        <v>2023-51</v>
      </c>
    </row>
    <row r="681" spans="5:21" x14ac:dyDescent="0.3">
      <c r="E681">
        <v>8686775</v>
      </c>
      <c r="H681">
        <v>160</v>
      </c>
      <c r="I681" t="s">
        <v>709</v>
      </c>
      <c r="J681" t="s">
        <v>14</v>
      </c>
      <c r="K681" s="10">
        <v>45282</v>
      </c>
      <c r="L681" t="s">
        <v>1800</v>
      </c>
      <c r="M681" t="s">
        <v>28</v>
      </c>
      <c r="N681" t="str">
        <f>IF(VLOOKUP(J681,[1]liste!M:M,1,0)&gt;0,"oui","non")</f>
        <v>oui</v>
      </c>
      <c r="O681" t="str">
        <f>VLOOKUP(J681,[1]liste!M:N,2,0)</f>
        <v>DF</v>
      </c>
      <c r="P681" t="e">
        <f>MATCH(J681,[1]!Tableau1[Codearticle],0)</f>
        <v>#REF!</v>
      </c>
      <c r="R681" t="str">
        <f ca="1">IFERROR(INDEX(Tableau1[[#Headers],[01_LANCEMENT]:[15]],1,MATCH(récap!H681,OFFSET(Tableau1[[#Headers],[01_LANCEMENT]:[15]],MATCH(récap!J681,Tableau1[Codearticle],0),0),0)),"")</f>
        <v/>
      </c>
      <c r="S681" t="e">
        <f>IF(P681=0,"",VLOOKUP(J681,[1]!Tableau1[#All],3,0))</f>
        <v>#REF!</v>
      </c>
      <c r="T681" s="11">
        <f t="shared" si="76"/>
        <v>51</v>
      </c>
      <c r="U681" t="str">
        <f t="shared" si="77"/>
        <v>2023-51</v>
      </c>
    </row>
    <row r="682" spans="5:21" x14ac:dyDescent="0.3">
      <c r="E682">
        <v>4933128</v>
      </c>
      <c r="H682">
        <v>250</v>
      </c>
      <c r="I682" t="s">
        <v>710</v>
      </c>
      <c r="J682" t="s">
        <v>14</v>
      </c>
      <c r="K682" s="10">
        <v>45265</v>
      </c>
      <c r="L682" t="s">
        <v>1800</v>
      </c>
      <c r="M682" t="s">
        <v>28</v>
      </c>
      <c r="N682" t="str">
        <f>IF(VLOOKUP(J682,[1]liste!M:M,1,0)&gt;0,"oui","non")</f>
        <v>oui</v>
      </c>
      <c r="O682" t="str">
        <f>VLOOKUP(J682,[1]liste!M:N,2,0)</f>
        <v>DF</v>
      </c>
      <c r="P682" t="e">
        <f>MATCH(J682,[1]!Tableau1[Codearticle],0)</f>
        <v>#REF!</v>
      </c>
      <c r="R682" t="str">
        <f ca="1">IFERROR(INDEX(Tableau1[[#Headers],[01_LANCEMENT]:[15]],1,MATCH(récap!H682,OFFSET(Tableau1[[#Headers],[01_LANCEMENT]:[15]],MATCH(récap!J682,Tableau1[Codearticle],0),0),0)),"")</f>
        <v/>
      </c>
      <c r="S682" t="e">
        <f>IF(P682=0,"",VLOOKUP(J682,[1]!Tableau1[#All],3,0))</f>
        <v>#REF!</v>
      </c>
      <c r="T682" s="11">
        <f t="shared" si="76"/>
        <v>49</v>
      </c>
      <c r="U682" t="str">
        <f t="shared" si="77"/>
        <v>2023-49</v>
      </c>
    </row>
    <row r="683" spans="5:21" x14ac:dyDescent="0.3">
      <c r="E683">
        <v>2705541</v>
      </c>
      <c r="H683">
        <v>45</v>
      </c>
      <c r="I683" t="s">
        <v>711</v>
      </c>
      <c r="J683" t="s">
        <v>14</v>
      </c>
      <c r="K683" s="10">
        <v>45268</v>
      </c>
      <c r="L683" t="s">
        <v>1800</v>
      </c>
      <c r="M683" t="s">
        <v>28</v>
      </c>
      <c r="N683" t="str">
        <f>IF(VLOOKUP(J683,[1]liste!M:M,1,0)&gt;0,"oui","non")</f>
        <v>oui</v>
      </c>
      <c r="O683" t="str">
        <f>VLOOKUP(J683,[1]liste!M:N,2,0)</f>
        <v>DF</v>
      </c>
      <c r="P683" t="e">
        <f>MATCH(J683,[1]!Tableau1[Codearticle],0)</f>
        <v>#REF!</v>
      </c>
      <c r="R683" t="str">
        <f ca="1">IFERROR(INDEX(Tableau1[[#Headers],[01_LANCEMENT]:[15]],1,MATCH(récap!H683,OFFSET(Tableau1[[#Headers],[01_LANCEMENT]:[15]],MATCH(récap!J683,Tableau1[Codearticle],0),0),0)),"")</f>
        <v/>
      </c>
      <c r="S683" t="e">
        <f>IF(P683=0,"",VLOOKUP(J683,[1]!Tableau1[#All],3,0))</f>
        <v>#REF!</v>
      </c>
      <c r="T683" s="11">
        <f t="shared" ref="T683:T690" si="78">_xlfn.ISOWEEKNUM(K683)</f>
        <v>49</v>
      </c>
      <c r="U683" t="str">
        <f t="shared" ref="U683:U690" si="79">YEAR(K683)&amp;"-"&amp;""&amp;T683</f>
        <v>2023-49</v>
      </c>
    </row>
    <row r="684" spans="5:21" x14ac:dyDescent="0.3">
      <c r="E684">
        <v>1913556</v>
      </c>
      <c r="H684">
        <v>45</v>
      </c>
      <c r="I684" t="s">
        <v>712</v>
      </c>
      <c r="J684" t="s">
        <v>14</v>
      </c>
      <c r="K684" s="10">
        <v>45281</v>
      </c>
      <c r="L684" t="s">
        <v>1800</v>
      </c>
      <c r="M684" t="s">
        <v>28</v>
      </c>
      <c r="N684" t="str">
        <f>IF(VLOOKUP(J684,[1]liste!M:M,1,0)&gt;0,"oui","non")</f>
        <v>oui</v>
      </c>
      <c r="O684" t="str">
        <f>VLOOKUP(J684,[1]liste!M:N,2,0)</f>
        <v>DF</v>
      </c>
      <c r="P684" t="e">
        <f>MATCH(J684,[1]!Tableau1[Codearticle],0)</f>
        <v>#REF!</v>
      </c>
      <c r="R684" t="str">
        <f ca="1">IFERROR(INDEX(Tableau1[[#Headers],[01_LANCEMENT]:[15]],1,MATCH(récap!H684,OFFSET(Tableau1[[#Headers],[01_LANCEMENT]:[15]],MATCH(récap!J684,Tableau1[Codearticle],0),0),0)),"")</f>
        <v/>
      </c>
      <c r="S684" t="e">
        <f>IF(P684=0,"",VLOOKUP(J684,[1]!Tableau1[#All],3,0))</f>
        <v>#REF!</v>
      </c>
      <c r="T684" s="11">
        <f t="shared" si="78"/>
        <v>51</v>
      </c>
      <c r="U684" t="str">
        <f t="shared" si="79"/>
        <v>2023-51</v>
      </c>
    </row>
    <row r="685" spans="5:21" x14ac:dyDescent="0.3">
      <c r="E685">
        <v>9012420</v>
      </c>
      <c r="H685">
        <v>280</v>
      </c>
      <c r="I685" t="s">
        <v>713</v>
      </c>
      <c r="J685" t="s">
        <v>14</v>
      </c>
      <c r="K685" s="10">
        <v>45240</v>
      </c>
      <c r="L685" t="s">
        <v>1800</v>
      </c>
      <c r="M685" t="s">
        <v>28</v>
      </c>
      <c r="N685" t="str">
        <f>IF(VLOOKUP(J685,[1]liste!M:M,1,0)&gt;0,"oui","non")</f>
        <v>oui</v>
      </c>
      <c r="O685" t="str">
        <f>VLOOKUP(J685,[1]liste!M:N,2,0)</f>
        <v>DF</v>
      </c>
      <c r="P685" t="e">
        <f>MATCH(J685,[1]!Tableau1[Codearticle],0)</f>
        <v>#REF!</v>
      </c>
      <c r="R685" t="str">
        <f ca="1">IFERROR(INDEX(Tableau1[[#Headers],[01_LANCEMENT]:[15]],1,MATCH(récap!H685,OFFSET(Tableau1[[#Headers],[01_LANCEMENT]:[15]],MATCH(récap!J685,Tableau1[Codearticle],0),0),0)),"")</f>
        <v>15</v>
      </c>
      <c r="S685" t="e">
        <f>IF(P685=0,"",VLOOKUP(J685,[1]!Tableau1[#All],3,0))</f>
        <v>#REF!</v>
      </c>
      <c r="T685" s="11">
        <f t="shared" si="78"/>
        <v>45</v>
      </c>
      <c r="U685" t="str">
        <f t="shared" si="79"/>
        <v>2023-45</v>
      </c>
    </row>
    <row r="686" spans="5:21" x14ac:dyDescent="0.3">
      <c r="E686">
        <v>4326170</v>
      </c>
      <c r="H686">
        <v>280</v>
      </c>
      <c r="I686" t="s">
        <v>714</v>
      </c>
      <c r="J686" t="s">
        <v>14</v>
      </c>
      <c r="K686" s="10">
        <v>45252</v>
      </c>
      <c r="L686" t="s">
        <v>1800</v>
      </c>
      <c r="M686" t="s">
        <v>28</v>
      </c>
      <c r="N686" t="str">
        <f>IF(VLOOKUP(J686,[1]liste!M:M,1,0)&gt;0,"oui","non")</f>
        <v>oui</v>
      </c>
      <c r="O686" t="str">
        <f>VLOOKUP(J686,[1]liste!M:N,2,0)</f>
        <v>DF</v>
      </c>
      <c r="P686" t="e">
        <f>MATCH(J686,[1]!Tableau1[Codearticle],0)</f>
        <v>#REF!</v>
      </c>
      <c r="R686" t="str">
        <f ca="1">IFERROR(INDEX(Tableau1[[#Headers],[01_LANCEMENT]:[15]],1,MATCH(récap!H686,OFFSET(Tableau1[[#Headers],[01_LANCEMENT]:[15]],MATCH(récap!J686,Tableau1[Codearticle],0),0),0)),"")</f>
        <v>15</v>
      </c>
      <c r="S686" t="e">
        <f>IF(P686=0,"",VLOOKUP(J686,[1]!Tableau1[#All],3,0))</f>
        <v>#REF!</v>
      </c>
      <c r="T686" s="11">
        <f t="shared" si="78"/>
        <v>47</v>
      </c>
      <c r="U686" t="str">
        <f t="shared" si="79"/>
        <v>2023-47</v>
      </c>
    </row>
    <row r="687" spans="5:21" x14ac:dyDescent="0.3">
      <c r="E687">
        <v>4788019</v>
      </c>
      <c r="H687">
        <v>280</v>
      </c>
      <c r="I687" t="s">
        <v>715</v>
      </c>
      <c r="J687" t="s">
        <v>14</v>
      </c>
      <c r="K687" s="10">
        <v>45240</v>
      </c>
      <c r="L687" t="s">
        <v>1800</v>
      </c>
      <c r="M687" t="s">
        <v>28</v>
      </c>
      <c r="N687" t="str">
        <f>IF(VLOOKUP(J687,[1]liste!M:M,1,0)&gt;0,"oui","non")</f>
        <v>oui</v>
      </c>
      <c r="O687" t="str">
        <f>VLOOKUP(J687,[1]liste!M:N,2,0)</f>
        <v>DF</v>
      </c>
      <c r="P687" t="e">
        <f>MATCH(J687,[1]!Tableau1[Codearticle],0)</f>
        <v>#REF!</v>
      </c>
      <c r="R687" t="str">
        <f ca="1">IFERROR(INDEX(Tableau1[[#Headers],[01_LANCEMENT]:[15]],1,MATCH(récap!H687,OFFSET(Tableau1[[#Headers],[01_LANCEMENT]:[15]],MATCH(récap!J687,Tableau1[Codearticle],0),0),0)),"")</f>
        <v>15</v>
      </c>
      <c r="S687" t="e">
        <f>IF(P687=0,"",VLOOKUP(J687,[1]!Tableau1[#All],3,0))</f>
        <v>#REF!</v>
      </c>
      <c r="T687" s="11">
        <f t="shared" si="78"/>
        <v>45</v>
      </c>
      <c r="U687" t="str">
        <f t="shared" si="79"/>
        <v>2023-45</v>
      </c>
    </row>
    <row r="688" spans="5:21" x14ac:dyDescent="0.3">
      <c r="E688">
        <v>1032399</v>
      </c>
      <c r="H688">
        <v>280</v>
      </c>
      <c r="I688" t="s">
        <v>716</v>
      </c>
      <c r="J688" t="s">
        <v>14</v>
      </c>
      <c r="K688" s="10">
        <v>45254</v>
      </c>
      <c r="L688" t="s">
        <v>1800</v>
      </c>
      <c r="M688" t="s">
        <v>28</v>
      </c>
      <c r="N688" t="str">
        <f>IF(VLOOKUP(J688,[1]liste!M:M,1,0)&gt;0,"oui","non")</f>
        <v>oui</v>
      </c>
      <c r="O688" t="str">
        <f>VLOOKUP(J688,[1]liste!M:N,2,0)</f>
        <v>DF</v>
      </c>
      <c r="P688" t="e">
        <f>MATCH(J688,[1]!Tableau1[Codearticle],0)</f>
        <v>#REF!</v>
      </c>
      <c r="R688" t="str">
        <f ca="1">IFERROR(INDEX(Tableau1[[#Headers],[01_LANCEMENT]:[15]],1,MATCH(récap!H688,OFFSET(Tableau1[[#Headers],[01_LANCEMENT]:[15]],MATCH(récap!J688,Tableau1[Codearticle],0),0),0)),"")</f>
        <v>15</v>
      </c>
      <c r="S688" t="e">
        <f>IF(P688=0,"",VLOOKUP(J688,[1]!Tableau1[#All],3,0))</f>
        <v>#REF!</v>
      </c>
      <c r="T688" s="11">
        <f t="shared" si="78"/>
        <v>47</v>
      </c>
      <c r="U688" t="str">
        <f t="shared" si="79"/>
        <v>2023-47</v>
      </c>
    </row>
    <row r="689" spans="5:21" x14ac:dyDescent="0.3">
      <c r="E689">
        <v>6128488</v>
      </c>
      <c r="H689">
        <v>223</v>
      </c>
      <c r="I689" t="s">
        <v>717</v>
      </c>
      <c r="J689" t="s">
        <v>14</v>
      </c>
      <c r="K689" s="10">
        <v>45246</v>
      </c>
      <c r="L689" t="s">
        <v>1800</v>
      </c>
      <c r="M689" t="s">
        <v>28</v>
      </c>
      <c r="N689" t="str">
        <f>IF(VLOOKUP(J689,[1]liste!M:M,1,0)&gt;0,"oui","non")</f>
        <v>oui</v>
      </c>
      <c r="O689" t="str">
        <f>VLOOKUP(J689,[1]liste!M:N,2,0)</f>
        <v>DF</v>
      </c>
      <c r="P689" t="e">
        <f>MATCH(J689,[1]!Tableau1[Codearticle],0)</f>
        <v>#REF!</v>
      </c>
      <c r="R689" t="str">
        <f ca="1">IFERROR(INDEX(Tableau1[[#Headers],[01_LANCEMENT]:[15]],1,MATCH(récap!H689,OFFSET(Tableau1[[#Headers],[01_LANCEMENT]:[15]],MATCH(récap!J689,Tableau1[Codearticle],0),0),0)),"")</f>
        <v/>
      </c>
      <c r="S689" t="e">
        <f>IF(P689=0,"",VLOOKUP(J689,[1]!Tableau1[#All],3,0))</f>
        <v>#REF!</v>
      </c>
      <c r="T689" s="11">
        <f t="shared" si="78"/>
        <v>46</v>
      </c>
      <c r="U689" t="str">
        <f t="shared" si="79"/>
        <v>2023-46</v>
      </c>
    </row>
    <row r="690" spans="5:21" x14ac:dyDescent="0.3">
      <c r="E690">
        <v>3714719</v>
      </c>
      <c r="H690">
        <v>280</v>
      </c>
      <c r="I690" t="s">
        <v>718</v>
      </c>
      <c r="J690" t="s">
        <v>14</v>
      </c>
      <c r="K690" s="10">
        <v>45278</v>
      </c>
      <c r="L690" t="s">
        <v>1800</v>
      </c>
      <c r="M690" t="s">
        <v>28</v>
      </c>
      <c r="N690" t="str">
        <f>IF(VLOOKUP(J690,[1]liste!M:M,1,0)&gt;0,"oui","non")</f>
        <v>oui</v>
      </c>
      <c r="O690" t="str">
        <f>VLOOKUP(J690,[1]liste!M:N,2,0)</f>
        <v>DF</v>
      </c>
      <c r="P690" t="e">
        <f>MATCH(J690,[1]!Tableau1[Codearticle],0)</f>
        <v>#REF!</v>
      </c>
      <c r="R690" t="str">
        <f ca="1">IFERROR(INDEX(Tableau1[[#Headers],[01_LANCEMENT]:[15]],1,MATCH(récap!H690,OFFSET(Tableau1[[#Headers],[01_LANCEMENT]:[15]],MATCH(récap!J690,Tableau1[Codearticle],0),0),0)),"")</f>
        <v>15</v>
      </c>
      <c r="S690" t="e">
        <f>IF(P690=0,"",VLOOKUP(J690,[1]!Tableau1[#All],3,0))</f>
        <v>#REF!</v>
      </c>
      <c r="T690" s="11">
        <f t="shared" si="78"/>
        <v>51</v>
      </c>
      <c r="U690" t="str">
        <f t="shared" si="79"/>
        <v>2023-51</v>
      </c>
    </row>
    <row r="691" spans="5:21" x14ac:dyDescent="0.3">
      <c r="E691">
        <v>4667052</v>
      </c>
      <c r="H691">
        <v>9046</v>
      </c>
      <c r="I691" t="s">
        <v>719</v>
      </c>
      <c r="J691" t="s">
        <v>14</v>
      </c>
      <c r="K691" s="10">
        <v>45273</v>
      </c>
      <c r="L691" t="s">
        <v>1800</v>
      </c>
      <c r="M691" t="s">
        <v>28</v>
      </c>
      <c r="N691" t="str">
        <f>IF(VLOOKUP(J691,[1]liste!M:M,1,0)&gt;0,"oui","non")</f>
        <v>oui</v>
      </c>
      <c r="O691" t="str">
        <f>VLOOKUP(J691,[1]liste!M:N,2,0)</f>
        <v>DF</v>
      </c>
      <c r="P691" t="e">
        <f>MATCH(J691,[1]!Tableau1[Codearticle],0)</f>
        <v>#REF!</v>
      </c>
      <c r="R691" t="str">
        <f ca="1">IFERROR(INDEX(Tableau1[[#Headers],[01_LANCEMENT]:[15]],1,MATCH(récap!H691,OFFSET(Tableau1[[#Headers],[01_LANCEMENT]:[15]],MATCH(récap!J691,Tableau1[Codearticle],0),0),0)),"")</f>
        <v/>
      </c>
      <c r="S691" t="e">
        <f>IF(P691=0,"",VLOOKUP(J691,[1]!Tableau1[#All],3,0))</f>
        <v>#REF!</v>
      </c>
      <c r="T691" s="11">
        <f t="shared" ref="T691:T703" si="80">_xlfn.ISOWEEKNUM(K691)</f>
        <v>50</v>
      </c>
      <c r="U691" t="str">
        <f t="shared" ref="U691:U703" si="81">YEAR(K691)&amp;"-"&amp;""&amp;T691</f>
        <v>2023-50</v>
      </c>
    </row>
    <row r="692" spans="5:21" x14ac:dyDescent="0.3">
      <c r="E692">
        <v>4913770</v>
      </c>
      <c r="H692">
        <v>9045</v>
      </c>
      <c r="I692" t="s">
        <v>720</v>
      </c>
      <c r="J692" t="s">
        <v>14</v>
      </c>
      <c r="K692" s="10">
        <v>45240</v>
      </c>
      <c r="L692" t="s">
        <v>1800</v>
      </c>
      <c r="M692" t="s">
        <v>28</v>
      </c>
      <c r="N692" t="str">
        <f>IF(VLOOKUP(J692,[1]liste!M:M,1,0)&gt;0,"oui","non")</f>
        <v>oui</v>
      </c>
      <c r="O692" t="str">
        <f>VLOOKUP(J692,[1]liste!M:N,2,0)</f>
        <v>DF</v>
      </c>
      <c r="P692" t="e">
        <f>MATCH(J692,[1]!Tableau1[Codearticle],0)</f>
        <v>#REF!</v>
      </c>
      <c r="R692" t="str">
        <f ca="1">IFERROR(INDEX(Tableau1[[#Headers],[01_LANCEMENT]:[15]],1,MATCH(récap!H692,OFFSET(Tableau1[[#Headers],[01_LANCEMENT]:[15]],MATCH(récap!J692,Tableau1[Codearticle],0),0),0)),"")</f>
        <v/>
      </c>
      <c r="S692" t="e">
        <f>IF(P692=0,"",VLOOKUP(J692,[1]!Tableau1[#All],3,0))</f>
        <v>#REF!</v>
      </c>
      <c r="T692" s="11">
        <f t="shared" si="80"/>
        <v>45</v>
      </c>
      <c r="U692" t="str">
        <f t="shared" si="81"/>
        <v>2023-45</v>
      </c>
    </row>
    <row r="693" spans="5:21" x14ac:dyDescent="0.3">
      <c r="E693">
        <v>8445901</v>
      </c>
      <c r="H693">
        <v>45</v>
      </c>
      <c r="I693" t="s">
        <v>721</v>
      </c>
      <c r="J693" t="s">
        <v>14</v>
      </c>
      <c r="K693" s="10">
        <v>45268</v>
      </c>
      <c r="L693" t="s">
        <v>1800</v>
      </c>
      <c r="M693" t="s">
        <v>28</v>
      </c>
      <c r="N693" t="str">
        <f>IF(VLOOKUP(J693,[1]liste!M:M,1,0)&gt;0,"oui","non")</f>
        <v>oui</v>
      </c>
      <c r="O693" t="str">
        <f>VLOOKUP(J693,[1]liste!M:N,2,0)</f>
        <v>DF</v>
      </c>
      <c r="P693" t="e">
        <f>MATCH(J693,[1]!Tableau1[Codearticle],0)</f>
        <v>#REF!</v>
      </c>
      <c r="R693" t="str">
        <f ca="1">IFERROR(INDEX(Tableau1[[#Headers],[01_LANCEMENT]:[15]],1,MATCH(récap!H693,OFFSET(Tableau1[[#Headers],[01_LANCEMENT]:[15]],MATCH(récap!J693,Tableau1[Codearticle],0),0),0)),"")</f>
        <v/>
      </c>
      <c r="S693" t="e">
        <f>IF(P693=0,"",VLOOKUP(J693,[1]!Tableau1[#All],3,0))</f>
        <v>#REF!</v>
      </c>
      <c r="T693" s="11">
        <f t="shared" si="80"/>
        <v>49</v>
      </c>
      <c r="U693" t="str">
        <f t="shared" si="81"/>
        <v>2023-49</v>
      </c>
    </row>
    <row r="694" spans="5:21" x14ac:dyDescent="0.3">
      <c r="E694">
        <v>7661700</v>
      </c>
      <c r="H694">
        <v>45</v>
      </c>
      <c r="I694" t="s">
        <v>722</v>
      </c>
      <c r="J694" t="s">
        <v>14</v>
      </c>
      <c r="K694" s="10">
        <v>45264</v>
      </c>
      <c r="L694" t="s">
        <v>1800</v>
      </c>
      <c r="M694" t="s">
        <v>28</v>
      </c>
      <c r="N694" t="str">
        <f>IF(VLOOKUP(J694,[1]liste!M:M,1,0)&gt;0,"oui","non")</f>
        <v>oui</v>
      </c>
      <c r="O694" t="str">
        <f>VLOOKUP(J694,[1]liste!M:N,2,0)</f>
        <v>DF</v>
      </c>
      <c r="P694" t="e">
        <f>MATCH(J694,[1]!Tableau1[Codearticle],0)</f>
        <v>#REF!</v>
      </c>
      <c r="R694" t="str">
        <f ca="1">IFERROR(INDEX(Tableau1[[#Headers],[01_LANCEMENT]:[15]],1,MATCH(récap!H694,OFFSET(Tableau1[[#Headers],[01_LANCEMENT]:[15]],MATCH(récap!J694,Tableau1[Codearticle],0),0),0)),"")</f>
        <v/>
      </c>
      <c r="S694" t="e">
        <f>IF(P694=0,"",VLOOKUP(J694,[1]!Tableau1[#All],3,0))</f>
        <v>#REF!</v>
      </c>
      <c r="T694" s="11">
        <f t="shared" si="80"/>
        <v>49</v>
      </c>
      <c r="U694" t="str">
        <f t="shared" si="81"/>
        <v>2023-49</v>
      </c>
    </row>
    <row r="695" spans="5:21" x14ac:dyDescent="0.3">
      <c r="E695">
        <v>2651340</v>
      </c>
      <c r="H695">
        <v>45</v>
      </c>
      <c r="I695" t="s">
        <v>723</v>
      </c>
      <c r="J695" t="s">
        <v>14</v>
      </c>
      <c r="K695" s="10">
        <v>45267</v>
      </c>
      <c r="L695" t="s">
        <v>1800</v>
      </c>
      <c r="M695" t="s">
        <v>28</v>
      </c>
      <c r="N695" t="str">
        <f>IF(VLOOKUP(J695,[1]liste!M:M,1,0)&gt;0,"oui","non")</f>
        <v>oui</v>
      </c>
      <c r="O695" t="str">
        <f>VLOOKUP(J695,[1]liste!M:N,2,0)</f>
        <v>DF</v>
      </c>
      <c r="P695" t="e">
        <f>MATCH(J695,[1]!Tableau1[Codearticle],0)</f>
        <v>#REF!</v>
      </c>
      <c r="R695" t="str">
        <f ca="1">IFERROR(INDEX(Tableau1[[#Headers],[01_LANCEMENT]:[15]],1,MATCH(récap!H695,OFFSET(Tableau1[[#Headers],[01_LANCEMENT]:[15]],MATCH(récap!J695,Tableau1[Codearticle],0),0),0)),"")</f>
        <v/>
      </c>
      <c r="S695" t="e">
        <f>IF(P695=0,"",VLOOKUP(J695,[1]!Tableau1[#All],3,0))</f>
        <v>#REF!</v>
      </c>
      <c r="T695" s="11">
        <f t="shared" si="80"/>
        <v>49</v>
      </c>
      <c r="U695" t="str">
        <f t="shared" si="81"/>
        <v>2023-49</v>
      </c>
    </row>
    <row r="696" spans="5:21" x14ac:dyDescent="0.3">
      <c r="E696">
        <v>4439183</v>
      </c>
      <c r="H696">
        <v>45</v>
      </c>
      <c r="I696" t="s">
        <v>724</v>
      </c>
      <c r="J696" t="s">
        <v>14</v>
      </c>
      <c r="K696" s="10">
        <v>45282</v>
      </c>
      <c r="L696" t="s">
        <v>1800</v>
      </c>
      <c r="M696" t="s">
        <v>28</v>
      </c>
      <c r="N696" t="str">
        <f>IF(VLOOKUP(J696,[1]liste!M:M,1,0)&gt;0,"oui","non")</f>
        <v>oui</v>
      </c>
      <c r="O696" t="str">
        <f>VLOOKUP(J696,[1]liste!M:N,2,0)</f>
        <v>DF</v>
      </c>
      <c r="P696" t="e">
        <f>MATCH(J696,[1]!Tableau1[Codearticle],0)</f>
        <v>#REF!</v>
      </c>
      <c r="R696" t="str">
        <f ca="1">IFERROR(INDEX(Tableau1[[#Headers],[01_LANCEMENT]:[15]],1,MATCH(récap!H696,OFFSET(Tableau1[[#Headers],[01_LANCEMENT]:[15]],MATCH(récap!J696,Tableau1[Codearticle],0),0),0)),"")</f>
        <v/>
      </c>
      <c r="S696" t="e">
        <f>IF(P696=0,"",VLOOKUP(J696,[1]!Tableau1[#All],3,0))</f>
        <v>#REF!</v>
      </c>
      <c r="T696" s="11">
        <f t="shared" si="80"/>
        <v>51</v>
      </c>
      <c r="U696" t="str">
        <f t="shared" si="81"/>
        <v>2023-51</v>
      </c>
    </row>
    <row r="697" spans="5:21" x14ac:dyDescent="0.3">
      <c r="E697">
        <v>7714423</v>
      </c>
      <c r="H697">
        <v>970</v>
      </c>
      <c r="I697" t="s">
        <v>725</v>
      </c>
      <c r="J697" t="s">
        <v>14</v>
      </c>
      <c r="K697" s="10">
        <v>45265</v>
      </c>
      <c r="L697" t="s">
        <v>1800</v>
      </c>
      <c r="M697" t="s">
        <v>28</v>
      </c>
      <c r="N697" t="str">
        <f>IF(VLOOKUP(J697,[1]liste!M:M,1,0)&gt;0,"oui","non")</f>
        <v>oui</v>
      </c>
      <c r="O697" t="str">
        <f>VLOOKUP(J697,[1]liste!M:N,2,0)</f>
        <v>DF</v>
      </c>
      <c r="P697" t="e">
        <f>MATCH(J697,[1]!Tableau1[Codearticle],0)</f>
        <v>#REF!</v>
      </c>
      <c r="R697" t="str">
        <f ca="1">IFERROR(INDEX(Tableau1[[#Headers],[01_LANCEMENT]:[15]],1,MATCH(récap!H697,OFFSET(Tableau1[[#Headers],[01_LANCEMENT]:[15]],MATCH(récap!J697,Tableau1[Codearticle],0),0),0)),"")</f>
        <v/>
      </c>
      <c r="S697" t="e">
        <f>IF(P697=0,"",VLOOKUP(J697,[1]!Tableau1[#All],3,0))</f>
        <v>#REF!</v>
      </c>
      <c r="T697" s="11">
        <f t="shared" si="80"/>
        <v>49</v>
      </c>
      <c r="U697" t="str">
        <f t="shared" si="81"/>
        <v>2023-49</v>
      </c>
    </row>
    <row r="698" spans="5:21" x14ac:dyDescent="0.3">
      <c r="E698">
        <v>8986219</v>
      </c>
      <c r="H698">
        <v>45</v>
      </c>
      <c r="I698" t="s">
        <v>726</v>
      </c>
      <c r="J698" t="s">
        <v>14</v>
      </c>
      <c r="K698" s="10">
        <v>45238</v>
      </c>
      <c r="L698" t="s">
        <v>1800</v>
      </c>
      <c r="M698" t="s">
        <v>28</v>
      </c>
      <c r="N698" t="str">
        <f>IF(VLOOKUP(J698,[1]liste!M:M,1,0)&gt;0,"oui","non")</f>
        <v>oui</v>
      </c>
      <c r="O698" t="str">
        <f>VLOOKUP(J698,[1]liste!M:N,2,0)</f>
        <v>DF</v>
      </c>
      <c r="P698" t="e">
        <f>MATCH(J698,[1]!Tableau1[Codearticle],0)</f>
        <v>#REF!</v>
      </c>
      <c r="R698" t="str">
        <f ca="1">IFERROR(INDEX(Tableau1[[#Headers],[01_LANCEMENT]:[15]],1,MATCH(récap!H698,OFFSET(Tableau1[[#Headers],[01_LANCEMENT]:[15]],MATCH(récap!J698,Tableau1[Codearticle],0),0),0)),"")</f>
        <v/>
      </c>
      <c r="S698" t="e">
        <f>IF(P698=0,"",VLOOKUP(J698,[1]!Tableau1[#All],3,0))</f>
        <v>#REF!</v>
      </c>
      <c r="T698" s="11">
        <f t="shared" si="80"/>
        <v>45</v>
      </c>
      <c r="U698" t="str">
        <f t="shared" si="81"/>
        <v>2023-45</v>
      </c>
    </row>
    <row r="699" spans="5:21" x14ac:dyDescent="0.3">
      <c r="E699">
        <v>3426903</v>
      </c>
      <c r="H699">
        <v>45</v>
      </c>
      <c r="I699" t="s">
        <v>727</v>
      </c>
      <c r="J699" t="s">
        <v>14</v>
      </c>
      <c r="K699" s="10">
        <v>45268</v>
      </c>
      <c r="L699" t="s">
        <v>1800</v>
      </c>
      <c r="M699" t="s">
        <v>28</v>
      </c>
      <c r="N699" t="str">
        <f>IF(VLOOKUP(J699,[1]liste!M:M,1,0)&gt;0,"oui","non")</f>
        <v>oui</v>
      </c>
      <c r="O699" t="str">
        <f>VLOOKUP(J699,[1]liste!M:N,2,0)</f>
        <v>DF</v>
      </c>
      <c r="P699" t="e">
        <f>MATCH(J699,[1]!Tableau1[Codearticle],0)</f>
        <v>#REF!</v>
      </c>
      <c r="R699" t="str">
        <f ca="1">IFERROR(INDEX(Tableau1[[#Headers],[01_LANCEMENT]:[15]],1,MATCH(récap!H699,OFFSET(Tableau1[[#Headers],[01_LANCEMENT]:[15]],MATCH(récap!J699,Tableau1[Codearticle],0),0),0)),"")</f>
        <v/>
      </c>
      <c r="S699" t="e">
        <f>IF(P699=0,"",VLOOKUP(J699,[1]!Tableau1[#All],3,0))</f>
        <v>#REF!</v>
      </c>
      <c r="T699" s="11">
        <f t="shared" si="80"/>
        <v>49</v>
      </c>
      <c r="U699" t="str">
        <f t="shared" si="81"/>
        <v>2023-49</v>
      </c>
    </row>
    <row r="700" spans="5:21" x14ac:dyDescent="0.3">
      <c r="E700">
        <v>2033642</v>
      </c>
      <c r="H700">
        <v>45</v>
      </c>
      <c r="I700" t="s">
        <v>728</v>
      </c>
      <c r="J700" t="s">
        <v>14</v>
      </c>
      <c r="K700" s="10">
        <v>45287</v>
      </c>
      <c r="L700" t="s">
        <v>1800</v>
      </c>
      <c r="M700" t="s">
        <v>28</v>
      </c>
      <c r="N700" t="str">
        <f>IF(VLOOKUP(J700,[1]liste!M:M,1,0)&gt;0,"oui","non")</f>
        <v>oui</v>
      </c>
      <c r="O700" t="str">
        <f>VLOOKUP(J700,[1]liste!M:N,2,0)</f>
        <v>DF</v>
      </c>
      <c r="P700" t="e">
        <f>MATCH(J700,[1]!Tableau1[Codearticle],0)</f>
        <v>#REF!</v>
      </c>
      <c r="R700" t="str">
        <f ca="1">IFERROR(INDEX(Tableau1[[#Headers],[01_LANCEMENT]:[15]],1,MATCH(récap!H700,OFFSET(Tableau1[[#Headers],[01_LANCEMENT]:[15]],MATCH(récap!J700,Tableau1[Codearticle],0),0),0)),"")</f>
        <v/>
      </c>
      <c r="S700" t="e">
        <f>IF(P700=0,"",VLOOKUP(J700,[1]!Tableau1[#All],3,0))</f>
        <v>#REF!</v>
      </c>
      <c r="T700" s="11">
        <f t="shared" si="80"/>
        <v>52</v>
      </c>
      <c r="U700" t="str">
        <f t="shared" si="81"/>
        <v>2023-52</v>
      </c>
    </row>
    <row r="701" spans="5:21" x14ac:dyDescent="0.3">
      <c r="E701">
        <v>2080934</v>
      </c>
      <c r="H701">
        <v>9105</v>
      </c>
      <c r="I701" t="s">
        <v>729</v>
      </c>
      <c r="J701" t="s">
        <v>14</v>
      </c>
      <c r="K701" s="10">
        <v>45282</v>
      </c>
      <c r="L701" t="s">
        <v>1800</v>
      </c>
      <c r="M701" t="s">
        <v>29</v>
      </c>
      <c r="N701" t="str">
        <f>IF(VLOOKUP(J701,[1]liste!M:M,1,0)&gt;0,"oui","non")</f>
        <v>oui</v>
      </c>
      <c r="O701" t="str">
        <f>VLOOKUP(J701,[1]liste!M:N,2,0)</f>
        <v>DF</v>
      </c>
      <c r="P701" t="e">
        <f>MATCH(J701,[1]!Tableau1[Codearticle],0)</f>
        <v>#REF!</v>
      </c>
      <c r="R701" t="str">
        <f ca="1">IFERROR(INDEX(Tableau1[[#Headers],[01_LANCEMENT]:[15]],1,MATCH(récap!H701,OFFSET(Tableau1[[#Headers],[01_LANCEMENT]:[15]],MATCH(récap!J701,Tableau1[Codearticle],0),0),0)),"")</f>
        <v/>
      </c>
      <c r="S701" t="e">
        <f>IF(P701=0,"",VLOOKUP(J701,[1]!Tableau1[#All],3,0))</f>
        <v>#REF!</v>
      </c>
      <c r="T701" s="11">
        <f t="shared" si="80"/>
        <v>51</v>
      </c>
      <c r="U701" t="str">
        <f t="shared" si="81"/>
        <v>2023-51</v>
      </c>
    </row>
    <row r="702" spans="5:21" x14ac:dyDescent="0.3">
      <c r="E702">
        <v>9141585</v>
      </c>
      <c r="H702">
        <v>9075</v>
      </c>
      <c r="I702" t="s">
        <v>730</v>
      </c>
      <c r="J702" t="s">
        <v>14</v>
      </c>
      <c r="K702" s="10">
        <v>45260</v>
      </c>
      <c r="L702" t="s">
        <v>1800</v>
      </c>
      <c r="M702" t="s">
        <v>28</v>
      </c>
      <c r="N702" t="str">
        <f>IF(VLOOKUP(J702,[1]liste!M:M,1,0)&gt;0,"oui","non")</f>
        <v>oui</v>
      </c>
      <c r="O702" t="str">
        <f>VLOOKUP(J702,[1]liste!M:N,2,0)</f>
        <v>DF</v>
      </c>
      <c r="P702" t="e">
        <f>MATCH(J702,[1]!Tableau1[Codearticle],0)</f>
        <v>#REF!</v>
      </c>
      <c r="R702" t="str">
        <f ca="1">IFERROR(INDEX(Tableau1[[#Headers],[01_LANCEMENT]:[15]],1,MATCH(récap!H702,OFFSET(Tableau1[[#Headers],[01_LANCEMENT]:[15]],MATCH(récap!J702,Tableau1[Codearticle],0),0),0)),"")</f>
        <v/>
      </c>
      <c r="S702" t="e">
        <f>IF(P702=0,"",VLOOKUP(J702,[1]!Tableau1[#All],3,0))</f>
        <v>#REF!</v>
      </c>
      <c r="T702" s="11">
        <f t="shared" si="80"/>
        <v>48</v>
      </c>
      <c r="U702" t="str">
        <f t="shared" si="81"/>
        <v>2023-48</v>
      </c>
    </row>
    <row r="703" spans="5:21" x14ac:dyDescent="0.3">
      <c r="E703">
        <v>3099439</v>
      </c>
      <c r="H703">
        <v>1025</v>
      </c>
      <c r="I703" t="s">
        <v>731</v>
      </c>
      <c r="J703" t="s">
        <v>14</v>
      </c>
      <c r="K703" s="10">
        <v>45259</v>
      </c>
      <c r="L703" t="s">
        <v>1800</v>
      </c>
      <c r="M703" t="s">
        <v>28</v>
      </c>
      <c r="N703" t="str">
        <f>IF(VLOOKUP(J703,[1]liste!M:M,1,0)&gt;0,"oui","non")</f>
        <v>oui</v>
      </c>
      <c r="O703" t="str">
        <f>VLOOKUP(J703,[1]liste!M:N,2,0)</f>
        <v>DF</v>
      </c>
      <c r="P703" t="e">
        <f>MATCH(J703,[1]!Tableau1[Codearticle],0)</f>
        <v>#REF!</v>
      </c>
      <c r="R703" t="str">
        <f ca="1">IFERROR(INDEX(Tableau1[[#Headers],[01_LANCEMENT]:[15]],1,MATCH(récap!H703,OFFSET(Tableau1[[#Headers],[01_LANCEMENT]:[15]],MATCH(récap!J703,Tableau1[Codearticle],0),0),0)),"")</f>
        <v/>
      </c>
      <c r="S703" t="e">
        <f>IF(P703=0,"",VLOOKUP(J703,[1]!Tableau1[#All],3,0))</f>
        <v>#REF!</v>
      </c>
      <c r="T703" s="11">
        <f t="shared" si="80"/>
        <v>48</v>
      </c>
      <c r="U703" t="str">
        <f t="shared" si="81"/>
        <v>2023-48</v>
      </c>
    </row>
    <row r="704" spans="5:21" x14ac:dyDescent="0.3">
      <c r="E704">
        <v>7560357</v>
      </c>
      <c r="H704">
        <v>9075</v>
      </c>
      <c r="I704" t="s">
        <v>732</v>
      </c>
      <c r="J704" t="s">
        <v>14</v>
      </c>
      <c r="K704" s="10">
        <v>45260</v>
      </c>
      <c r="L704" t="s">
        <v>1800</v>
      </c>
      <c r="M704" t="s">
        <v>28</v>
      </c>
      <c r="N704" t="str">
        <f>IF(VLOOKUP(J704,[1]liste!M:M,1,0)&gt;0,"oui","non")</f>
        <v>oui</v>
      </c>
      <c r="O704" t="str">
        <f>VLOOKUP(J704,[1]liste!M:N,2,0)</f>
        <v>DF</v>
      </c>
      <c r="P704" t="e">
        <f>MATCH(J704,[1]!Tableau1[Codearticle],0)</f>
        <v>#REF!</v>
      </c>
      <c r="R704" t="str">
        <f ca="1">IFERROR(INDEX(Tableau1[[#Headers],[01_LANCEMENT]:[15]],1,MATCH(récap!H704,OFFSET(Tableau1[[#Headers],[01_LANCEMENT]:[15]],MATCH(récap!J704,Tableau1[Codearticle],0),0),0)),"")</f>
        <v/>
      </c>
      <c r="S704" t="e">
        <f>IF(P704=0,"",VLOOKUP(J704,[1]!Tableau1[#All],3,0))</f>
        <v>#REF!</v>
      </c>
      <c r="T704" s="11">
        <f t="shared" ref="T704:T723" si="82">_xlfn.ISOWEEKNUM(K704)</f>
        <v>48</v>
      </c>
      <c r="U704" t="str">
        <f t="shared" ref="U704:U723" si="83">YEAR(K704)&amp;"-"&amp;""&amp;T704</f>
        <v>2023-48</v>
      </c>
    </row>
    <row r="705" spans="5:21" x14ac:dyDescent="0.3">
      <c r="E705">
        <v>4709474</v>
      </c>
      <c r="H705">
        <v>270</v>
      </c>
      <c r="I705" t="s">
        <v>733</v>
      </c>
      <c r="J705" t="s">
        <v>14</v>
      </c>
      <c r="K705" s="10">
        <v>45260</v>
      </c>
      <c r="L705" t="s">
        <v>1800</v>
      </c>
      <c r="M705" t="s">
        <v>28</v>
      </c>
      <c r="N705" t="str">
        <f>IF(VLOOKUP(J705,[1]liste!M:M,1,0)&gt;0,"oui","non")</f>
        <v>oui</v>
      </c>
      <c r="O705" t="str">
        <f>VLOOKUP(J705,[1]liste!M:N,2,0)</f>
        <v>DF</v>
      </c>
      <c r="P705" t="e">
        <f>MATCH(J705,[1]!Tableau1[Codearticle],0)</f>
        <v>#REF!</v>
      </c>
      <c r="R705" t="str">
        <f ca="1">IFERROR(INDEX(Tableau1[[#Headers],[01_LANCEMENT]:[15]],1,MATCH(récap!H705,OFFSET(Tableau1[[#Headers],[01_LANCEMENT]:[15]],MATCH(récap!J705,Tableau1[Codearticle],0),0),0)),"")</f>
        <v/>
      </c>
      <c r="S705" t="e">
        <f>IF(P705=0,"",VLOOKUP(J705,[1]!Tableau1[#All],3,0))</f>
        <v>#REF!</v>
      </c>
      <c r="T705" s="11">
        <f t="shared" si="82"/>
        <v>48</v>
      </c>
      <c r="U705" t="str">
        <f t="shared" si="83"/>
        <v>2023-48</v>
      </c>
    </row>
    <row r="706" spans="5:21" x14ac:dyDescent="0.3">
      <c r="E706">
        <v>5204977</v>
      </c>
      <c r="H706">
        <v>270</v>
      </c>
      <c r="I706" t="s">
        <v>734</v>
      </c>
      <c r="J706" t="s">
        <v>14</v>
      </c>
      <c r="K706" s="10">
        <v>45245</v>
      </c>
      <c r="L706" t="s">
        <v>1800</v>
      </c>
      <c r="M706" t="s">
        <v>28</v>
      </c>
      <c r="N706" t="str">
        <f>IF(VLOOKUP(J706,[1]liste!M:M,1,0)&gt;0,"oui","non")</f>
        <v>oui</v>
      </c>
      <c r="O706" t="str">
        <f>VLOOKUP(J706,[1]liste!M:N,2,0)</f>
        <v>DF</v>
      </c>
      <c r="P706" t="e">
        <f>MATCH(J706,[1]!Tableau1[Codearticle],0)</f>
        <v>#REF!</v>
      </c>
      <c r="R706" t="str">
        <f ca="1">IFERROR(INDEX(Tableau1[[#Headers],[01_LANCEMENT]:[15]],1,MATCH(récap!H706,OFFSET(Tableau1[[#Headers],[01_LANCEMENT]:[15]],MATCH(récap!J706,Tableau1[Codearticle],0),0),0)),"")</f>
        <v/>
      </c>
      <c r="S706" t="e">
        <f>IF(P706=0,"",VLOOKUP(J706,[1]!Tableau1[#All],3,0))</f>
        <v>#REF!</v>
      </c>
      <c r="T706" s="11">
        <f t="shared" si="82"/>
        <v>46</v>
      </c>
      <c r="U706" t="str">
        <f t="shared" si="83"/>
        <v>2023-46</v>
      </c>
    </row>
    <row r="707" spans="5:21" x14ac:dyDescent="0.3">
      <c r="E707">
        <v>5440844</v>
      </c>
      <c r="H707">
        <v>270</v>
      </c>
      <c r="I707" t="s">
        <v>735</v>
      </c>
      <c r="J707" t="s">
        <v>14</v>
      </c>
      <c r="K707" s="10">
        <v>45239</v>
      </c>
      <c r="L707" t="s">
        <v>1800</v>
      </c>
      <c r="M707" t="s">
        <v>28</v>
      </c>
      <c r="N707" t="str">
        <f>IF(VLOOKUP(J707,[1]liste!M:M,1,0)&gt;0,"oui","non")</f>
        <v>oui</v>
      </c>
      <c r="O707" t="str">
        <f>VLOOKUP(J707,[1]liste!M:N,2,0)</f>
        <v>DF</v>
      </c>
      <c r="P707" t="e">
        <f>MATCH(J707,[1]!Tableau1[Codearticle],0)</f>
        <v>#REF!</v>
      </c>
      <c r="R707" t="str">
        <f ca="1">IFERROR(INDEX(Tableau1[[#Headers],[01_LANCEMENT]:[15]],1,MATCH(récap!H707,OFFSET(Tableau1[[#Headers],[01_LANCEMENT]:[15]],MATCH(récap!J707,Tableau1[Codearticle],0),0),0)),"")</f>
        <v/>
      </c>
      <c r="S707" t="e">
        <f>IF(P707=0,"",VLOOKUP(J707,[1]!Tableau1[#All],3,0))</f>
        <v>#REF!</v>
      </c>
      <c r="T707" s="11">
        <f t="shared" si="82"/>
        <v>45</v>
      </c>
      <c r="U707" t="str">
        <f t="shared" si="83"/>
        <v>2023-45</v>
      </c>
    </row>
    <row r="708" spans="5:21" x14ac:dyDescent="0.3">
      <c r="E708">
        <v>8864317</v>
      </c>
      <c r="H708">
        <v>270</v>
      </c>
      <c r="I708" t="s">
        <v>736</v>
      </c>
      <c r="J708" t="s">
        <v>14</v>
      </c>
      <c r="K708" s="10">
        <v>45239</v>
      </c>
      <c r="L708" t="s">
        <v>1800</v>
      </c>
      <c r="M708" t="s">
        <v>28</v>
      </c>
      <c r="N708" t="str">
        <f>IF(VLOOKUP(J708,[1]liste!M:M,1,0)&gt;0,"oui","non")</f>
        <v>oui</v>
      </c>
      <c r="O708" t="str">
        <f>VLOOKUP(J708,[1]liste!M:N,2,0)</f>
        <v>DF</v>
      </c>
      <c r="P708" t="e">
        <f>MATCH(J708,[1]!Tableau1[Codearticle],0)</f>
        <v>#REF!</v>
      </c>
      <c r="R708" t="str">
        <f ca="1">IFERROR(INDEX(Tableau1[[#Headers],[01_LANCEMENT]:[15]],1,MATCH(récap!H708,OFFSET(Tableau1[[#Headers],[01_LANCEMENT]:[15]],MATCH(récap!J708,Tableau1[Codearticle],0),0),0)),"")</f>
        <v/>
      </c>
      <c r="S708" t="e">
        <f>IF(P708=0,"",VLOOKUP(J708,[1]!Tableau1[#All],3,0))</f>
        <v>#REF!</v>
      </c>
      <c r="T708" s="11">
        <f t="shared" si="82"/>
        <v>45</v>
      </c>
      <c r="U708" t="str">
        <f t="shared" si="83"/>
        <v>2023-45</v>
      </c>
    </row>
    <row r="709" spans="5:21" x14ac:dyDescent="0.3">
      <c r="E709">
        <v>8263953</v>
      </c>
      <c r="H709">
        <v>270</v>
      </c>
      <c r="I709" t="s">
        <v>737</v>
      </c>
      <c r="J709" t="s">
        <v>14</v>
      </c>
      <c r="K709" s="10">
        <v>45260</v>
      </c>
      <c r="L709" t="s">
        <v>1800</v>
      </c>
      <c r="M709" t="s">
        <v>28</v>
      </c>
      <c r="N709" t="str">
        <f>IF(VLOOKUP(J709,[1]liste!M:M,1,0)&gt;0,"oui","non")</f>
        <v>oui</v>
      </c>
      <c r="O709" t="str">
        <f>VLOOKUP(J709,[1]liste!M:N,2,0)</f>
        <v>DF</v>
      </c>
      <c r="P709" t="e">
        <f>MATCH(J709,[1]!Tableau1[Codearticle],0)</f>
        <v>#REF!</v>
      </c>
      <c r="R709" t="str">
        <f ca="1">IFERROR(INDEX(Tableau1[[#Headers],[01_LANCEMENT]:[15]],1,MATCH(récap!H709,OFFSET(Tableau1[[#Headers],[01_LANCEMENT]:[15]],MATCH(récap!J709,Tableau1[Codearticle],0),0),0)),"")</f>
        <v/>
      </c>
      <c r="S709" t="e">
        <f>IF(P709=0,"",VLOOKUP(J709,[1]!Tableau1[#All],3,0))</f>
        <v>#REF!</v>
      </c>
      <c r="T709" s="11">
        <f t="shared" si="82"/>
        <v>48</v>
      </c>
      <c r="U709" t="str">
        <f t="shared" si="83"/>
        <v>2023-48</v>
      </c>
    </row>
    <row r="710" spans="5:21" x14ac:dyDescent="0.3">
      <c r="E710">
        <v>1359130</v>
      </c>
      <c r="H710">
        <v>1025</v>
      </c>
      <c r="I710" t="s">
        <v>738</v>
      </c>
      <c r="J710" t="s">
        <v>14</v>
      </c>
      <c r="K710" s="10">
        <v>45266</v>
      </c>
      <c r="L710" t="s">
        <v>1800</v>
      </c>
      <c r="M710" t="s">
        <v>28</v>
      </c>
      <c r="N710" t="str">
        <f>IF(VLOOKUP(J710,[1]liste!M:M,1,0)&gt;0,"oui","non")</f>
        <v>oui</v>
      </c>
      <c r="O710" t="str">
        <f>VLOOKUP(J710,[1]liste!M:N,2,0)</f>
        <v>DF</v>
      </c>
      <c r="P710" t="e">
        <f>MATCH(J710,[1]!Tableau1[Codearticle],0)</f>
        <v>#REF!</v>
      </c>
      <c r="R710" t="str">
        <f ca="1">IFERROR(INDEX(Tableau1[[#Headers],[01_LANCEMENT]:[15]],1,MATCH(récap!H710,OFFSET(Tableau1[[#Headers],[01_LANCEMENT]:[15]],MATCH(récap!J710,Tableau1[Codearticle],0),0),0)),"")</f>
        <v/>
      </c>
      <c r="S710" t="e">
        <f>IF(P710=0,"",VLOOKUP(J710,[1]!Tableau1[#All],3,0))</f>
        <v>#REF!</v>
      </c>
      <c r="T710" s="11">
        <f t="shared" si="82"/>
        <v>49</v>
      </c>
      <c r="U710" t="str">
        <f t="shared" si="83"/>
        <v>2023-49</v>
      </c>
    </row>
    <row r="711" spans="5:21" x14ac:dyDescent="0.3">
      <c r="E711">
        <v>9668581</v>
      </c>
      <c r="H711">
        <v>9140</v>
      </c>
      <c r="I711" t="s">
        <v>739</v>
      </c>
      <c r="J711" t="s">
        <v>14</v>
      </c>
      <c r="K711" s="10">
        <v>45268</v>
      </c>
      <c r="L711" t="s">
        <v>1800</v>
      </c>
      <c r="M711" t="s">
        <v>28</v>
      </c>
      <c r="N711" t="str">
        <f>IF(VLOOKUP(J711,[1]liste!M:M,1,0)&gt;0,"oui","non")</f>
        <v>oui</v>
      </c>
      <c r="O711" t="str">
        <f>VLOOKUP(J711,[1]liste!M:N,2,0)</f>
        <v>DF</v>
      </c>
      <c r="P711" t="e">
        <f>MATCH(J711,[1]!Tableau1[Codearticle],0)</f>
        <v>#REF!</v>
      </c>
      <c r="R711" t="str">
        <f ca="1">IFERROR(INDEX(Tableau1[[#Headers],[01_LANCEMENT]:[15]],1,MATCH(récap!H711,OFFSET(Tableau1[[#Headers],[01_LANCEMENT]:[15]],MATCH(récap!J711,Tableau1[Codearticle],0),0),0)),"")</f>
        <v/>
      </c>
      <c r="S711" t="e">
        <f>IF(P711=0,"",VLOOKUP(J711,[1]!Tableau1[#All],3,0))</f>
        <v>#REF!</v>
      </c>
      <c r="T711" s="11">
        <f t="shared" si="82"/>
        <v>49</v>
      </c>
      <c r="U711" t="str">
        <f t="shared" si="83"/>
        <v>2023-49</v>
      </c>
    </row>
    <row r="712" spans="5:21" x14ac:dyDescent="0.3">
      <c r="E712">
        <v>6012924</v>
      </c>
      <c r="H712">
        <v>9010</v>
      </c>
      <c r="I712" t="s">
        <v>740</v>
      </c>
      <c r="J712" t="s">
        <v>14</v>
      </c>
      <c r="K712" s="10">
        <v>45273</v>
      </c>
      <c r="L712" t="s">
        <v>1800</v>
      </c>
      <c r="M712" t="s">
        <v>28</v>
      </c>
      <c r="N712" t="str">
        <f>IF(VLOOKUP(J712,[1]liste!M:M,1,0)&gt;0,"oui","non")</f>
        <v>oui</v>
      </c>
      <c r="O712" t="str">
        <f>VLOOKUP(J712,[1]liste!M:N,2,0)</f>
        <v>DF</v>
      </c>
      <c r="P712" t="e">
        <f>MATCH(J712,[1]!Tableau1[Codearticle],0)</f>
        <v>#REF!</v>
      </c>
      <c r="R712" t="str">
        <f ca="1">IFERROR(INDEX(Tableau1[[#Headers],[01_LANCEMENT]:[15]],1,MATCH(récap!H712,OFFSET(Tableau1[[#Headers],[01_LANCEMENT]:[15]],MATCH(récap!J712,Tableau1[Codearticle],0),0),0)),"")</f>
        <v/>
      </c>
      <c r="S712" t="e">
        <f>IF(P712=0,"",VLOOKUP(J712,[1]!Tableau1[#All],3,0))</f>
        <v>#REF!</v>
      </c>
      <c r="T712" s="11">
        <f t="shared" si="82"/>
        <v>50</v>
      </c>
      <c r="U712" t="str">
        <f t="shared" si="83"/>
        <v>2023-50</v>
      </c>
    </row>
    <row r="713" spans="5:21" x14ac:dyDescent="0.3">
      <c r="E713">
        <v>4603471</v>
      </c>
      <c r="H713">
        <v>900</v>
      </c>
      <c r="I713" t="s">
        <v>741</v>
      </c>
      <c r="J713" t="s">
        <v>14</v>
      </c>
      <c r="K713" s="10">
        <v>45282</v>
      </c>
      <c r="L713" t="s">
        <v>1800</v>
      </c>
      <c r="M713" t="s">
        <v>28</v>
      </c>
      <c r="N713" t="str">
        <f>IF(VLOOKUP(J713,[1]liste!M:M,1,0)&gt;0,"oui","non")</f>
        <v>oui</v>
      </c>
      <c r="O713" t="str">
        <f>VLOOKUP(J713,[1]liste!M:N,2,0)</f>
        <v>DF</v>
      </c>
      <c r="P713" t="e">
        <f>MATCH(J713,[1]!Tableau1[Codearticle],0)</f>
        <v>#REF!</v>
      </c>
      <c r="R713" t="str">
        <f ca="1">IFERROR(INDEX(Tableau1[[#Headers],[01_LANCEMENT]:[15]],1,MATCH(récap!H713,OFFSET(Tableau1[[#Headers],[01_LANCEMENT]:[15]],MATCH(récap!J713,Tableau1[Codearticle],0),0),0)),"")</f>
        <v/>
      </c>
      <c r="S713" t="e">
        <f>IF(P713=0,"",VLOOKUP(J713,[1]!Tableau1[#All],3,0))</f>
        <v>#REF!</v>
      </c>
      <c r="T713" s="11">
        <f t="shared" si="82"/>
        <v>51</v>
      </c>
      <c r="U713" t="str">
        <f t="shared" si="83"/>
        <v>2023-51</v>
      </c>
    </row>
    <row r="714" spans="5:21" x14ac:dyDescent="0.3">
      <c r="E714">
        <v>1859564</v>
      </c>
      <c r="H714">
        <v>9050</v>
      </c>
      <c r="I714" t="s">
        <v>742</v>
      </c>
      <c r="J714" t="s">
        <v>14</v>
      </c>
      <c r="K714" s="10">
        <v>45240</v>
      </c>
      <c r="L714" t="s">
        <v>1800</v>
      </c>
      <c r="M714" t="s">
        <v>28</v>
      </c>
      <c r="N714" t="str">
        <f>IF(VLOOKUP(J714,[1]liste!M:M,1,0)&gt;0,"oui","non")</f>
        <v>oui</v>
      </c>
      <c r="O714" t="str">
        <f>VLOOKUP(J714,[1]liste!M:N,2,0)</f>
        <v>DF</v>
      </c>
      <c r="P714" t="e">
        <f>MATCH(J714,[1]!Tableau1[Codearticle],0)</f>
        <v>#REF!</v>
      </c>
      <c r="R714" t="str">
        <f ca="1">IFERROR(INDEX(Tableau1[[#Headers],[01_LANCEMENT]:[15]],1,MATCH(récap!H714,OFFSET(Tableau1[[#Headers],[01_LANCEMENT]:[15]],MATCH(récap!J714,Tableau1[Codearticle],0),0),0)),"")</f>
        <v/>
      </c>
      <c r="S714" t="e">
        <f>IF(P714=0,"",VLOOKUP(J714,[1]!Tableau1[#All],3,0))</f>
        <v>#REF!</v>
      </c>
      <c r="T714" s="11">
        <f t="shared" si="82"/>
        <v>45</v>
      </c>
      <c r="U714" t="str">
        <f t="shared" si="83"/>
        <v>2023-45</v>
      </c>
    </row>
    <row r="715" spans="5:21" x14ac:dyDescent="0.3">
      <c r="E715">
        <v>2692312</v>
      </c>
      <c r="H715">
        <v>9080</v>
      </c>
      <c r="I715" t="s">
        <v>743</v>
      </c>
      <c r="J715" t="s">
        <v>14</v>
      </c>
      <c r="K715" s="10">
        <v>45265</v>
      </c>
      <c r="L715" t="s">
        <v>1800</v>
      </c>
      <c r="M715" t="s">
        <v>28</v>
      </c>
      <c r="N715" t="str">
        <f>IF(VLOOKUP(J715,[1]liste!M:M,1,0)&gt;0,"oui","non")</f>
        <v>oui</v>
      </c>
      <c r="O715" t="str">
        <f>VLOOKUP(J715,[1]liste!M:N,2,0)</f>
        <v>DF</v>
      </c>
      <c r="P715" t="e">
        <f>MATCH(J715,[1]!Tableau1[Codearticle],0)</f>
        <v>#REF!</v>
      </c>
      <c r="R715" t="str">
        <f ca="1">IFERROR(INDEX(Tableau1[[#Headers],[01_LANCEMENT]:[15]],1,MATCH(récap!H715,OFFSET(Tableau1[[#Headers],[01_LANCEMENT]:[15]],MATCH(récap!J715,Tableau1[Codearticle],0),0),0)),"")</f>
        <v/>
      </c>
      <c r="S715" t="e">
        <f>IF(P715=0,"",VLOOKUP(J715,[1]!Tableau1[#All],3,0))</f>
        <v>#REF!</v>
      </c>
      <c r="T715" s="11">
        <f t="shared" si="82"/>
        <v>49</v>
      </c>
      <c r="U715" t="str">
        <f t="shared" si="83"/>
        <v>2023-49</v>
      </c>
    </row>
    <row r="716" spans="5:21" x14ac:dyDescent="0.3">
      <c r="E716">
        <v>8037426</v>
      </c>
      <c r="H716">
        <v>1020</v>
      </c>
      <c r="I716" t="s">
        <v>744</v>
      </c>
      <c r="J716" t="s">
        <v>14</v>
      </c>
      <c r="K716" s="10">
        <v>45264</v>
      </c>
      <c r="L716" t="s">
        <v>1800</v>
      </c>
      <c r="M716" t="s">
        <v>28</v>
      </c>
      <c r="N716" t="str">
        <f>IF(VLOOKUP(J716,[1]liste!M:M,1,0)&gt;0,"oui","non")</f>
        <v>oui</v>
      </c>
      <c r="O716" t="str">
        <f>VLOOKUP(J716,[1]liste!M:N,2,0)</f>
        <v>DF</v>
      </c>
      <c r="P716" t="e">
        <f>MATCH(J716,[1]!Tableau1[Codearticle],0)</f>
        <v>#REF!</v>
      </c>
      <c r="R716" t="str">
        <f ca="1">IFERROR(INDEX(Tableau1[[#Headers],[01_LANCEMENT]:[15]],1,MATCH(récap!H716,OFFSET(Tableau1[[#Headers],[01_LANCEMENT]:[15]],MATCH(récap!J716,Tableau1[Codearticle],0),0),0)),"")</f>
        <v/>
      </c>
      <c r="S716" t="e">
        <f>IF(P716=0,"",VLOOKUP(J716,[1]!Tableau1[#All],3,0))</f>
        <v>#REF!</v>
      </c>
      <c r="T716" s="11">
        <f t="shared" si="82"/>
        <v>49</v>
      </c>
      <c r="U716" t="str">
        <f t="shared" si="83"/>
        <v>2023-49</v>
      </c>
    </row>
    <row r="717" spans="5:21" x14ac:dyDescent="0.3">
      <c r="E717">
        <v>9187517</v>
      </c>
      <c r="H717">
        <v>928</v>
      </c>
      <c r="I717" t="s">
        <v>745</v>
      </c>
      <c r="J717" t="s">
        <v>14</v>
      </c>
      <c r="K717" s="10">
        <v>45252</v>
      </c>
      <c r="L717" t="s">
        <v>1800</v>
      </c>
      <c r="M717" t="s">
        <v>28</v>
      </c>
      <c r="N717" t="str">
        <f>IF(VLOOKUP(J717,[1]liste!M:M,1,0)&gt;0,"oui","non")</f>
        <v>oui</v>
      </c>
      <c r="O717" t="str">
        <f>VLOOKUP(J717,[1]liste!M:N,2,0)</f>
        <v>DF</v>
      </c>
      <c r="P717" t="e">
        <f>MATCH(J717,[1]!Tableau1[Codearticle],0)</f>
        <v>#REF!</v>
      </c>
      <c r="R717" t="str">
        <f ca="1">IFERROR(INDEX(Tableau1[[#Headers],[01_LANCEMENT]:[15]],1,MATCH(récap!H717,OFFSET(Tableau1[[#Headers],[01_LANCEMENT]:[15]],MATCH(récap!J717,Tableau1[Codearticle],0),0),0)),"")</f>
        <v/>
      </c>
      <c r="S717" t="e">
        <f>IF(P717=0,"",VLOOKUP(J717,[1]!Tableau1[#All],3,0))</f>
        <v>#REF!</v>
      </c>
      <c r="T717" s="11">
        <f t="shared" si="82"/>
        <v>47</v>
      </c>
      <c r="U717" t="str">
        <f t="shared" si="83"/>
        <v>2023-47</v>
      </c>
    </row>
    <row r="718" spans="5:21" x14ac:dyDescent="0.3">
      <c r="E718">
        <v>6792946</v>
      </c>
      <c r="H718">
        <v>9105</v>
      </c>
      <c r="I718" t="s">
        <v>746</v>
      </c>
      <c r="J718" t="s">
        <v>14</v>
      </c>
      <c r="K718" s="10">
        <v>45252</v>
      </c>
      <c r="L718" t="s">
        <v>1800</v>
      </c>
      <c r="M718" t="s">
        <v>28</v>
      </c>
      <c r="N718" t="str">
        <f>IF(VLOOKUP(J718,[1]liste!M:M,1,0)&gt;0,"oui","non")</f>
        <v>oui</v>
      </c>
      <c r="O718" t="str">
        <f>VLOOKUP(J718,[1]liste!M:N,2,0)</f>
        <v>DF</v>
      </c>
      <c r="P718" t="e">
        <f>MATCH(J718,[1]!Tableau1[Codearticle],0)</f>
        <v>#REF!</v>
      </c>
      <c r="R718" t="str">
        <f ca="1">IFERROR(INDEX(Tableau1[[#Headers],[01_LANCEMENT]:[15]],1,MATCH(récap!H718,OFFSET(Tableau1[[#Headers],[01_LANCEMENT]:[15]],MATCH(récap!J718,Tableau1[Codearticle],0),0),0)),"")</f>
        <v/>
      </c>
      <c r="S718" t="e">
        <f>IF(P718=0,"",VLOOKUP(J718,[1]!Tableau1[#All],3,0))</f>
        <v>#REF!</v>
      </c>
      <c r="T718" s="11">
        <f t="shared" si="82"/>
        <v>47</v>
      </c>
      <c r="U718" t="str">
        <f t="shared" si="83"/>
        <v>2023-47</v>
      </c>
    </row>
    <row r="719" spans="5:21" x14ac:dyDescent="0.3">
      <c r="E719">
        <v>3176322</v>
      </c>
      <c r="H719">
        <v>100</v>
      </c>
      <c r="I719" t="s">
        <v>747</v>
      </c>
      <c r="J719" t="s">
        <v>14</v>
      </c>
      <c r="K719" s="10">
        <v>45275</v>
      </c>
      <c r="L719" t="s">
        <v>1800</v>
      </c>
      <c r="M719" t="s">
        <v>28</v>
      </c>
      <c r="N719" t="str">
        <f>IF(VLOOKUP(J719,[1]liste!M:M,1,0)&gt;0,"oui","non")</f>
        <v>oui</v>
      </c>
      <c r="O719" t="str">
        <f>VLOOKUP(J719,[1]liste!M:N,2,0)</f>
        <v>DF</v>
      </c>
      <c r="P719" t="e">
        <f>MATCH(J719,[1]!Tableau1[Codearticle],0)</f>
        <v>#REF!</v>
      </c>
      <c r="R719" t="str">
        <f ca="1">IFERROR(INDEX(Tableau1[[#Headers],[01_LANCEMENT]:[15]],1,MATCH(récap!H719,OFFSET(Tableau1[[#Headers],[01_LANCEMENT]:[15]],MATCH(récap!J719,Tableau1[Codearticle],0),0),0)),"")</f>
        <v/>
      </c>
      <c r="S719" t="e">
        <f>IF(P719=0,"",VLOOKUP(J719,[1]!Tableau1[#All],3,0))</f>
        <v>#REF!</v>
      </c>
      <c r="T719" s="11">
        <f t="shared" si="82"/>
        <v>50</v>
      </c>
      <c r="U719" t="str">
        <f t="shared" si="83"/>
        <v>2023-50</v>
      </c>
    </row>
    <row r="720" spans="5:21" x14ac:dyDescent="0.3">
      <c r="E720">
        <v>3135387</v>
      </c>
      <c r="H720">
        <v>270</v>
      </c>
      <c r="I720" t="s">
        <v>748</v>
      </c>
      <c r="J720" t="s">
        <v>14</v>
      </c>
      <c r="K720" s="10">
        <v>45282</v>
      </c>
      <c r="L720" t="s">
        <v>1800</v>
      </c>
      <c r="M720" t="s">
        <v>28</v>
      </c>
      <c r="N720" t="str">
        <f>IF(VLOOKUP(J720,[1]liste!M:M,1,0)&gt;0,"oui","non")</f>
        <v>oui</v>
      </c>
      <c r="O720" t="str">
        <f>VLOOKUP(J720,[1]liste!M:N,2,0)</f>
        <v>DF</v>
      </c>
      <c r="P720" t="e">
        <f>MATCH(J720,[1]!Tableau1[Codearticle],0)</f>
        <v>#REF!</v>
      </c>
      <c r="R720" t="str">
        <f ca="1">IFERROR(INDEX(Tableau1[[#Headers],[01_LANCEMENT]:[15]],1,MATCH(récap!H720,OFFSET(Tableau1[[#Headers],[01_LANCEMENT]:[15]],MATCH(récap!J720,Tableau1[Codearticle],0),0),0)),"")</f>
        <v/>
      </c>
      <c r="S720" t="e">
        <f>IF(P720=0,"",VLOOKUP(J720,[1]!Tableau1[#All],3,0))</f>
        <v>#REF!</v>
      </c>
      <c r="T720" s="11">
        <f t="shared" si="82"/>
        <v>51</v>
      </c>
      <c r="U720" t="str">
        <f t="shared" si="83"/>
        <v>2023-51</v>
      </c>
    </row>
    <row r="721" spans="5:21" x14ac:dyDescent="0.3">
      <c r="E721">
        <v>9497648</v>
      </c>
      <c r="H721">
        <v>270</v>
      </c>
      <c r="I721" t="s">
        <v>749</v>
      </c>
      <c r="J721" t="s">
        <v>14</v>
      </c>
      <c r="K721" s="10">
        <v>45266</v>
      </c>
      <c r="L721" t="s">
        <v>1800</v>
      </c>
      <c r="M721" t="s">
        <v>28</v>
      </c>
      <c r="N721" t="str">
        <f>IF(VLOOKUP(J721,[1]liste!M:M,1,0)&gt;0,"oui","non")</f>
        <v>oui</v>
      </c>
      <c r="O721" t="str">
        <f>VLOOKUP(J721,[1]liste!M:N,2,0)</f>
        <v>DF</v>
      </c>
      <c r="P721" t="e">
        <f>MATCH(J721,[1]!Tableau1[Codearticle],0)</f>
        <v>#REF!</v>
      </c>
      <c r="R721" t="str">
        <f ca="1">IFERROR(INDEX(Tableau1[[#Headers],[01_LANCEMENT]:[15]],1,MATCH(récap!H721,OFFSET(Tableau1[[#Headers],[01_LANCEMENT]:[15]],MATCH(récap!J721,Tableau1[Codearticle],0),0),0)),"")</f>
        <v/>
      </c>
      <c r="S721" t="e">
        <f>IF(P721=0,"",VLOOKUP(J721,[1]!Tableau1[#All],3,0))</f>
        <v>#REF!</v>
      </c>
      <c r="T721" s="11">
        <f t="shared" si="82"/>
        <v>49</v>
      </c>
      <c r="U721" t="str">
        <f t="shared" si="83"/>
        <v>2023-49</v>
      </c>
    </row>
    <row r="722" spans="5:21" x14ac:dyDescent="0.3">
      <c r="E722">
        <v>7965010</v>
      </c>
      <c r="H722">
        <v>100</v>
      </c>
      <c r="I722" t="s">
        <v>750</v>
      </c>
      <c r="J722" t="s">
        <v>14</v>
      </c>
      <c r="K722" s="10">
        <v>45237</v>
      </c>
      <c r="L722" t="s">
        <v>1800</v>
      </c>
      <c r="M722" t="s">
        <v>28</v>
      </c>
      <c r="N722" t="str">
        <f>IF(VLOOKUP(J722,[1]liste!M:M,1,0)&gt;0,"oui","non")</f>
        <v>oui</v>
      </c>
      <c r="O722" t="str">
        <f>VLOOKUP(J722,[1]liste!M:N,2,0)</f>
        <v>DF</v>
      </c>
      <c r="P722" t="e">
        <f>MATCH(J722,[1]!Tableau1[Codearticle],0)</f>
        <v>#REF!</v>
      </c>
      <c r="R722" t="str">
        <f ca="1">IFERROR(INDEX(Tableau1[[#Headers],[01_LANCEMENT]:[15]],1,MATCH(récap!H722,OFFSET(Tableau1[[#Headers],[01_LANCEMENT]:[15]],MATCH(récap!J722,Tableau1[Codearticle],0),0),0)),"")</f>
        <v/>
      </c>
      <c r="S722" t="e">
        <f>IF(P722=0,"",VLOOKUP(J722,[1]!Tableau1[#All],3,0))</f>
        <v>#REF!</v>
      </c>
      <c r="T722" s="11">
        <f t="shared" si="82"/>
        <v>45</v>
      </c>
      <c r="U722" t="str">
        <f t="shared" si="83"/>
        <v>2023-45</v>
      </c>
    </row>
    <row r="723" spans="5:21" x14ac:dyDescent="0.3">
      <c r="E723">
        <v>5372627</v>
      </c>
      <c r="H723">
        <v>170</v>
      </c>
      <c r="I723" t="s">
        <v>751</v>
      </c>
      <c r="J723" t="s">
        <v>14</v>
      </c>
      <c r="K723" s="10">
        <v>45267</v>
      </c>
      <c r="L723" t="s">
        <v>1800</v>
      </c>
      <c r="M723" t="s">
        <v>28</v>
      </c>
      <c r="N723" t="str">
        <f>IF(VLOOKUP(J723,[1]liste!M:M,1,0)&gt;0,"oui","non")</f>
        <v>oui</v>
      </c>
      <c r="O723" t="str">
        <f>VLOOKUP(J723,[1]liste!M:N,2,0)</f>
        <v>DF</v>
      </c>
      <c r="P723" t="e">
        <f>MATCH(J723,[1]!Tableau1[Codearticle],0)</f>
        <v>#REF!</v>
      </c>
      <c r="R723" t="str">
        <f ca="1">IFERROR(INDEX(Tableau1[[#Headers],[01_LANCEMENT]:[15]],1,MATCH(récap!H723,OFFSET(Tableau1[[#Headers],[01_LANCEMENT]:[15]],MATCH(récap!J723,Tableau1[Codearticle],0),0),0)),"")</f>
        <v/>
      </c>
      <c r="S723" t="e">
        <f>IF(P723=0,"",VLOOKUP(J723,[1]!Tableau1[#All],3,0))</f>
        <v>#REF!</v>
      </c>
      <c r="T723" s="11">
        <f t="shared" si="82"/>
        <v>49</v>
      </c>
      <c r="U723" t="str">
        <f t="shared" si="83"/>
        <v>2023-49</v>
      </c>
    </row>
    <row r="724" spans="5:21" x14ac:dyDescent="0.3">
      <c r="E724">
        <v>6102640</v>
      </c>
      <c r="H724">
        <v>75</v>
      </c>
      <c r="I724" t="s">
        <v>752</v>
      </c>
      <c r="J724" t="s">
        <v>14</v>
      </c>
      <c r="K724" s="10">
        <v>45253</v>
      </c>
      <c r="L724" t="s">
        <v>1800</v>
      </c>
      <c r="M724" t="s">
        <v>28</v>
      </c>
      <c r="N724" t="str">
        <f>IF(VLOOKUP(J724,[1]liste!M:M,1,0)&gt;0,"oui","non")</f>
        <v>oui</v>
      </c>
      <c r="O724" t="str">
        <f>VLOOKUP(J724,[1]liste!M:N,2,0)</f>
        <v>DF</v>
      </c>
      <c r="P724" t="e">
        <f>MATCH(J724,[1]!Tableau1[Codearticle],0)</f>
        <v>#REF!</v>
      </c>
      <c r="R724" t="str">
        <f ca="1">IFERROR(INDEX(Tableau1[[#Headers],[01_LANCEMENT]:[15]],1,MATCH(récap!H724,OFFSET(Tableau1[[#Headers],[01_LANCEMENT]:[15]],MATCH(récap!J724,Tableau1[Codearticle],0),0),0)),"")</f>
        <v/>
      </c>
      <c r="S724" t="e">
        <f>IF(P724=0,"",VLOOKUP(J724,[1]!Tableau1[#All],3,0))</f>
        <v>#REF!</v>
      </c>
      <c r="T724" s="11">
        <f t="shared" ref="T724:T737" si="84">_xlfn.ISOWEEKNUM(K724)</f>
        <v>47</v>
      </c>
      <c r="U724" t="str">
        <f t="shared" ref="U724:U737" si="85">YEAR(K724)&amp;"-"&amp;""&amp;T724</f>
        <v>2023-47</v>
      </c>
    </row>
    <row r="725" spans="5:21" x14ac:dyDescent="0.3">
      <c r="E725">
        <v>7608087</v>
      </c>
      <c r="H725">
        <v>240</v>
      </c>
      <c r="I725" t="s">
        <v>753</v>
      </c>
      <c r="J725" t="s">
        <v>14</v>
      </c>
      <c r="K725" s="10">
        <v>45238</v>
      </c>
      <c r="L725" t="s">
        <v>1800</v>
      </c>
      <c r="M725" t="s">
        <v>28</v>
      </c>
      <c r="N725" t="str">
        <f>IF(VLOOKUP(J725,[1]liste!M:M,1,0)&gt;0,"oui","non")</f>
        <v>oui</v>
      </c>
      <c r="O725" t="str">
        <f>VLOOKUP(J725,[1]liste!M:N,2,0)</f>
        <v>DF</v>
      </c>
      <c r="P725" t="e">
        <f>MATCH(J725,[1]!Tableau1[Codearticle],0)</f>
        <v>#REF!</v>
      </c>
      <c r="R725" t="str">
        <f ca="1">IFERROR(INDEX(Tableau1[[#Headers],[01_LANCEMENT]:[15]],1,MATCH(récap!H725,OFFSET(Tableau1[[#Headers],[01_LANCEMENT]:[15]],MATCH(récap!J725,Tableau1[Codearticle],0),0),0)),"")</f>
        <v/>
      </c>
      <c r="S725" t="e">
        <f>IF(P725=0,"",VLOOKUP(J725,[1]!Tableau1[#All],3,0))</f>
        <v>#REF!</v>
      </c>
      <c r="T725" s="11">
        <f t="shared" si="84"/>
        <v>45</v>
      </c>
      <c r="U725" t="str">
        <f t="shared" si="85"/>
        <v>2023-45</v>
      </c>
    </row>
    <row r="726" spans="5:21" x14ac:dyDescent="0.3">
      <c r="E726">
        <v>1006968</v>
      </c>
      <c r="H726">
        <v>240</v>
      </c>
      <c r="I726" t="s">
        <v>754</v>
      </c>
      <c r="J726" t="s">
        <v>14</v>
      </c>
      <c r="K726" s="10">
        <v>45253</v>
      </c>
      <c r="L726" t="s">
        <v>1800</v>
      </c>
      <c r="M726" t="s">
        <v>28</v>
      </c>
      <c r="N726" t="str">
        <f>IF(VLOOKUP(J726,[1]liste!M:M,1,0)&gt;0,"oui","non")</f>
        <v>oui</v>
      </c>
      <c r="O726" t="str">
        <f>VLOOKUP(J726,[1]liste!M:N,2,0)</f>
        <v>DF</v>
      </c>
      <c r="P726" t="e">
        <f>MATCH(J726,[1]!Tableau1[Codearticle],0)</f>
        <v>#REF!</v>
      </c>
      <c r="R726" t="str">
        <f ca="1">IFERROR(INDEX(Tableau1[[#Headers],[01_LANCEMENT]:[15]],1,MATCH(récap!H726,OFFSET(Tableau1[[#Headers],[01_LANCEMENT]:[15]],MATCH(récap!J726,Tableau1[Codearticle],0),0),0)),"")</f>
        <v/>
      </c>
      <c r="S726" t="e">
        <f>IF(P726=0,"",VLOOKUP(J726,[1]!Tableau1[#All],3,0))</f>
        <v>#REF!</v>
      </c>
      <c r="T726" s="11">
        <f t="shared" si="84"/>
        <v>47</v>
      </c>
      <c r="U726" t="str">
        <f t="shared" si="85"/>
        <v>2023-47</v>
      </c>
    </row>
    <row r="727" spans="5:21" x14ac:dyDescent="0.3">
      <c r="E727">
        <v>5511646</v>
      </c>
      <c r="H727">
        <v>270</v>
      </c>
      <c r="I727" t="s">
        <v>755</v>
      </c>
      <c r="J727" t="s">
        <v>14</v>
      </c>
      <c r="K727" s="10">
        <v>45272</v>
      </c>
      <c r="L727" t="s">
        <v>1800</v>
      </c>
      <c r="M727" t="s">
        <v>28</v>
      </c>
      <c r="N727" t="str">
        <f>IF(VLOOKUP(J727,[1]liste!M:M,1,0)&gt;0,"oui","non")</f>
        <v>oui</v>
      </c>
      <c r="O727" t="str">
        <f>VLOOKUP(J727,[1]liste!M:N,2,0)</f>
        <v>DF</v>
      </c>
      <c r="P727" t="e">
        <f>MATCH(J727,[1]!Tableau1[Codearticle],0)</f>
        <v>#REF!</v>
      </c>
      <c r="R727" t="str">
        <f ca="1">IFERROR(INDEX(Tableau1[[#Headers],[01_LANCEMENT]:[15]],1,MATCH(récap!H727,OFFSET(Tableau1[[#Headers],[01_LANCEMENT]:[15]],MATCH(récap!J727,Tableau1[Codearticle],0),0),0)),"")</f>
        <v/>
      </c>
      <c r="S727" t="e">
        <f>IF(P727=0,"",VLOOKUP(J727,[1]!Tableau1[#All],3,0))</f>
        <v>#REF!</v>
      </c>
      <c r="T727" s="11">
        <f t="shared" si="84"/>
        <v>50</v>
      </c>
      <c r="U727" t="str">
        <f t="shared" si="85"/>
        <v>2023-50</v>
      </c>
    </row>
    <row r="728" spans="5:21" x14ac:dyDescent="0.3">
      <c r="E728">
        <v>9785277</v>
      </c>
      <c r="H728">
        <v>270</v>
      </c>
      <c r="I728" t="s">
        <v>756</v>
      </c>
      <c r="J728" t="s">
        <v>14</v>
      </c>
      <c r="K728" s="10">
        <v>45251</v>
      </c>
      <c r="L728" t="s">
        <v>1800</v>
      </c>
      <c r="M728" t="s">
        <v>28</v>
      </c>
      <c r="N728" t="str">
        <f>IF(VLOOKUP(J728,[1]liste!M:M,1,0)&gt;0,"oui","non")</f>
        <v>oui</v>
      </c>
      <c r="O728" t="str">
        <f>VLOOKUP(J728,[1]liste!M:N,2,0)</f>
        <v>DF</v>
      </c>
      <c r="P728" t="e">
        <f>MATCH(J728,[1]!Tableau1[Codearticle],0)</f>
        <v>#REF!</v>
      </c>
      <c r="R728" t="str">
        <f ca="1">IFERROR(INDEX(Tableau1[[#Headers],[01_LANCEMENT]:[15]],1,MATCH(récap!H728,OFFSET(Tableau1[[#Headers],[01_LANCEMENT]:[15]],MATCH(récap!J728,Tableau1[Codearticle],0),0),0)),"")</f>
        <v/>
      </c>
      <c r="S728" t="e">
        <f>IF(P728=0,"",VLOOKUP(J728,[1]!Tableau1[#All],3,0))</f>
        <v>#REF!</v>
      </c>
      <c r="T728" s="11">
        <f t="shared" si="84"/>
        <v>47</v>
      </c>
      <c r="U728" t="str">
        <f t="shared" si="85"/>
        <v>2023-47</v>
      </c>
    </row>
    <row r="729" spans="5:21" x14ac:dyDescent="0.3">
      <c r="E729">
        <v>5054437</v>
      </c>
      <c r="H729">
        <v>270</v>
      </c>
      <c r="I729" t="s">
        <v>757</v>
      </c>
      <c r="J729" t="s">
        <v>14</v>
      </c>
      <c r="K729" s="10">
        <v>45266</v>
      </c>
      <c r="L729" t="s">
        <v>1800</v>
      </c>
      <c r="M729" t="s">
        <v>28</v>
      </c>
      <c r="N729" t="str">
        <f>IF(VLOOKUP(J729,[1]liste!M:M,1,0)&gt;0,"oui","non")</f>
        <v>oui</v>
      </c>
      <c r="O729" t="str">
        <f>VLOOKUP(J729,[1]liste!M:N,2,0)</f>
        <v>DF</v>
      </c>
      <c r="P729" t="e">
        <f>MATCH(J729,[1]!Tableau1[Codearticle],0)</f>
        <v>#REF!</v>
      </c>
      <c r="R729" t="str">
        <f ca="1">IFERROR(INDEX(Tableau1[[#Headers],[01_LANCEMENT]:[15]],1,MATCH(récap!H729,OFFSET(Tableau1[[#Headers],[01_LANCEMENT]:[15]],MATCH(récap!J729,Tableau1[Codearticle],0),0),0)),"")</f>
        <v/>
      </c>
      <c r="S729" t="e">
        <f>IF(P729=0,"",VLOOKUP(J729,[1]!Tableau1[#All],3,0))</f>
        <v>#REF!</v>
      </c>
      <c r="T729" s="11">
        <f t="shared" si="84"/>
        <v>49</v>
      </c>
      <c r="U729" t="str">
        <f t="shared" si="85"/>
        <v>2023-49</v>
      </c>
    </row>
    <row r="730" spans="5:21" x14ac:dyDescent="0.3">
      <c r="E730">
        <v>8274377</v>
      </c>
      <c r="H730">
        <v>170</v>
      </c>
      <c r="I730" t="s">
        <v>758</v>
      </c>
      <c r="J730" t="s">
        <v>14</v>
      </c>
      <c r="K730" s="10">
        <v>45272</v>
      </c>
      <c r="L730" t="s">
        <v>1800</v>
      </c>
      <c r="M730" t="s">
        <v>28</v>
      </c>
      <c r="N730" t="str">
        <f>IF(VLOOKUP(J730,[1]liste!M:M,1,0)&gt;0,"oui","non")</f>
        <v>oui</v>
      </c>
      <c r="O730" t="str">
        <f>VLOOKUP(J730,[1]liste!M:N,2,0)</f>
        <v>DF</v>
      </c>
      <c r="P730" t="e">
        <f>MATCH(J730,[1]!Tableau1[Codearticle],0)</f>
        <v>#REF!</v>
      </c>
      <c r="R730" t="str">
        <f ca="1">IFERROR(INDEX(Tableau1[[#Headers],[01_LANCEMENT]:[15]],1,MATCH(récap!H730,OFFSET(Tableau1[[#Headers],[01_LANCEMENT]:[15]],MATCH(récap!J730,Tableau1[Codearticle],0),0),0)),"")</f>
        <v/>
      </c>
      <c r="S730" t="e">
        <f>IF(P730=0,"",VLOOKUP(J730,[1]!Tableau1[#All],3,0))</f>
        <v>#REF!</v>
      </c>
      <c r="T730" s="11">
        <f t="shared" si="84"/>
        <v>50</v>
      </c>
      <c r="U730" t="str">
        <f t="shared" si="85"/>
        <v>2023-50</v>
      </c>
    </row>
    <row r="731" spans="5:21" x14ac:dyDescent="0.3">
      <c r="E731">
        <v>7985352</v>
      </c>
      <c r="H731">
        <v>1020</v>
      </c>
      <c r="I731" t="s">
        <v>759</v>
      </c>
      <c r="J731" t="s">
        <v>14</v>
      </c>
      <c r="K731" s="10">
        <v>45261</v>
      </c>
      <c r="L731" t="s">
        <v>1800</v>
      </c>
      <c r="M731" t="s">
        <v>28</v>
      </c>
      <c r="N731" t="str">
        <f>IF(VLOOKUP(J731,[1]liste!M:M,1,0)&gt;0,"oui","non")</f>
        <v>oui</v>
      </c>
      <c r="O731" t="str">
        <f>VLOOKUP(J731,[1]liste!M:N,2,0)</f>
        <v>DF</v>
      </c>
      <c r="P731" t="e">
        <f>MATCH(J731,[1]!Tableau1[Codearticle],0)</f>
        <v>#REF!</v>
      </c>
      <c r="R731" t="str">
        <f ca="1">IFERROR(INDEX(Tableau1[[#Headers],[01_LANCEMENT]:[15]],1,MATCH(récap!H731,OFFSET(Tableau1[[#Headers],[01_LANCEMENT]:[15]],MATCH(récap!J731,Tableau1[Codearticle],0),0),0)),"")</f>
        <v/>
      </c>
      <c r="S731" t="e">
        <f>IF(P731=0,"",VLOOKUP(J731,[1]!Tableau1[#All],3,0))</f>
        <v>#REF!</v>
      </c>
      <c r="T731" s="11">
        <f t="shared" si="84"/>
        <v>48</v>
      </c>
      <c r="U731" t="str">
        <f t="shared" si="85"/>
        <v>2023-48</v>
      </c>
    </row>
    <row r="732" spans="5:21" x14ac:dyDescent="0.3">
      <c r="E732">
        <v>3580789</v>
      </c>
      <c r="H732">
        <v>45</v>
      </c>
      <c r="I732" t="s">
        <v>760</v>
      </c>
      <c r="J732" t="s">
        <v>14</v>
      </c>
      <c r="K732" s="10">
        <v>45238</v>
      </c>
      <c r="L732" t="s">
        <v>1800</v>
      </c>
      <c r="M732" t="s">
        <v>28</v>
      </c>
      <c r="N732" t="str">
        <f>IF(VLOOKUP(J732,[1]liste!M:M,1,0)&gt;0,"oui","non")</f>
        <v>oui</v>
      </c>
      <c r="O732" t="str">
        <f>VLOOKUP(J732,[1]liste!M:N,2,0)</f>
        <v>DF</v>
      </c>
      <c r="P732" t="e">
        <f>MATCH(J732,[1]!Tableau1[Codearticle],0)</f>
        <v>#REF!</v>
      </c>
      <c r="R732" t="str">
        <f ca="1">IFERROR(INDEX(Tableau1[[#Headers],[01_LANCEMENT]:[15]],1,MATCH(récap!H732,OFFSET(Tableau1[[#Headers],[01_LANCEMENT]:[15]],MATCH(récap!J732,Tableau1[Codearticle],0),0),0)),"")</f>
        <v/>
      </c>
      <c r="S732" t="e">
        <f>IF(P732=0,"",VLOOKUP(J732,[1]!Tableau1[#All],3,0))</f>
        <v>#REF!</v>
      </c>
      <c r="T732" s="11">
        <f t="shared" si="84"/>
        <v>45</v>
      </c>
      <c r="U732" t="str">
        <f t="shared" si="85"/>
        <v>2023-45</v>
      </c>
    </row>
    <row r="733" spans="5:21" x14ac:dyDescent="0.3">
      <c r="E733">
        <v>1116474</v>
      </c>
      <c r="H733">
        <v>45</v>
      </c>
      <c r="I733" t="s">
        <v>761</v>
      </c>
      <c r="J733" t="s">
        <v>14</v>
      </c>
      <c r="K733" s="10">
        <v>45278</v>
      </c>
      <c r="L733" t="s">
        <v>1800</v>
      </c>
      <c r="M733" t="s">
        <v>28</v>
      </c>
      <c r="N733" t="str">
        <f>IF(VLOOKUP(J733,[1]liste!M:M,1,0)&gt;0,"oui","non")</f>
        <v>oui</v>
      </c>
      <c r="O733" t="str">
        <f>VLOOKUP(J733,[1]liste!M:N,2,0)</f>
        <v>DF</v>
      </c>
      <c r="P733" t="e">
        <f>MATCH(J733,[1]!Tableau1[Codearticle],0)</f>
        <v>#REF!</v>
      </c>
      <c r="R733" t="str">
        <f ca="1">IFERROR(INDEX(Tableau1[[#Headers],[01_LANCEMENT]:[15]],1,MATCH(récap!H733,OFFSET(Tableau1[[#Headers],[01_LANCEMENT]:[15]],MATCH(récap!J733,Tableau1[Codearticle],0),0),0)),"")</f>
        <v/>
      </c>
      <c r="S733" t="e">
        <f>IF(P733=0,"",VLOOKUP(J733,[1]!Tableau1[#All],3,0))</f>
        <v>#REF!</v>
      </c>
      <c r="T733" s="11">
        <f t="shared" si="84"/>
        <v>51</v>
      </c>
      <c r="U733" t="str">
        <f t="shared" si="85"/>
        <v>2023-51</v>
      </c>
    </row>
    <row r="734" spans="5:21" x14ac:dyDescent="0.3">
      <c r="E734">
        <v>8034442</v>
      </c>
      <c r="H734">
        <v>995</v>
      </c>
      <c r="I734" t="s">
        <v>762</v>
      </c>
      <c r="J734" t="s">
        <v>14</v>
      </c>
      <c r="K734" s="10">
        <v>45239</v>
      </c>
      <c r="L734" t="s">
        <v>1800</v>
      </c>
      <c r="M734" t="s">
        <v>28</v>
      </c>
      <c r="N734" t="str">
        <f>IF(VLOOKUP(J734,[1]liste!M:M,1,0)&gt;0,"oui","non")</f>
        <v>oui</v>
      </c>
      <c r="O734" t="str">
        <f>VLOOKUP(J734,[1]liste!M:N,2,0)</f>
        <v>DF</v>
      </c>
      <c r="P734" t="e">
        <f>MATCH(J734,[1]!Tableau1[Codearticle],0)</f>
        <v>#REF!</v>
      </c>
      <c r="R734" t="str">
        <f ca="1">IFERROR(INDEX(Tableau1[[#Headers],[01_LANCEMENT]:[15]],1,MATCH(récap!H734,OFFSET(Tableau1[[#Headers],[01_LANCEMENT]:[15]],MATCH(récap!J734,Tableau1[Codearticle],0),0),0)),"")</f>
        <v/>
      </c>
      <c r="S734" t="e">
        <f>IF(P734=0,"",VLOOKUP(J734,[1]!Tableau1[#All],3,0))</f>
        <v>#REF!</v>
      </c>
      <c r="T734" s="11">
        <f t="shared" si="84"/>
        <v>45</v>
      </c>
      <c r="U734" t="str">
        <f t="shared" si="85"/>
        <v>2023-45</v>
      </c>
    </row>
    <row r="735" spans="5:21" x14ac:dyDescent="0.3">
      <c r="E735">
        <v>1526227</v>
      </c>
      <c r="H735">
        <v>9045</v>
      </c>
      <c r="I735" t="s">
        <v>763</v>
      </c>
      <c r="J735" t="s">
        <v>14</v>
      </c>
      <c r="K735" s="10">
        <v>45240</v>
      </c>
      <c r="L735" t="s">
        <v>1800</v>
      </c>
      <c r="M735" t="s">
        <v>28</v>
      </c>
      <c r="N735" t="str">
        <f>IF(VLOOKUP(J735,[1]liste!M:M,1,0)&gt;0,"oui","non")</f>
        <v>oui</v>
      </c>
      <c r="O735" t="str">
        <f>VLOOKUP(J735,[1]liste!M:N,2,0)</f>
        <v>DF</v>
      </c>
      <c r="P735" t="e">
        <f>MATCH(J735,[1]!Tableau1[Codearticle],0)</f>
        <v>#REF!</v>
      </c>
      <c r="R735" t="str">
        <f ca="1">IFERROR(INDEX(Tableau1[[#Headers],[01_LANCEMENT]:[15]],1,MATCH(récap!H735,OFFSET(Tableau1[[#Headers],[01_LANCEMENT]:[15]],MATCH(récap!J735,Tableau1[Codearticle],0),0),0)),"")</f>
        <v/>
      </c>
      <c r="S735" t="e">
        <f>IF(P735=0,"",VLOOKUP(J735,[1]!Tableau1[#All],3,0))</f>
        <v>#REF!</v>
      </c>
      <c r="T735" s="11">
        <f t="shared" si="84"/>
        <v>45</v>
      </c>
      <c r="U735" t="str">
        <f t="shared" si="85"/>
        <v>2023-45</v>
      </c>
    </row>
    <row r="736" spans="5:21" x14ac:dyDescent="0.3">
      <c r="E736">
        <v>7379804</v>
      </c>
      <c r="H736">
        <v>220</v>
      </c>
      <c r="I736" t="s">
        <v>764</v>
      </c>
      <c r="J736" t="s">
        <v>14</v>
      </c>
      <c r="K736" s="10">
        <v>45236</v>
      </c>
      <c r="L736" t="s">
        <v>1800</v>
      </c>
      <c r="M736" t="s">
        <v>28</v>
      </c>
      <c r="N736" t="str">
        <f>IF(VLOOKUP(J736,[1]liste!M:M,1,0)&gt;0,"oui","non")</f>
        <v>oui</v>
      </c>
      <c r="O736" t="str">
        <f>VLOOKUP(J736,[1]liste!M:N,2,0)</f>
        <v>DF</v>
      </c>
      <c r="P736" t="e">
        <f>MATCH(J736,[1]!Tableau1[Codearticle],0)</f>
        <v>#REF!</v>
      </c>
      <c r="R736" t="str">
        <f ca="1">IFERROR(INDEX(Tableau1[[#Headers],[01_LANCEMENT]:[15]],1,MATCH(récap!H736,OFFSET(Tableau1[[#Headers],[01_LANCEMENT]:[15]],MATCH(récap!J736,Tableau1[Codearticle],0),0),0)),"")</f>
        <v>05</v>
      </c>
      <c r="S736" t="e">
        <f>IF(P736=0,"",VLOOKUP(J736,[1]!Tableau1[#All],3,0))</f>
        <v>#REF!</v>
      </c>
      <c r="T736" s="11">
        <f t="shared" si="84"/>
        <v>45</v>
      </c>
      <c r="U736" t="str">
        <f t="shared" si="85"/>
        <v>2023-45</v>
      </c>
    </row>
    <row r="737" spans="5:21" x14ac:dyDescent="0.3">
      <c r="E737">
        <v>4780095</v>
      </c>
      <c r="H737">
        <v>220</v>
      </c>
      <c r="I737" t="s">
        <v>765</v>
      </c>
      <c r="J737" t="s">
        <v>14</v>
      </c>
      <c r="K737" s="10">
        <v>45258</v>
      </c>
      <c r="L737" t="s">
        <v>1800</v>
      </c>
      <c r="M737" t="s">
        <v>28</v>
      </c>
      <c r="N737" t="str">
        <f>IF(VLOOKUP(J737,[1]liste!M:M,1,0)&gt;0,"oui","non")</f>
        <v>oui</v>
      </c>
      <c r="O737" t="str">
        <f>VLOOKUP(J737,[1]liste!M:N,2,0)</f>
        <v>DF</v>
      </c>
      <c r="P737" t="e">
        <f>MATCH(J737,[1]!Tableau1[Codearticle],0)</f>
        <v>#REF!</v>
      </c>
      <c r="R737" t="str">
        <f ca="1">IFERROR(INDEX(Tableau1[[#Headers],[01_LANCEMENT]:[15]],1,MATCH(récap!H737,OFFSET(Tableau1[[#Headers],[01_LANCEMENT]:[15]],MATCH(récap!J737,Tableau1[Codearticle],0),0),0)),"")</f>
        <v>05</v>
      </c>
      <c r="S737" t="e">
        <f>IF(P737=0,"",VLOOKUP(J737,[1]!Tableau1[#All],3,0))</f>
        <v>#REF!</v>
      </c>
      <c r="T737" s="11">
        <f t="shared" si="84"/>
        <v>48</v>
      </c>
      <c r="U737" t="str">
        <f t="shared" si="85"/>
        <v>2023-48</v>
      </c>
    </row>
    <row r="738" spans="5:21" x14ac:dyDescent="0.3">
      <c r="E738">
        <v>3773624</v>
      </c>
      <c r="H738">
        <v>170</v>
      </c>
      <c r="I738" t="s">
        <v>766</v>
      </c>
      <c r="J738" t="s">
        <v>14</v>
      </c>
      <c r="K738" s="10">
        <v>45251</v>
      </c>
      <c r="L738" t="s">
        <v>1800</v>
      </c>
      <c r="M738" t="s">
        <v>28</v>
      </c>
      <c r="N738" t="str">
        <f>IF(VLOOKUP(J738,[1]liste!M:M,1,0)&gt;0,"oui","non")</f>
        <v>oui</v>
      </c>
      <c r="O738" t="str">
        <f>VLOOKUP(J738,[1]liste!M:N,2,0)</f>
        <v>DF</v>
      </c>
      <c r="P738" t="e">
        <f>MATCH(J738,[1]!Tableau1[Codearticle],0)</f>
        <v>#REF!</v>
      </c>
      <c r="R738" t="str">
        <f ca="1">IFERROR(INDEX(Tableau1[[#Headers],[01_LANCEMENT]:[15]],1,MATCH(récap!H738,OFFSET(Tableau1[[#Headers],[01_LANCEMENT]:[15]],MATCH(récap!J738,Tableau1[Codearticle],0),0),0)),"")</f>
        <v/>
      </c>
      <c r="S738" t="e">
        <f>IF(P738=0,"",VLOOKUP(J738,[1]!Tableau1[#All],3,0))</f>
        <v>#REF!</v>
      </c>
      <c r="T738" s="11">
        <f t="shared" ref="T738:T763" si="86">_xlfn.ISOWEEKNUM(K738)</f>
        <v>47</v>
      </c>
      <c r="U738" t="str">
        <f t="shared" ref="U738:U763" si="87">YEAR(K738)&amp;"-"&amp;""&amp;T738</f>
        <v>2023-47</v>
      </c>
    </row>
    <row r="739" spans="5:21" x14ac:dyDescent="0.3">
      <c r="E739">
        <v>3408099</v>
      </c>
      <c r="H739">
        <v>170</v>
      </c>
      <c r="I739" t="s">
        <v>767</v>
      </c>
      <c r="J739" t="s">
        <v>14</v>
      </c>
      <c r="K739" s="10">
        <v>45282</v>
      </c>
      <c r="L739" t="s">
        <v>1800</v>
      </c>
      <c r="M739" t="s">
        <v>28</v>
      </c>
      <c r="N739" t="str">
        <f>IF(VLOOKUP(J739,[1]liste!M:M,1,0)&gt;0,"oui","non")</f>
        <v>oui</v>
      </c>
      <c r="O739" t="str">
        <f>VLOOKUP(J739,[1]liste!M:N,2,0)</f>
        <v>DF</v>
      </c>
      <c r="P739" t="e">
        <f>MATCH(J739,[1]!Tableau1[Codearticle],0)</f>
        <v>#REF!</v>
      </c>
      <c r="R739" t="str">
        <f ca="1">IFERROR(INDEX(Tableau1[[#Headers],[01_LANCEMENT]:[15]],1,MATCH(récap!H739,OFFSET(Tableau1[[#Headers],[01_LANCEMENT]:[15]],MATCH(récap!J739,Tableau1[Codearticle],0),0),0)),"")</f>
        <v/>
      </c>
      <c r="S739" t="e">
        <f>IF(P739=0,"",VLOOKUP(J739,[1]!Tableau1[#All],3,0))</f>
        <v>#REF!</v>
      </c>
      <c r="T739" s="11">
        <f t="shared" si="86"/>
        <v>51</v>
      </c>
      <c r="U739" t="str">
        <f t="shared" si="87"/>
        <v>2023-51</v>
      </c>
    </row>
    <row r="740" spans="5:21" x14ac:dyDescent="0.3">
      <c r="E740">
        <v>3333392</v>
      </c>
      <c r="H740">
        <v>100</v>
      </c>
      <c r="I740" t="s">
        <v>768</v>
      </c>
      <c r="J740" t="s">
        <v>14</v>
      </c>
      <c r="K740" s="10">
        <v>45266</v>
      </c>
      <c r="L740" t="s">
        <v>1800</v>
      </c>
      <c r="M740" t="s">
        <v>28</v>
      </c>
      <c r="N740" t="str">
        <f>IF(VLOOKUP(J740,[1]liste!M:M,1,0)&gt;0,"oui","non")</f>
        <v>oui</v>
      </c>
      <c r="O740" t="str">
        <f>VLOOKUP(J740,[1]liste!M:N,2,0)</f>
        <v>DF</v>
      </c>
      <c r="P740" t="e">
        <f>MATCH(J740,[1]!Tableau1[Codearticle],0)</f>
        <v>#REF!</v>
      </c>
      <c r="R740" t="str">
        <f ca="1">IFERROR(INDEX(Tableau1[[#Headers],[01_LANCEMENT]:[15]],1,MATCH(récap!H740,OFFSET(Tableau1[[#Headers],[01_LANCEMENT]:[15]],MATCH(récap!J740,Tableau1[Codearticle],0),0),0)),"")</f>
        <v/>
      </c>
      <c r="S740" t="e">
        <f>IF(P740=0,"",VLOOKUP(J740,[1]!Tableau1[#All],3,0))</f>
        <v>#REF!</v>
      </c>
      <c r="T740" s="11">
        <f t="shared" si="86"/>
        <v>49</v>
      </c>
      <c r="U740" t="str">
        <f t="shared" si="87"/>
        <v>2023-49</v>
      </c>
    </row>
    <row r="741" spans="5:21" x14ac:dyDescent="0.3">
      <c r="E741">
        <v>5154407</v>
      </c>
      <c r="H741">
        <v>100</v>
      </c>
      <c r="I741" t="s">
        <v>769</v>
      </c>
      <c r="J741" t="s">
        <v>14</v>
      </c>
      <c r="K741" s="10">
        <v>45267</v>
      </c>
      <c r="L741" t="s">
        <v>1800</v>
      </c>
      <c r="M741" t="s">
        <v>28</v>
      </c>
      <c r="N741" t="str">
        <f>IF(VLOOKUP(J741,[1]liste!M:M,1,0)&gt;0,"oui","non")</f>
        <v>oui</v>
      </c>
      <c r="O741" t="str">
        <f>VLOOKUP(J741,[1]liste!M:N,2,0)</f>
        <v>DF</v>
      </c>
      <c r="P741" t="e">
        <f>MATCH(J741,[1]!Tableau1[Codearticle],0)</f>
        <v>#REF!</v>
      </c>
      <c r="R741" t="str">
        <f ca="1">IFERROR(INDEX(Tableau1[[#Headers],[01_LANCEMENT]:[15]],1,MATCH(récap!H741,OFFSET(Tableau1[[#Headers],[01_LANCEMENT]:[15]],MATCH(récap!J741,Tableau1[Codearticle],0),0),0)),"")</f>
        <v/>
      </c>
      <c r="S741" t="e">
        <f>IF(P741=0,"",VLOOKUP(J741,[1]!Tableau1[#All],3,0))</f>
        <v>#REF!</v>
      </c>
      <c r="T741" s="11">
        <f t="shared" si="86"/>
        <v>49</v>
      </c>
      <c r="U741" t="str">
        <f t="shared" si="87"/>
        <v>2023-49</v>
      </c>
    </row>
    <row r="742" spans="5:21" x14ac:dyDescent="0.3">
      <c r="E742">
        <v>3805340</v>
      </c>
      <c r="H742">
        <v>100</v>
      </c>
      <c r="I742" t="s">
        <v>770</v>
      </c>
      <c r="J742" t="s">
        <v>14</v>
      </c>
      <c r="K742" s="10">
        <v>45271</v>
      </c>
      <c r="L742" t="s">
        <v>1800</v>
      </c>
      <c r="M742" t="s">
        <v>28</v>
      </c>
      <c r="N742" t="str">
        <f>IF(VLOOKUP(J742,[1]liste!M:M,1,0)&gt;0,"oui","non")</f>
        <v>oui</v>
      </c>
      <c r="O742" t="str">
        <f>VLOOKUP(J742,[1]liste!M:N,2,0)</f>
        <v>DF</v>
      </c>
      <c r="P742" t="e">
        <f>MATCH(J742,[1]!Tableau1[Codearticle],0)</f>
        <v>#REF!</v>
      </c>
      <c r="R742" t="str">
        <f ca="1">IFERROR(INDEX(Tableau1[[#Headers],[01_LANCEMENT]:[15]],1,MATCH(récap!H742,OFFSET(Tableau1[[#Headers],[01_LANCEMENT]:[15]],MATCH(récap!J742,Tableau1[Codearticle],0),0),0)),"")</f>
        <v/>
      </c>
      <c r="S742" t="e">
        <f>IF(P742=0,"",VLOOKUP(J742,[1]!Tableau1[#All],3,0))</f>
        <v>#REF!</v>
      </c>
      <c r="T742" s="11">
        <f t="shared" si="86"/>
        <v>50</v>
      </c>
      <c r="U742" t="str">
        <f t="shared" si="87"/>
        <v>2023-50</v>
      </c>
    </row>
    <row r="743" spans="5:21" x14ac:dyDescent="0.3">
      <c r="E743">
        <v>2476138</v>
      </c>
      <c r="H743">
        <v>100</v>
      </c>
      <c r="I743" t="s">
        <v>771</v>
      </c>
      <c r="J743" t="s">
        <v>14</v>
      </c>
      <c r="K743" s="10">
        <v>45279</v>
      </c>
      <c r="L743" t="s">
        <v>1800</v>
      </c>
      <c r="M743" t="s">
        <v>28</v>
      </c>
      <c r="N743" t="str">
        <f>IF(VLOOKUP(J743,[1]liste!M:M,1,0)&gt;0,"oui","non")</f>
        <v>oui</v>
      </c>
      <c r="O743" t="str">
        <f>VLOOKUP(J743,[1]liste!M:N,2,0)</f>
        <v>DF</v>
      </c>
      <c r="P743" t="e">
        <f>MATCH(J743,[1]!Tableau1[Codearticle],0)</f>
        <v>#REF!</v>
      </c>
      <c r="R743" t="str">
        <f ca="1">IFERROR(INDEX(Tableau1[[#Headers],[01_LANCEMENT]:[15]],1,MATCH(récap!H743,OFFSET(Tableau1[[#Headers],[01_LANCEMENT]:[15]],MATCH(récap!J743,Tableau1[Codearticle],0),0),0)),"")</f>
        <v/>
      </c>
      <c r="S743" t="e">
        <f>IF(P743=0,"",VLOOKUP(J743,[1]!Tableau1[#All],3,0))</f>
        <v>#REF!</v>
      </c>
      <c r="T743" s="11">
        <f t="shared" si="86"/>
        <v>51</v>
      </c>
      <c r="U743" t="str">
        <f t="shared" si="87"/>
        <v>2023-51</v>
      </c>
    </row>
    <row r="744" spans="5:21" x14ac:dyDescent="0.3">
      <c r="E744">
        <v>4922177</v>
      </c>
      <c r="H744">
        <v>45</v>
      </c>
      <c r="I744" t="s">
        <v>772</v>
      </c>
      <c r="J744" t="s">
        <v>14</v>
      </c>
      <c r="K744" s="10">
        <v>45245</v>
      </c>
      <c r="L744" t="s">
        <v>1800</v>
      </c>
      <c r="M744" t="s">
        <v>28</v>
      </c>
      <c r="N744" t="str">
        <f>IF(VLOOKUP(J744,[1]liste!M:M,1,0)&gt;0,"oui","non")</f>
        <v>oui</v>
      </c>
      <c r="O744" t="str">
        <f>VLOOKUP(J744,[1]liste!M:N,2,0)</f>
        <v>DF</v>
      </c>
      <c r="P744" t="e">
        <f>MATCH(J744,[1]!Tableau1[Codearticle],0)</f>
        <v>#REF!</v>
      </c>
      <c r="R744" t="str">
        <f ca="1">IFERROR(INDEX(Tableau1[[#Headers],[01_LANCEMENT]:[15]],1,MATCH(récap!H744,OFFSET(Tableau1[[#Headers],[01_LANCEMENT]:[15]],MATCH(récap!J744,Tableau1[Codearticle],0),0),0)),"")</f>
        <v/>
      </c>
      <c r="S744" t="e">
        <f>IF(P744=0,"",VLOOKUP(J744,[1]!Tableau1[#All],3,0))</f>
        <v>#REF!</v>
      </c>
      <c r="T744" s="11">
        <f t="shared" si="86"/>
        <v>46</v>
      </c>
      <c r="U744" t="str">
        <f t="shared" si="87"/>
        <v>2023-46</v>
      </c>
    </row>
    <row r="745" spans="5:21" x14ac:dyDescent="0.3">
      <c r="E745">
        <v>6515391</v>
      </c>
      <c r="H745">
        <v>170</v>
      </c>
      <c r="I745" t="s">
        <v>773</v>
      </c>
      <c r="J745" t="s">
        <v>14</v>
      </c>
      <c r="K745" s="10">
        <v>45273</v>
      </c>
      <c r="L745" t="s">
        <v>1800</v>
      </c>
      <c r="M745" t="s">
        <v>28</v>
      </c>
      <c r="N745" t="str">
        <f>IF(VLOOKUP(J745,[1]liste!M:M,1,0)&gt;0,"oui","non")</f>
        <v>oui</v>
      </c>
      <c r="O745" t="str">
        <f>VLOOKUP(J745,[1]liste!M:N,2,0)</f>
        <v>DF</v>
      </c>
      <c r="P745" t="e">
        <f>MATCH(J745,[1]!Tableau1[Codearticle],0)</f>
        <v>#REF!</v>
      </c>
      <c r="R745" t="str">
        <f ca="1">IFERROR(INDEX(Tableau1[[#Headers],[01_LANCEMENT]:[15]],1,MATCH(récap!H745,OFFSET(Tableau1[[#Headers],[01_LANCEMENT]:[15]],MATCH(récap!J745,Tableau1[Codearticle],0),0),0)),"")</f>
        <v/>
      </c>
      <c r="S745" t="e">
        <f>IF(P745=0,"",VLOOKUP(J745,[1]!Tableau1[#All],3,0))</f>
        <v>#REF!</v>
      </c>
      <c r="T745" s="11">
        <f t="shared" si="86"/>
        <v>50</v>
      </c>
      <c r="U745" t="str">
        <f t="shared" si="87"/>
        <v>2023-50</v>
      </c>
    </row>
    <row r="746" spans="5:21" x14ac:dyDescent="0.3">
      <c r="E746">
        <v>7999692</v>
      </c>
      <c r="H746">
        <v>100</v>
      </c>
      <c r="I746" t="s">
        <v>774</v>
      </c>
      <c r="J746" t="s">
        <v>14</v>
      </c>
      <c r="K746" s="10">
        <v>45267</v>
      </c>
      <c r="L746" t="s">
        <v>1800</v>
      </c>
      <c r="M746" t="s">
        <v>28</v>
      </c>
      <c r="N746" t="str">
        <f>IF(VLOOKUP(J746,[1]liste!M:M,1,0)&gt;0,"oui","non")</f>
        <v>oui</v>
      </c>
      <c r="O746" t="str">
        <f>VLOOKUP(J746,[1]liste!M:N,2,0)</f>
        <v>DF</v>
      </c>
      <c r="P746" t="e">
        <f>MATCH(J746,[1]!Tableau1[Codearticle],0)</f>
        <v>#REF!</v>
      </c>
      <c r="R746" t="str">
        <f ca="1">IFERROR(INDEX(Tableau1[[#Headers],[01_LANCEMENT]:[15]],1,MATCH(récap!H746,OFFSET(Tableau1[[#Headers],[01_LANCEMENT]:[15]],MATCH(récap!J746,Tableau1[Codearticle],0),0),0)),"")</f>
        <v/>
      </c>
      <c r="S746" t="e">
        <f>IF(P746=0,"",VLOOKUP(J746,[1]!Tableau1[#All],3,0))</f>
        <v>#REF!</v>
      </c>
      <c r="T746" s="11">
        <f t="shared" si="86"/>
        <v>49</v>
      </c>
      <c r="U746" t="str">
        <f t="shared" si="87"/>
        <v>2023-49</v>
      </c>
    </row>
    <row r="747" spans="5:21" x14ac:dyDescent="0.3">
      <c r="E747">
        <v>4309557</v>
      </c>
      <c r="H747">
        <v>100</v>
      </c>
      <c r="I747" t="s">
        <v>775</v>
      </c>
      <c r="J747" t="s">
        <v>14</v>
      </c>
      <c r="K747" s="10">
        <v>45287</v>
      </c>
      <c r="L747" t="s">
        <v>1800</v>
      </c>
      <c r="M747" t="s">
        <v>28</v>
      </c>
      <c r="N747" t="str">
        <f>IF(VLOOKUP(J747,[1]liste!M:M,1,0)&gt;0,"oui","non")</f>
        <v>oui</v>
      </c>
      <c r="O747" t="str">
        <f>VLOOKUP(J747,[1]liste!M:N,2,0)</f>
        <v>DF</v>
      </c>
      <c r="P747" t="e">
        <f>MATCH(J747,[1]!Tableau1[Codearticle],0)</f>
        <v>#REF!</v>
      </c>
      <c r="R747" t="str">
        <f ca="1">IFERROR(INDEX(Tableau1[[#Headers],[01_LANCEMENT]:[15]],1,MATCH(récap!H747,OFFSET(Tableau1[[#Headers],[01_LANCEMENT]:[15]],MATCH(récap!J747,Tableau1[Codearticle],0),0),0)),"")</f>
        <v/>
      </c>
      <c r="S747" t="e">
        <f>IF(P747=0,"",VLOOKUP(J747,[1]!Tableau1[#All],3,0))</f>
        <v>#REF!</v>
      </c>
      <c r="T747" s="11">
        <f t="shared" si="86"/>
        <v>52</v>
      </c>
      <c r="U747" t="str">
        <f t="shared" si="87"/>
        <v>2023-52</v>
      </c>
    </row>
    <row r="748" spans="5:21" x14ac:dyDescent="0.3">
      <c r="E748">
        <v>7489500</v>
      </c>
      <c r="H748">
        <v>100</v>
      </c>
      <c r="I748" t="s">
        <v>776</v>
      </c>
      <c r="J748" t="s">
        <v>14</v>
      </c>
      <c r="K748" s="10">
        <v>45288</v>
      </c>
      <c r="L748" t="s">
        <v>1800</v>
      </c>
      <c r="M748" t="s">
        <v>28</v>
      </c>
      <c r="N748" t="str">
        <f>IF(VLOOKUP(J748,[1]liste!M:M,1,0)&gt;0,"oui","non")</f>
        <v>oui</v>
      </c>
      <c r="O748" t="str">
        <f>VLOOKUP(J748,[1]liste!M:N,2,0)</f>
        <v>DF</v>
      </c>
      <c r="P748" t="e">
        <f>MATCH(J748,[1]!Tableau1[Codearticle],0)</f>
        <v>#REF!</v>
      </c>
      <c r="R748" t="str">
        <f ca="1">IFERROR(INDEX(Tableau1[[#Headers],[01_LANCEMENT]:[15]],1,MATCH(récap!H748,OFFSET(Tableau1[[#Headers],[01_LANCEMENT]:[15]],MATCH(récap!J748,Tableau1[Codearticle],0),0),0)),"")</f>
        <v/>
      </c>
      <c r="S748" t="e">
        <f>IF(P748=0,"",VLOOKUP(J748,[1]!Tableau1[#All],3,0))</f>
        <v>#REF!</v>
      </c>
      <c r="T748" s="11">
        <f t="shared" si="86"/>
        <v>52</v>
      </c>
      <c r="U748" t="str">
        <f t="shared" si="87"/>
        <v>2023-52</v>
      </c>
    </row>
    <row r="749" spans="5:21" x14ac:dyDescent="0.3">
      <c r="E749">
        <v>8874416</v>
      </c>
      <c r="H749">
        <v>928</v>
      </c>
      <c r="I749" t="s">
        <v>777</v>
      </c>
      <c r="J749" t="s">
        <v>14</v>
      </c>
      <c r="K749" s="10">
        <v>45259</v>
      </c>
      <c r="L749" t="s">
        <v>1800</v>
      </c>
      <c r="M749" t="s">
        <v>28</v>
      </c>
      <c r="N749" t="str">
        <f>IF(VLOOKUP(J749,[1]liste!M:M,1,0)&gt;0,"oui","non")</f>
        <v>oui</v>
      </c>
      <c r="O749" t="str">
        <f>VLOOKUP(J749,[1]liste!M:N,2,0)</f>
        <v>DF</v>
      </c>
      <c r="P749" t="e">
        <f>MATCH(J749,[1]!Tableau1[Codearticle],0)</f>
        <v>#REF!</v>
      </c>
      <c r="R749" t="str">
        <f ca="1">IFERROR(INDEX(Tableau1[[#Headers],[01_LANCEMENT]:[15]],1,MATCH(récap!H749,OFFSET(Tableau1[[#Headers],[01_LANCEMENT]:[15]],MATCH(récap!J749,Tableau1[Codearticle],0),0),0)),"")</f>
        <v/>
      </c>
      <c r="S749" t="e">
        <f>IF(P749=0,"",VLOOKUP(J749,[1]!Tableau1[#All],3,0))</f>
        <v>#REF!</v>
      </c>
      <c r="T749" s="11">
        <f t="shared" si="86"/>
        <v>48</v>
      </c>
      <c r="U749" t="str">
        <f t="shared" si="87"/>
        <v>2023-48</v>
      </c>
    </row>
    <row r="750" spans="5:21" x14ac:dyDescent="0.3">
      <c r="E750">
        <v>8796724</v>
      </c>
      <c r="H750">
        <v>270</v>
      </c>
      <c r="I750" t="s">
        <v>778</v>
      </c>
      <c r="J750" t="s">
        <v>14</v>
      </c>
      <c r="K750" s="10">
        <v>45237</v>
      </c>
      <c r="L750" t="s">
        <v>1800</v>
      </c>
      <c r="M750" t="s">
        <v>28</v>
      </c>
      <c r="N750" t="str">
        <f>IF(VLOOKUP(J750,[1]liste!M:M,1,0)&gt;0,"oui","non")</f>
        <v>oui</v>
      </c>
      <c r="O750" t="str">
        <f>VLOOKUP(J750,[1]liste!M:N,2,0)</f>
        <v>DF</v>
      </c>
      <c r="P750" t="e">
        <f>MATCH(J750,[1]!Tableau1[Codearticle],0)</f>
        <v>#REF!</v>
      </c>
      <c r="R750" t="str">
        <f ca="1">IFERROR(INDEX(Tableau1[[#Headers],[01_LANCEMENT]:[15]],1,MATCH(récap!H750,OFFSET(Tableau1[[#Headers],[01_LANCEMENT]:[15]],MATCH(récap!J750,Tableau1[Codearticle],0),0),0)),"")</f>
        <v/>
      </c>
      <c r="S750" t="e">
        <f>IF(P750=0,"",VLOOKUP(J750,[1]!Tableau1[#All],3,0))</f>
        <v>#REF!</v>
      </c>
      <c r="T750" s="11">
        <f t="shared" si="86"/>
        <v>45</v>
      </c>
      <c r="U750" t="str">
        <f t="shared" si="87"/>
        <v>2023-45</v>
      </c>
    </row>
    <row r="751" spans="5:21" x14ac:dyDescent="0.3">
      <c r="E751">
        <v>3792335</v>
      </c>
      <c r="H751">
        <v>270</v>
      </c>
      <c r="I751" t="s">
        <v>779</v>
      </c>
      <c r="J751" t="s">
        <v>14</v>
      </c>
      <c r="K751" s="10">
        <v>45239</v>
      </c>
      <c r="L751" t="s">
        <v>1800</v>
      </c>
      <c r="M751" t="s">
        <v>28</v>
      </c>
      <c r="N751" t="str">
        <f>IF(VLOOKUP(J751,[1]liste!M:M,1,0)&gt;0,"oui","non")</f>
        <v>oui</v>
      </c>
      <c r="O751" t="str">
        <f>VLOOKUP(J751,[1]liste!M:N,2,0)</f>
        <v>DF</v>
      </c>
      <c r="P751" t="e">
        <f>MATCH(J751,[1]!Tableau1[Codearticle],0)</f>
        <v>#REF!</v>
      </c>
      <c r="R751" t="str">
        <f ca="1">IFERROR(INDEX(Tableau1[[#Headers],[01_LANCEMENT]:[15]],1,MATCH(récap!H751,OFFSET(Tableau1[[#Headers],[01_LANCEMENT]:[15]],MATCH(récap!J751,Tableau1[Codearticle],0),0),0)),"")</f>
        <v/>
      </c>
      <c r="S751" t="e">
        <f>IF(P751=0,"",VLOOKUP(J751,[1]!Tableau1[#All],3,0))</f>
        <v>#REF!</v>
      </c>
      <c r="T751" s="11">
        <f t="shared" si="86"/>
        <v>45</v>
      </c>
      <c r="U751" t="str">
        <f t="shared" si="87"/>
        <v>2023-45</v>
      </c>
    </row>
    <row r="752" spans="5:21" x14ac:dyDescent="0.3">
      <c r="E752">
        <v>1105948</v>
      </c>
      <c r="H752">
        <v>45</v>
      </c>
      <c r="I752" t="s">
        <v>780</v>
      </c>
      <c r="J752" t="s">
        <v>14</v>
      </c>
      <c r="K752" s="10">
        <v>45269</v>
      </c>
      <c r="L752" t="s">
        <v>1800</v>
      </c>
      <c r="M752" t="s">
        <v>28</v>
      </c>
      <c r="N752" t="str">
        <f>IF(VLOOKUP(J752,[1]liste!M:M,1,0)&gt;0,"oui","non")</f>
        <v>oui</v>
      </c>
      <c r="O752" t="str">
        <f>VLOOKUP(J752,[1]liste!M:N,2,0)</f>
        <v>DF</v>
      </c>
      <c r="P752" t="e">
        <f>MATCH(J752,[1]!Tableau1[Codearticle],0)</f>
        <v>#REF!</v>
      </c>
      <c r="R752" t="str">
        <f ca="1">IFERROR(INDEX(Tableau1[[#Headers],[01_LANCEMENT]:[15]],1,MATCH(récap!H752,OFFSET(Tableau1[[#Headers],[01_LANCEMENT]:[15]],MATCH(récap!J752,Tableau1[Codearticle],0),0),0)),"")</f>
        <v/>
      </c>
      <c r="S752" t="e">
        <f>IF(P752=0,"",VLOOKUP(J752,[1]!Tableau1[#All],3,0))</f>
        <v>#REF!</v>
      </c>
      <c r="T752" s="11">
        <f t="shared" si="86"/>
        <v>49</v>
      </c>
      <c r="U752" t="str">
        <f t="shared" si="87"/>
        <v>2023-49</v>
      </c>
    </row>
    <row r="753" spans="5:21" x14ac:dyDescent="0.3">
      <c r="E753">
        <v>7022040</v>
      </c>
      <c r="H753">
        <v>45</v>
      </c>
      <c r="I753" t="s">
        <v>781</v>
      </c>
      <c r="J753" t="s">
        <v>14</v>
      </c>
      <c r="K753" s="10">
        <v>45268</v>
      </c>
      <c r="L753" t="s">
        <v>1800</v>
      </c>
      <c r="M753" t="s">
        <v>28</v>
      </c>
      <c r="N753" t="str">
        <f>IF(VLOOKUP(J753,[1]liste!M:M,1,0)&gt;0,"oui","non")</f>
        <v>oui</v>
      </c>
      <c r="O753" t="str">
        <f>VLOOKUP(J753,[1]liste!M:N,2,0)</f>
        <v>DF</v>
      </c>
      <c r="P753" t="e">
        <f>MATCH(J753,[1]!Tableau1[Codearticle],0)</f>
        <v>#REF!</v>
      </c>
      <c r="R753" t="str">
        <f ca="1">IFERROR(INDEX(Tableau1[[#Headers],[01_LANCEMENT]:[15]],1,MATCH(récap!H753,OFFSET(Tableau1[[#Headers],[01_LANCEMENT]:[15]],MATCH(récap!J753,Tableau1[Codearticle],0),0),0)),"")</f>
        <v/>
      </c>
      <c r="S753" t="e">
        <f>IF(P753=0,"",VLOOKUP(J753,[1]!Tableau1[#All],3,0))</f>
        <v>#REF!</v>
      </c>
      <c r="T753" s="11">
        <f t="shared" si="86"/>
        <v>49</v>
      </c>
      <c r="U753" t="str">
        <f t="shared" si="87"/>
        <v>2023-49</v>
      </c>
    </row>
    <row r="754" spans="5:21" x14ac:dyDescent="0.3">
      <c r="E754">
        <v>6817485</v>
      </c>
      <c r="H754">
        <v>45</v>
      </c>
      <c r="I754" t="s">
        <v>782</v>
      </c>
      <c r="J754" t="s">
        <v>14</v>
      </c>
      <c r="K754" s="10">
        <v>45269</v>
      </c>
      <c r="L754" t="s">
        <v>1800</v>
      </c>
      <c r="M754" t="s">
        <v>28</v>
      </c>
      <c r="N754" t="str">
        <f>IF(VLOOKUP(J754,[1]liste!M:M,1,0)&gt;0,"oui","non")</f>
        <v>oui</v>
      </c>
      <c r="O754" t="str">
        <f>VLOOKUP(J754,[1]liste!M:N,2,0)</f>
        <v>DF</v>
      </c>
      <c r="P754" t="e">
        <f>MATCH(J754,[1]!Tableau1[Codearticle],0)</f>
        <v>#REF!</v>
      </c>
      <c r="R754" t="str">
        <f ca="1">IFERROR(INDEX(Tableau1[[#Headers],[01_LANCEMENT]:[15]],1,MATCH(récap!H754,OFFSET(Tableau1[[#Headers],[01_LANCEMENT]:[15]],MATCH(récap!J754,Tableau1[Codearticle],0),0),0)),"")</f>
        <v/>
      </c>
      <c r="S754" t="e">
        <f>IF(P754=0,"",VLOOKUP(J754,[1]!Tableau1[#All],3,0))</f>
        <v>#REF!</v>
      </c>
      <c r="T754" s="11">
        <f t="shared" si="86"/>
        <v>49</v>
      </c>
      <c r="U754" t="str">
        <f t="shared" si="87"/>
        <v>2023-49</v>
      </c>
    </row>
    <row r="755" spans="5:21" x14ac:dyDescent="0.3">
      <c r="E755">
        <v>8040668</v>
      </c>
      <c r="H755">
        <v>45</v>
      </c>
      <c r="I755" t="s">
        <v>783</v>
      </c>
      <c r="J755" t="s">
        <v>14</v>
      </c>
      <c r="K755" s="10">
        <v>45278</v>
      </c>
      <c r="L755" t="s">
        <v>1800</v>
      </c>
      <c r="M755" t="s">
        <v>28</v>
      </c>
      <c r="N755" t="str">
        <f>IF(VLOOKUP(J755,[1]liste!M:M,1,0)&gt;0,"oui","non")</f>
        <v>oui</v>
      </c>
      <c r="O755" t="str">
        <f>VLOOKUP(J755,[1]liste!M:N,2,0)</f>
        <v>DF</v>
      </c>
      <c r="P755" t="e">
        <f>MATCH(J755,[1]!Tableau1[Codearticle],0)</f>
        <v>#REF!</v>
      </c>
      <c r="R755" t="str">
        <f ca="1">IFERROR(INDEX(Tableau1[[#Headers],[01_LANCEMENT]:[15]],1,MATCH(récap!H755,OFFSET(Tableau1[[#Headers],[01_LANCEMENT]:[15]],MATCH(récap!J755,Tableau1[Codearticle],0),0),0)),"")</f>
        <v/>
      </c>
      <c r="S755" t="e">
        <f>IF(P755=0,"",VLOOKUP(J755,[1]!Tableau1[#All],3,0))</f>
        <v>#REF!</v>
      </c>
      <c r="T755" s="11">
        <f t="shared" si="86"/>
        <v>51</v>
      </c>
      <c r="U755" t="str">
        <f t="shared" si="87"/>
        <v>2023-51</v>
      </c>
    </row>
    <row r="756" spans="5:21" x14ac:dyDescent="0.3">
      <c r="E756">
        <v>3881463</v>
      </c>
      <c r="H756">
        <v>100</v>
      </c>
      <c r="I756" t="s">
        <v>784</v>
      </c>
      <c r="J756" t="s">
        <v>14</v>
      </c>
      <c r="K756" s="10">
        <v>45280</v>
      </c>
      <c r="L756" t="s">
        <v>1800</v>
      </c>
      <c r="M756" t="s">
        <v>28</v>
      </c>
      <c r="N756" t="str">
        <f>IF(VLOOKUP(J756,[1]liste!M:M,1,0)&gt;0,"oui","non")</f>
        <v>oui</v>
      </c>
      <c r="O756" t="str">
        <f>VLOOKUP(J756,[1]liste!M:N,2,0)</f>
        <v>DF</v>
      </c>
      <c r="P756" t="e">
        <f>MATCH(J756,[1]!Tableau1[Codearticle],0)</f>
        <v>#REF!</v>
      </c>
      <c r="R756" t="str">
        <f ca="1">IFERROR(INDEX(Tableau1[[#Headers],[01_LANCEMENT]:[15]],1,MATCH(récap!H756,OFFSET(Tableau1[[#Headers],[01_LANCEMENT]:[15]],MATCH(récap!J756,Tableau1[Codearticle],0),0),0)),"")</f>
        <v/>
      </c>
      <c r="S756" t="e">
        <f>IF(P756=0,"",VLOOKUP(J756,[1]!Tableau1[#All],3,0))</f>
        <v>#REF!</v>
      </c>
      <c r="T756" s="11">
        <f t="shared" si="86"/>
        <v>51</v>
      </c>
      <c r="U756" t="str">
        <f t="shared" si="87"/>
        <v>2023-51</v>
      </c>
    </row>
    <row r="757" spans="5:21" x14ac:dyDescent="0.3">
      <c r="E757">
        <v>1269820</v>
      </c>
      <c r="H757">
        <v>100</v>
      </c>
      <c r="I757" t="s">
        <v>785</v>
      </c>
      <c r="J757" t="s">
        <v>14</v>
      </c>
      <c r="K757" s="10">
        <v>45260</v>
      </c>
      <c r="L757" t="s">
        <v>1800</v>
      </c>
      <c r="M757" t="s">
        <v>28</v>
      </c>
      <c r="N757" t="str">
        <f>IF(VLOOKUP(J757,[1]liste!M:M,1,0)&gt;0,"oui","non")</f>
        <v>oui</v>
      </c>
      <c r="O757" t="str">
        <f>VLOOKUP(J757,[1]liste!M:N,2,0)</f>
        <v>DF</v>
      </c>
      <c r="P757" t="e">
        <f>MATCH(J757,[1]!Tableau1[Codearticle],0)</f>
        <v>#REF!</v>
      </c>
      <c r="R757" t="str">
        <f ca="1">IFERROR(INDEX(Tableau1[[#Headers],[01_LANCEMENT]:[15]],1,MATCH(récap!H757,OFFSET(Tableau1[[#Headers],[01_LANCEMENT]:[15]],MATCH(récap!J757,Tableau1[Codearticle],0),0),0)),"")</f>
        <v/>
      </c>
      <c r="S757" t="e">
        <f>IF(P757=0,"",VLOOKUP(J757,[1]!Tableau1[#All],3,0))</f>
        <v>#REF!</v>
      </c>
      <c r="T757" s="11">
        <f t="shared" si="86"/>
        <v>48</v>
      </c>
      <c r="U757" t="str">
        <f t="shared" si="87"/>
        <v>2023-48</v>
      </c>
    </row>
    <row r="758" spans="5:21" x14ac:dyDescent="0.3">
      <c r="E758">
        <v>3628876</v>
      </c>
      <c r="H758">
        <v>100</v>
      </c>
      <c r="I758" t="s">
        <v>786</v>
      </c>
      <c r="J758" t="s">
        <v>14</v>
      </c>
      <c r="K758" s="10">
        <v>45266</v>
      </c>
      <c r="L758" t="s">
        <v>1800</v>
      </c>
      <c r="M758" t="s">
        <v>28</v>
      </c>
      <c r="N758" t="str">
        <f>IF(VLOOKUP(J758,[1]liste!M:M,1,0)&gt;0,"oui","non")</f>
        <v>oui</v>
      </c>
      <c r="O758" t="str">
        <f>VLOOKUP(J758,[1]liste!M:N,2,0)</f>
        <v>DF</v>
      </c>
      <c r="P758" t="e">
        <f>MATCH(J758,[1]!Tableau1[Codearticle],0)</f>
        <v>#REF!</v>
      </c>
      <c r="R758" t="str">
        <f ca="1">IFERROR(INDEX(Tableau1[[#Headers],[01_LANCEMENT]:[15]],1,MATCH(récap!H758,OFFSET(Tableau1[[#Headers],[01_LANCEMENT]:[15]],MATCH(récap!J758,Tableau1[Codearticle],0),0),0)),"")</f>
        <v/>
      </c>
      <c r="S758" t="e">
        <f>IF(P758=0,"",VLOOKUP(J758,[1]!Tableau1[#All],3,0))</f>
        <v>#REF!</v>
      </c>
      <c r="T758" s="11">
        <f t="shared" si="86"/>
        <v>49</v>
      </c>
      <c r="U758" t="str">
        <f t="shared" si="87"/>
        <v>2023-49</v>
      </c>
    </row>
    <row r="759" spans="5:21" x14ac:dyDescent="0.3">
      <c r="E759">
        <v>7231274</v>
      </c>
      <c r="H759">
        <v>100</v>
      </c>
      <c r="I759" t="s">
        <v>787</v>
      </c>
      <c r="J759" t="s">
        <v>14</v>
      </c>
      <c r="K759" s="10">
        <v>45265</v>
      </c>
      <c r="L759" t="s">
        <v>1800</v>
      </c>
      <c r="M759" t="s">
        <v>28</v>
      </c>
      <c r="N759" t="str">
        <f>IF(VLOOKUP(J759,[1]liste!M:M,1,0)&gt;0,"oui","non")</f>
        <v>oui</v>
      </c>
      <c r="O759" t="str">
        <f>VLOOKUP(J759,[1]liste!M:N,2,0)</f>
        <v>DF</v>
      </c>
      <c r="P759" t="e">
        <f>MATCH(J759,[1]!Tableau1[Codearticle],0)</f>
        <v>#REF!</v>
      </c>
      <c r="R759" t="str">
        <f ca="1">IFERROR(INDEX(Tableau1[[#Headers],[01_LANCEMENT]:[15]],1,MATCH(récap!H759,OFFSET(Tableau1[[#Headers],[01_LANCEMENT]:[15]],MATCH(récap!J759,Tableau1[Codearticle],0),0),0)),"")</f>
        <v/>
      </c>
      <c r="S759" t="e">
        <f>IF(P759=0,"",VLOOKUP(J759,[1]!Tableau1[#All],3,0))</f>
        <v>#REF!</v>
      </c>
      <c r="T759" s="11">
        <f t="shared" si="86"/>
        <v>49</v>
      </c>
      <c r="U759" t="str">
        <f t="shared" si="87"/>
        <v>2023-49</v>
      </c>
    </row>
    <row r="760" spans="5:21" x14ac:dyDescent="0.3">
      <c r="E760">
        <v>1442422</v>
      </c>
      <c r="H760">
        <v>100</v>
      </c>
      <c r="I760" t="s">
        <v>788</v>
      </c>
      <c r="J760" t="s">
        <v>14</v>
      </c>
      <c r="K760" s="10">
        <v>45273</v>
      </c>
      <c r="L760" t="s">
        <v>1800</v>
      </c>
      <c r="M760" t="s">
        <v>28</v>
      </c>
      <c r="N760" t="str">
        <f>IF(VLOOKUP(J760,[1]liste!M:M,1,0)&gt;0,"oui","non")</f>
        <v>oui</v>
      </c>
      <c r="O760" t="str">
        <f>VLOOKUP(J760,[1]liste!M:N,2,0)</f>
        <v>DF</v>
      </c>
      <c r="P760" t="e">
        <f>MATCH(J760,[1]!Tableau1[Codearticle],0)</f>
        <v>#REF!</v>
      </c>
      <c r="R760" t="str">
        <f ca="1">IFERROR(INDEX(Tableau1[[#Headers],[01_LANCEMENT]:[15]],1,MATCH(récap!H760,OFFSET(Tableau1[[#Headers],[01_LANCEMENT]:[15]],MATCH(récap!J760,Tableau1[Codearticle],0),0),0)),"")</f>
        <v/>
      </c>
      <c r="S760" t="e">
        <f>IF(P760=0,"",VLOOKUP(J760,[1]!Tableau1[#All],3,0))</f>
        <v>#REF!</v>
      </c>
      <c r="T760" s="11">
        <f t="shared" si="86"/>
        <v>50</v>
      </c>
      <c r="U760" t="str">
        <f t="shared" si="87"/>
        <v>2023-50</v>
      </c>
    </row>
    <row r="761" spans="5:21" x14ac:dyDescent="0.3">
      <c r="E761">
        <v>8368681</v>
      </c>
      <c r="H761">
        <v>970</v>
      </c>
      <c r="I761" t="s">
        <v>789</v>
      </c>
      <c r="J761" t="s">
        <v>14</v>
      </c>
      <c r="K761" s="10">
        <v>45265</v>
      </c>
      <c r="L761" t="s">
        <v>1800</v>
      </c>
      <c r="M761" t="s">
        <v>28</v>
      </c>
      <c r="N761" t="str">
        <f>IF(VLOOKUP(J761,[1]liste!M:M,1,0)&gt;0,"oui","non")</f>
        <v>oui</v>
      </c>
      <c r="O761" t="str">
        <f>VLOOKUP(J761,[1]liste!M:N,2,0)</f>
        <v>DF</v>
      </c>
      <c r="P761" t="e">
        <f>MATCH(J761,[1]!Tableau1[Codearticle],0)</f>
        <v>#REF!</v>
      </c>
      <c r="R761" t="str">
        <f ca="1">IFERROR(INDEX(Tableau1[[#Headers],[01_LANCEMENT]:[15]],1,MATCH(récap!H761,OFFSET(Tableau1[[#Headers],[01_LANCEMENT]:[15]],MATCH(récap!J761,Tableau1[Codearticle],0),0),0)),"")</f>
        <v/>
      </c>
      <c r="S761" t="e">
        <f>IF(P761=0,"",VLOOKUP(J761,[1]!Tableau1[#All],3,0))</f>
        <v>#REF!</v>
      </c>
      <c r="T761" s="11">
        <f t="shared" si="86"/>
        <v>49</v>
      </c>
      <c r="U761" t="str">
        <f t="shared" si="87"/>
        <v>2023-49</v>
      </c>
    </row>
    <row r="762" spans="5:21" x14ac:dyDescent="0.3">
      <c r="E762">
        <v>2959608</v>
      </c>
      <c r="H762">
        <v>45</v>
      </c>
      <c r="I762" t="s">
        <v>790</v>
      </c>
      <c r="J762" t="s">
        <v>14</v>
      </c>
      <c r="K762" s="10">
        <v>45240</v>
      </c>
      <c r="L762" t="s">
        <v>1800</v>
      </c>
      <c r="M762" t="s">
        <v>28</v>
      </c>
      <c r="N762" t="str">
        <f>IF(VLOOKUP(J762,[1]liste!M:M,1,0)&gt;0,"oui","non")</f>
        <v>oui</v>
      </c>
      <c r="O762" t="str">
        <f>VLOOKUP(J762,[1]liste!M:N,2,0)</f>
        <v>DF</v>
      </c>
      <c r="P762" t="e">
        <f>MATCH(J762,[1]!Tableau1[Codearticle],0)</f>
        <v>#REF!</v>
      </c>
      <c r="R762" t="str">
        <f ca="1">IFERROR(INDEX(Tableau1[[#Headers],[01_LANCEMENT]:[15]],1,MATCH(récap!H762,OFFSET(Tableau1[[#Headers],[01_LANCEMENT]:[15]],MATCH(récap!J762,Tableau1[Codearticle],0),0),0)),"")</f>
        <v/>
      </c>
      <c r="S762" t="e">
        <f>IF(P762=0,"",VLOOKUP(J762,[1]!Tableau1[#All],3,0))</f>
        <v>#REF!</v>
      </c>
      <c r="T762" s="11">
        <f t="shared" si="86"/>
        <v>45</v>
      </c>
      <c r="U762" t="str">
        <f t="shared" si="87"/>
        <v>2023-45</v>
      </c>
    </row>
    <row r="763" spans="5:21" x14ac:dyDescent="0.3">
      <c r="E763">
        <v>5793035</v>
      </c>
      <c r="H763">
        <v>45</v>
      </c>
      <c r="I763" t="s">
        <v>791</v>
      </c>
      <c r="J763" t="s">
        <v>14</v>
      </c>
      <c r="K763" s="10">
        <v>45247</v>
      </c>
      <c r="L763" t="s">
        <v>1800</v>
      </c>
      <c r="M763" t="s">
        <v>28</v>
      </c>
      <c r="N763" t="str">
        <f>IF(VLOOKUP(J763,[1]liste!M:M,1,0)&gt;0,"oui","non")</f>
        <v>oui</v>
      </c>
      <c r="O763" t="str">
        <f>VLOOKUP(J763,[1]liste!M:N,2,0)</f>
        <v>DF</v>
      </c>
      <c r="P763" t="e">
        <f>MATCH(J763,[1]!Tableau1[Codearticle],0)</f>
        <v>#REF!</v>
      </c>
      <c r="R763" t="str">
        <f ca="1">IFERROR(INDEX(Tableau1[[#Headers],[01_LANCEMENT]:[15]],1,MATCH(récap!H763,OFFSET(Tableau1[[#Headers],[01_LANCEMENT]:[15]],MATCH(récap!J763,Tableau1[Codearticle],0),0),0)),"")</f>
        <v/>
      </c>
      <c r="S763" t="e">
        <f>IF(P763=0,"",VLOOKUP(J763,[1]!Tableau1[#All],3,0))</f>
        <v>#REF!</v>
      </c>
      <c r="T763" s="11">
        <f t="shared" si="86"/>
        <v>46</v>
      </c>
      <c r="U763" t="str">
        <f t="shared" si="87"/>
        <v>2023-46</v>
      </c>
    </row>
    <row r="764" spans="5:21" x14ac:dyDescent="0.3">
      <c r="E764">
        <v>4271046</v>
      </c>
      <c r="H764">
        <v>45</v>
      </c>
      <c r="I764" t="s">
        <v>792</v>
      </c>
      <c r="J764" t="s">
        <v>14</v>
      </c>
      <c r="K764" s="10">
        <v>45264</v>
      </c>
      <c r="L764" t="s">
        <v>1800</v>
      </c>
      <c r="M764" t="s">
        <v>28</v>
      </c>
      <c r="N764" t="str">
        <f>IF(VLOOKUP(J764,[1]liste!M:M,1,0)&gt;0,"oui","non")</f>
        <v>oui</v>
      </c>
      <c r="O764" t="str">
        <f>VLOOKUP(J764,[1]liste!M:N,2,0)</f>
        <v>DF</v>
      </c>
      <c r="P764" t="e">
        <f>MATCH(J764,[1]!Tableau1[Codearticle],0)</f>
        <v>#REF!</v>
      </c>
      <c r="R764" t="str">
        <f ca="1">IFERROR(INDEX(Tableau1[[#Headers],[01_LANCEMENT]:[15]],1,MATCH(récap!H764,OFFSET(Tableau1[[#Headers],[01_LANCEMENT]:[15]],MATCH(récap!J764,Tableau1[Codearticle],0),0),0)),"")</f>
        <v/>
      </c>
      <c r="S764" t="e">
        <f>IF(P764=0,"",VLOOKUP(J764,[1]!Tableau1[#All],3,0))</f>
        <v>#REF!</v>
      </c>
      <c r="T764" s="11">
        <f t="shared" ref="T764:T775" si="88">_xlfn.ISOWEEKNUM(K764)</f>
        <v>49</v>
      </c>
      <c r="U764" t="str">
        <f t="shared" ref="U764:U775" si="89">YEAR(K764)&amp;"-"&amp;""&amp;T764</f>
        <v>2023-49</v>
      </c>
    </row>
    <row r="765" spans="5:21" x14ac:dyDescent="0.3">
      <c r="E765">
        <v>4413977</v>
      </c>
      <c r="H765">
        <v>270</v>
      </c>
      <c r="I765" t="s">
        <v>793</v>
      </c>
      <c r="J765" t="s">
        <v>14</v>
      </c>
      <c r="K765" s="10">
        <v>45282</v>
      </c>
      <c r="L765" t="s">
        <v>1800</v>
      </c>
      <c r="M765" t="s">
        <v>28</v>
      </c>
      <c r="N765" t="str">
        <f>IF(VLOOKUP(J765,[1]liste!M:M,1,0)&gt;0,"oui","non")</f>
        <v>oui</v>
      </c>
      <c r="O765" t="str">
        <f>VLOOKUP(J765,[1]liste!M:N,2,0)</f>
        <v>DF</v>
      </c>
      <c r="P765" t="e">
        <f>MATCH(J765,[1]!Tableau1[Codearticle],0)</f>
        <v>#REF!</v>
      </c>
      <c r="R765" t="str">
        <f ca="1">IFERROR(INDEX(Tableau1[[#Headers],[01_LANCEMENT]:[15]],1,MATCH(récap!H765,OFFSET(Tableau1[[#Headers],[01_LANCEMENT]:[15]],MATCH(récap!J765,Tableau1[Codearticle],0),0),0)),"")</f>
        <v/>
      </c>
      <c r="S765" t="e">
        <f>IF(P765=0,"",VLOOKUP(J765,[1]!Tableau1[#All],3,0))</f>
        <v>#REF!</v>
      </c>
      <c r="T765" s="11">
        <f t="shared" si="88"/>
        <v>51</v>
      </c>
      <c r="U765" t="str">
        <f t="shared" si="89"/>
        <v>2023-51</v>
      </c>
    </row>
    <row r="766" spans="5:21" x14ac:dyDescent="0.3">
      <c r="E766">
        <v>1086856</v>
      </c>
      <c r="H766">
        <v>170</v>
      </c>
      <c r="I766" t="s">
        <v>794</v>
      </c>
      <c r="J766" t="s">
        <v>14</v>
      </c>
      <c r="K766" s="10">
        <v>45258</v>
      </c>
      <c r="L766" t="s">
        <v>1800</v>
      </c>
      <c r="M766" t="s">
        <v>28</v>
      </c>
      <c r="N766" t="str">
        <f>IF(VLOOKUP(J766,[1]liste!M:M,1,0)&gt;0,"oui","non")</f>
        <v>oui</v>
      </c>
      <c r="O766" t="str">
        <f>VLOOKUP(J766,[1]liste!M:N,2,0)</f>
        <v>DF</v>
      </c>
      <c r="P766" t="e">
        <f>MATCH(J766,[1]!Tableau1[Codearticle],0)</f>
        <v>#REF!</v>
      </c>
      <c r="R766" t="str">
        <f ca="1">IFERROR(INDEX(Tableau1[[#Headers],[01_LANCEMENT]:[15]],1,MATCH(récap!H766,OFFSET(Tableau1[[#Headers],[01_LANCEMENT]:[15]],MATCH(récap!J766,Tableau1[Codearticle],0),0),0)),"")</f>
        <v/>
      </c>
      <c r="S766" t="e">
        <f>IF(P766=0,"",VLOOKUP(J766,[1]!Tableau1[#All],3,0))</f>
        <v>#REF!</v>
      </c>
      <c r="T766" s="11">
        <f t="shared" si="88"/>
        <v>48</v>
      </c>
      <c r="U766" t="str">
        <f t="shared" si="89"/>
        <v>2023-48</v>
      </c>
    </row>
    <row r="767" spans="5:21" x14ac:dyDescent="0.3">
      <c r="E767">
        <v>7467393</v>
      </c>
      <c r="H767">
        <v>170</v>
      </c>
      <c r="I767" t="s">
        <v>795</v>
      </c>
      <c r="J767" t="s">
        <v>14</v>
      </c>
      <c r="K767" s="10">
        <v>45243</v>
      </c>
      <c r="L767" t="s">
        <v>1800</v>
      </c>
      <c r="M767" t="s">
        <v>28</v>
      </c>
      <c r="N767" t="str">
        <f>IF(VLOOKUP(J767,[1]liste!M:M,1,0)&gt;0,"oui","non")</f>
        <v>oui</v>
      </c>
      <c r="O767" t="str">
        <f>VLOOKUP(J767,[1]liste!M:N,2,0)</f>
        <v>DF</v>
      </c>
      <c r="P767" t="e">
        <f>MATCH(J767,[1]!Tableau1[Codearticle],0)</f>
        <v>#REF!</v>
      </c>
      <c r="R767" t="str">
        <f ca="1">IFERROR(INDEX(Tableau1[[#Headers],[01_LANCEMENT]:[15]],1,MATCH(récap!H767,OFFSET(Tableau1[[#Headers],[01_LANCEMENT]:[15]],MATCH(récap!J767,Tableau1[Codearticle],0),0),0)),"")</f>
        <v/>
      </c>
      <c r="S767" t="e">
        <f>IF(P767=0,"",VLOOKUP(J767,[1]!Tableau1[#All],3,0))</f>
        <v>#REF!</v>
      </c>
      <c r="T767" s="11">
        <f t="shared" si="88"/>
        <v>46</v>
      </c>
      <c r="U767" t="str">
        <f t="shared" si="89"/>
        <v>2023-46</v>
      </c>
    </row>
    <row r="768" spans="5:21" x14ac:dyDescent="0.3">
      <c r="E768">
        <v>5270154</v>
      </c>
      <c r="H768">
        <v>100</v>
      </c>
      <c r="I768" t="s">
        <v>796</v>
      </c>
      <c r="J768" t="s">
        <v>14</v>
      </c>
      <c r="K768" s="10">
        <v>45244</v>
      </c>
      <c r="L768" t="s">
        <v>1800</v>
      </c>
      <c r="M768" t="s">
        <v>28</v>
      </c>
      <c r="N768" t="str">
        <f>IF(VLOOKUP(J768,[1]liste!M:M,1,0)&gt;0,"oui","non")</f>
        <v>oui</v>
      </c>
      <c r="O768" t="str">
        <f>VLOOKUP(J768,[1]liste!M:N,2,0)</f>
        <v>DF</v>
      </c>
      <c r="P768" t="e">
        <f>MATCH(J768,[1]!Tableau1[Codearticle],0)</f>
        <v>#REF!</v>
      </c>
      <c r="R768" t="str">
        <f ca="1">IFERROR(INDEX(Tableau1[[#Headers],[01_LANCEMENT]:[15]],1,MATCH(récap!H768,OFFSET(Tableau1[[#Headers],[01_LANCEMENT]:[15]],MATCH(récap!J768,Tableau1[Codearticle],0),0),0)),"")</f>
        <v/>
      </c>
      <c r="S768" t="e">
        <f>IF(P768=0,"",VLOOKUP(J768,[1]!Tableau1[#All],3,0))</f>
        <v>#REF!</v>
      </c>
      <c r="T768" s="11">
        <f t="shared" si="88"/>
        <v>46</v>
      </c>
      <c r="U768" t="str">
        <f t="shared" si="89"/>
        <v>2023-46</v>
      </c>
    </row>
    <row r="769" spans="5:21" x14ac:dyDescent="0.3">
      <c r="E769">
        <v>4747867</v>
      </c>
      <c r="H769">
        <v>100</v>
      </c>
      <c r="I769" t="s">
        <v>797</v>
      </c>
      <c r="J769" t="s">
        <v>14</v>
      </c>
      <c r="K769" s="10">
        <v>45265</v>
      </c>
      <c r="L769" t="s">
        <v>1800</v>
      </c>
      <c r="M769" t="s">
        <v>28</v>
      </c>
      <c r="N769" t="str">
        <f>IF(VLOOKUP(J769,[1]liste!M:M,1,0)&gt;0,"oui","non")</f>
        <v>oui</v>
      </c>
      <c r="O769" t="str">
        <f>VLOOKUP(J769,[1]liste!M:N,2,0)</f>
        <v>DF</v>
      </c>
      <c r="P769" t="e">
        <f>MATCH(J769,[1]!Tableau1[Codearticle],0)</f>
        <v>#REF!</v>
      </c>
      <c r="R769" t="str">
        <f ca="1">IFERROR(INDEX(Tableau1[[#Headers],[01_LANCEMENT]:[15]],1,MATCH(récap!H769,OFFSET(Tableau1[[#Headers],[01_LANCEMENT]:[15]],MATCH(récap!J769,Tableau1[Codearticle],0),0),0)),"")</f>
        <v/>
      </c>
      <c r="S769" t="e">
        <f>IF(P769=0,"",VLOOKUP(J769,[1]!Tableau1[#All],3,0))</f>
        <v>#REF!</v>
      </c>
      <c r="T769" s="11">
        <f t="shared" si="88"/>
        <v>49</v>
      </c>
      <c r="U769" t="str">
        <f t="shared" si="89"/>
        <v>2023-49</v>
      </c>
    </row>
    <row r="770" spans="5:21" x14ac:dyDescent="0.3">
      <c r="E770">
        <v>6596438</v>
      </c>
      <c r="H770">
        <v>45</v>
      </c>
      <c r="I770" t="s">
        <v>798</v>
      </c>
      <c r="J770" t="s">
        <v>14</v>
      </c>
      <c r="K770" s="10">
        <v>45250</v>
      </c>
      <c r="L770" t="s">
        <v>1800</v>
      </c>
      <c r="M770" t="s">
        <v>28</v>
      </c>
      <c r="N770" t="str">
        <f>IF(VLOOKUP(J770,[1]liste!M:M,1,0)&gt;0,"oui","non")</f>
        <v>oui</v>
      </c>
      <c r="O770" t="str">
        <f>VLOOKUP(J770,[1]liste!M:N,2,0)</f>
        <v>DF</v>
      </c>
      <c r="P770" t="e">
        <f>MATCH(J770,[1]!Tableau1[Codearticle],0)</f>
        <v>#REF!</v>
      </c>
      <c r="R770" t="str">
        <f ca="1">IFERROR(INDEX(Tableau1[[#Headers],[01_LANCEMENT]:[15]],1,MATCH(récap!H770,OFFSET(Tableau1[[#Headers],[01_LANCEMENT]:[15]],MATCH(récap!J770,Tableau1[Codearticle],0),0),0)),"")</f>
        <v/>
      </c>
      <c r="S770" t="e">
        <f>IF(P770=0,"",VLOOKUP(J770,[1]!Tableau1[#All],3,0))</f>
        <v>#REF!</v>
      </c>
      <c r="T770" s="11">
        <f t="shared" si="88"/>
        <v>47</v>
      </c>
      <c r="U770" t="str">
        <f t="shared" si="89"/>
        <v>2023-47</v>
      </c>
    </row>
    <row r="771" spans="5:21" x14ac:dyDescent="0.3">
      <c r="E771">
        <v>1835720</v>
      </c>
      <c r="H771">
        <v>270</v>
      </c>
      <c r="I771" t="s">
        <v>799</v>
      </c>
      <c r="J771" t="s">
        <v>14</v>
      </c>
      <c r="K771" s="10">
        <v>45275</v>
      </c>
      <c r="L771" t="s">
        <v>1800</v>
      </c>
      <c r="M771" t="s">
        <v>28</v>
      </c>
      <c r="N771" t="str">
        <f>IF(VLOOKUP(J771,[1]liste!M:M,1,0)&gt;0,"oui","non")</f>
        <v>oui</v>
      </c>
      <c r="O771" t="str">
        <f>VLOOKUP(J771,[1]liste!M:N,2,0)</f>
        <v>DF</v>
      </c>
      <c r="P771" t="e">
        <f>MATCH(J771,[1]!Tableau1[Codearticle],0)</f>
        <v>#REF!</v>
      </c>
      <c r="R771" t="str">
        <f ca="1">IFERROR(INDEX(Tableau1[[#Headers],[01_LANCEMENT]:[15]],1,MATCH(récap!H771,OFFSET(Tableau1[[#Headers],[01_LANCEMENT]:[15]],MATCH(récap!J771,Tableau1[Codearticle],0),0),0)),"")</f>
        <v/>
      </c>
      <c r="S771" t="e">
        <f>IF(P771=0,"",VLOOKUP(J771,[1]!Tableau1[#All],3,0))</f>
        <v>#REF!</v>
      </c>
      <c r="T771" s="11">
        <f t="shared" si="88"/>
        <v>50</v>
      </c>
      <c r="U771" t="str">
        <f t="shared" si="89"/>
        <v>2023-50</v>
      </c>
    </row>
    <row r="772" spans="5:21" x14ac:dyDescent="0.3">
      <c r="E772">
        <v>7053989</v>
      </c>
      <c r="H772">
        <v>9020</v>
      </c>
      <c r="I772" t="s">
        <v>800</v>
      </c>
      <c r="J772" t="s">
        <v>14</v>
      </c>
      <c r="K772" s="10">
        <v>45273</v>
      </c>
      <c r="L772" t="s">
        <v>1800</v>
      </c>
      <c r="M772" t="s">
        <v>28</v>
      </c>
      <c r="N772" t="str">
        <f>IF(VLOOKUP(J772,[1]liste!M:M,1,0)&gt;0,"oui","non")</f>
        <v>oui</v>
      </c>
      <c r="O772" t="str">
        <f>VLOOKUP(J772,[1]liste!M:N,2,0)</f>
        <v>DF</v>
      </c>
      <c r="P772" t="e">
        <f>MATCH(J772,[1]!Tableau1[Codearticle],0)</f>
        <v>#REF!</v>
      </c>
      <c r="R772" t="str">
        <f ca="1">IFERROR(INDEX(Tableau1[[#Headers],[01_LANCEMENT]:[15]],1,MATCH(récap!H772,OFFSET(Tableau1[[#Headers],[01_LANCEMENT]:[15]],MATCH(récap!J772,Tableau1[Codearticle],0),0),0)),"")</f>
        <v/>
      </c>
      <c r="S772" t="e">
        <f>IF(P772=0,"",VLOOKUP(J772,[1]!Tableau1[#All],3,0))</f>
        <v>#REF!</v>
      </c>
      <c r="T772" s="11">
        <f t="shared" si="88"/>
        <v>50</v>
      </c>
      <c r="U772" t="str">
        <f t="shared" si="89"/>
        <v>2023-50</v>
      </c>
    </row>
    <row r="773" spans="5:21" x14ac:dyDescent="0.3">
      <c r="E773">
        <v>5944731</v>
      </c>
      <c r="H773">
        <v>100</v>
      </c>
      <c r="I773" t="s">
        <v>801</v>
      </c>
      <c r="J773" t="s">
        <v>14</v>
      </c>
      <c r="K773" s="10">
        <v>45265</v>
      </c>
      <c r="L773" t="s">
        <v>1800</v>
      </c>
      <c r="M773" t="s">
        <v>28</v>
      </c>
      <c r="N773" t="str">
        <f>IF(VLOOKUP(J773,[1]liste!M:M,1,0)&gt;0,"oui","non")</f>
        <v>oui</v>
      </c>
      <c r="O773" t="str">
        <f>VLOOKUP(J773,[1]liste!M:N,2,0)</f>
        <v>DF</v>
      </c>
      <c r="P773" t="e">
        <f>MATCH(J773,[1]!Tableau1[Codearticle],0)</f>
        <v>#REF!</v>
      </c>
      <c r="R773" t="str">
        <f ca="1">IFERROR(INDEX(Tableau1[[#Headers],[01_LANCEMENT]:[15]],1,MATCH(récap!H773,OFFSET(Tableau1[[#Headers],[01_LANCEMENT]:[15]],MATCH(récap!J773,Tableau1[Codearticle],0),0),0)),"")</f>
        <v/>
      </c>
      <c r="S773" t="e">
        <f>IF(P773=0,"",VLOOKUP(J773,[1]!Tableau1[#All],3,0))</f>
        <v>#REF!</v>
      </c>
      <c r="T773" s="11">
        <f t="shared" si="88"/>
        <v>49</v>
      </c>
      <c r="U773" t="str">
        <f t="shared" si="89"/>
        <v>2023-49</v>
      </c>
    </row>
    <row r="774" spans="5:21" x14ac:dyDescent="0.3">
      <c r="E774">
        <v>9633914</v>
      </c>
      <c r="H774">
        <v>100</v>
      </c>
      <c r="I774" t="s">
        <v>802</v>
      </c>
      <c r="J774" t="s">
        <v>14</v>
      </c>
      <c r="K774" s="10">
        <v>45274</v>
      </c>
      <c r="L774" t="s">
        <v>1800</v>
      </c>
      <c r="M774" t="s">
        <v>28</v>
      </c>
      <c r="N774" t="str">
        <f>IF(VLOOKUP(J774,[1]liste!M:M,1,0)&gt;0,"oui","non")</f>
        <v>oui</v>
      </c>
      <c r="O774" t="str">
        <f>VLOOKUP(J774,[1]liste!M:N,2,0)</f>
        <v>DF</v>
      </c>
      <c r="P774" t="e">
        <f>MATCH(J774,[1]!Tableau1[Codearticle],0)</f>
        <v>#REF!</v>
      </c>
      <c r="R774" t="str">
        <f ca="1">IFERROR(INDEX(Tableau1[[#Headers],[01_LANCEMENT]:[15]],1,MATCH(récap!H774,OFFSET(Tableau1[[#Headers],[01_LANCEMENT]:[15]],MATCH(récap!J774,Tableau1[Codearticle],0),0),0)),"")</f>
        <v/>
      </c>
      <c r="S774" t="e">
        <f>IF(P774=0,"",VLOOKUP(J774,[1]!Tableau1[#All],3,0))</f>
        <v>#REF!</v>
      </c>
      <c r="T774" s="11">
        <f t="shared" si="88"/>
        <v>50</v>
      </c>
      <c r="U774" t="str">
        <f t="shared" si="89"/>
        <v>2023-50</v>
      </c>
    </row>
    <row r="775" spans="5:21" x14ac:dyDescent="0.3">
      <c r="E775">
        <v>6746035</v>
      </c>
      <c r="H775">
        <v>100</v>
      </c>
      <c r="I775" t="s">
        <v>803</v>
      </c>
      <c r="J775" t="s">
        <v>14</v>
      </c>
      <c r="K775" s="10">
        <v>45271</v>
      </c>
      <c r="L775" t="s">
        <v>1800</v>
      </c>
      <c r="M775" t="s">
        <v>28</v>
      </c>
      <c r="N775" t="str">
        <f>IF(VLOOKUP(J775,[1]liste!M:M,1,0)&gt;0,"oui","non")</f>
        <v>oui</v>
      </c>
      <c r="O775" t="str">
        <f>VLOOKUP(J775,[1]liste!M:N,2,0)</f>
        <v>DF</v>
      </c>
      <c r="P775" t="e">
        <f>MATCH(J775,[1]!Tableau1[Codearticle],0)</f>
        <v>#REF!</v>
      </c>
      <c r="R775" t="str">
        <f ca="1">IFERROR(INDEX(Tableau1[[#Headers],[01_LANCEMENT]:[15]],1,MATCH(récap!H775,OFFSET(Tableau1[[#Headers],[01_LANCEMENT]:[15]],MATCH(récap!J775,Tableau1[Codearticle],0),0),0)),"")</f>
        <v/>
      </c>
      <c r="S775" t="e">
        <f>IF(P775=0,"",VLOOKUP(J775,[1]!Tableau1[#All],3,0))</f>
        <v>#REF!</v>
      </c>
      <c r="T775" s="11">
        <f t="shared" si="88"/>
        <v>50</v>
      </c>
      <c r="U775" t="str">
        <f t="shared" si="89"/>
        <v>2023-50</v>
      </c>
    </row>
    <row r="776" spans="5:21" x14ac:dyDescent="0.3">
      <c r="E776">
        <v>9749726</v>
      </c>
      <c r="H776">
        <v>220</v>
      </c>
      <c r="I776" t="s">
        <v>804</v>
      </c>
      <c r="J776" t="s">
        <v>14</v>
      </c>
      <c r="K776" s="10">
        <v>45280</v>
      </c>
      <c r="L776" t="s">
        <v>1800</v>
      </c>
      <c r="M776" t="s">
        <v>28</v>
      </c>
      <c r="N776" t="str">
        <f>IF(VLOOKUP(J776,[1]liste!M:M,1,0)&gt;0,"oui","non")</f>
        <v>oui</v>
      </c>
      <c r="O776" t="str">
        <f>VLOOKUP(J776,[1]liste!M:N,2,0)</f>
        <v>DF</v>
      </c>
      <c r="P776" t="e">
        <f>MATCH(J776,[1]!Tableau1[Codearticle],0)</f>
        <v>#REF!</v>
      </c>
      <c r="R776" t="str">
        <f ca="1">IFERROR(INDEX(Tableau1[[#Headers],[01_LANCEMENT]:[15]],1,MATCH(récap!H776,OFFSET(Tableau1[[#Headers],[01_LANCEMENT]:[15]],MATCH(récap!J776,Tableau1[Codearticle],0),0),0)),"")</f>
        <v>05</v>
      </c>
      <c r="S776" t="e">
        <f>IF(P776=0,"",VLOOKUP(J776,[1]!Tableau1[#All],3,0))</f>
        <v>#REF!</v>
      </c>
      <c r="T776" s="11">
        <f t="shared" ref="T776:T791" si="90">_xlfn.ISOWEEKNUM(K776)</f>
        <v>51</v>
      </c>
      <c r="U776" t="str">
        <f t="shared" ref="U776:U791" si="91">YEAR(K776)&amp;"-"&amp;""&amp;T776</f>
        <v>2023-51</v>
      </c>
    </row>
    <row r="777" spans="5:21" x14ac:dyDescent="0.3">
      <c r="E777">
        <v>1569574</v>
      </c>
      <c r="H777">
        <v>220</v>
      </c>
      <c r="I777" t="s">
        <v>805</v>
      </c>
      <c r="J777" t="s">
        <v>14</v>
      </c>
      <c r="K777" s="10">
        <v>45279</v>
      </c>
      <c r="L777" t="s">
        <v>1800</v>
      </c>
      <c r="M777" t="s">
        <v>28</v>
      </c>
      <c r="N777" t="str">
        <f>IF(VLOOKUP(J777,[1]liste!M:M,1,0)&gt;0,"oui","non")</f>
        <v>oui</v>
      </c>
      <c r="O777" t="str">
        <f>VLOOKUP(J777,[1]liste!M:N,2,0)</f>
        <v>DF</v>
      </c>
      <c r="P777" t="e">
        <f>MATCH(J777,[1]!Tableau1[Codearticle],0)</f>
        <v>#REF!</v>
      </c>
      <c r="R777" t="str">
        <f ca="1">IFERROR(INDEX(Tableau1[[#Headers],[01_LANCEMENT]:[15]],1,MATCH(récap!H777,OFFSET(Tableau1[[#Headers],[01_LANCEMENT]:[15]],MATCH(récap!J777,Tableau1[Codearticle],0),0),0)),"")</f>
        <v>05</v>
      </c>
      <c r="S777" t="e">
        <f>IF(P777=0,"",VLOOKUP(J777,[1]!Tableau1[#All],3,0))</f>
        <v>#REF!</v>
      </c>
      <c r="T777" s="11">
        <f t="shared" si="90"/>
        <v>51</v>
      </c>
      <c r="U777" t="str">
        <f t="shared" si="91"/>
        <v>2023-51</v>
      </c>
    </row>
    <row r="778" spans="5:21" x14ac:dyDescent="0.3">
      <c r="E778">
        <v>5843584</v>
      </c>
      <c r="H778">
        <v>922</v>
      </c>
      <c r="I778" t="s">
        <v>806</v>
      </c>
      <c r="J778" t="s">
        <v>14</v>
      </c>
      <c r="K778" s="10">
        <v>45258</v>
      </c>
      <c r="L778" t="s">
        <v>1800</v>
      </c>
      <c r="M778" t="s">
        <v>28</v>
      </c>
      <c r="N778" t="str">
        <f>IF(VLOOKUP(J778,[1]liste!M:M,1,0)&gt;0,"oui","non")</f>
        <v>oui</v>
      </c>
      <c r="O778" t="str">
        <f>VLOOKUP(J778,[1]liste!M:N,2,0)</f>
        <v>DF</v>
      </c>
      <c r="P778" t="e">
        <f>MATCH(J778,[1]!Tableau1[Codearticle],0)</f>
        <v>#REF!</v>
      </c>
      <c r="R778" t="str">
        <f ca="1">IFERROR(INDEX(Tableau1[[#Headers],[01_LANCEMENT]:[15]],1,MATCH(récap!H778,OFFSET(Tableau1[[#Headers],[01_LANCEMENT]:[15]],MATCH(récap!J778,Tableau1[Codearticle],0),0),0)),"")</f>
        <v/>
      </c>
      <c r="S778" t="e">
        <f>IF(P778=0,"",VLOOKUP(J778,[1]!Tableau1[#All],3,0))</f>
        <v>#REF!</v>
      </c>
      <c r="T778" s="11">
        <f t="shared" si="90"/>
        <v>48</v>
      </c>
      <c r="U778" t="str">
        <f t="shared" si="91"/>
        <v>2023-48</v>
      </c>
    </row>
    <row r="779" spans="5:21" x14ac:dyDescent="0.3">
      <c r="E779">
        <v>7529278</v>
      </c>
      <c r="H779">
        <v>980</v>
      </c>
      <c r="I779" t="s">
        <v>807</v>
      </c>
      <c r="J779" t="s">
        <v>14</v>
      </c>
      <c r="K779" s="10">
        <v>45271</v>
      </c>
      <c r="L779" t="s">
        <v>1800</v>
      </c>
      <c r="M779" t="s">
        <v>28</v>
      </c>
      <c r="N779" t="str">
        <f>IF(VLOOKUP(J779,[1]liste!M:M,1,0)&gt;0,"oui","non")</f>
        <v>oui</v>
      </c>
      <c r="O779" t="str">
        <f>VLOOKUP(J779,[1]liste!M:N,2,0)</f>
        <v>DF</v>
      </c>
      <c r="P779" t="e">
        <f>MATCH(J779,[1]!Tableau1[Codearticle],0)</f>
        <v>#REF!</v>
      </c>
      <c r="R779" t="str">
        <f ca="1">IFERROR(INDEX(Tableau1[[#Headers],[01_LANCEMENT]:[15]],1,MATCH(récap!H779,OFFSET(Tableau1[[#Headers],[01_LANCEMENT]:[15]],MATCH(récap!J779,Tableau1[Codearticle],0),0),0)),"")</f>
        <v/>
      </c>
      <c r="S779" t="e">
        <f>IF(P779=0,"",VLOOKUP(J779,[1]!Tableau1[#All],3,0))</f>
        <v>#REF!</v>
      </c>
      <c r="T779" s="11">
        <f t="shared" si="90"/>
        <v>50</v>
      </c>
      <c r="U779" t="str">
        <f t="shared" si="91"/>
        <v>2023-50</v>
      </c>
    </row>
    <row r="780" spans="5:21" x14ac:dyDescent="0.3">
      <c r="E780">
        <v>2686704</v>
      </c>
      <c r="H780">
        <v>9135</v>
      </c>
      <c r="I780" t="s">
        <v>808</v>
      </c>
      <c r="J780" t="s">
        <v>14</v>
      </c>
      <c r="K780" s="10">
        <v>45268</v>
      </c>
      <c r="L780" t="s">
        <v>1800</v>
      </c>
      <c r="M780" t="s">
        <v>28</v>
      </c>
      <c r="N780" t="str">
        <f>IF(VLOOKUP(J780,[1]liste!M:M,1,0)&gt;0,"oui","non")</f>
        <v>oui</v>
      </c>
      <c r="O780" t="str">
        <f>VLOOKUP(J780,[1]liste!M:N,2,0)</f>
        <v>DF</v>
      </c>
      <c r="P780" t="e">
        <f>MATCH(J780,[1]!Tableau1[Codearticle],0)</f>
        <v>#REF!</v>
      </c>
      <c r="R780" t="str">
        <f ca="1">IFERROR(INDEX(Tableau1[[#Headers],[01_LANCEMENT]:[15]],1,MATCH(récap!H780,OFFSET(Tableau1[[#Headers],[01_LANCEMENT]:[15]],MATCH(récap!J780,Tableau1[Codearticle],0),0),0)),"")</f>
        <v/>
      </c>
      <c r="S780" t="e">
        <f>IF(P780=0,"",VLOOKUP(J780,[1]!Tableau1[#All],3,0))</f>
        <v>#REF!</v>
      </c>
      <c r="T780" s="11">
        <f t="shared" si="90"/>
        <v>49</v>
      </c>
      <c r="U780" t="str">
        <f t="shared" si="91"/>
        <v>2023-49</v>
      </c>
    </row>
    <row r="781" spans="5:21" x14ac:dyDescent="0.3">
      <c r="E781">
        <v>1506507</v>
      </c>
      <c r="H781">
        <v>270</v>
      </c>
      <c r="I781" t="s">
        <v>809</v>
      </c>
      <c r="J781" t="s">
        <v>14</v>
      </c>
      <c r="K781" s="10">
        <v>45260</v>
      </c>
      <c r="L781" t="s">
        <v>1800</v>
      </c>
      <c r="M781" t="s">
        <v>28</v>
      </c>
      <c r="N781" t="str">
        <f>IF(VLOOKUP(J781,[1]liste!M:M,1,0)&gt;0,"oui","non")</f>
        <v>oui</v>
      </c>
      <c r="O781" t="str">
        <f>VLOOKUP(J781,[1]liste!M:N,2,0)</f>
        <v>DF</v>
      </c>
      <c r="P781" t="e">
        <f>MATCH(J781,[1]!Tableau1[Codearticle],0)</f>
        <v>#REF!</v>
      </c>
      <c r="R781" t="str">
        <f ca="1">IFERROR(INDEX(Tableau1[[#Headers],[01_LANCEMENT]:[15]],1,MATCH(récap!H781,OFFSET(Tableau1[[#Headers],[01_LANCEMENT]:[15]],MATCH(récap!J781,Tableau1[Codearticle],0),0),0)),"")</f>
        <v/>
      </c>
      <c r="S781" t="e">
        <f>IF(P781=0,"",VLOOKUP(J781,[1]!Tableau1[#All],3,0))</f>
        <v>#REF!</v>
      </c>
      <c r="T781" s="11">
        <f t="shared" si="90"/>
        <v>48</v>
      </c>
      <c r="U781" t="str">
        <f t="shared" si="91"/>
        <v>2023-48</v>
      </c>
    </row>
    <row r="782" spans="5:21" x14ac:dyDescent="0.3">
      <c r="E782">
        <v>5494898</v>
      </c>
      <c r="H782">
        <v>270</v>
      </c>
      <c r="I782" t="s">
        <v>810</v>
      </c>
      <c r="J782" t="s">
        <v>14</v>
      </c>
      <c r="K782" s="10">
        <v>45282</v>
      </c>
      <c r="L782" t="s">
        <v>1800</v>
      </c>
      <c r="M782" t="s">
        <v>28</v>
      </c>
      <c r="N782" t="str">
        <f>IF(VLOOKUP(J782,[1]liste!M:M,1,0)&gt;0,"oui","non")</f>
        <v>oui</v>
      </c>
      <c r="O782" t="str">
        <f>VLOOKUP(J782,[1]liste!M:N,2,0)</f>
        <v>DF</v>
      </c>
      <c r="P782" t="e">
        <f>MATCH(J782,[1]!Tableau1[Codearticle],0)</f>
        <v>#REF!</v>
      </c>
      <c r="R782" t="str">
        <f ca="1">IFERROR(INDEX(Tableau1[[#Headers],[01_LANCEMENT]:[15]],1,MATCH(récap!H782,OFFSET(Tableau1[[#Headers],[01_LANCEMENT]:[15]],MATCH(récap!J782,Tableau1[Codearticle],0),0),0)),"")</f>
        <v/>
      </c>
      <c r="S782" t="e">
        <f>IF(P782=0,"",VLOOKUP(J782,[1]!Tableau1[#All],3,0))</f>
        <v>#REF!</v>
      </c>
      <c r="T782" s="11">
        <f t="shared" si="90"/>
        <v>51</v>
      </c>
      <c r="U782" t="str">
        <f t="shared" si="91"/>
        <v>2023-51</v>
      </c>
    </row>
    <row r="783" spans="5:21" x14ac:dyDescent="0.3">
      <c r="E783">
        <v>9206050</v>
      </c>
      <c r="H783">
        <v>270</v>
      </c>
      <c r="I783" t="s">
        <v>811</v>
      </c>
      <c r="J783" t="s">
        <v>14</v>
      </c>
      <c r="K783" s="10">
        <v>45252</v>
      </c>
      <c r="L783" t="s">
        <v>1800</v>
      </c>
      <c r="M783" t="s">
        <v>28</v>
      </c>
      <c r="N783" t="str">
        <f>IF(VLOOKUP(J783,[1]liste!M:M,1,0)&gt;0,"oui","non")</f>
        <v>oui</v>
      </c>
      <c r="O783" t="str">
        <f>VLOOKUP(J783,[1]liste!M:N,2,0)</f>
        <v>DF</v>
      </c>
      <c r="P783" t="e">
        <f>MATCH(J783,[1]!Tableau1[Codearticle],0)</f>
        <v>#REF!</v>
      </c>
      <c r="R783" t="str">
        <f ca="1">IFERROR(INDEX(Tableau1[[#Headers],[01_LANCEMENT]:[15]],1,MATCH(récap!H783,OFFSET(Tableau1[[#Headers],[01_LANCEMENT]:[15]],MATCH(récap!J783,Tableau1[Codearticle],0),0),0)),"")</f>
        <v/>
      </c>
      <c r="S783" t="e">
        <f>IF(P783=0,"",VLOOKUP(J783,[1]!Tableau1[#All],3,0))</f>
        <v>#REF!</v>
      </c>
      <c r="T783" s="11">
        <f t="shared" si="90"/>
        <v>47</v>
      </c>
      <c r="U783" t="str">
        <f t="shared" si="91"/>
        <v>2023-47</v>
      </c>
    </row>
    <row r="784" spans="5:21" x14ac:dyDescent="0.3">
      <c r="E784">
        <v>7322834</v>
      </c>
      <c r="H784">
        <v>270</v>
      </c>
      <c r="I784" t="s">
        <v>812</v>
      </c>
      <c r="J784" t="s">
        <v>14</v>
      </c>
      <c r="K784" s="10">
        <v>45254</v>
      </c>
      <c r="L784" t="s">
        <v>1800</v>
      </c>
      <c r="M784" t="s">
        <v>28</v>
      </c>
      <c r="N784" t="str">
        <f>IF(VLOOKUP(J784,[1]liste!M:M,1,0)&gt;0,"oui","non")</f>
        <v>oui</v>
      </c>
      <c r="O784" t="str">
        <f>VLOOKUP(J784,[1]liste!M:N,2,0)</f>
        <v>DF</v>
      </c>
      <c r="P784" t="e">
        <f>MATCH(J784,[1]!Tableau1[Codearticle],0)</f>
        <v>#REF!</v>
      </c>
      <c r="R784" t="str">
        <f ca="1">IFERROR(INDEX(Tableau1[[#Headers],[01_LANCEMENT]:[15]],1,MATCH(récap!H784,OFFSET(Tableau1[[#Headers],[01_LANCEMENT]:[15]],MATCH(récap!J784,Tableau1[Codearticle],0),0),0)),"")</f>
        <v/>
      </c>
      <c r="S784" t="e">
        <f>IF(P784=0,"",VLOOKUP(J784,[1]!Tableau1[#All],3,0))</f>
        <v>#REF!</v>
      </c>
      <c r="T784" s="11">
        <f t="shared" si="90"/>
        <v>47</v>
      </c>
      <c r="U784" t="str">
        <f t="shared" si="91"/>
        <v>2023-47</v>
      </c>
    </row>
    <row r="785" spans="5:21" x14ac:dyDescent="0.3">
      <c r="E785">
        <v>3344099</v>
      </c>
      <c r="H785">
        <v>223</v>
      </c>
      <c r="I785" t="s">
        <v>813</v>
      </c>
      <c r="J785" t="s">
        <v>14</v>
      </c>
      <c r="K785" s="10">
        <v>45274</v>
      </c>
      <c r="L785" t="s">
        <v>1800</v>
      </c>
      <c r="M785" t="s">
        <v>28</v>
      </c>
      <c r="N785" t="str">
        <f>IF(VLOOKUP(J785,[1]liste!M:M,1,0)&gt;0,"oui","non")</f>
        <v>oui</v>
      </c>
      <c r="O785" t="str">
        <f>VLOOKUP(J785,[1]liste!M:N,2,0)</f>
        <v>DF</v>
      </c>
      <c r="P785" t="e">
        <f>MATCH(J785,[1]!Tableau1[Codearticle],0)</f>
        <v>#REF!</v>
      </c>
      <c r="R785" t="str">
        <f ca="1">IFERROR(INDEX(Tableau1[[#Headers],[01_LANCEMENT]:[15]],1,MATCH(récap!H785,OFFSET(Tableau1[[#Headers],[01_LANCEMENT]:[15]],MATCH(récap!J785,Tableau1[Codearticle],0),0),0)),"")</f>
        <v/>
      </c>
      <c r="S785" t="e">
        <f>IF(P785=0,"",VLOOKUP(J785,[1]!Tableau1[#All],3,0))</f>
        <v>#REF!</v>
      </c>
      <c r="T785" s="11">
        <f t="shared" si="90"/>
        <v>50</v>
      </c>
      <c r="U785" t="str">
        <f t="shared" si="91"/>
        <v>2023-50</v>
      </c>
    </row>
    <row r="786" spans="5:21" x14ac:dyDescent="0.3">
      <c r="E786">
        <v>4623045</v>
      </c>
      <c r="H786">
        <v>150</v>
      </c>
      <c r="I786" t="s">
        <v>814</v>
      </c>
      <c r="J786" t="s">
        <v>14</v>
      </c>
      <c r="K786" s="10">
        <v>45280</v>
      </c>
      <c r="L786" t="s">
        <v>1800</v>
      </c>
      <c r="M786" t="s">
        <v>28</v>
      </c>
      <c r="N786" t="str">
        <f>IF(VLOOKUP(J786,[1]liste!M:M,1,0)&gt;0,"oui","non")</f>
        <v>oui</v>
      </c>
      <c r="O786" t="str">
        <f>VLOOKUP(J786,[1]liste!M:N,2,0)</f>
        <v>DF</v>
      </c>
      <c r="P786" t="e">
        <f>MATCH(J786,[1]!Tableau1[Codearticle],0)</f>
        <v>#REF!</v>
      </c>
      <c r="R786" t="str">
        <f ca="1">IFERROR(INDEX(Tableau1[[#Headers],[01_LANCEMENT]:[15]],1,MATCH(récap!H786,OFFSET(Tableau1[[#Headers],[01_LANCEMENT]:[15]],MATCH(récap!J786,Tableau1[Codearticle],0),0),0)),"")</f>
        <v/>
      </c>
      <c r="S786" t="e">
        <f>IF(P786=0,"",VLOOKUP(J786,[1]!Tableau1[#All],3,0))</f>
        <v>#REF!</v>
      </c>
      <c r="T786" s="11">
        <f t="shared" si="90"/>
        <v>51</v>
      </c>
      <c r="U786" t="str">
        <f t="shared" si="91"/>
        <v>2023-51</v>
      </c>
    </row>
    <row r="787" spans="5:21" x14ac:dyDescent="0.3">
      <c r="E787">
        <v>5206197</v>
      </c>
      <c r="H787">
        <v>270</v>
      </c>
      <c r="I787" t="s">
        <v>815</v>
      </c>
      <c r="J787" t="s">
        <v>14</v>
      </c>
      <c r="K787" s="10">
        <v>45237</v>
      </c>
      <c r="L787" t="s">
        <v>1800</v>
      </c>
      <c r="M787" t="s">
        <v>28</v>
      </c>
      <c r="N787" t="str">
        <f>IF(VLOOKUP(J787,[1]liste!M:M,1,0)&gt;0,"oui","non")</f>
        <v>oui</v>
      </c>
      <c r="O787" t="str">
        <f>VLOOKUP(J787,[1]liste!M:N,2,0)</f>
        <v>DF</v>
      </c>
      <c r="P787" t="e">
        <f>MATCH(J787,[1]!Tableau1[Codearticle],0)</f>
        <v>#REF!</v>
      </c>
      <c r="R787" t="str">
        <f ca="1">IFERROR(INDEX(Tableau1[[#Headers],[01_LANCEMENT]:[15]],1,MATCH(récap!H787,OFFSET(Tableau1[[#Headers],[01_LANCEMENT]:[15]],MATCH(récap!J787,Tableau1[Codearticle],0),0),0)),"")</f>
        <v/>
      </c>
      <c r="S787" t="e">
        <f>IF(P787=0,"",VLOOKUP(J787,[1]!Tableau1[#All],3,0))</f>
        <v>#REF!</v>
      </c>
      <c r="T787" s="11">
        <f t="shared" si="90"/>
        <v>45</v>
      </c>
      <c r="U787" t="str">
        <f t="shared" si="91"/>
        <v>2023-45</v>
      </c>
    </row>
    <row r="788" spans="5:21" x14ac:dyDescent="0.3">
      <c r="E788">
        <v>4016014</v>
      </c>
      <c r="H788">
        <v>270</v>
      </c>
      <c r="I788" t="s">
        <v>816</v>
      </c>
      <c r="J788" t="s">
        <v>14</v>
      </c>
      <c r="K788" s="10">
        <v>45254</v>
      </c>
      <c r="L788" t="s">
        <v>1800</v>
      </c>
      <c r="M788" t="s">
        <v>28</v>
      </c>
      <c r="N788" t="str">
        <f>IF(VLOOKUP(J788,[1]liste!M:M,1,0)&gt;0,"oui","non")</f>
        <v>oui</v>
      </c>
      <c r="O788" t="str">
        <f>VLOOKUP(J788,[1]liste!M:N,2,0)</f>
        <v>DF</v>
      </c>
      <c r="P788" t="e">
        <f>MATCH(J788,[1]!Tableau1[Codearticle],0)</f>
        <v>#REF!</v>
      </c>
      <c r="R788" t="str">
        <f ca="1">IFERROR(INDEX(Tableau1[[#Headers],[01_LANCEMENT]:[15]],1,MATCH(récap!H788,OFFSET(Tableau1[[#Headers],[01_LANCEMENT]:[15]],MATCH(récap!J788,Tableau1[Codearticle],0),0),0)),"")</f>
        <v/>
      </c>
      <c r="S788" t="e">
        <f>IF(P788=0,"",VLOOKUP(J788,[1]!Tableau1[#All],3,0))</f>
        <v>#REF!</v>
      </c>
      <c r="T788" s="11">
        <f t="shared" si="90"/>
        <v>47</v>
      </c>
      <c r="U788" t="str">
        <f t="shared" si="91"/>
        <v>2023-47</v>
      </c>
    </row>
    <row r="789" spans="5:21" x14ac:dyDescent="0.3">
      <c r="E789">
        <v>9253844</v>
      </c>
      <c r="H789">
        <v>270</v>
      </c>
      <c r="I789" t="s">
        <v>817</v>
      </c>
      <c r="J789" t="s">
        <v>14</v>
      </c>
      <c r="K789" s="10">
        <v>45275</v>
      </c>
      <c r="L789" t="s">
        <v>1800</v>
      </c>
      <c r="M789" t="s">
        <v>28</v>
      </c>
      <c r="N789" t="str">
        <f>IF(VLOOKUP(J789,[1]liste!M:M,1,0)&gt;0,"oui","non")</f>
        <v>oui</v>
      </c>
      <c r="O789" t="str">
        <f>VLOOKUP(J789,[1]liste!M:N,2,0)</f>
        <v>DF</v>
      </c>
      <c r="P789" t="e">
        <f>MATCH(J789,[1]!Tableau1[Codearticle],0)</f>
        <v>#REF!</v>
      </c>
      <c r="R789" t="str">
        <f ca="1">IFERROR(INDEX(Tableau1[[#Headers],[01_LANCEMENT]:[15]],1,MATCH(récap!H789,OFFSET(Tableau1[[#Headers],[01_LANCEMENT]:[15]],MATCH(récap!J789,Tableau1[Codearticle],0),0),0)),"")</f>
        <v/>
      </c>
      <c r="S789" t="e">
        <f>IF(P789=0,"",VLOOKUP(J789,[1]!Tableau1[#All],3,0))</f>
        <v>#REF!</v>
      </c>
      <c r="T789" s="11">
        <f t="shared" si="90"/>
        <v>50</v>
      </c>
      <c r="U789" t="str">
        <f t="shared" si="91"/>
        <v>2023-50</v>
      </c>
    </row>
    <row r="790" spans="5:21" x14ac:dyDescent="0.3">
      <c r="E790">
        <v>4375585</v>
      </c>
      <c r="H790">
        <v>170</v>
      </c>
      <c r="I790" t="s">
        <v>818</v>
      </c>
      <c r="J790" t="s">
        <v>14</v>
      </c>
      <c r="K790" s="10">
        <v>45252</v>
      </c>
      <c r="L790" t="s">
        <v>1800</v>
      </c>
      <c r="M790" t="s">
        <v>28</v>
      </c>
      <c r="N790" t="str">
        <f>IF(VLOOKUP(J790,[1]liste!M:M,1,0)&gt;0,"oui","non")</f>
        <v>oui</v>
      </c>
      <c r="O790" t="str">
        <f>VLOOKUP(J790,[1]liste!M:N,2,0)</f>
        <v>DF</v>
      </c>
      <c r="P790" t="e">
        <f>MATCH(J790,[1]!Tableau1[Codearticle],0)</f>
        <v>#REF!</v>
      </c>
      <c r="R790" t="str">
        <f ca="1">IFERROR(INDEX(Tableau1[[#Headers],[01_LANCEMENT]:[15]],1,MATCH(récap!H790,OFFSET(Tableau1[[#Headers],[01_LANCEMENT]:[15]],MATCH(récap!J790,Tableau1[Codearticle],0),0),0)),"")</f>
        <v/>
      </c>
      <c r="S790" t="e">
        <f>IF(P790=0,"",VLOOKUP(J790,[1]!Tableau1[#All],3,0))</f>
        <v>#REF!</v>
      </c>
      <c r="T790" s="11">
        <f t="shared" si="90"/>
        <v>47</v>
      </c>
      <c r="U790" t="str">
        <f t="shared" si="91"/>
        <v>2023-47</v>
      </c>
    </row>
    <row r="791" spans="5:21" x14ac:dyDescent="0.3">
      <c r="E791">
        <v>5296187</v>
      </c>
      <c r="H791">
        <v>9105</v>
      </c>
      <c r="I791" t="s">
        <v>819</v>
      </c>
      <c r="J791" t="s">
        <v>14</v>
      </c>
      <c r="K791" s="10">
        <v>45260</v>
      </c>
      <c r="L791" t="s">
        <v>1800</v>
      </c>
      <c r="M791" t="s">
        <v>28</v>
      </c>
      <c r="N791" t="str">
        <f>IF(VLOOKUP(J791,[1]liste!M:M,1,0)&gt;0,"oui","non")</f>
        <v>oui</v>
      </c>
      <c r="O791" t="str">
        <f>VLOOKUP(J791,[1]liste!M:N,2,0)</f>
        <v>DF</v>
      </c>
      <c r="P791" t="e">
        <f>MATCH(J791,[1]!Tableau1[Codearticle],0)</f>
        <v>#REF!</v>
      </c>
      <c r="R791" t="str">
        <f ca="1">IFERROR(INDEX(Tableau1[[#Headers],[01_LANCEMENT]:[15]],1,MATCH(récap!H791,OFFSET(Tableau1[[#Headers],[01_LANCEMENT]:[15]],MATCH(récap!J791,Tableau1[Codearticle],0),0),0)),"")</f>
        <v/>
      </c>
      <c r="S791" t="e">
        <f>IF(P791=0,"",VLOOKUP(J791,[1]!Tableau1[#All],3,0))</f>
        <v>#REF!</v>
      </c>
      <c r="T791" s="11">
        <f t="shared" si="90"/>
        <v>48</v>
      </c>
      <c r="U791" t="str">
        <f t="shared" si="91"/>
        <v>2023-48</v>
      </c>
    </row>
    <row r="792" spans="5:21" x14ac:dyDescent="0.3">
      <c r="E792">
        <v>8142831</v>
      </c>
      <c r="H792">
        <v>9250</v>
      </c>
      <c r="I792" t="s">
        <v>820</v>
      </c>
      <c r="J792" t="s">
        <v>14</v>
      </c>
      <c r="K792" s="10">
        <v>45258</v>
      </c>
      <c r="L792" t="s">
        <v>1800</v>
      </c>
      <c r="M792" t="s">
        <v>28</v>
      </c>
      <c r="N792" t="str">
        <f>IF(VLOOKUP(J792,[1]liste!M:M,1,0)&gt;0,"oui","non")</f>
        <v>oui</v>
      </c>
      <c r="O792" t="str">
        <f>VLOOKUP(J792,[1]liste!M:N,2,0)</f>
        <v>DF</v>
      </c>
      <c r="P792" t="e">
        <f>MATCH(J792,[1]!Tableau1[Codearticle],0)</f>
        <v>#REF!</v>
      </c>
      <c r="R792" t="str">
        <f ca="1">IFERROR(INDEX(Tableau1[[#Headers],[01_LANCEMENT]:[15]],1,MATCH(récap!H792,OFFSET(Tableau1[[#Headers],[01_LANCEMENT]:[15]],MATCH(récap!J792,Tableau1[Codearticle],0),0),0)),"")</f>
        <v/>
      </c>
      <c r="S792" t="e">
        <f>IF(P792=0,"",VLOOKUP(J792,[1]!Tableau1[#All],3,0))</f>
        <v>#REF!</v>
      </c>
      <c r="T792" s="11">
        <f t="shared" ref="T792:T820" si="92">_xlfn.ISOWEEKNUM(K792)</f>
        <v>48</v>
      </c>
      <c r="U792" t="str">
        <f t="shared" ref="U792:U820" si="93">YEAR(K792)&amp;"-"&amp;""&amp;T792</f>
        <v>2023-48</v>
      </c>
    </row>
    <row r="793" spans="5:21" x14ac:dyDescent="0.3">
      <c r="E793">
        <v>7796247</v>
      </c>
      <c r="H793">
        <v>110</v>
      </c>
      <c r="I793" t="s">
        <v>821</v>
      </c>
      <c r="J793" t="s">
        <v>14</v>
      </c>
      <c r="K793" s="10">
        <v>45245</v>
      </c>
      <c r="L793" t="s">
        <v>1800</v>
      </c>
      <c r="M793" t="s">
        <v>28</v>
      </c>
      <c r="N793" t="str">
        <f>IF(VLOOKUP(J793,[1]liste!M:M,1,0)&gt;0,"oui","non")</f>
        <v>oui</v>
      </c>
      <c r="O793" t="str">
        <f>VLOOKUP(J793,[1]liste!M:N,2,0)</f>
        <v>DF</v>
      </c>
      <c r="P793" t="e">
        <f>MATCH(J793,[1]!Tableau1[Codearticle],0)</f>
        <v>#REF!</v>
      </c>
      <c r="R793" t="str">
        <f ca="1">IFERROR(INDEX(Tableau1[[#Headers],[01_LANCEMENT]:[15]],1,MATCH(récap!H793,OFFSET(Tableau1[[#Headers],[01_LANCEMENT]:[15]],MATCH(récap!J793,Tableau1[Codearticle],0),0),0)),"")</f>
        <v/>
      </c>
      <c r="S793" t="e">
        <f>IF(P793=0,"",VLOOKUP(J793,[1]!Tableau1[#All],3,0))</f>
        <v>#REF!</v>
      </c>
      <c r="T793" s="11">
        <f t="shared" si="92"/>
        <v>46</v>
      </c>
      <c r="U793" t="str">
        <f t="shared" si="93"/>
        <v>2023-46</v>
      </c>
    </row>
    <row r="794" spans="5:21" x14ac:dyDescent="0.3">
      <c r="E794">
        <v>9003314</v>
      </c>
      <c r="H794">
        <v>110</v>
      </c>
      <c r="I794" t="s">
        <v>822</v>
      </c>
      <c r="J794" t="s">
        <v>14</v>
      </c>
      <c r="K794" s="10">
        <v>45261</v>
      </c>
      <c r="L794" t="s">
        <v>1800</v>
      </c>
      <c r="M794" t="s">
        <v>28</v>
      </c>
      <c r="N794" t="str">
        <f>IF(VLOOKUP(J794,[1]liste!M:M,1,0)&gt;0,"oui","non")</f>
        <v>oui</v>
      </c>
      <c r="O794" t="str">
        <f>VLOOKUP(J794,[1]liste!M:N,2,0)</f>
        <v>DF</v>
      </c>
      <c r="P794" t="e">
        <f>MATCH(J794,[1]!Tableau1[Codearticle],0)</f>
        <v>#REF!</v>
      </c>
      <c r="R794" t="str">
        <f ca="1">IFERROR(INDEX(Tableau1[[#Headers],[01_LANCEMENT]:[15]],1,MATCH(récap!H794,OFFSET(Tableau1[[#Headers],[01_LANCEMENT]:[15]],MATCH(récap!J794,Tableau1[Codearticle],0),0),0)),"")</f>
        <v/>
      </c>
      <c r="S794" t="e">
        <f>IF(P794=0,"",VLOOKUP(J794,[1]!Tableau1[#All],3,0))</f>
        <v>#REF!</v>
      </c>
      <c r="T794" s="11">
        <f t="shared" si="92"/>
        <v>48</v>
      </c>
      <c r="U794" t="str">
        <f t="shared" si="93"/>
        <v>2023-48</v>
      </c>
    </row>
    <row r="795" spans="5:21" x14ac:dyDescent="0.3">
      <c r="E795">
        <v>9299671</v>
      </c>
      <c r="H795">
        <v>110</v>
      </c>
      <c r="I795" t="s">
        <v>823</v>
      </c>
      <c r="J795" t="s">
        <v>14</v>
      </c>
      <c r="K795" s="10">
        <v>45278</v>
      </c>
      <c r="L795" t="s">
        <v>1800</v>
      </c>
      <c r="M795" t="s">
        <v>28</v>
      </c>
      <c r="N795" t="str">
        <f>IF(VLOOKUP(J795,[1]liste!M:M,1,0)&gt;0,"oui","non")</f>
        <v>oui</v>
      </c>
      <c r="O795" t="str">
        <f>VLOOKUP(J795,[1]liste!M:N,2,0)</f>
        <v>DF</v>
      </c>
      <c r="P795" t="e">
        <f>MATCH(J795,[1]!Tableau1[Codearticle],0)</f>
        <v>#REF!</v>
      </c>
      <c r="R795" t="str">
        <f ca="1">IFERROR(INDEX(Tableau1[[#Headers],[01_LANCEMENT]:[15]],1,MATCH(récap!H795,OFFSET(Tableau1[[#Headers],[01_LANCEMENT]:[15]],MATCH(récap!J795,Tableau1[Codearticle],0),0),0)),"")</f>
        <v/>
      </c>
      <c r="S795" t="e">
        <f>IF(P795=0,"",VLOOKUP(J795,[1]!Tableau1[#All],3,0))</f>
        <v>#REF!</v>
      </c>
      <c r="T795" s="11">
        <f t="shared" si="92"/>
        <v>51</v>
      </c>
      <c r="U795" t="str">
        <f t="shared" si="93"/>
        <v>2023-51</v>
      </c>
    </row>
    <row r="796" spans="5:21" x14ac:dyDescent="0.3">
      <c r="E796">
        <v>5177281</v>
      </c>
      <c r="H796">
        <v>110</v>
      </c>
      <c r="I796" t="s">
        <v>824</v>
      </c>
      <c r="J796" t="s">
        <v>14</v>
      </c>
      <c r="K796" s="10">
        <v>45280</v>
      </c>
      <c r="L796" t="s">
        <v>1800</v>
      </c>
      <c r="M796" t="s">
        <v>28</v>
      </c>
      <c r="N796" t="str">
        <f>IF(VLOOKUP(J796,[1]liste!M:M,1,0)&gt;0,"oui","non")</f>
        <v>oui</v>
      </c>
      <c r="O796" t="str">
        <f>VLOOKUP(J796,[1]liste!M:N,2,0)</f>
        <v>DF</v>
      </c>
      <c r="P796" t="e">
        <f>MATCH(J796,[1]!Tableau1[Codearticle],0)</f>
        <v>#REF!</v>
      </c>
      <c r="R796" t="str">
        <f ca="1">IFERROR(INDEX(Tableau1[[#Headers],[01_LANCEMENT]:[15]],1,MATCH(récap!H796,OFFSET(Tableau1[[#Headers],[01_LANCEMENT]:[15]],MATCH(récap!J796,Tableau1[Codearticle],0),0),0)),"")</f>
        <v/>
      </c>
      <c r="S796" t="e">
        <f>IF(P796=0,"",VLOOKUP(J796,[1]!Tableau1[#All],3,0))</f>
        <v>#REF!</v>
      </c>
      <c r="T796" s="11">
        <f t="shared" si="92"/>
        <v>51</v>
      </c>
      <c r="U796" t="str">
        <f t="shared" si="93"/>
        <v>2023-51</v>
      </c>
    </row>
    <row r="797" spans="5:21" x14ac:dyDescent="0.3">
      <c r="E797">
        <v>7591146</v>
      </c>
      <c r="H797">
        <v>110</v>
      </c>
      <c r="I797" t="s">
        <v>825</v>
      </c>
      <c r="J797" t="s">
        <v>14</v>
      </c>
      <c r="K797" s="10">
        <v>45287</v>
      </c>
      <c r="L797" t="s">
        <v>1800</v>
      </c>
      <c r="M797" t="s">
        <v>28</v>
      </c>
      <c r="N797" t="str">
        <f>IF(VLOOKUP(J797,[1]liste!M:M,1,0)&gt;0,"oui","non")</f>
        <v>oui</v>
      </c>
      <c r="O797" t="str">
        <f>VLOOKUP(J797,[1]liste!M:N,2,0)</f>
        <v>DF</v>
      </c>
      <c r="P797" t="e">
        <f>MATCH(J797,[1]!Tableau1[Codearticle],0)</f>
        <v>#REF!</v>
      </c>
      <c r="R797" t="str">
        <f ca="1">IFERROR(INDEX(Tableau1[[#Headers],[01_LANCEMENT]:[15]],1,MATCH(récap!H797,OFFSET(Tableau1[[#Headers],[01_LANCEMENT]:[15]],MATCH(récap!J797,Tableau1[Codearticle],0),0),0)),"")</f>
        <v/>
      </c>
      <c r="S797" t="e">
        <f>IF(P797=0,"",VLOOKUP(J797,[1]!Tableau1[#All],3,0))</f>
        <v>#REF!</v>
      </c>
      <c r="T797" s="11">
        <f t="shared" si="92"/>
        <v>52</v>
      </c>
      <c r="U797" t="str">
        <f t="shared" si="93"/>
        <v>2023-52</v>
      </c>
    </row>
    <row r="798" spans="5:21" x14ac:dyDescent="0.3">
      <c r="E798">
        <v>2977821</v>
      </c>
      <c r="H798">
        <v>1005</v>
      </c>
      <c r="I798" t="s">
        <v>826</v>
      </c>
      <c r="J798" t="s">
        <v>14</v>
      </c>
      <c r="K798" s="10">
        <v>45259</v>
      </c>
      <c r="L798" t="s">
        <v>1800</v>
      </c>
      <c r="M798" t="s">
        <v>28</v>
      </c>
      <c r="N798" t="str">
        <f>IF(VLOOKUP(J798,[1]liste!M:M,1,0)&gt;0,"oui","non")</f>
        <v>oui</v>
      </c>
      <c r="O798" t="str">
        <f>VLOOKUP(J798,[1]liste!M:N,2,0)</f>
        <v>DF</v>
      </c>
      <c r="P798" t="e">
        <f>MATCH(J798,[1]!Tableau1[Codearticle],0)</f>
        <v>#REF!</v>
      </c>
      <c r="R798" t="str">
        <f ca="1">IFERROR(INDEX(Tableau1[[#Headers],[01_LANCEMENT]:[15]],1,MATCH(récap!H798,OFFSET(Tableau1[[#Headers],[01_LANCEMENT]:[15]],MATCH(récap!J798,Tableau1[Codearticle],0),0),0)),"")</f>
        <v/>
      </c>
      <c r="S798" t="e">
        <f>IF(P798=0,"",VLOOKUP(J798,[1]!Tableau1[#All],3,0))</f>
        <v>#REF!</v>
      </c>
      <c r="T798" s="11">
        <f t="shared" si="92"/>
        <v>48</v>
      </c>
      <c r="U798" t="str">
        <f t="shared" si="93"/>
        <v>2023-48</v>
      </c>
    </row>
    <row r="799" spans="5:21" x14ac:dyDescent="0.3">
      <c r="E799">
        <v>8514990</v>
      </c>
      <c r="H799">
        <v>1045</v>
      </c>
      <c r="I799" t="s">
        <v>827</v>
      </c>
      <c r="J799" t="s">
        <v>14</v>
      </c>
      <c r="K799" s="10">
        <v>45282</v>
      </c>
      <c r="L799" t="s">
        <v>1800</v>
      </c>
      <c r="M799" t="s">
        <v>28</v>
      </c>
      <c r="N799" t="str">
        <f>IF(VLOOKUP(J799,[1]liste!M:M,1,0)&gt;0,"oui","non")</f>
        <v>oui</v>
      </c>
      <c r="O799" t="str">
        <f>VLOOKUP(J799,[1]liste!M:N,2,0)</f>
        <v>DF</v>
      </c>
      <c r="P799" t="e">
        <f>MATCH(J799,[1]!Tableau1[Codearticle],0)</f>
        <v>#REF!</v>
      </c>
      <c r="R799" t="str">
        <f ca="1">IFERROR(INDEX(Tableau1[[#Headers],[01_LANCEMENT]:[15]],1,MATCH(récap!H799,OFFSET(Tableau1[[#Headers],[01_LANCEMENT]:[15]],MATCH(récap!J799,Tableau1[Codearticle],0),0),0)),"")</f>
        <v/>
      </c>
      <c r="S799" t="e">
        <f>IF(P799=0,"",VLOOKUP(J799,[1]!Tableau1[#All],3,0))</f>
        <v>#REF!</v>
      </c>
      <c r="T799" s="11">
        <f t="shared" si="92"/>
        <v>51</v>
      </c>
      <c r="U799" t="str">
        <f t="shared" si="93"/>
        <v>2023-51</v>
      </c>
    </row>
    <row r="800" spans="5:21" x14ac:dyDescent="0.3">
      <c r="E800">
        <v>9616407</v>
      </c>
      <c r="H800">
        <v>230</v>
      </c>
      <c r="I800" t="s">
        <v>828</v>
      </c>
      <c r="J800" t="s">
        <v>14</v>
      </c>
      <c r="K800" s="10">
        <v>45273</v>
      </c>
      <c r="L800" t="s">
        <v>1800</v>
      </c>
      <c r="M800" t="s">
        <v>28</v>
      </c>
      <c r="N800" t="str">
        <f>IF(VLOOKUP(J800,[1]liste!M:M,1,0)&gt;0,"oui","non")</f>
        <v>oui</v>
      </c>
      <c r="O800" t="str">
        <f>VLOOKUP(J800,[1]liste!M:N,2,0)</f>
        <v>DF</v>
      </c>
      <c r="P800" t="e">
        <f>MATCH(J800,[1]!Tableau1[Codearticle],0)</f>
        <v>#REF!</v>
      </c>
      <c r="R800" t="str">
        <f ca="1">IFERROR(INDEX(Tableau1[[#Headers],[01_LANCEMENT]:[15]],1,MATCH(récap!H800,OFFSET(Tableau1[[#Headers],[01_LANCEMENT]:[15]],MATCH(récap!J800,Tableau1[Codearticle],0),0),0)),"")</f>
        <v/>
      </c>
      <c r="S800" t="e">
        <f>IF(P800=0,"",VLOOKUP(J800,[1]!Tableau1[#All],3,0))</f>
        <v>#REF!</v>
      </c>
      <c r="T800" s="11">
        <f t="shared" si="92"/>
        <v>50</v>
      </c>
      <c r="U800" t="str">
        <f t="shared" si="93"/>
        <v>2023-50</v>
      </c>
    </row>
    <row r="801" spans="5:21" x14ac:dyDescent="0.3">
      <c r="E801">
        <v>8526745</v>
      </c>
      <c r="H801">
        <v>250</v>
      </c>
      <c r="I801" t="s">
        <v>829</v>
      </c>
      <c r="J801" t="s">
        <v>14</v>
      </c>
      <c r="K801" s="10">
        <v>45282</v>
      </c>
      <c r="L801" t="s">
        <v>1800</v>
      </c>
      <c r="M801" t="s">
        <v>28</v>
      </c>
      <c r="N801" t="str">
        <f>IF(VLOOKUP(J801,[1]liste!M:M,1,0)&gt;0,"oui","non")</f>
        <v>oui</v>
      </c>
      <c r="O801" t="str">
        <f>VLOOKUP(J801,[1]liste!M:N,2,0)</f>
        <v>DF</v>
      </c>
      <c r="P801" t="e">
        <f>MATCH(J801,[1]!Tableau1[Codearticle],0)</f>
        <v>#REF!</v>
      </c>
      <c r="R801" t="str">
        <f ca="1">IFERROR(INDEX(Tableau1[[#Headers],[01_LANCEMENT]:[15]],1,MATCH(récap!H801,OFFSET(Tableau1[[#Headers],[01_LANCEMENT]:[15]],MATCH(récap!J801,Tableau1[Codearticle],0),0),0)),"")</f>
        <v/>
      </c>
      <c r="S801" t="e">
        <f>IF(P801=0,"",VLOOKUP(J801,[1]!Tableau1[#All],3,0))</f>
        <v>#REF!</v>
      </c>
      <c r="T801" s="11">
        <f t="shared" si="92"/>
        <v>51</v>
      </c>
      <c r="U801" t="str">
        <f t="shared" si="93"/>
        <v>2023-51</v>
      </c>
    </row>
    <row r="802" spans="5:21" x14ac:dyDescent="0.3">
      <c r="E802">
        <v>4888594</v>
      </c>
      <c r="H802">
        <v>250</v>
      </c>
      <c r="I802" t="s">
        <v>830</v>
      </c>
      <c r="J802" t="s">
        <v>14</v>
      </c>
      <c r="K802" s="10">
        <v>45237</v>
      </c>
      <c r="L802" t="s">
        <v>1800</v>
      </c>
      <c r="M802" t="s">
        <v>28</v>
      </c>
      <c r="N802" t="str">
        <f>IF(VLOOKUP(J802,[1]liste!M:M,1,0)&gt;0,"oui","non")</f>
        <v>oui</v>
      </c>
      <c r="O802" t="str">
        <f>VLOOKUP(J802,[1]liste!M:N,2,0)</f>
        <v>DF</v>
      </c>
      <c r="P802" t="e">
        <f>MATCH(J802,[1]!Tableau1[Codearticle],0)</f>
        <v>#REF!</v>
      </c>
      <c r="R802" t="str">
        <f ca="1">IFERROR(INDEX(Tableau1[[#Headers],[01_LANCEMENT]:[15]],1,MATCH(récap!H802,OFFSET(Tableau1[[#Headers],[01_LANCEMENT]:[15]],MATCH(récap!J802,Tableau1[Codearticle],0),0),0)),"")</f>
        <v/>
      </c>
      <c r="S802" t="e">
        <f>IF(P802=0,"",VLOOKUP(J802,[1]!Tableau1[#All],3,0))</f>
        <v>#REF!</v>
      </c>
      <c r="T802" s="11">
        <f t="shared" si="92"/>
        <v>45</v>
      </c>
      <c r="U802" t="str">
        <f t="shared" si="93"/>
        <v>2023-45</v>
      </c>
    </row>
    <row r="803" spans="5:21" x14ac:dyDescent="0.3">
      <c r="E803">
        <v>8521738</v>
      </c>
      <c r="H803">
        <v>250</v>
      </c>
      <c r="I803" t="s">
        <v>831</v>
      </c>
      <c r="J803" t="s">
        <v>14</v>
      </c>
      <c r="K803" s="10">
        <v>45275</v>
      </c>
      <c r="L803" t="s">
        <v>1800</v>
      </c>
      <c r="M803" t="s">
        <v>28</v>
      </c>
      <c r="N803" t="str">
        <f>IF(VLOOKUP(J803,[1]liste!M:M,1,0)&gt;0,"oui","non")</f>
        <v>oui</v>
      </c>
      <c r="O803" t="str">
        <f>VLOOKUP(J803,[1]liste!M:N,2,0)</f>
        <v>DF</v>
      </c>
      <c r="P803" t="e">
        <f>MATCH(J803,[1]!Tableau1[Codearticle],0)</f>
        <v>#REF!</v>
      </c>
      <c r="R803" t="str">
        <f ca="1">IFERROR(INDEX(Tableau1[[#Headers],[01_LANCEMENT]:[15]],1,MATCH(récap!H803,OFFSET(Tableau1[[#Headers],[01_LANCEMENT]:[15]],MATCH(récap!J803,Tableau1[Codearticle],0),0),0)),"")</f>
        <v/>
      </c>
      <c r="S803" t="e">
        <f>IF(P803=0,"",VLOOKUP(J803,[1]!Tableau1[#All],3,0))</f>
        <v>#REF!</v>
      </c>
      <c r="T803" s="11">
        <f t="shared" si="92"/>
        <v>50</v>
      </c>
      <c r="U803" t="str">
        <f t="shared" si="93"/>
        <v>2023-50</v>
      </c>
    </row>
    <row r="804" spans="5:21" x14ac:dyDescent="0.3">
      <c r="E804">
        <v>4247037</v>
      </c>
      <c r="H804">
        <v>250</v>
      </c>
      <c r="I804" t="s">
        <v>832</v>
      </c>
      <c r="J804" t="s">
        <v>14</v>
      </c>
      <c r="K804" s="10">
        <v>45275</v>
      </c>
      <c r="L804" t="s">
        <v>1800</v>
      </c>
      <c r="M804" t="s">
        <v>28</v>
      </c>
      <c r="N804" t="str">
        <f>IF(VLOOKUP(J804,[1]liste!M:M,1,0)&gt;0,"oui","non")</f>
        <v>oui</v>
      </c>
      <c r="O804" t="str">
        <f>VLOOKUP(J804,[1]liste!M:N,2,0)</f>
        <v>DF</v>
      </c>
      <c r="P804" t="e">
        <f>MATCH(J804,[1]!Tableau1[Codearticle],0)</f>
        <v>#REF!</v>
      </c>
      <c r="R804" t="str">
        <f ca="1">IFERROR(INDEX(Tableau1[[#Headers],[01_LANCEMENT]:[15]],1,MATCH(récap!H804,OFFSET(Tableau1[[#Headers],[01_LANCEMENT]:[15]],MATCH(récap!J804,Tableau1[Codearticle],0),0),0)),"")</f>
        <v/>
      </c>
      <c r="S804" t="e">
        <f>IF(P804=0,"",VLOOKUP(J804,[1]!Tableau1[#All],3,0))</f>
        <v>#REF!</v>
      </c>
      <c r="T804" s="11">
        <f t="shared" si="92"/>
        <v>50</v>
      </c>
      <c r="U804" t="str">
        <f t="shared" si="93"/>
        <v>2023-50</v>
      </c>
    </row>
    <row r="805" spans="5:21" x14ac:dyDescent="0.3">
      <c r="E805">
        <v>8994348</v>
      </c>
      <c r="H805">
        <v>250</v>
      </c>
      <c r="I805" t="s">
        <v>833</v>
      </c>
      <c r="J805" t="s">
        <v>14</v>
      </c>
      <c r="K805" s="10">
        <v>45274</v>
      </c>
      <c r="L805" t="s">
        <v>1800</v>
      </c>
      <c r="M805" t="s">
        <v>28</v>
      </c>
      <c r="N805" t="str">
        <f>IF(VLOOKUP(J805,[1]liste!M:M,1,0)&gt;0,"oui","non")</f>
        <v>oui</v>
      </c>
      <c r="O805" t="str">
        <f>VLOOKUP(J805,[1]liste!M:N,2,0)</f>
        <v>DF</v>
      </c>
      <c r="P805" t="e">
        <f>MATCH(J805,[1]!Tableau1[Codearticle],0)</f>
        <v>#REF!</v>
      </c>
      <c r="R805" t="str">
        <f ca="1">IFERROR(INDEX(Tableau1[[#Headers],[01_LANCEMENT]:[15]],1,MATCH(récap!H805,OFFSET(Tableau1[[#Headers],[01_LANCEMENT]:[15]],MATCH(récap!J805,Tableau1[Codearticle],0),0),0)),"")</f>
        <v/>
      </c>
      <c r="S805" t="e">
        <f>IF(P805=0,"",VLOOKUP(J805,[1]!Tableau1[#All],3,0))</f>
        <v>#REF!</v>
      </c>
      <c r="T805" s="11">
        <f t="shared" si="92"/>
        <v>50</v>
      </c>
      <c r="U805" t="str">
        <f t="shared" si="93"/>
        <v>2023-50</v>
      </c>
    </row>
    <row r="806" spans="5:21" x14ac:dyDescent="0.3">
      <c r="E806">
        <v>6575911</v>
      </c>
      <c r="H806">
        <v>160</v>
      </c>
      <c r="I806" t="s">
        <v>834</v>
      </c>
      <c r="J806" t="s">
        <v>14</v>
      </c>
      <c r="K806" s="10">
        <v>45251</v>
      </c>
      <c r="L806" t="s">
        <v>1800</v>
      </c>
      <c r="M806" t="s">
        <v>28</v>
      </c>
      <c r="N806" t="str">
        <f>IF(VLOOKUP(J806,[1]liste!M:M,1,0)&gt;0,"oui","non")</f>
        <v>oui</v>
      </c>
      <c r="O806" t="str">
        <f>VLOOKUP(J806,[1]liste!M:N,2,0)</f>
        <v>DF</v>
      </c>
      <c r="P806" t="e">
        <f>MATCH(J806,[1]!Tableau1[Codearticle],0)</f>
        <v>#REF!</v>
      </c>
      <c r="R806" t="str">
        <f ca="1">IFERROR(INDEX(Tableau1[[#Headers],[01_LANCEMENT]:[15]],1,MATCH(récap!H806,OFFSET(Tableau1[[#Headers],[01_LANCEMENT]:[15]],MATCH(récap!J806,Tableau1[Codearticle],0),0),0)),"")</f>
        <v/>
      </c>
      <c r="S806" t="e">
        <f>IF(P806=0,"",VLOOKUP(J806,[1]!Tableau1[#All],3,0))</f>
        <v>#REF!</v>
      </c>
      <c r="T806" s="11">
        <f t="shared" si="92"/>
        <v>47</v>
      </c>
      <c r="U806" t="str">
        <f t="shared" si="93"/>
        <v>2023-47</v>
      </c>
    </row>
    <row r="807" spans="5:21" x14ac:dyDescent="0.3">
      <c r="E807">
        <v>9029361</v>
      </c>
      <c r="H807">
        <v>160</v>
      </c>
      <c r="I807" t="s">
        <v>835</v>
      </c>
      <c r="J807" t="s">
        <v>14</v>
      </c>
      <c r="K807" s="10">
        <v>45260</v>
      </c>
      <c r="L807" t="s">
        <v>1800</v>
      </c>
      <c r="M807" t="s">
        <v>28</v>
      </c>
      <c r="N807" t="str">
        <f>IF(VLOOKUP(J807,[1]liste!M:M,1,0)&gt;0,"oui","non")</f>
        <v>oui</v>
      </c>
      <c r="O807" t="str">
        <f>VLOOKUP(J807,[1]liste!M:N,2,0)</f>
        <v>DF</v>
      </c>
      <c r="P807" t="e">
        <f>MATCH(J807,[1]!Tableau1[Codearticle],0)</f>
        <v>#REF!</v>
      </c>
      <c r="R807" t="str">
        <f ca="1">IFERROR(INDEX(Tableau1[[#Headers],[01_LANCEMENT]:[15]],1,MATCH(récap!H807,OFFSET(Tableau1[[#Headers],[01_LANCEMENT]:[15]],MATCH(récap!J807,Tableau1[Codearticle],0),0),0)),"")</f>
        <v/>
      </c>
      <c r="S807" t="e">
        <f>IF(P807=0,"",VLOOKUP(J807,[1]!Tableau1[#All],3,0))</f>
        <v>#REF!</v>
      </c>
      <c r="T807" s="11">
        <f t="shared" si="92"/>
        <v>48</v>
      </c>
      <c r="U807" t="str">
        <f t="shared" si="93"/>
        <v>2023-48</v>
      </c>
    </row>
    <row r="808" spans="5:21" x14ac:dyDescent="0.3">
      <c r="E808">
        <v>6644951</v>
      </c>
      <c r="H808">
        <v>160</v>
      </c>
      <c r="I808" t="s">
        <v>836</v>
      </c>
      <c r="J808" t="s">
        <v>14</v>
      </c>
      <c r="K808" s="10">
        <v>45272</v>
      </c>
      <c r="L808" t="s">
        <v>1800</v>
      </c>
      <c r="M808" t="s">
        <v>28</v>
      </c>
      <c r="N808" t="str">
        <f>IF(VLOOKUP(J808,[1]liste!M:M,1,0)&gt;0,"oui","non")</f>
        <v>oui</v>
      </c>
      <c r="O808" t="str">
        <f>VLOOKUP(J808,[1]liste!M:N,2,0)</f>
        <v>DF</v>
      </c>
      <c r="P808" t="e">
        <f>MATCH(J808,[1]!Tableau1[Codearticle],0)</f>
        <v>#REF!</v>
      </c>
      <c r="R808" t="str">
        <f ca="1">IFERROR(INDEX(Tableau1[[#Headers],[01_LANCEMENT]:[15]],1,MATCH(récap!H808,OFFSET(Tableau1[[#Headers],[01_LANCEMENT]:[15]],MATCH(récap!J808,Tableau1[Codearticle],0),0),0)),"")</f>
        <v/>
      </c>
      <c r="S808" t="e">
        <f>IF(P808=0,"",VLOOKUP(J808,[1]!Tableau1[#All],3,0))</f>
        <v>#REF!</v>
      </c>
      <c r="T808" s="11">
        <f t="shared" si="92"/>
        <v>50</v>
      </c>
      <c r="U808" t="str">
        <f t="shared" si="93"/>
        <v>2023-50</v>
      </c>
    </row>
    <row r="809" spans="5:21" x14ac:dyDescent="0.3">
      <c r="E809">
        <v>2613272</v>
      </c>
      <c r="H809">
        <v>1010</v>
      </c>
      <c r="I809" t="s">
        <v>837</v>
      </c>
      <c r="J809" t="s">
        <v>14</v>
      </c>
      <c r="K809" s="10">
        <v>45258</v>
      </c>
      <c r="L809" t="s">
        <v>1800</v>
      </c>
      <c r="M809" t="s">
        <v>28</v>
      </c>
      <c r="N809" t="str">
        <f>IF(VLOOKUP(J809,[1]liste!M:M,1,0)&gt;0,"oui","non")</f>
        <v>oui</v>
      </c>
      <c r="O809" t="str">
        <f>VLOOKUP(J809,[1]liste!M:N,2,0)</f>
        <v>DF</v>
      </c>
      <c r="P809" t="e">
        <f>MATCH(J809,[1]!Tableau1[Codearticle],0)</f>
        <v>#REF!</v>
      </c>
      <c r="R809" t="str">
        <f ca="1">IFERROR(INDEX(Tableau1[[#Headers],[01_LANCEMENT]:[15]],1,MATCH(récap!H809,OFFSET(Tableau1[[#Headers],[01_LANCEMENT]:[15]],MATCH(récap!J809,Tableau1[Codearticle],0),0),0)),"")</f>
        <v/>
      </c>
      <c r="S809" t="e">
        <f>IF(P809=0,"",VLOOKUP(J809,[1]!Tableau1[#All],3,0))</f>
        <v>#REF!</v>
      </c>
      <c r="T809" s="11">
        <f t="shared" si="92"/>
        <v>48</v>
      </c>
      <c r="U809" t="str">
        <f t="shared" si="93"/>
        <v>2023-48</v>
      </c>
    </row>
    <row r="810" spans="5:21" x14ac:dyDescent="0.3">
      <c r="E810">
        <v>8737915</v>
      </c>
      <c r="H810">
        <v>170</v>
      </c>
      <c r="I810" t="s">
        <v>838</v>
      </c>
      <c r="J810" t="s">
        <v>14</v>
      </c>
      <c r="K810" s="10">
        <v>45236</v>
      </c>
      <c r="L810" t="s">
        <v>1800</v>
      </c>
      <c r="M810" t="s">
        <v>28</v>
      </c>
      <c r="N810" t="str">
        <f>IF(VLOOKUP(J810,[1]liste!M:M,1,0)&gt;0,"oui","non")</f>
        <v>oui</v>
      </c>
      <c r="O810" t="str">
        <f>VLOOKUP(J810,[1]liste!M:N,2,0)</f>
        <v>DF</v>
      </c>
      <c r="P810" t="e">
        <f>MATCH(J810,[1]!Tableau1[Codearticle],0)</f>
        <v>#REF!</v>
      </c>
      <c r="R810" t="str">
        <f ca="1">IFERROR(INDEX(Tableau1[[#Headers],[01_LANCEMENT]:[15]],1,MATCH(récap!H810,OFFSET(Tableau1[[#Headers],[01_LANCEMENT]:[15]],MATCH(récap!J810,Tableau1[Codearticle],0),0),0)),"")</f>
        <v/>
      </c>
      <c r="S810" t="e">
        <f>IF(P810=0,"",VLOOKUP(J810,[1]!Tableau1[#All],3,0))</f>
        <v>#REF!</v>
      </c>
      <c r="T810" s="11">
        <f t="shared" si="92"/>
        <v>45</v>
      </c>
      <c r="U810" t="str">
        <f t="shared" si="93"/>
        <v>2023-45</v>
      </c>
    </row>
    <row r="811" spans="5:21" x14ac:dyDescent="0.3">
      <c r="E811">
        <v>8033111</v>
      </c>
      <c r="H811">
        <v>170</v>
      </c>
      <c r="I811" t="s">
        <v>839</v>
      </c>
      <c r="J811" t="s">
        <v>14</v>
      </c>
      <c r="K811" s="10">
        <v>45243</v>
      </c>
      <c r="L811" t="s">
        <v>1800</v>
      </c>
      <c r="M811" t="s">
        <v>28</v>
      </c>
      <c r="N811" t="str">
        <f>IF(VLOOKUP(J811,[1]liste!M:M,1,0)&gt;0,"oui","non")</f>
        <v>oui</v>
      </c>
      <c r="O811" t="str">
        <f>VLOOKUP(J811,[1]liste!M:N,2,0)</f>
        <v>DF</v>
      </c>
      <c r="P811" t="e">
        <f>MATCH(J811,[1]!Tableau1[Codearticle],0)</f>
        <v>#REF!</v>
      </c>
      <c r="R811" t="str">
        <f ca="1">IFERROR(INDEX(Tableau1[[#Headers],[01_LANCEMENT]:[15]],1,MATCH(récap!H811,OFFSET(Tableau1[[#Headers],[01_LANCEMENT]:[15]],MATCH(récap!J811,Tableau1[Codearticle],0),0),0)),"")</f>
        <v/>
      </c>
      <c r="S811" t="e">
        <f>IF(P811=0,"",VLOOKUP(J811,[1]!Tableau1[#All],3,0))</f>
        <v>#REF!</v>
      </c>
      <c r="T811" s="11">
        <f t="shared" si="92"/>
        <v>46</v>
      </c>
      <c r="U811" t="str">
        <f t="shared" si="93"/>
        <v>2023-46</v>
      </c>
    </row>
    <row r="812" spans="5:21" x14ac:dyDescent="0.3">
      <c r="E812">
        <v>7075497</v>
      </c>
      <c r="H812">
        <v>170</v>
      </c>
      <c r="I812" t="s">
        <v>840</v>
      </c>
      <c r="J812" t="s">
        <v>14</v>
      </c>
      <c r="K812" s="10">
        <v>45251</v>
      </c>
      <c r="L812" t="s">
        <v>1800</v>
      </c>
      <c r="M812" t="s">
        <v>28</v>
      </c>
      <c r="N812" t="str">
        <f>IF(VLOOKUP(J812,[1]liste!M:M,1,0)&gt;0,"oui","non")</f>
        <v>oui</v>
      </c>
      <c r="O812" t="str">
        <f>VLOOKUP(J812,[1]liste!M:N,2,0)</f>
        <v>DF</v>
      </c>
      <c r="P812" t="e">
        <f>MATCH(J812,[1]!Tableau1[Codearticle],0)</f>
        <v>#REF!</v>
      </c>
      <c r="R812" t="str">
        <f ca="1">IFERROR(INDEX(Tableau1[[#Headers],[01_LANCEMENT]:[15]],1,MATCH(récap!H812,OFFSET(Tableau1[[#Headers],[01_LANCEMENT]:[15]],MATCH(récap!J812,Tableau1[Codearticle],0),0),0)),"")</f>
        <v/>
      </c>
      <c r="S812" t="e">
        <f>IF(P812=0,"",VLOOKUP(J812,[1]!Tableau1[#All],3,0))</f>
        <v>#REF!</v>
      </c>
      <c r="T812" s="11">
        <f t="shared" si="92"/>
        <v>47</v>
      </c>
      <c r="U812" t="str">
        <f t="shared" si="93"/>
        <v>2023-47</v>
      </c>
    </row>
    <row r="813" spans="5:21" x14ac:dyDescent="0.3">
      <c r="E813">
        <v>3028442</v>
      </c>
      <c r="H813">
        <v>170</v>
      </c>
      <c r="I813" t="s">
        <v>841</v>
      </c>
      <c r="J813" t="s">
        <v>14</v>
      </c>
      <c r="K813" s="10">
        <v>45243</v>
      </c>
      <c r="L813" t="s">
        <v>1800</v>
      </c>
      <c r="M813" t="s">
        <v>28</v>
      </c>
      <c r="N813" t="str">
        <f>IF(VLOOKUP(J813,[1]liste!M:M,1,0)&gt;0,"oui","non")</f>
        <v>oui</v>
      </c>
      <c r="O813" t="str">
        <f>VLOOKUP(J813,[1]liste!M:N,2,0)</f>
        <v>DF</v>
      </c>
      <c r="P813" t="e">
        <f>MATCH(J813,[1]!Tableau1[Codearticle],0)</f>
        <v>#REF!</v>
      </c>
      <c r="R813" t="str">
        <f ca="1">IFERROR(INDEX(Tableau1[[#Headers],[01_LANCEMENT]:[15]],1,MATCH(récap!H813,OFFSET(Tableau1[[#Headers],[01_LANCEMENT]:[15]],MATCH(récap!J813,Tableau1[Codearticle],0),0),0)),"")</f>
        <v/>
      </c>
      <c r="S813" t="e">
        <f>IF(P813=0,"",VLOOKUP(J813,[1]!Tableau1[#All],3,0))</f>
        <v>#REF!</v>
      </c>
      <c r="T813" s="11">
        <f t="shared" si="92"/>
        <v>46</v>
      </c>
      <c r="U813" t="str">
        <f t="shared" si="93"/>
        <v>2023-46</v>
      </c>
    </row>
    <row r="814" spans="5:21" x14ac:dyDescent="0.3">
      <c r="E814">
        <v>5016934</v>
      </c>
      <c r="H814">
        <v>100</v>
      </c>
      <c r="I814" t="s">
        <v>842</v>
      </c>
      <c r="J814" t="s">
        <v>14</v>
      </c>
      <c r="K814" s="10">
        <v>45237</v>
      </c>
      <c r="L814" t="s">
        <v>1800</v>
      </c>
      <c r="M814" t="s">
        <v>28</v>
      </c>
      <c r="N814" t="str">
        <f>IF(VLOOKUP(J814,[1]liste!M:M,1,0)&gt;0,"oui","non")</f>
        <v>oui</v>
      </c>
      <c r="O814" t="str">
        <f>VLOOKUP(J814,[1]liste!M:N,2,0)</f>
        <v>DF</v>
      </c>
      <c r="P814" t="e">
        <f>MATCH(J814,[1]!Tableau1[Codearticle],0)</f>
        <v>#REF!</v>
      </c>
      <c r="R814" t="str">
        <f ca="1">IFERROR(INDEX(Tableau1[[#Headers],[01_LANCEMENT]:[15]],1,MATCH(récap!H814,OFFSET(Tableau1[[#Headers],[01_LANCEMENT]:[15]],MATCH(récap!J814,Tableau1[Codearticle],0),0),0)),"")</f>
        <v/>
      </c>
      <c r="S814" t="e">
        <f>IF(P814=0,"",VLOOKUP(J814,[1]!Tableau1[#All],3,0))</f>
        <v>#REF!</v>
      </c>
      <c r="T814" s="11">
        <f t="shared" si="92"/>
        <v>45</v>
      </c>
      <c r="U814" t="str">
        <f t="shared" si="93"/>
        <v>2023-45</v>
      </c>
    </row>
    <row r="815" spans="5:21" x14ac:dyDescent="0.3">
      <c r="E815">
        <v>1007172</v>
      </c>
      <c r="H815">
        <v>100</v>
      </c>
      <c r="I815" t="s">
        <v>843</v>
      </c>
      <c r="J815" t="s">
        <v>14</v>
      </c>
      <c r="K815" s="10">
        <v>45258</v>
      </c>
      <c r="L815" t="s">
        <v>1800</v>
      </c>
      <c r="M815" t="s">
        <v>28</v>
      </c>
      <c r="N815" t="str">
        <f>IF(VLOOKUP(J815,[1]liste!M:M,1,0)&gt;0,"oui","non")</f>
        <v>oui</v>
      </c>
      <c r="O815" t="str">
        <f>VLOOKUP(J815,[1]liste!M:N,2,0)</f>
        <v>DF</v>
      </c>
      <c r="P815" t="e">
        <f>MATCH(J815,[1]!Tableau1[Codearticle],0)</f>
        <v>#REF!</v>
      </c>
      <c r="R815" t="str">
        <f ca="1">IFERROR(INDEX(Tableau1[[#Headers],[01_LANCEMENT]:[15]],1,MATCH(récap!H815,OFFSET(Tableau1[[#Headers],[01_LANCEMENT]:[15]],MATCH(récap!J815,Tableau1[Codearticle],0),0),0)),"")</f>
        <v/>
      </c>
      <c r="S815" t="e">
        <f>IF(P815=0,"",VLOOKUP(J815,[1]!Tableau1[#All],3,0))</f>
        <v>#REF!</v>
      </c>
      <c r="T815" s="11">
        <f t="shared" si="92"/>
        <v>48</v>
      </c>
      <c r="U815" t="str">
        <f t="shared" si="93"/>
        <v>2023-48</v>
      </c>
    </row>
    <row r="816" spans="5:21" x14ac:dyDescent="0.3">
      <c r="E816">
        <v>4055764</v>
      </c>
      <c r="H816">
        <v>100</v>
      </c>
      <c r="I816" t="s">
        <v>844</v>
      </c>
      <c r="J816" t="s">
        <v>14</v>
      </c>
      <c r="K816" s="10">
        <v>45261</v>
      </c>
      <c r="L816" t="s">
        <v>1800</v>
      </c>
      <c r="M816" t="s">
        <v>28</v>
      </c>
      <c r="N816" t="str">
        <f>IF(VLOOKUP(J816,[1]liste!M:M,1,0)&gt;0,"oui","non")</f>
        <v>oui</v>
      </c>
      <c r="O816" t="str">
        <f>VLOOKUP(J816,[1]liste!M:N,2,0)</f>
        <v>DF</v>
      </c>
      <c r="P816" t="e">
        <f>MATCH(J816,[1]!Tableau1[Codearticle],0)</f>
        <v>#REF!</v>
      </c>
      <c r="R816" t="str">
        <f ca="1">IFERROR(INDEX(Tableau1[[#Headers],[01_LANCEMENT]:[15]],1,MATCH(récap!H816,OFFSET(Tableau1[[#Headers],[01_LANCEMENT]:[15]],MATCH(récap!J816,Tableau1[Codearticle],0),0),0)),"")</f>
        <v/>
      </c>
      <c r="S816" t="e">
        <f>IF(P816=0,"",VLOOKUP(J816,[1]!Tableau1[#All],3,0))</f>
        <v>#REF!</v>
      </c>
      <c r="T816" s="11">
        <f t="shared" si="92"/>
        <v>48</v>
      </c>
      <c r="U816" t="str">
        <f t="shared" si="93"/>
        <v>2023-48</v>
      </c>
    </row>
    <row r="817" spans="5:21" x14ac:dyDescent="0.3">
      <c r="E817">
        <v>5924856</v>
      </c>
      <c r="H817">
        <v>100</v>
      </c>
      <c r="I817" t="s">
        <v>845</v>
      </c>
      <c r="J817" t="s">
        <v>14</v>
      </c>
      <c r="K817" s="10">
        <v>45268</v>
      </c>
      <c r="L817" t="s">
        <v>1800</v>
      </c>
      <c r="M817" t="s">
        <v>28</v>
      </c>
      <c r="N817" t="str">
        <f>IF(VLOOKUP(J817,[1]liste!M:M,1,0)&gt;0,"oui","non")</f>
        <v>oui</v>
      </c>
      <c r="O817" t="str">
        <f>VLOOKUP(J817,[1]liste!M:N,2,0)</f>
        <v>DF</v>
      </c>
      <c r="P817" t="e">
        <f>MATCH(J817,[1]!Tableau1[Codearticle],0)</f>
        <v>#REF!</v>
      </c>
      <c r="R817" t="str">
        <f ca="1">IFERROR(INDEX(Tableau1[[#Headers],[01_LANCEMENT]:[15]],1,MATCH(récap!H817,OFFSET(Tableau1[[#Headers],[01_LANCEMENT]:[15]],MATCH(récap!J817,Tableau1[Codearticle],0),0),0)),"")</f>
        <v/>
      </c>
      <c r="S817" t="e">
        <f>IF(P817=0,"",VLOOKUP(J817,[1]!Tableau1[#All],3,0))</f>
        <v>#REF!</v>
      </c>
      <c r="T817" s="11">
        <f t="shared" si="92"/>
        <v>49</v>
      </c>
      <c r="U817" t="str">
        <f t="shared" si="93"/>
        <v>2023-49</v>
      </c>
    </row>
    <row r="818" spans="5:21" x14ac:dyDescent="0.3">
      <c r="E818">
        <v>3956434</v>
      </c>
      <c r="H818">
        <v>10</v>
      </c>
      <c r="I818" t="s">
        <v>846</v>
      </c>
      <c r="J818" t="s">
        <v>14</v>
      </c>
      <c r="K818" s="10">
        <v>45237</v>
      </c>
      <c r="L818" t="s">
        <v>1800</v>
      </c>
      <c r="M818" t="s">
        <v>28</v>
      </c>
      <c r="N818" t="str">
        <f>IF(VLOOKUP(J818,[1]liste!M:M,1,0)&gt;0,"oui","non")</f>
        <v>oui</v>
      </c>
      <c r="O818" t="str">
        <f>VLOOKUP(J818,[1]liste!M:N,2,0)</f>
        <v>DF</v>
      </c>
      <c r="P818" t="e">
        <f>MATCH(J818,[1]!Tableau1[Codearticle],0)</f>
        <v>#REF!</v>
      </c>
      <c r="R818" t="str">
        <f ca="1">IFERROR(INDEX(Tableau1[[#Headers],[01_LANCEMENT]:[15]],1,MATCH(récap!H818,OFFSET(Tableau1[[#Headers],[01_LANCEMENT]:[15]],MATCH(récap!J818,Tableau1[Codearticle],0),0),0)),"")</f>
        <v>01_LANCEMENT</v>
      </c>
      <c r="S818" t="e">
        <f>IF(P818=0,"",VLOOKUP(J818,[1]!Tableau1[#All],3,0))</f>
        <v>#REF!</v>
      </c>
      <c r="T818" s="11">
        <f t="shared" si="92"/>
        <v>45</v>
      </c>
      <c r="U818" t="str">
        <f t="shared" si="93"/>
        <v>2023-45</v>
      </c>
    </row>
    <row r="819" spans="5:21" x14ac:dyDescent="0.3">
      <c r="E819">
        <v>2664130</v>
      </c>
      <c r="H819">
        <v>10</v>
      </c>
      <c r="I819" t="s">
        <v>847</v>
      </c>
      <c r="J819" t="s">
        <v>14</v>
      </c>
      <c r="K819" s="10">
        <v>45252</v>
      </c>
      <c r="L819" t="s">
        <v>1800</v>
      </c>
      <c r="M819" t="s">
        <v>28</v>
      </c>
      <c r="N819" t="str">
        <f>IF(VLOOKUP(J819,[1]liste!M:M,1,0)&gt;0,"oui","non")</f>
        <v>oui</v>
      </c>
      <c r="O819" t="str">
        <f>VLOOKUP(J819,[1]liste!M:N,2,0)</f>
        <v>DF</v>
      </c>
      <c r="P819" t="e">
        <f>MATCH(J819,[1]!Tableau1[Codearticle],0)</f>
        <v>#REF!</v>
      </c>
      <c r="R819" t="str">
        <f ca="1">IFERROR(INDEX(Tableau1[[#Headers],[01_LANCEMENT]:[15]],1,MATCH(récap!H819,OFFSET(Tableau1[[#Headers],[01_LANCEMENT]:[15]],MATCH(récap!J819,Tableau1[Codearticle],0),0),0)),"")</f>
        <v>01_LANCEMENT</v>
      </c>
      <c r="S819" t="e">
        <f>IF(P819=0,"",VLOOKUP(J819,[1]!Tableau1[#All],3,0))</f>
        <v>#REF!</v>
      </c>
      <c r="T819" s="11">
        <f t="shared" si="92"/>
        <v>47</v>
      </c>
      <c r="U819" t="str">
        <f t="shared" si="93"/>
        <v>2023-47</v>
      </c>
    </row>
    <row r="820" spans="5:21" x14ac:dyDescent="0.3">
      <c r="E820">
        <v>9892833</v>
      </c>
      <c r="H820">
        <v>922</v>
      </c>
      <c r="I820" t="s">
        <v>848</v>
      </c>
      <c r="J820" t="s">
        <v>14</v>
      </c>
      <c r="K820" s="10">
        <v>45247</v>
      </c>
      <c r="L820" t="s">
        <v>1800</v>
      </c>
      <c r="M820" t="s">
        <v>28</v>
      </c>
      <c r="N820" t="str">
        <f>IF(VLOOKUP(J820,[1]liste!M:M,1,0)&gt;0,"oui","non")</f>
        <v>oui</v>
      </c>
      <c r="O820" t="str">
        <f>VLOOKUP(J820,[1]liste!M:N,2,0)</f>
        <v>DF</v>
      </c>
      <c r="P820" t="e">
        <f>MATCH(J820,[1]!Tableau1[Codearticle],0)</f>
        <v>#REF!</v>
      </c>
      <c r="R820" t="str">
        <f ca="1">IFERROR(INDEX(Tableau1[[#Headers],[01_LANCEMENT]:[15]],1,MATCH(récap!H820,OFFSET(Tableau1[[#Headers],[01_LANCEMENT]:[15]],MATCH(récap!J820,Tableau1[Codearticle],0),0),0)),"")</f>
        <v/>
      </c>
      <c r="S820" t="e">
        <f>IF(P820=0,"",VLOOKUP(J820,[1]!Tableau1[#All],3,0))</f>
        <v>#REF!</v>
      </c>
      <c r="T820" s="11">
        <f t="shared" si="92"/>
        <v>46</v>
      </c>
      <c r="U820" t="str">
        <f t="shared" si="93"/>
        <v>2023-46</v>
      </c>
    </row>
    <row r="821" spans="5:21" x14ac:dyDescent="0.3">
      <c r="E821">
        <v>3889865</v>
      </c>
      <c r="H821">
        <v>223</v>
      </c>
      <c r="I821" t="s">
        <v>849</v>
      </c>
      <c r="J821" t="s">
        <v>14</v>
      </c>
      <c r="K821" s="10">
        <v>45268</v>
      </c>
      <c r="L821" t="s">
        <v>1800</v>
      </c>
      <c r="M821" t="s">
        <v>28</v>
      </c>
      <c r="N821" t="str">
        <f>IF(VLOOKUP(J821,[1]liste!M:M,1,0)&gt;0,"oui","non")</f>
        <v>oui</v>
      </c>
      <c r="O821" t="str">
        <f>VLOOKUP(J821,[1]liste!M:N,2,0)</f>
        <v>DF</v>
      </c>
      <c r="P821" t="e">
        <f>MATCH(J821,[1]!Tableau1[Codearticle],0)</f>
        <v>#REF!</v>
      </c>
      <c r="R821" t="str">
        <f ca="1">IFERROR(INDEX(Tableau1[[#Headers],[01_LANCEMENT]:[15]],1,MATCH(récap!H821,OFFSET(Tableau1[[#Headers],[01_LANCEMENT]:[15]],MATCH(récap!J821,Tableau1[Codearticle],0),0),0)),"")</f>
        <v/>
      </c>
      <c r="S821" t="e">
        <f>IF(P821=0,"",VLOOKUP(J821,[1]!Tableau1[#All],3,0))</f>
        <v>#REF!</v>
      </c>
      <c r="T821" s="11">
        <f t="shared" ref="T821:T828" si="94">_xlfn.ISOWEEKNUM(K821)</f>
        <v>49</v>
      </c>
      <c r="U821" t="str">
        <f t="shared" ref="U821:U828" si="95">YEAR(K821)&amp;"-"&amp;""&amp;T821</f>
        <v>2023-49</v>
      </c>
    </row>
    <row r="822" spans="5:21" x14ac:dyDescent="0.3">
      <c r="E822">
        <v>6163339</v>
      </c>
      <c r="H822">
        <v>160</v>
      </c>
      <c r="I822" t="s">
        <v>850</v>
      </c>
      <c r="J822" t="s">
        <v>14</v>
      </c>
      <c r="K822" s="10">
        <v>45272</v>
      </c>
      <c r="L822" t="s">
        <v>1800</v>
      </c>
      <c r="M822" t="s">
        <v>28</v>
      </c>
      <c r="N822" t="str">
        <f>IF(VLOOKUP(J822,[1]liste!M:M,1,0)&gt;0,"oui","non")</f>
        <v>oui</v>
      </c>
      <c r="O822" t="str">
        <f>VLOOKUP(J822,[1]liste!M:N,2,0)</f>
        <v>DF</v>
      </c>
      <c r="P822" t="e">
        <f>MATCH(J822,[1]!Tableau1[Codearticle],0)</f>
        <v>#REF!</v>
      </c>
      <c r="R822" t="str">
        <f ca="1">IFERROR(INDEX(Tableau1[[#Headers],[01_LANCEMENT]:[15]],1,MATCH(récap!H822,OFFSET(Tableau1[[#Headers],[01_LANCEMENT]:[15]],MATCH(récap!J822,Tableau1[Codearticle],0),0),0)),"")</f>
        <v/>
      </c>
      <c r="S822" t="e">
        <f>IF(P822=0,"",VLOOKUP(J822,[1]!Tableau1[#All],3,0))</f>
        <v>#REF!</v>
      </c>
      <c r="T822" s="11">
        <f t="shared" si="94"/>
        <v>50</v>
      </c>
      <c r="U822" t="str">
        <f t="shared" si="95"/>
        <v>2023-50</v>
      </c>
    </row>
    <row r="823" spans="5:21" x14ac:dyDescent="0.3">
      <c r="E823">
        <v>2238592</v>
      </c>
      <c r="H823">
        <v>160</v>
      </c>
      <c r="I823" t="s">
        <v>851</v>
      </c>
      <c r="J823" t="s">
        <v>14</v>
      </c>
      <c r="K823" s="10">
        <v>45282</v>
      </c>
      <c r="L823" t="s">
        <v>1800</v>
      </c>
      <c r="M823" t="s">
        <v>28</v>
      </c>
      <c r="N823" t="str">
        <f>IF(VLOOKUP(J823,[1]liste!M:M,1,0)&gt;0,"oui","non")</f>
        <v>oui</v>
      </c>
      <c r="O823" t="str">
        <f>VLOOKUP(J823,[1]liste!M:N,2,0)</f>
        <v>DF</v>
      </c>
      <c r="P823" t="e">
        <f>MATCH(J823,[1]!Tableau1[Codearticle],0)</f>
        <v>#REF!</v>
      </c>
      <c r="R823" t="str">
        <f ca="1">IFERROR(INDEX(Tableau1[[#Headers],[01_LANCEMENT]:[15]],1,MATCH(récap!H823,OFFSET(Tableau1[[#Headers],[01_LANCEMENT]:[15]],MATCH(récap!J823,Tableau1[Codearticle],0),0),0)),"")</f>
        <v/>
      </c>
      <c r="S823" t="e">
        <f>IF(P823=0,"",VLOOKUP(J823,[1]!Tableau1[#All],3,0))</f>
        <v>#REF!</v>
      </c>
      <c r="T823" s="11">
        <f t="shared" si="94"/>
        <v>51</v>
      </c>
      <c r="U823" t="str">
        <f t="shared" si="95"/>
        <v>2023-51</v>
      </c>
    </row>
    <row r="824" spans="5:21" x14ac:dyDescent="0.3">
      <c r="E824">
        <v>6524134</v>
      </c>
      <c r="H824">
        <v>10</v>
      </c>
      <c r="I824" t="s">
        <v>852</v>
      </c>
      <c r="J824" t="s">
        <v>14</v>
      </c>
      <c r="K824" s="10">
        <v>45271</v>
      </c>
      <c r="L824" t="s">
        <v>1800</v>
      </c>
      <c r="M824" t="s">
        <v>28</v>
      </c>
      <c r="N824" t="str">
        <f>IF(VLOOKUP(J824,[1]liste!M:M,1,0)&gt;0,"oui","non")</f>
        <v>oui</v>
      </c>
      <c r="O824" t="str">
        <f>VLOOKUP(J824,[1]liste!M:N,2,0)</f>
        <v>DF</v>
      </c>
      <c r="P824" t="e">
        <f>MATCH(J824,[1]!Tableau1[Codearticle],0)</f>
        <v>#REF!</v>
      </c>
      <c r="R824" t="str">
        <f ca="1">IFERROR(INDEX(Tableau1[[#Headers],[01_LANCEMENT]:[15]],1,MATCH(récap!H824,OFFSET(Tableau1[[#Headers],[01_LANCEMENT]:[15]],MATCH(récap!J824,Tableau1[Codearticle],0),0),0)),"")</f>
        <v>01_LANCEMENT</v>
      </c>
      <c r="S824" t="e">
        <f>IF(P824=0,"",VLOOKUP(J824,[1]!Tableau1[#All],3,0))</f>
        <v>#REF!</v>
      </c>
      <c r="T824" s="11">
        <f t="shared" si="94"/>
        <v>50</v>
      </c>
      <c r="U824" t="str">
        <f t="shared" si="95"/>
        <v>2023-50</v>
      </c>
    </row>
    <row r="825" spans="5:21" x14ac:dyDescent="0.3">
      <c r="E825">
        <v>8719344</v>
      </c>
      <c r="H825">
        <v>10</v>
      </c>
      <c r="I825" t="s">
        <v>853</v>
      </c>
      <c r="J825" t="s">
        <v>14</v>
      </c>
      <c r="K825" s="10">
        <v>45271</v>
      </c>
      <c r="L825" t="s">
        <v>1800</v>
      </c>
      <c r="M825" t="s">
        <v>28</v>
      </c>
      <c r="N825" t="str">
        <f>IF(VLOOKUP(J825,[1]liste!M:M,1,0)&gt;0,"oui","non")</f>
        <v>oui</v>
      </c>
      <c r="O825" t="str">
        <f>VLOOKUP(J825,[1]liste!M:N,2,0)</f>
        <v>DF</v>
      </c>
      <c r="P825" t="e">
        <f>MATCH(J825,[1]!Tableau1[Codearticle],0)</f>
        <v>#REF!</v>
      </c>
      <c r="R825" t="str">
        <f ca="1">IFERROR(INDEX(Tableau1[[#Headers],[01_LANCEMENT]:[15]],1,MATCH(récap!H825,OFFSET(Tableau1[[#Headers],[01_LANCEMENT]:[15]],MATCH(récap!J825,Tableau1[Codearticle],0),0),0)),"")</f>
        <v>01_LANCEMENT</v>
      </c>
      <c r="S825" t="e">
        <f>IF(P825=0,"",VLOOKUP(J825,[1]!Tableau1[#All],3,0))</f>
        <v>#REF!</v>
      </c>
      <c r="T825" s="11">
        <f t="shared" si="94"/>
        <v>50</v>
      </c>
      <c r="U825" t="str">
        <f t="shared" si="95"/>
        <v>2023-50</v>
      </c>
    </row>
    <row r="826" spans="5:21" x14ac:dyDescent="0.3">
      <c r="E826">
        <v>4348789</v>
      </c>
      <c r="H826">
        <v>100</v>
      </c>
      <c r="I826" t="s">
        <v>854</v>
      </c>
      <c r="J826" t="s">
        <v>14</v>
      </c>
      <c r="K826" s="10">
        <v>45268</v>
      </c>
      <c r="L826" t="s">
        <v>1800</v>
      </c>
      <c r="M826" t="s">
        <v>28</v>
      </c>
      <c r="N826" t="str">
        <f>IF(VLOOKUP(J826,[1]liste!M:M,1,0)&gt;0,"oui","non")</f>
        <v>oui</v>
      </c>
      <c r="O826" t="str">
        <f>VLOOKUP(J826,[1]liste!M:N,2,0)</f>
        <v>DF</v>
      </c>
      <c r="P826" t="e">
        <f>MATCH(J826,[1]!Tableau1[Codearticle],0)</f>
        <v>#REF!</v>
      </c>
      <c r="R826" t="str">
        <f ca="1">IFERROR(INDEX(Tableau1[[#Headers],[01_LANCEMENT]:[15]],1,MATCH(récap!H826,OFFSET(Tableau1[[#Headers],[01_LANCEMENT]:[15]],MATCH(récap!J826,Tableau1[Codearticle],0),0),0)),"")</f>
        <v/>
      </c>
      <c r="S826" t="e">
        <f>IF(P826=0,"",VLOOKUP(J826,[1]!Tableau1[#All],3,0))</f>
        <v>#REF!</v>
      </c>
      <c r="T826" s="11">
        <f t="shared" si="94"/>
        <v>49</v>
      </c>
      <c r="U826" t="str">
        <f t="shared" si="95"/>
        <v>2023-49</v>
      </c>
    </row>
    <row r="827" spans="5:21" x14ac:dyDescent="0.3">
      <c r="E827">
        <v>2004810</v>
      </c>
      <c r="H827">
        <v>100</v>
      </c>
      <c r="I827" t="s">
        <v>855</v>
      </c>
      <c r="J827" t="s">
        <v>14</v>
      </c>
      <c r="K827" s="10">
        <v>45274</v>
      </c>
      <c r="L827" t="s">
        <v>1800</v>
      </c>
      <c r="M827" t="s">
        <v>28</v>
      </c>
      <c r="N827" t="str">
        <f>IF(VLOOKUP(J827,[1]liste!M:M,1,0)&gt;0,"oui","non")</f>
        <v>oui</v>
      </c>
      <c r="O827" t="str">
        <f>VLOOKUP(J827,[1]liste!M:N,2,0)</f>
        <v>DF</v>
      </c>
      <c r="P827" t="e">
        <f>MATCH(J827,[1]!Tableau1[Codearticle],0)</f>
        <v>#REF!</v>
      </c>
      <c r="R827" t="str">
        <f ca="1">IFERROR(INDEX(Tableau1[[#Headers],[01_LANCEMENT]:[15]],1,MATCH(récap!H827,OFFSET(Tableau1[[#Headers],[01_LANCEMENT]:[15]],MATCH(récap!J827,Tableau1[Codearticle],0),0),0)),"")</f>
        <v/>
      </c>
      <c r="S827" t="e">
        <f>IF(P827=0,"",VLOOKUP(J827,[1]!Tableau1[#All],3,0))</f>
        <v>#REF!</v>
      </c>
      <c r="T827" s="11">
        <f t="shared" si="94"/>
        <v>50</v>
      </c>
      <c r="U827" t="str">
        <f t="shared" si="95"/>
        <v>2023-50</v>
      </c>
    </row>
    <row r="828" spans="5:21" x14ac:dyDescent="0.3">
      <c r="E828">
        <v>3952267</v>
      </c>
      <c r="H828">
        <v>100</v>
      </c>
      <c r="I828" t="s">
        <v>856</v>
      </c>
      <c r="J828" t="s">
        <v>14</v>
      </c>
      <c r="K828" s="10">
        <v>45287</v>
      </c>
      <c r="L828" t="s">
        <v>1800</v>
      </c>
      <c r="M828" t="s">
        <v>28</v>
      </c>
      <c r="N828" t="str">
        <f>IF(VLOOKUP(J828,[1]liste!M:M,1,0)&gt;0,"oui","non")</f>
        <v>oui</v>
      </c>
      <c r="O828" t="str">
        <f>VLOOKUP(J828,[1]liste!M:N,2,0)</f>
        <v>DF</v>
      </c>
      <c r="P828" t="e">
        <f>MATCH(J828,[1]!Tableau1[Codearticle],0)</f>
        <v>#REF!</v>
      </c>
      <c r="R828" t="str">
        <f ca="1">IFERROR(INDEX(Tableau1[[#Headers],[01_LANCEMENT]:[15]],1,MATCH(récap!H828,OFFSET(Tableau1[[#Headers],[01_LANCEMENT]:[15]],MATCH(récap!J828,Tableau1[Codearticle],0),0),0)),"")</f>
        <v/>
      </c>
      <c r="S828" t="e">
        <f>IF(P828=0,"",VLOOKUP(J828,[1]!Tableau1[#All],3,0))</f>
        <v>#REF!</v>
      </c>
      <c r="T828" s="11">
        <f t="shared" si="94"/>
        <v>52</v>
      </c>
      <c r="U828" t="str">
        <f t="shared" si="95"/>
        <v>2023-52</v>
      </c>
    </row>
    <row r="829" spans="5:21" x14ac:dyDescent="0.3">
      <c r="E829">
        <v>4391673</v>
      </c>
      <c r="H829">
        <v>230</v>
      </c>
      <c r="I829" t="s">
        <v>857</v>
      </c>
      <c r="J829" t="s">
        <v>14</v>
      </c>
      <c r="K829" s="10">
        <v>45259</v>
      </c>
      <c r="L829" t="s">
        <v>1800</v>
      </c>
      <c r="M829" t="s">
        <v>28</v>
      </c>
      <c r="N829" t="str">
        <f>IF(VLOOKUP(J829,[1]liste!M:M,1,0)&gt;0,"oui","non")</f>
        <v>oui</v>
      </c>
      <c r="O829" t="str">
        <f>VLOOKUP(J829,[1]liste!M:N,2,0)</f>
        <v>DF</v>
      </c>
      <c r="P829" t="e">
        <f>MATCH(J829,[1]!Tableau1[Codearticle],0)</f>
        <v>#REF!</v>
      </c>
      <c r="R829" t="str">
        <f ca="1">IFERROR(INDEX(Tableau1[[#Headers],[01_LANCEMENT]:[15]],1,MATCH(récap!H829,OFFSET(Tableau1[[#Headers],[01_LANCEMENT]:[15]],MATCH(récap!J829,Tableau1[Codearticle],0),0),0)),"")</f>
        <v/>
      </c>
      <c r="S829" t="e">
        <f>IF(P829=0,"",VLOOKUP(J829,[1]!Tableau1[#All],3,0))</f>
        <v>#REF!</v>
      </c>
      <c r="T829" s="11">
        <f t="shared" ref="T829:T834" si="96">_xlfn.ISOWEEKNUM(K829)</f>
        <v>48</v>
      </c>
      <c r="U829" t="str">
        <f t="shared" ref="U829:U834" si="97">YEAR(K829)&amp;"-"&amp;""&amp;T829</f>
        <v>2023-48</v>
      </c>
    </row>
    <row r="830" spans="5:21" x14ac:dyDescent="0.3">
      <c r="E830">
        <v>2818462</v>
      </c>
      <c r="H830">
        <v>230</v>
      </c>
      <c r="I830" t="s">
        <v>858</v>
      </c>
      <c r="J830" t="s">
        <v>14</v>
      </c>
      <c r="K830" s="10">
        <v>45252</v>
      </c>
      <c r="L830" t="s">
        <v>1800</v>
      </c>
      <c r="M830" t="s">
        <v>28</v>
      </c>
      <c r="N830" t="str">
        <f>IF(VLOOKUP(J830,[1]liste!M:M,1,0)&gt;0,"oui","non")</f>
        <v>oui</v>
      </c>
      <c r="O830" t="str">
        <f>VLOOKUP(J830,[1]liste!M:N,2,0)</f>
        <v>DF</v>
      </c>
      <c r="P830" t="e">
        <f>MATCH(J830,[1]!Tableau1[Codearticle],0)</f>
        <v>#REF!</v>
      </c>
      <c r="R830" t="str">
        <f ca="1">IFERROR(INDEX(Tableau1[[#Headers],[01_LANCEMENT]:[15]],1,MATCH(récap!H830,OFFSET(Tableau1[[#Headers],[01_LANCEMENT]:[15]],MATCH(récap!J830,Tableau1[Codearticle],0),0),0)),"")</f>
        <v/>
      </c>
      <c r="S830" t="e">
        <f>IF(P830=0,"",VLOOKUP(J830,[1]!Tableau1[#All],3,0))</f>
        <v>#REF!</v>
      </c>
      <c r="T830" s="11">
        <f t="shared" si="96"/>
        <v>47</v>
      </c>
      <c r="U830" t="str">
        <f t="shared" si="97"/>
        <v>2023-47</v>
      </c>
    </row>
    <row r="831" spans="5:21" x14ac:dyDescent="0.3">
      <c r="E831">
        <v>1758829</v>
      </c>
      <c r="H831">
        <v>230</v>
      </c>
      <c r="I831" t="s">
        <v>859</v>
      </c>
      <c r="J831" t="s">
        <v>14</v>
      </c>
      <c r="K831" s="10">
        <v>45247</v>
      </c>
      <c r="L831" t="s">
        <v>1800</v>
      </c>
      <c r="M831" t="s">
        <v>28</v>
      </c>
      <c r="N831" t="str">
        <f>IF(VLOOKUP(J831,[1]liste!M:M,1,0)&gt;0,"oui","non")</f>
        <v>oui</v>
      </c>
      <c r="O831" t="str">
        <f>VLOOKUP(J831,[1]liste!M:N,2,0)</f>
        <v>DF</v>
      </c>
      <c r="P831" t="e">
        <f>MATCH(J831,[1]!Tableau1[Codearticle],0)</f>
        <v>#REF!</v>
      </c>
      <c r="R831" t="str">
        <f ca="1">IFERROR(INDEX(Tableau1[[#Headers],[01_LANCEMENT]:[15]],1,MATCH(récap!H831,OFFSET(Tableau1[[#Headers],[01_LANCEMENT]:[15]],MATCH(récap!J831,Tableau1[Codearticle],0),0),0)),"")</f>
        <v/>
      </c>
      <c r="S831" t="e">
        <f>IF(P831=0,"",VLOOKUP(J831,[1]!Tableau1[#All],3,0))</f>
        <v>#REF!</v>
      </c>
      <c r="T831" s="11">
        <f t="shared" si="96"/>
        <v>46</v>
      </c>
      <c r="U831" t="str">
        <f t="shared" si="97"/>
        <v>2023-46</v>
      </c>
    </row>
    <row r="832" spans="5:21" x14ac:dyDescent="0.3">
      <c r="E832">
        <v>6288544</v>
      </c>
      <c r="H832">
        <v>10</v>
      </c>
      <c r="I832" t="s">
        <v>860</v>
      </c>
      <c r="J832" t="s">
        <v>14</v>
      </c>
      <c r="K832" s="10">
        <v>45275</v>
      </c>
      <c r="L832" t="s">
        <v>1800</v>
      </c>
      <c r="M832" t="s">
        <v>28</v>
      </c>
      <c r="N832" t="str">
        <f>IF(VLOOKUP(J832,[1]liste!M:M,1,0)&gt;0,"oui","non")</f>
        <v>oui</v>
      </c>
      <c r="O832" t="str">
        <f>VLOOKUP(J832,[1]liste!M:N,2,0)</f>
        <v>DF</v>
      </c>
      <c r="P832" t="e">
        <f>MATCH(J832,[1]!Tableau1[Codearticle],0)</f>
        <v>#REF!</v>
      </c>
      <c r="R832" t="str">
        <f ca="1">IFERROR(INDEX(Tableau1[[#Headers],[01_LANCEMENT]:[15]],1,MATCH(récap!H832,OFFSET(Tableau1[[#Headers],[01_LANCEMENT]:[15]],MATCH(récap!J832,Tableau1[Codearticle],0),0),0)),"")</f>
        <v>01_LANCEMENT</v>
      </c>
      <c r="S832" t="e">
        <f>IF(P832=0,"",VLOOKUP(J832,[1]!Tableau1[#All],3,0))</f>
        <v>#REF!</v>
      </c>
      <c r="T832" s="11">
        <f t="shared" si="96"/>
        <v>50</v>
      </c>
      <c r="U832" t="str">
        <f t="shared" si="97"/>
        <v>2023-50</v>
      </c>
    </row>
    <row r="833" spans="5:21" x14ac:dyDescent="0.3">
      <c r="E833">
        <v>6175734</v>
      </c>
      <c r="H833">
        <v>230</v>
      </c>
      <c r="I833" t="s">
        <v>861</v>
      </c>
      <c r="J833" t="s">
        <v>14</v>
      </c>
      <c r="K833" s="10">
        <v>45273</v>
      </c>
      <c r="L833" t="s">
        <v>1800</v>
      </c>
      <c r="M833" t="s">
        <v>28</v>
      </c>
      <c r="N833" t="str">
        <f>IF(VLOOKUP(J833,[1]liste!M:M,1,0)&gt;0,"oui","non")</f>
        <v>oui</v>
      </c>
      <c r="O833" t="str">
        <f>VLOOKUP(J833,[1]liste!M:N,2,0)</f>
        <v>DF</v>
      </c>
      <c r="P833" t="e">
        <f>MATCH(J833,[1]!Tableau1[Codearticle],0)</f>
        <v>#REF!</v>
      </c>
      <c r="R833" t="str">
        <f ca="1">IFERROR(INDEX(Tableau1[[#Headers],[01_LANCEMENT]:[15]],1,MATCH(récap!H833,OFFSET(Tableau1[[#Headers],[01_LANCEMENT]:[15]],MATCH(récap!J833,Tableau1[Codearticle],0),0),0)),"")</f>
        <v/>
      </c>
      <c r="S833" t="e">
        <f>IF(P833=0,"",VLOOKUP(J833,[1]!Tableau1[#All],3,0))</f>
        <v>#REF!</v>
      </c>
      <c r="T833" s="11">
        <f t="shared" si="96"/>
        <v>50</v>
      </c>
      <c r="U833" t="str">
        <f t="shared" si="97"/>
        <v>2023-50</v>
      </c>
    </row>
    <row r="834" spans="5:21" x14ac:dyDescent="0.3">
      <c r="E834">
        <v>9905043</v>
      </c>
      <c r="H834">
        <v>223</v>
      </c>
      <c r="I834" t="s">
        <v>862</v>
      </c>
      <c r="J834" t="s">
        <v>14</v>
      </c>
      <c r="K834" s="10">
        <v>45268</v>
      </c>
      <c r="L834" t="s">
        <v>1800</v>
      </c>
      <c r="M834" t="s">
        <v>28</v>
      </c>
      <c r="N834" t="str">
        <f>IF(VLOOKUP(J834,[1]liste!M:M,1,0)&gt;0,"oui","non")</f>
        <v>oui</v>
      </c>
      <c r="O834" t="str">
        <f>VLOOKUP(J834,[1]liste!M:N,2,0)</f>
        <v>DF</v>
      </c>
      <c r="P834" t="e">
        <f>MATCH(J834,[1]!Tableau1[Codearticle],0)</f>
        <v>#REF!</v>
      </c>
      <c r="R834" t="str">
        <f ca="1">IFERROR(INDEX(Tableau1[[#Headers],[01_LANCEMENT]:[15]],1,MATCH(récap!H834,OFFSET(Tableau1[[#Headers],[01_LANCEMENT]:[15]],MATCH(récap!J834,Tableau1[Codearticle],0),0),0)),"")</f>
        <v/>
      </c>
      <c r="S834" t="e">
        <f>IF(P834=0,"",VLOOKUP(J834,[1]!Tableau1[#All],3,0))</f>
        <v>#REF!</v>
      </c>
      <c r="T834" s="11">
        <f t="shared" si="96"/>
        <v>49</v>
      </c>
      <c r="U834" t="str">
        <f t="shared" si="97"/>
        <v>2023-49</v>
      </c>
    </row>
    <row r="835" spans="5:21" x14ac:dyDescent="0.3">
      <c r="E835">
        <v>5530102</v>
      </c>
      <c r="H835">
        <v>230</v>
      </c>
      <c r="I835" t="s">
        <v>863</v>
      </c>
      <c r="J835" t="s">
        <v>14</v>
      </c>
      <c r="K835" s="10">
        <v>45280</v>
      </c>
      <c r="L835" t="s">
        <v>1800</v>
      </c>
      <c r="M835" t="s">
        <v>28</v>
      </c>
      <c r="N835" t="str">
        <f>IF(VLOOKUP(J835,[1]liste!M:M,1,0)&gt;0,"oui","non")</f>
        <v>oui</v>
      </c>
      <c r="O835" t="str">
        <f>VLOOKUP(J835,[1]liste!M:N,2,0)</f>
        <v>DF</v>
      </c>
      <c r="P835" t="e">
        <f>MATCH(J835,[1]!Tableau1[Codearticle],0)</f>
        <v>#REF!</v>
      </c>
      <c r="R835" t="str">
        <f ca="1">IFERROR(INDEX(Tableau1[[#Headers],[01_LANCEMENT]:[15]],1,MATCH(récap!H835,OFFSET(Tableau1[[#Headers],[01_LANCEMENT]:[15]],MATCH(récap!J835,Tableau1[Codearticle],0),0),0)),"")</f>
        <v/>
      </c>
      <c r="S835" t="e">
        <f>IF(P835=0,"",VLOOKUP(J835,[1]!Tableau1[#All],3,0))</f>
        <v>#REF!</v>
      </c>
      <c r="T835" s="11">
        <f t="shared" ref="T835:T843" si="98">_xlfn.ISOWEEKNUM(K835)</f>
        <v>51</v>
      </c>
      <c r="U835" t="str">
        <f t="shared" ref="U835:U843" si="99">YEAR(K835)&amp;"-"&amp;""&amp;T835</f>
        <v>2023-51</v>
      </c>
    </row>
    <row r="836" spans="5:21" x14ac:dyDescent="0.3">
      <c r="E836">
        <v>1541373</v>
      </c>
      <c r="H836">
        <v>150</v>
      </c>
      <c r="I836" t="s">
        <v>864</v>
      </c>
      <c r="J836" t="s">
        <v>14</v>
      </c>
      <c r="K836" s="10">
        <v>45273</v>
      </c>
      <c r="L836" t="s">
        <v>1800</v>
      </c>
      <c r="M836" t="s">
        <v>28</v>
      </c>
      <c r="N836" t="str">
        <f>IF(VLOOKUP(J836,[1]liste!M:M,1,0)&gt;0,"oui","non")</f>
        <v>oui</v>
      </c>
      <c r="O836" t="str">
        <f>VLOOKUP(J836,[1]liste!M:N,2,0)</f>
        <v>DF</v>
      </c>
      <c r="P836" t="e">
        <f>MATCH(J836,[1]!Tableau1[Codearticle],0)</f>
        <v>#REF!</v>
      </c>
      <c r="R836" t="str">
        <f ca="1">IFERROR(INDEX(Tableau1[[#Headers],[01_LANCEMENT]:[15]],1,MATCH(récap!H836,OFFSET(Tableau1[[#Headers],[01_LANCEMENT]:[15]],MATCH(récap!J836,Tableau1[Codearticle],0),0),0)),"")</f>
        <v/>
      </c>
      <c r="S836" t="e">
        <f>IF(P836=0,"",VLOOKUP(J836,[1]!Tableau1[#All],3,0))</f>
        <v>#REF!</v>
      </c>
      <c r="T836" s="11">
        <f t="shared" si="98"/>
        <v>50</v>
      </c>
      <c r="U836" t="str">
        <f t="shared" si="99"/>
        <v>2023-50</v>
      </c>
    </row>
    <row r="837" spans="5:21" x14ac:dyDescent="0.3">
      <c r="E837">
        <v>2842397</v>
      </c>
      <c r="H837">
        <v>230</v>
      </c>
      <c r="I837" t="s">
        <v>865</v>
      </c>
      <c r="J837" t="s">
        <v>14</v>
      </c>
      <c r="K837" s="10">
        <v>45261</v>
      </c>
      <c r="L837" t="s">
        <v>1800</v>
      </c>
      <c r="M837" t="s">
        <v>28</v>
      </c>
      <c r="N837" t="str">
        <f>IF(VLOOKUP(J837,[1]liste!M:M,1,0)&gt;0,"oui","non")</f>
        <v>oui</v>
      </c>
      <c r="O837" t="str">
        <f>VLOOKUP(J837,[1]liste!M:N,2,0)</f>
        <v>DF</v>
      </c>
      <c r="P837" t="e">
        <f>MATCH(J837,[1]!Tableau1[Codearticle],0)</f>
        <v>#REF!</v>
      </c>
      <c r="R837" t="str">
        <f ca="1">IFERROR(INDEX(Tableau1[[#Headers],[01_LANCEMENT]:[15]],1,MATCH(récap!H837,OFFSET(Tableau1[[#Headers],[01_LANCEMENT]:[15]],MATCH(récap!J837,Tableau1[Codearticle],0),0),0)),"")</f>
        <v/>
      </c>
      <c r="S837" t="e">
        <f>IF(P837=0,"",VLOOKUP(J837,[1]!Tableau1[#All],3,0))</f>
        <v>#REF!</v>
      </c>
      <c r="T837" s="11">
        <f t="shared" si="98"/>
        <v>48</v>
      </c>
      <c r="U837" t="str">
        <f t="shared" si="99"/>
        <v>2023-48</v>
      </c>
    </row>
    <row r="838" spans="5:21" x14ac:dyDescent="0.3">
      <c r="E838">
        <v>2785043</v>
      </c>
      <c r="H838">
        <v>150</v>
      </c>
      <c r="I838" t="s">
        <v>866</v>
      </c>
      <c r="J838" t="s">
        <v>14</v>
      </c>
      <c r="K838" s="10">
        <v>45272</v>
      </c>
      <c r="L838" t="s">
        <v>1800</v>
      </c>
      <c r="M838" t="s">
        <v>28</v>
      </c>
      <c r="N838" t="str">
        <f>IF(VLOOKUP(J838,[1]liste!M:M,1,0)&gt;0,"oui","non")</f>
        <v>oui</v>
      </c>
      <c r="O838" t="str">
        <f>VLOOKUP(J838,[1]liste!M:N,2,0)</f>
        <v>DF</v>
      </c>
      <c r="P838" t="e">
        <f>MATCH(J838,[1]!Tableau1[Codearticle],0)</f>
        <v>#REF!</v>
      </c>
      <c r="R838" t="str">
        <f ca="1">IFERROR(INDEX(Tableau1[[#Headers],[01_LANCEMENT]:[15]],1,MATCH(récap!H838,OFFSET(Tableau1[[#Headers],[01_LANCEMENT]:[15]],MATCH(récap!J838,Tableau1[Codearticle],0),0),0)),"")</f>
        <v/>
      </c>
      <c r="S838" t="e">
        <f>IF(P838=0,"",VLOOKUP(J838,[1]!Tableau1[#All],3,0))</f>
        <v>#REF!</v>
      </c>
      <c r="T838" s="11">
        <f t="shared" si="98"/>
        <v>50</v>
      </c>
      <c r="U838" t="str">
        <f t="shared" si="99"/>
        <v>2023-50</v>
      </c>
    </row>
    <row r="839" spans="5:21" x14ac:dyDescent="0.3">
      <c r="E839">
        <v>2029704</v>
      </c>
      <c r="H839">
        <v>150</v>
      </c>
      <c r="I839" t="s">
        <v>867</v>
      </c>
      <c r="J839" t="s">
        <v>14</v>
      </c>
      <c r="K839" s="10">
        <v>45252</v>
      </c>
      <c r="L839" t="s">
        <v>1800</v>
      </c>
      <c r="M839" t="s">
        <v>28</v>
      </c>
      <c r="N839" t="str">
        <f>IF(VLOOKUP(J839,[1]liste!M:M,1,0)&gt;0,"oui","non")</f>
        <v>oui</v>
      </c>
      <c r="O839" t="str">
        <f>VLOOKUP(J839,[1]liste!M:N,2,0)</f>
        <v>DF</v>
      </c>
      <c r="P839" t="e">
        <f>MATCH(J839,[1]!Tableau1[Codearticle],0)</f>
        <v>#REF!</v>
      </c>
      <c r="R839" t="str">
        <f ca="1">IFERROR(INDEX(Tableau1[[#Headers],[01_LANCEMENT]:[15]],1,MATCH(récap!H839,OFFSET(Tableau1[[#Headers],[01_LANCEMENT]:[15]],MATCH(récap!J839,Tableau1[Codearticle],0),0),0)),"")</f>
        <v/>
      </c>
      <c r="S839" t="e">
        <f>IF(P839=0,"",VLOOKUP(J839,[1]!Tableau1[#All],3,0))</f>
        <v>#REF!</v>
      </c>
      <c r="T839" s="11">
        <f t="shared" si="98"/>
        <v>47</v>
      </c>
      <c r="U839" t="str">
        <f t="shared" si="99"/>
        <v>2023-47</v>
      </c>
    </row>
    <row r="840" spans="5:21" x14ac:dyDescent="0.3">
      <c r="E840">
        <v>9487099</v>
      </c>
      <c r="H840">
        <v>150</v>
      </c>
      <c r="I840" t="s">
        <v>868</v>
      </c>
      <c r="J840" t="s">
        <v>14</v>
      </c>
      <c r="K840" s="10">
        <v>45266</v>
      </c>
      <c r="L840" t="s">
        <v>1800</v>
      </c>
      <c r="M840" t="s">
        <v>28</v>
      </c>
      <c r="N840" t="str">
        <f>IF(VLOOKUP(J840,[1]liste!M:M,1,0)&gt;0,"oui","non")</f>
        <v>oui</v>
      </c>
      <c r="O840" t="str">
        <f>VLOOKUP(J840,[1]liste!M:N,2,0)</f>
        <v>DF</v>
      </c>
      <c r="P840" t="e">
        <f>MATCH(J840,[1]!Tableau1[Codearticle],0)</f>
        <v>#REF!</v>
      </c>
      <c r="R840" t="str">
        <f ca="1">IFERROR(INDEX(Tableau1[[#Headers],[01_LANCEMENT]:[15]],1,MATCH(récap!H840,OFFSET(Tableau1[[#Headers],[01_LANCEMENT]:[15]],MATCH(récap!J840,Tableau1[Codearticle],0),0),0)),"")</f>
        <v/>
      </c>
      <c r="S840" t="e">
        <f>IF(P840=0,"",VLOOKUP(J840,[1]!Tableau1[#All],3,0))</f>
        <v>#REF!</v>
      </c>
      <c r="T840" s="11">
        <f t="shared" si="98"/>
        <v>49</v>
      </c>
      <c r="U840" t="str">
        <f t="shared" si="99"/>
        <v>2023-49</v>
      </c>
    </row>
    <row r="841" spans="5:21" x14ac:dyDescent="0.3">
      <c r="E841">
        <v>9338738</v>
      </c>
      <c r="H841">
        <v>150</v>
      </c>
      <c r="I841" t="s">
        <v>869</v>
      </c>
      <c r="J841" t="s">
        <v>14</v>
      </c>
      <c r="K841" s="10">
        <v>45259</v>
      </c>
      <c r="L841" t="s">
        <v>1800</v>
      </c>
      <c r="M841" t="s">
        <v>28</v>
      </c>
      <c r="N841" t="str">
        <f>IF(VLOOKUP(J841,[1]liste!M:M,1,0)&gt;0,"oui","non")</f>
        <v>oui</v>
      </c>
      <c r="O841" t="str">
        <f>VLOOKUP(J841,[1]liste!M:N,2,0)</f>
        <v>DF</v>
      </c>
      <c r="P841" t="e">
        <f>MATCH(J841,[1]!Tableau1[Codearticle],0)</f>
        <v>#REF!</v>
      </c>
      <c r="R841" t="str">
        <f ca="1">IFERROR(INDEX(Tableau1[[#Headers],[01_LANCEMENT]:[15]],1,MATCH(récap!H841,OFFSET(Tableau1[[#Headers],[01_LANCEMENT]:[15]],MATCH(récap!J841,Tableau1[Codearticle],0),0),0)),"")</f>
        <v/>
      </c>
      <c r="S841" t="e">
        <f>IF(P841=0,"",VLOOKUP(J841,[1]!Tableau1[#All],3,0))</f>
        <v>#REF!</v>
      </c>
      <c r="T841" s="11">
        <f t="shared" si="98"/>
        <v>48</v>
      </c>
      <c r="U841" t="str">
        <f t="shared" si="99"/>
        <v>2023-48</v>
      </c>
    </row>
    <row r="842" spans="5:21" x14ac:dyDescent="0.3">
      <c r="E842">
        <v>6506756</v>
      </c>
      <c r="H842">
        <v>9060</v>
      </c>
      <c r="I842" t="s">
        <v>870</v>
      </c>
      <c r="J842" t="s">
        <v>14</v>
      </c>
      <c r="K842" s="10">
        <v>45258</v>
      </c>
      <c r="L842" t="s">
        <v>1800</v>
      </c>
      <c r="M842" t="s">
        <v>28</v>
      </c>
      <c r="N842" t="str">
        <f>IF(VLOOKUP(J842,[1]liste!M:M,1,0)&gt;0,"oui","non")</f>
        <v>oui</v>
      </c>
      <c r="O842" t="str">
        <f>VLOOKUP(J842,[1]liste!M:N,2,0)</f>
        <v>DF</v>
      </c>
      <c r="P842" t="e">
        <f>MATCH(J842,[1]!Tableau1[Codearticle],0)</f>
        <v>#REF!</v>
      </c>
      <c r="R842" t="str">
        <f ca="1">IFERROR(INDEX(Tableau1[[#Headers],[01_LANCEMENT]:[15]],1,MATCH(récap!H842,OFFSET(Tableau1[[#Headers],[01_LANCEMENT]:[15]],MATCH(récap!J842,Tableau1[Codearticle],0),0),0)),"")</f>
        <v/>
      </c>
      <c r="S842" t="e">
        <f>IF(P842=0,"",VLOOKUP(J842,[1]!Tableau1[#All],3,0))</f>
        <v>#REF!</v>
      </c>
      <c r="T842" s="11">
        <f t="shared" si="98"/>
        <v>48</v>
      </c>
      <c r="U842" t="str">
        <f t="shared" si="99"/>
        <v>2023-48</v>
      </c>
    </row>
    <row r="843" spans="5:21" x14ac:dyDescent="0.3">
      <c r="E843">
        <v>4867045</v>
      </c>
      <c r="H843">
        <v>9010</v>
      </c>
      <c r="I843" t="s">
        <v>871</v>
      </c>
      <c r="J843" t="s">
        <v>14</v>
      </c>
      <c r="K843" s="10">
        <v>45268</v>
      </c>
      <c r="L843" t="s">
        <v>1800</v>
      </c>
      <c r="M843" t="s">
        <v>28</v>
      </c>
      <c r="N843" t="str">
        <f>IF(VLOOKUP(J843,[1]liste!M:M,1,0)&gt;0,"oui","non")</f>
        <v>oui</v>
      </c>
      <c r="O843" t="str">
        <f>VLOOKUP(J843,[1]liste!M:N,2,0)</f>
        <v>DF</v>
      </c>
      <c r="P843" t="e">
        <f>MATCH(J843,[1]!Tableau1[Codearticle],0)</f>
        <v>#REF!</v>
      </c>
      <c r="R843" t="str">
        <f ca="1">IFERROR(INDEX(Tableau1[[#Headers],[01_LANCEMENT]:[15]],1,MATCH(récap!H843,OFFSET(Tableau1[[#Headers],[01_LANCEMENT]:[15]],MATCH(récap!J843,Tableau1[Codearticle],0),0),0)),"")</f>
        <v/>
      </c>
      <c r="S843" t="e">
        <f>IF(P843=0,"",VLOOKUP(J843,[1]!Tableau1[#All],3,0))</f>
        <v>#REF!</v>
      </c>
      <c r="T843" s="11">
        <f t="shared" si="98"/>
        <v>49</v>
      </c>
      <c r="U843" t="str">
        <f t="shared" si="99"/>
        <v>2023-49</v>
      </c>
    </row>
    <row r="844" spans="5:21" x14ac:dyDescent="0.3">
      <c r="E844">
        <v>8250789</v>
      </c>
      <c r="H844">
        <v>230</v>
      </c>
      <c r="I844" t="s">
        <v>872</v>
      </c>
      <c r="J844" t="s">
        <v>14</v>
      </c>
      <c r="K844" s="10">
        <v>45280</v>
      </c>
      <c r="L844" t="s">
        <v>1800</v>
      </c>
      <c r="M844" t="s">
        <v>28</v>
      </c>
      <c r="N844" t="str">
        <f>IF(VLOOKUP(J844,[1]liste!M:M,1,0)&gt;0,"oui","non")</f>
        <v>oui</v>
      </c>
      <c r="O844" t="str">
        <f>VLOOKUP(J844,[1]liste!M:N,2,0)</f>
        <v>DF</v>
      </c>
      <c r="P844" t="e">
        <f>MATCH(J844,[1]!Tableau1[Codearticle],0)</f>
        <v>#REF!</v>
      </c>
      <c r="R844" t="str">
        <f ca="1">IFERROR(INDEX(Tableau1[[#Headers],[01_LANCEMENT]:[15]],1,MATCH(récap!H844,OFFSET(Tableau1[[#Headers],[01_LANCEMENT]:[15]],MATCH(récap!J844,Tableau1[Codearticle],0),0),0)),"")</f>
        <v/>
      </c>
      <c r="S844" t="e">
        <f>IF(P844=0,"",VLOOKUP(J844,[1]!Tableau1[#All],3,0))</f>
        <v>#REF!</v>
      </c>
      <c r="T844" s="11">
        <f t="shared" ref="T844:T854" si="100">_xlfn.ISOWEEKNUM(K844)</f>
        <v>51</v>
      </c>
      <c r="U844" t="str">
        <f t="shared" ref="U844:U854" si="101">YEAR(K844)&amp;"-"&amp;""&amp;T844</f>
        <v>2023-51</v>
      </c>
    </row>
    <row r="845" spans="5:21" x14ac:dyDescent="0.3">
      <c r="E845">
        <v>6726651</v>
      </c>
      <c r="H845">
        <v>150</v>
      </c>
      <c r="I845" t="s">
        <v>873</v>
      </c>
      <c r="J845" t="s">
        <v>14</v>
      </c>
      <c r="K845" s="10">
        <v>45268</v>
      </c>
      <c r="L845" t="s">
        <v>1800</v>
      </c>
      <c r="M845" t="s">
        <v>28</v>
      </c>
      <c r="N845" t="str">
        <f>IF(VLOOKUP(J845,[1]liste!M:M,1,0)&gt;0,"oui","non")</f>
        <v>oui</v>
      </c>
      <c r="O845" t="str">
        <f>VLOOKUP(J845,[1]liste!M:N,2,0)</f>
        <v>DF</v>
      </c>
      <c r="P845" t="e">
        <f>MATCH(J845,[1]!Tableau1[Codearticle],0)</f>
        <v>#REF!</v>
      </c>
      <c r="R845" t="str">
        <f ca="1">IFERROR(INDEX(Tableau1[[#Headers],[01_LANCEMENT]:[15]],1,MATCH(récap!H845,OFFSET(Tableau1[[#Headers],[01_LANCEMENT]:[15]],MATCH(récap!J845,Tableau1[Codearticle],0),0),0)),"")</f>
        <v/>
      </c>
      <c r="S845" t="e">
        <f>IF(P845=0,"",VLOOKUP(J845,[1]!Tableau1[#All],3,0))</f>
        <v>#REF!</v>
      </c>
      <c r="T845" s="11">
        <f t="shared" si="100"/>
        <v>49</v>
      </c>
      <c r="U845" t="str">
        <f t="shared" si="101"/>
        <v>2023-49</v>
      </c>
    </row>
    <row r="846" spans="5:21" x14ac:dyDescent="0.3">
      <c r="E846">
        <v>1158690</v>
      </c>
      <c r="H846">
        <v>150</v>
      </c>
      <c r="I846" t="s">
        <v>874</v>
      </c>
      <c r="J846" t="s">
        <v>14</v>
      </c>
      <c r="K846" s="10">
        <v>45280</v>
      </c>
      <c r="L846" t="s">
        <v>1800</v>
      </c>
      <c r="M846" t="s">
        <v>28</v>
      </c>
      <c r="N846" t="str">
        <f>IF(VLOOKUP(J846,[1]liste!M:M,1,0)&gt;0,"oui","non")</f>
        <v>oui</v>
      </c>
      <c r="O846" t="str">
        <f>VLOOKUP(J846,[1]liste!M:N,2,0)</f>
        <v>DF</v>
      </c>
      <c r="P846" t="e">
        <f>MATCH(J846,[1]!Tableau1[Codearticle],0)</f>
        <v>#REF!</v>
      </c>
      <c r="R846" t="str">
        <f ca="1">IFERROR(INDEX(Tableau1[[#Headers],[01_LANCEMENT]:[15]],1,MATCH(récap!H846,OFFSET(Tableau1[[#Headers],[01_LANCEMENT]:[15]],MATCH(récap!J846,Tableau1[Codearticle],0),0),0)),"")</f>
        <v/>
      </c>
      <c r="S846" t="e">
        <f>IF(P846=0,"",VLOOKUP(J846,[1]!Tableau1[#All],3,0))</f>
        <v>#REF!</v>
      </c>
      <c r="T846" s="11">
        <f t="shared" si="100"/>
        <v>51</v>
      </c>
      <c r="U846" t="str">
        <f t="shared" si="101"/>
        <v>2023-51</v>
      </c>
    </row>
    <row r="847" spans="5:21" x14ac:dyDescent="0.3">
      <c r="E847">
        <v>5844130</v>
      </c>
      <c r="H847">
        <v>150</v>
      </c>
      <c r="I847" t="s">
        <v>875</v>
      </c>
      <c r="J847" t="s">
        <v>14</v>
      </c>
      <c r="K847" s="10">
        <v>45247</v>
      </c>
      <c r="L847" t="s">
        <v>1800</v>
      </c>
      <c r="M847" t="s">
        <v>28</v>
      </c>
      <c r="N847" t="str">
        <f>IF(VLOOKUP(J847,[1]liste!M:M,1,0)&gt;0,"oui","non")</f>
        <v>oui</v>
      </c>
      <c r="O847" t="str">
        <f>VLOOKUP(J847,[1]liste!M:N,2,0)</f>
        <v>DF</v>
      </c>
      <c r="P847" t="e">
        <f>MATCH(J847,[1]!Tableau1[Codearticle],0)</f>
        <v>#REF!</v>
      </c>
      <c r="R847" t="str">
        <f ca="1">IFERROR(INDEX(Tableau1[[#Headers],[01_LANCEMENT]:[15]],1,MATCH(récap!H847,OFFSET(Tableau1[[#Headers],[01_LANCEMENT]:[15]],MATCH(récap!J847,Tableau1[Codearticle],0),0),0)),"")</f>
        <v/>
      </c>
      <c r="S847" t="e">
        <f>IF(P847=0,"",VLOOKUP(J847,[1]!Tableau1[#All],3,0))</f>
        <v>#REF!</v>
      </c>
      <c r="T847" s="11">
        <f t="shared" si="100"/>
        <v>46</v>
      </c>
      <c r="U847" t="str">
        <f t="shared" si="101"/>
        <v>2023-46</v>
      </c>
    </row>
    <row r="848" spans="5:21" x14ac:dyDescent="0.3">
      <c r="E848">
        <v>1183199</v>
      </c>
      <c r="H848">
        <v>150</v>
      </c>
      <c r="I848" t="s">
        <v>876</v>
      </c>
      <c r="J848" t="s">
        <v>14</v>
      </c>
      <c r="K848" s="10">
        <v>45272</v>
      </c>
      <c r="L848" t="s">
        <v>1800</v>
      </c>
      <c r="M848" t="s">
        <v>28</v>
      </c>
      <c r="N848" t="str">
        <f>IF(VLOOKUP(J848,[1]liste!M:M,1,0)&gt;0,"oui","non")</f>
        <v>oui</v>
      </c>
      <c r="O848" t="str">
        <f>VLOOKUP(J848,[1]liste!M:N,2,0)</f>
        <v>DF</v>
      </c>
      <c r="P848" t="e">
        <f>MATCH(J848,[1]!Tableau1[Codearticle],0)</f>
        <v>#REF!</v>
      </c>
      <c r="R848" t="str">
        <f ca="1">IFERROR(INDEX(Tableau1[[#Headers],[01_LANCEMENT]:[15]],1,MATCH(récap!H848,OFFSET(Tableau1[[#Headers],[01_LANCEMENT]:[15]],MATCH(récap!J848,Tableau1[Codearticle],0),0),0)),"")</f>
        <v/>
      </c>
      <c r="S848" t="e">
        <f>IF(P848=0,"",VLOOKUP(J848,[1]!Tableau1[#All],3,0))</f>
        <v>#REF!</v>
      </c>
      <c r="T848" s="11">
        <f t="shared" si="100"/>
        <v>50</v>
      </c>
      <c r="U848" t="str">
        <f t="shared" si="101"/>
        <v>2023-50</v>
      </c>
    </row>
    <row r="849" spans="5:21" x14ac:dyDescent="0.3">
      <c r="E849">
        <v>9273653</v>
      </c>
      <c r="H849">
        <v>230</v>
      </c>
      <c r="I849" t="s">
        <v>877</v>
      </c>
      <c r="J849" t="s">
        <v>14</v>
      </c>
      <c r="K849" s="10">
        <v>45240</v>
      </c>
      <c r="L849" t="s">
        <v>1800</v>
      </c>
      <c r="M849" t="s">
        <v>28</v>
      </c>
      <c r="N849" t="str">
        <f>IF(VLOOKUP(J849,[1]liste!M:M,1,0)&gt;0,"oui","non")</f>
        <v>oui</v>
      </c>
      <c r="O849" t="str">
        <f>VLOOKUP(J849,[1]liste!M:N,2,0)</f>
        <v>DF</v>
      </c>
      <c r="P849" t="e">
        <f>MATCH(J849,[1]!Tableau1[Codearticle],0)</f>
        <v>#REF!</v>
      </c>
      <c r="R849" t="str">
        <f ca="1">IFERROR(INDEX(Tableau1[[#Headers],[01_LANCEMENT]:[15]],1,MATCH(récap!H849,OFFSET(Tableau1[[#Headers],[01_LANCEMENT]:[15]],MATCH(récap!J849,Tableau1[Codearticle],0),0),0)),"")</f>
        <v/>
      </c>
      <c r="S849" t="e">
        <f>IF(P849=0,"",VLOOKUP(J849,[1]!Tableau1[#All],3,0))</f>
        <v>#REF!</v>
      </c>
      <c r="T849" s="11">
        <f t="shared" si="100"/>
        <v>45</v>
      </c>
      <c r="U849" t="str">
        <f t="shared" si="101"/>
        <v>2023-45</v>
      </c>
    </row>
    <row r="850" spans="5:21" x14ac:dyDescent="0.3">
      <c r="E850">
        <v>5052105</v>
      </c>
      <c r="H850">
        <v>230</v>
      </c>
      <c r="I850" t="s">
        <v>878</v>
      </c>
      <c r="J850" t="s">
        <v>14</v>
      </c>
      <c r="K850" s="10">
        <v>45240</v>
      </c>
      <c r="L850" t="s">
        <v>1800</v>
      </c>
      <c r="M850" t="s">
        <v>28</v>
      </c>
      <c r="N850" t="str">
        <f>IF(VLOOKUP(J850,[1]liste!M:M,1,0)&gt;0,"oui","non")</f>
        <v>oui</v>
      </c>
      <c r="O850" t="str">
        <f>VLOOKUP(J850,[1]liste!M:N,2,0)</f>
        <v>DF</v>
      </c>
      <c r="P850" t="e">
        <f>MATCH(J850,[1]!Tableau1[Codearticle],0)</f>
        <v>#REF!</v>
      </c>
      <c r="R850" t="str">
        <f ca="1">IFERROR(INDEX(Tableau1[[#Headers],[01_LANCEMENT]:[15]],1,MATCH(récap!H850,OFFSET(Tableau1[[#Headers],[01_LANCEMENT]:[15]],MATCH(récap!J850,Tableau1[Codearticle],0),0),0)),"")</f>
        <v/>
      </c>
      <c r="S850" t="e">
        <f>IF(P850=0,"",VLOOKUP(J850,[1]!Tableau1[#All],3,0))</f>
        <v>#REF!</v>
      </c>
      <c r="T850" s="11">
        <f t="shared" si="100"/>
        <v>45</v>
      </c>
      <c r="U850" t="str">
        <f t="shared" si="101"/>
        <v>2023-45</v>
      </c>
    </row>
    <row r="851" spans="5:21" x14ac:dyDescent="0.3">
      <c r="E851">
        <v>6630655</v>
      </c>
      <c r="H851">
        <v>75</v>
      </c>
      <c r="I851" t="s">
        <v>879</v>
      </c>
      <c r="J851" t="s">
        <v>14</v>
      </c>
      <c r="K851" s="10">
        <v>45268</v>
      </c>
      <c r="L851" t="s">
        <v>1800</v>
      </c>
      <c r="M851" t="s">
        <v>28</v>
      </c>
      <c r="N851" t="str">
        <f>IF(VLOOKUP(J851,[1]liste!M:M,1,0)&gt;0,"oui","non")</f>
        <v>oui</v>
      </c>
      <c r="O851" t="str">
        <f>VLOOKUP(J851,[1]liste!M:N,2,0)</f>
        <v>DF</v>
      </c>
      <c r="P851" t="e">
        <f>MATCH(J851,[1]!Tableau1[Codearticle],0)</f>
        <v>#REF!</v>
      </c>
      <c r="R851" t="str">
        <f ca="1">IFERROR(INDEX(Tableau1[[#Headers],[01_LANCEMENT]:[15]],1,MATCH(récap!H851,OFFSET(Tableau1[[#Headers],[01_LANCEMENT]:[15]],MATCH(récap!J851,Tableau1[Codearticle],0),0),0)),"")</f>
        <v/>
      </c>
      <c r="S851" t="e">
        <f>IF(P851=0,"",VLOOKUP(J851,[1]!Tableau1[#All],3,0))</f>
        <v>#REF!</v>
      </c>
      <c r="T851" s="11">
        <f t="shared" si="100"/>
        <v>49</v>
      </c>
      <c r="U851" t="str">
        <f t="shared" si="101"/>
        <v>2023-49</v>
      </c>
    </row>
    <row r="852" spans="5:21" x14ac:dyDescent="0.3">
      <c r="E852">
        <v>4445958</v>
      </c>
      <c r="H852">
        <v>75</v>
      </c>
      <c r="I852" t="s">
        <v>880</v>
      </c>
      <c r="J852" t="s">
        <v>14</v>
      </c>
      <c r="K852" s="10">
        <v>45274</v>
      </c>
      <c r="L852" t="s">
        <v>1800</v>
      </c>
      <c r="M852" t="s">
        <v>28</v>
      </c>
      <c r="N852" t="str">
        <f>IF(VLOOKUP(J852,[1]liste!M:M,1,0)&gt;0,"oui","non")</f>
        <v>oui</v>
      </c>
      <c r="O852" t="str">
        <f>VLOOKUP(J852,[1]liste!M:N,2,0)</f>
        <v>DF</v>
      </c>
      <c r="P852" t="e">
        <f>MATCH(J852,[1]!Tableau1[Codearticle],0)</f>
        <v>#REF!</v>
      </c>
      <c r="R852" t="str">
        <f ca="1">IFERROR(INDEX(Tableau1[[#Headers],[01_LANCEMENT]:[15]],1,MATCH(récap!H852,OFFSET(Tableau1[[#Headers],[01_LANCEMENT]:[15]],MATCH(récap!J852,Tableau1[Codearticle],0),0),0)),"")</f>
        <v/>
      </c>
      <c r="S852" t="e">
        <f>IF(P852=0,"",VLOOKUP(J852,[1]!Tableau1[#All],3,0))</f>
        <v>#REF!</v>
      </c>
      <c r="T852" s="11">
        <f t="shared" si="100"/>
        <v>50</v>
      </c>
      <c r="U852" t="str">
        <f t="shared" si="101"/>
        <v>2023-50</v>
      </c>
    </row>
    <row r="853" spans="5:21" x14ac:dyDescent="0.3">
      <c r="E853">
        <v>9992873</v>
      </c>
      <c r="H853">
        <v>75</v>
      </c>
      <c r="I853" t="s">
        <v>881</v>
      </c>
      <c r="J853" t="s">
        <v>14</v>
      </c>
      <c r="K853" s="10">
        <v>45281</v>
      </c>
      <c r="L853" t="s">
        <v>1800</v>
      </c>
      <c r="M853" t="s">
        <v>28</v>
      </c>
      <c r="N853" t="str">
        <f>IF(VLOOKUP(J853,[1]liste!M:M,1,0)&gt;0,"oui","non")</f>
        <v>oui</v>
      </c>
      <c r="O853" t="str">
        <f>VLOOKUP(J853,[1]liste!M:N,2,0)</f>
        <v>DF</v>
      </c>
      <c r="P853" t="e">
        <f>MATCH(J853,[1]!Tableau1[Codearticle],0)</f>
        <v>#REF!</v>
      </c>
      <c r="R853" t="str">
        <f ca="1">IFERROR(INDEX(Tableau1[[#Headers],[01_LANCEMENT]:[15]],1,MATCH(récap!H853,OFFSET(Tableau1[[#Headers],[01_LANCEMENT]:[15]],MATCH(récap!J853,Tableau1[Codearticle],0),0),0)),"")</f>
        <v/>
      </c>
      <c r="S853" t="e">
        <f>IF(P853=0,"",VLOOKUP(J853,[1]!Tableau1[#All],3,0))</f>
        <v>#REF!</v>
      </c>
      <c r="T853" s="11">
        <f t="shared" si="100"/>
        <v>51</v>
      </c>
      <c r="U853" t="str">
        <f t="shared" si="101"/>
        <v>2023-51</v>
      </c>
    </row>
    <row r="854" spans="5:21" x14ac:dyDescent="0.3">
      <c r="E854">
        <v>8444114</v>
      </c>
      <c r="H854">
        <v>230</v>
      </c>
      <c r="I854" t="s">
        <v>882</v>
      </c>
      <c r="J854" t="s">
        <v>14</v>
      </c>
      <c r="K854" s="10">
        <v>45247</v>
      </c>
      <c r="L854" t="s">
        <v>1800</v>
      </c>
      <c r="M854" t="s">
        <v>28</v>
      </c>
      <c r="N854" t="str">
        <f>IF(VLOOKUP(J854,[1]liste!M:M,1,0)&gt;0,"oui","non")</f>
        <v>oui</v>
      </c>
      <c r="O854" t="str">
        <f>VLOOKUP(J854,[1]liste!M:N,2,0)</f>
        <v>DF</v>
      </c>
      <c r="P854" t="e">
        <f>MATCH(J854,[1]!Tableau1[Codearticle],0)</f>
        <v>#REF!</v>
      </c>
      <c r="R854" t="str">
        <f ca="1">IFERROR(INDEX(Tableau1[[#Headers],[01_LANCEMENT]:[15]],1,MATCH(récap!H854,OFFSET(Tableau1[[#Headers],[01_LANCEMENT]:[15]],MATCH(récap!J854,Tableau1[Codearticle],0),0),0)),"")</f>
        <v/>
      </c>
      <c r="S854" t="e">
        <f>IF(P854=0,"",VLOOKUP(J854,[1]!Tableau1[#All],3,0))</f>
        <v>#REF!</v>
      </c>
      <c r="T854" s="11">
        <f t="shared" si="100"/>
        <v>46</v>
      </c>
      <c r="U854" t="str">
        <f t="shared" si="101"/>
        <v>2023-46</v>
      </c>
    </row>
    <row r="855" spans="5:21" x14ac:dyDescent="0.3">
      <c r="E855">
        <v>4132675</v>
      </c>
      <c r="H855">
        <v>150</v>
      </c>
      <c r="I855" t="s">
        <v>883</v>
      </c>
      <c r="J855" t="s">
        <v>14</v>
      </c>
      <c r="K855" s="10">
        <v>45282</v>
      </c>
      <c r="L855" t="s">
        <v>1800</v>
      </c>
      <c r="M855" t="s">
        <v>28</v>
      </c>
      <c r="N855" t="str">
        <f>IF(VLOOKUP(J855,[1]liste!M:M,1,0)&gt;0,"oui","non")</f>
        <v>oui</v>
      </c>
      <c r="O855" t="str">
        <f>VLOOKUP(J855,[1]liste!M:N,2,0)</f>
        <v>DF</v>
      </c>
      <c r="P855" t="e">
        <f>MATCH(J855,[1]!Tableau1[Codearticle],0)</f>
        <v>#REF!</v>
      </c>
      <c r="R855" t="str">
        <f ca="1">IFERROR(INDEX(Tableau1[[#Headers],[01_LANCEMENT]:[15]],1,MATCH(récap!H855,OFFSET(Tableau1[[#Headers],[01_LANCEMENT]:[15]],MATCH(récap!J855,Tableau1[Codearticle],0),0),0)),"")</f>
        <v/>
      </c>
      <c r="S855" t="e">
        <f>IF(P855=0,"",VLOOKUP(J855,[1]!Tableau1[#All],3,0))</f>
        <v>#REF!</v>
      </c>
      <c r="T855" s="11">
        <f t="shared" ref="T855:T867" si="102">_xlfn.ISOWEEKNUM(K855)</f>
        <v>51</v>
      </c>
      <c r="U855" t="str">
        <f t="shared" ref="U855:U867" si="103">YEAR(K855)&amp;"-"&amp;""&amp;T855</f>
        <v>2023-51</v>
      </c>
    </row>
    <row r="856" spans="5:21" x14ac:dyDescent="0.3">
      <c r="E856">
        <v>1376263</v>
      </c>
      <c r="H856">
        <v>10</v>
      </c>
      <c r="I856" t="s">
        <v>884</v>
      </c>
      <c r="J856" t="s">
        <v>14</v>
      </c>
      <c r="K856" s="10">
        <v>45275</v>
      </c>
      <c r="L856" t="s">
        <v>1800</v>
      </c>
      <c r="M856" t="s">
        <v>28</v>
      </c>
      <c r="N856" t="str">
        <f>IF(VLOOKUP(J856,[1]liste!M:M,1,0)&gt;0,"oui","non")</f>
        <v>oui</v>
      </c>
      <c r="O856" t="str">
        <f>VLOOKUP(J856,[1]liste!M:N,2,0)</f>
        <v>DF</v>
      </c>
      <c r="P856" t="e">
        <f>MATCH(J856,[1]!Tableau1[Codearticle],0)</f>
        <v>#REF!</v>
      </c>
      <c r="R856" t="str">
        <f ca="1">IFERROR(INDEX(Tableau1[[#Headers],[01_LANCEMENT]:[15]],1,MATCH(récap!H856,OFFSET(Tableau1[[#Headers],[01_LANCEMENT]:[15]],MATCH(récap!J856,Tableau1[Codearticle],0),0),0)),"")</f>
        <v>01_LANCEMENT</v>
      </c>
      <c r="S856" t="e">
        <f>IF(P856=0,"",VLOOKUP(J856,[1]!Tableau1[#All],3,0))</f>
        <v>#REF!</v>
      </c>
      <c r="T856" s="11">
        <f t="shared" si="102"/>
        <v>50</v>
      </c>
      <c r="U856" t="str">
        <f t="shared" si="103"/>
        <v>2023-50</v>
      </c>
    </row>
    <row r="857" spans="5:21" x14ac:dyDescent="0.3">
      <c r="E857">
        <v>7076767</v>
      </c>
      <c r="H857">
        <v>10</v>
      </c>
      <c r="I857" t="s">
        <v>885</v>
      </c>
      <c r="J857" t="s">
        <v>14</v>
      </c>
      <c r="K857" s="10">
        <v>45237</v>
      </c>
      <c r="L857" t="s">
        <v>1800</v>
      </c>
      <c r="M857" t="s">
        <v>28</v>
      </c>
      <c r="N857" t="str">
        <f>IF(VLOOKUP(J857,[1]liste!M:M,1,0)&gt;0,"oui","non")</f>
        <v>oui</v>
      </c>
      <c r="O857" t="str">
        <f>VLOOKUP(J857,[1]liste!M:N,2,0)</f>
        <v>DF</v>
      </c>
      <c r="P857" t="e">
        <f>MATCH(J857,[1]!Tableau1[Codearticle],0)</f>
        <v>#REF!</v>
      </c>
      <c r="R857" t="str">
        <f ca="1">IFERROR(INDEX(Tableau1[[#Headers],[01_LANCEMENT]:[15]],1,MATCH(récap!H857,OFFSET(Tableau1[[#Headers],[01_LANCEMENT]:[15]],MATCH(récap!J857,Tableau1[Codearticle],0),0),0)),"")</f>
        <v>01_LANCEMENT</v>
      </c>
      <c r="S857" t="e">
        <f>IF(P857=0,"",VLOOKUP(J857,[1]!Tableau1[#All],3,0))</f>
        <v>#REF!</v>
      </c>
      <c r="T857" s="11">
        <f t="shared" si="102"/>
        <v>45</v>
      </c>
      <c r="U857" t="str">
        <f t="shared" si="103"/>
        <v>2023-45</v>
      </c>
    </row>
    <row r="858" spans="5:21" x14ac:dyDescent="0.3">
      <c r="E858">
        <v>7437378</v>
      </c>
      <c r="H858">
        <v>10</v>
      </c>
      <c r="I858" t="s">
        <v>886</v>
      </c>
      <c r="J858" t="s">
        <v>14</v>
      </c>
      <c r="K858" s="10">
        <v>45252</v>
      </c>
      <c r="L858" t="s">
        <v>1800</v>
      </c>
      <c r="M858" t="s">
        <v>28</v>
      </c>
      <c r="N858" t="str">
        <f>IF(VLOOKUP(J858,[1]liste!M:M,1,0)&gt;0,"oui","non")</f>
        <v>oui</v>
      </c>
      <c r="O858" t="str">
        <f>VLOOKUP(J858,[1]liste!M:N,2,0)</f>
        <v>DF</v>
      </c>
      <c r="P858" t="e">
        <f>MATCH(J858,[1]!Tableau1[Codearticle],0)</f>
        <v>#REF!</v>
      </c>
      <c r="R858" t="str">
        <f ca="1">IFERROR(INDEX(Tableau1[[#Headers],[01_LANCEMENT]:[15]],1,MATCH(récap!H858,OFFSET(Tableau1[[#Headers],[01_LANCEMENT]:[15]],MATCH(récap!J858,Tableau1[Codearticle],0),0),0)),"")</f>
        <v>01_LANCEMENT</v>
      </c>
      <c r="S858" t="e">
        <f>IF(P858=0,"",VLOOKUP(J858,[1]!Tableau1[#All],3,0))</f>
        <v>#REF!</v>
      </c>
      <c r="T858" s="11">
        <f t="shared" si="102"/>
        <v>47</v>
      </c>
      <c r="U858" t="str">
        <f t="shared" si="103"/>
        <v>2023-47</v>
      </c>
    </row>
    <row r="859" spans="5:21" x14ac:dyDescent="0.3">
      <c r="E859">
        <v>9321006</v>
      </c>
      <c r="H859">
        <v>270</v>
      </c>
      <c r="I859" t="s">
        <v>887</v>
      </c>
      <c r="J859" t="s">
        <v>14</v>
      </c>
      <c r="K859" s="10">
        <v>45260</v>
      </c>
      <c r="L859" t="s">
        <v>1800</v>
      </c>
      <c r="M859" t="s">
        <v>28</v>
      </c>
      <c r="N859" t="str">
        <f>IF(VLOOKUP(J859,[1]liste!M:M,1,0)&gt;0,"oui","non")</f>
        <v>oui</v>
      </c>
      <c r="O859" t="str">
        <f>VLOOKUP(J859,[1]liste!M:N,2,0)</f>
        <v>DF</v>
      </c>
      <c r="P859" t="e">
        <f>MATCH(J859,[1]!Tableau1[Codearticle],0)</f>
        <v>#REF!</v>
      </c>
      <c r="R859" t="str">
        <f ca="1">IFERROR(INDEX(Tableau1[[#Headers],[01_LANCEMENT]:[15]],1,MATCH(récap!H859,OFFSET(Tableau1[[#Headers],[01_LANCEMENT]:[15]],MATCH(récap!J859,Tableau1[Codearticle],0),0),0)),"")</f>
        <v/>
      </c>
      <c r="S859" t="e">
        <f>IF(P859=0,"",VLOOKUP(J859,[1]!Tableau1[#All],3,0))</f>
        <v>#REF!</v>
      </c>
      <c r="T859" s="11">
        <f t="shared" si="102"/>
        <v>48</v>
      </c>
      <c r="U859" t="str">
        <f t="shared" si="103"/>
        <v>2023-48</v>
      </c>
    </row>
    <row r="860" spans="5:21" x14ac:dyDescent="0.3">
      <c r="E860">
        <v>3449030</v>
      </c>
      <c r="H860">
        <v>270</v>
      </c>
      <c r="I860" t="s">
        <v>888</v>
      </c>
      <c r="J860" t="s">
        <v>14</v>
      </c>
      <c r="K860" s="10">
        <v>45272</v>
      </c>
      <c r="L860" t="s">
        <v>1800</v>
      </c>
      <c r="M860" t="s">
        <v>28</v>
      </c>
      <c r="N860" t="str">
        <f>IF(VLOOKUP(J860,[1]liste!M:M,1,0)&gt;0,"oui","non")</f>
        <v>oui</v>
      </c>
      <c r="O860" t="str">
        <f>VLOOKUP(J860,[1]liste!M:N,2,0)</f>
        <v>DF</v>
      </c>
      <c r="P860" t="e">
        <f>MATCH(J860,[1]!Tableau1[Codearticle],0)</f>
        <v>#REF!</v>
      </c>
      <c r="R860" t="str">
        <f ca="1">IFERROR(INDEX(Tableau1[[#Headers],[01_LANCEMENT]:[15]],1,MATCH(récap!H860,OFFSET(Tableau1[[#Headers],[01_LANCEMENT]:[15]],MATCH(récap!J860,Tableau1[Codearticle],0),0),0)),"")</f>
        <v/>
      </c>
      <c r="S860" t="e">
        <f>IF(P860=0,"",VLOOKUP(J860,[1]!Tableau1[#All],3,0))</f>
        <v>#REF!</v>
      </c>
      <c r="T860" s="11">
        <f t="shared" si="102"/>
        <v>50</v>
      </c>
      <c r="U860" t="str">
        <f t="shared" si="103"/>
        <v>2023-50</v>
      </c>
    </row>
    <row r="861" spans="5:21" x14ac:dyDescent="0.3">
      <c r="E861">
        <v>6282623</v>
      </c>
      <c r="H861">
        <v>270</v>
      </c>
      <c r="I861" t="s">
        <v>889</v>
      </c>
      <c r="J861" t="s">
        <v>14</v>
      </c>
      <c r="K861" s="10">
        <v>45251</v>
      </c>
      <c r="L861" t="s">
        <v>1800</v>
      </c>
      <c r="M861" t="s">
        <v>28</v>
      </c>
      <c r="N861" t="str">
        <f>IF(VLOOKUP(J861,[1]liste!M:M,1,0)&gt;0,"oui","non")</f>
        <v>oui</v>
      </c>
      <c r="O861" t="str">
        <f>VLOOKUP(J861,[1]liste!M:N,2,0)</f>
        <v>DF</v>
      </c>
      <c r="P861" t="e">
        <f>MATCH(J861,[1]!Tableau1[Codearticle],0)</f>
        <v>#REF!</v>
      </c>
      <c r="R861" t="str">
        <f ca="1">IFERROR(INDEX(Tableau1[[#Headers],[01_LANCEMENT]:[15]],1,MATCH(récap!H861,OFFSET(Tableau1[[#Headers],[01_LANCEMENT]:[15]],MATCH(récap!J861,Tableau1[Codearticle],0),0),0)),"")</f>
        <v/>
      </c>
      <c r="S861" t="e">
        <f>IF(P861=0,"",VLOOKUP(J861,[1]!Tableau1[#All],3,0))</f>
        <v>#REF!</v>
      </c>
      <c r="T861" s="11">
        <f t="shared" si="102"/>
        <v>47</v>
      </c>
      <c r="U861" t="str">
        <f t="shared" si="103"/>
        <v>2023-47</v>
      </c>
    </row>
    <row r="862" spans="5:21" x14ac:dyDescent="0.3">
      <c r="E862">
        <v>2411323</v>
      </c>
      <c r="H862">
        <v>270</v>
      </c>
      <c r="I862" t="s">
        <v>890</v>
      </c>
      <c r="J862" t="s">
        <v>14</v>
      </c>
      <c r="K862" s="10">
        <v>45260</v>
      </c>
      <c r="L862" t="s">
        <v>1800</v>
      </c>
      <c r="M862" t="s">
        <v>28</v>
      </c>
      <c r="N862" t="str">
        <f>IF(VLOOKUP(J862,[1]liste!M:M,1,0)&gt;0,"oui","non")</f>
        <v>oui</v>
      </c>
      <c r="O862" t="str">
        <f>VLOOKUP(J862,[1]liste!M:N,2,0)</f>
        <v>DF</v>
      </c>
      <c r="P862" t="e">
        <f>MATCH(J862,[1]!Tableau1[Codearticle],0)</f>
        <v>#REF!</v>
      </c>
      <c r="R862" t="str">
        <f ca="1">IFERROR(INDEX(Tableau1[[#Headers],[01_LANCEMENT]:[15]],1,MATCH(récap!H862,OFFSET(Tableau1[[#Headers],[01_LANCEMENT]:[15]],MATCH(récap!J862,Tableau1[Codearticle],0),0),0)),"")</f>
        <v/>
      </c>
      <c r="S862" t="e">
        <f>IF(P862=0,"",VLOOKUP(J862,[1]!Tableau1[#All],3,0))</f>
        <v>#REF!</v>
      </c>
      <c r="T862" s="11">
        <f t="shared" si="102"/>
        <v>48</v>
      </c>
      <c r="U862" t="str">
        <f t="shared" si="103"/>
        <v>2023-48</v>
      </c>
    </row>
    <row r="863" spans="5:21" x14ac:dyDescent="0.3">
      <c r="E863">
        <v>2941228</v>
      </c>
      <c r="H863">
        <v>270</v>
      </c>
      <c r="I863" t="s">
        <v>891</v>
      </c>
      <c r="J863" t="s">
        <v>14</v>
      </c>
      <c r="K863" s="10">
        <v>45282</v>
      </c>
      <c r="L863" t="s">
        <v>1800</v>
      </c>
      <c r="M863" t="s">
        <v>28</v>
      </c>
      <c r="N863" t="str">
        <f>IF(VLOOKUP(J863,[1]liste!M:M,1,0)&gt;0,"oui","non")</f>
        <v>oui</v>
      </c>
      <c r="O863" t="str">
        <f>VLOOKUP(J863,[1]liste!M:N,2,0)</f>
        <v>DF</v>
      </c>
      <c r="P863" t="e">
        <f>MATCH(J863,[1]!Tableau1[Codearticle],0)</f>
        <v>#REF!</v>
      </c>
      <c r="R863" t="str">
        <f ca="1">IFERROR(INDEX(Tableau1[[#Headers],[01_LANCEMENT]:[15]],1,MATCH(récap!H863,OFFSET(Tableau1[[#Headers],[01_LANCEMENT]:[15]],MATCH(récap!J863,Tableau1[Codearticle],0),0),0)),"")</f>
        <v/>
      </c>
      <c r="S863" t="e">
        <f>IF(P863=0,"",VLOOKUP(J863,[1]!Tableau1[#All],3,0))</f>
        <v>#REF!</v>
      </c>
      <c r="T863" s="11">
        <f t="shared" si="102"/>
        <v>51</v>
      </c>
      <c r="U863" t="str">
        <f t="shared" si="103"/>
        <v>2023-51</v>
      </c>
    </row>
    <row r="864" spans="5:21" x14ac:dyDescent="0.3">
      <c r="E864">
        <v>5501094</v>
      </c>
      <c r="H864">
        <v>170</v>
      </c>
      <c r="I864" t="s">
        <v>892</v>
      </c>
      <c r="J864" t="s">
        <v>14</v>
      </c>
      <c r="K864" s="10">
        <v>45251</v>
      </c>
      <c r="L864" t="s">
        <v>1800</v>
      </c>
      <c r="M864" t="s">
        <v>28</v>
      </c>
      <c r="N864" t="str">
        <f>IF(VLOOKUP(J864,[1]liste!M:M,1,0)&gt;0,"oui","non")</f>
        <v>oui</v>
      </c>
      <c r="O864" t="str">
        <f>VLOOKUP(J864,[1]liste!M:N,2,0)</f>
        <v>DF</v>
      </c>
      <c r="P864" t="e">
        <f>MATCH(J864,[1]!Tableau1[Codearticle],0)</f>
        <v>#REF!</v>
      </c>
      <c r="R864" t="str">
        <f ca="1">IFERROR(INDEX(Tableau1[[#Headers],[01_LANCEMENT]:[15]],1,MATCH(récap!H864,OFFSET(Tableau1[[#Headers],[01_LANCEMENT]:[15]],MATCH(récap!J864,Tableau1[Codearticle],0),0),0)),"")</f>
        <v/>
      </c>
      <c r="S864" t="e">
        <f>IF(P864=0,"",VLOOKUP(J864,[1]!Tableau1[#All],3,0))</f>
        <v>#REF!</v>
      </c>
      <c r="T864" s="11">
        <f t="shared" si="102"/>
        <v>47</v>
      </c>
      <c r="U864" t="str">
        <f t="shared" si="103"/>
        <v>2023-47</v>
      </c>
    </row>
    <row r="865" spans="5:21" x14ac:dyDescent="0.3">
      <c r="E865">
        <v>5509297</v>
      </c>
      <c r="H865">
        <v>170</v>
      </c>
      <c r="I865" t="s">
        <v>893</v>
      </c>
      <c r="J865" t="s">
        <v>14</v>
      </c>
      <c r="K865" s="10">
        <v>45260</v>
      </c>
      <c r="L865" t="s">
        <v>1800</v>
      </c>
      <c r="M865" t="s">
        <v>28</v>
      </c>
      <c r="N865" t="str">
        <f>IF(VLOOKUP(J865,[1]liste!M:M,1,0)&gt;0,"oui","non")</f>
        <v>oui</v>
      </c>
      <c r="O865" t="str">
        <f>VLOOKUP(J865,[1]liste!M:N,2,0)</f>
        <v>DF</v>
      </c>
      <c r="P865" t="e">
        <f>MATCH(J865,[1]!Tableau1[Codearticle],0)</f>
        <v>#REF!</v>
      </c>
      <c r="R865" t="str">
        <f ca="1">IFERROR(INDEX(Tableau1[[#Headers],[01_LANCEMENT]:[15]],1,MATCH(récap!H865,OFFSET(Tableau1[[#Headers],[01_LANCEMENT]:[15]],MATCH(récap!J865,Tableau1[Codearticle],0),0),0)),"")</f>
        <v/>
      </c>
      <c r="S865" t="e">
        <f>IF(P865=0,"",VLOOKUP(J865,[1]!Tableau1[#All],3,0))</f>
        <v>#REF!</v>
      </c>
      <c r="T865" s="11">
        <f t="shared" si="102"/>
        <v>48</v>
      </c>
      <c r="U865" t="str">
        <f t="shared" si="103"/>
        <v>2023-48</v>
      </c>
    </row>
    <row r="866" spans="5:21" x14ac:dyDescent="0.3">
      <c r="E866">
        <v>5000998</v>
      </c>
      <c r="H866">
        <v>100</v>
      </c>
      <c r="I866" t="s">
        <v>894</v>
      </c>
      <c r="J866" t="s">
        <v>14</v>
      </c>
      <c r="K866" s="10">
        <v>45245</v>
      </c>
      <c r="L866" t="s">
        <v>1800</v>
      </c>
      <c r="M866" t="s">
        <v>28</v>
      </c>
      <c r="N866" t="str">
        <f>IF(VLOOKUP(J866,[1]liste!M:M,1,0)&gt;0,"oui","non")</f>
        <v>oui</v>
      </c>
      <c r="O866" t="str">
        <f>VLOOKUP(J866,[1]liste!M:N,2,0)</f>
        <v>DF</v>
      </c>
      <c r="P866" t="e">
        <f>MATCH(J866,[1]!Tableau1[Codearticle],0)</f>
        <v>#REF!</v>
      </c>
      <c r="R866" t="str">
        <f ca="1">IFERROR(INDEX(Tableau1[[#Headers],[01_LANCEMENT]:[15]],1,MATCH(récap!H866,OFFSET(Tableau1[[#Headers],[01_LANCEMENT]:[15]],MATCH(récap!J866,Tableau1[Codearticle],0),0),0)),"")</f>
        <v/>
      </c>
      <c r="S866" t="e">
        <f>IF(P866=0,"",VLOOKUP(J866,[1]!Tableau1[#All],3,0))</f>
        <v>#REF!</v>
      </c>
      <c r="T866" s="11">
        <f t="shared" si="102"/>
        <v>46</v>
      </c>
      <c r="U866" t="str">
        <f t="shared" si="103"/>
        <v>2023-46</v>
      </c>
    </row>
    <row r="867" spans="5:21" x14ac:dyDescent="0.3">
      <c r="E867">
        <v>8110856</v>
      </c>
      <c r="H867">
        <v>10</v>
      </c>
      <c r="I867" t="s">
        <v>895</v>
      </c>
      <c r="J867" t="s">
        <v>14</v>
      </c>
      <c r="K867" s="10">
        <v>45281</v>
      </c>
      <c r="L867" t="s">
        <v>1800</v>
      </c>
      <c r="M867" t="s">
        <v>28</v>
      </c>
      <c r="N867" t="str">
        <f>IF(VLOOKUP(J867,[1]liste!M:M,1,0)&gt;0,"oui","non")</f>
        <v>oui</v>
      </c>
      <c r="O867" t="str">
        <f>VLOOKUP(J867,[1]liste!M:N,2,0)</f>
        <v>DF</v>
      </c>
      <c r="P867" t="e">
        <f>MATCH(J867,[1]!Tableau1[Codearticle],0)</f>
        <v>#REF!</v>
      </c>
      <c r="R867" t="str">
        <f ca="1">IFERROR(INDEX(Tableau1[[#Headers],[01_LANCEMENT]:[15]],1,MATCH(récap!H867,OFFSET(Tableau1[[#Headers],[01_LANCEMENT]:[15]],MATCH(récap!J867,Tableau1[Codearticle],0),0),0)),"")</f>
        <v>01_LANCEMENT</v>
      </c>
      <c r="S867" t="e">
        <f>IF(P867=0,"",VLOOKUP(J867,[1]!Tableau1[#All],3,0))</f>
        <v>#REF!</v>
      </c>
      <c r="T867" s="11">
        <f t="shared" si="102"/>
        <v>51</v>
      </c>
      <c r="U867" t="str">
        <f t="shared" si="103"/>
        <v>2023-51</v>
      </c>
    </row>
    <row r="868" spans="5:21" x14ac:dyDescent="0.3">
      <c r="E868">
        <v>4151919</v>
      </c>
      <c r="H868">
        <v>10</v>
      </c>
      <c r="I868" t="s">
        <v>896</v>
      </c>
      <c r="J868" t="s">
        <v>14</v>
      </c>
      <c r="K868" s="10">
        <v>45271</v>
      </c>
      <c r="L868" t="s">
        <v>1800</v>
      </c>
      <c r="M868" t="s">
        <v>28</v>
      </c>
      <c r="N868" t="str">
        <f>IF(VLOOKUP(J868,[1]liste!M:M,1,0)&gt;0,"oui","non")</f>
        <v>oui</v>
      </c>
      <c r="O868" t="str">
        <f>VLOOKUP(J868,[1]liste!M:N,2,0)</f>
        <v>DF</v>
      </c>
      <c r="P868" t="e">
        <f>MATCH(J868,[1]!Tableau1[Codearticle],0)</f>
        <v>#REF!</v>
      </c>
      <c r="R868" t="str">
        <f ca="1">IFERROR(INDEX(Tableau1[[#Headers],[01_LANCEMENT]:[15]],1,MATCH(récap!H868,OFFSET(Tableau1[[#Headers],[01_LANCEMENT]:[15]],MATCH(récap!J868,Tableau1[Codearticle],0),0),0)),"")</f>
        <v>01_LANCEMENT</v>
      </c>
      <c r="S868" t="e">
        <f>IF(P868=0,"",VLOOKUP(J868,[1]!Tableau1[#All],3,0))</f>
        <v>#REF!</v>
      </c>
      <c r="T868" s="11">
        <f t="shared" ref="T868:T878" si="104">_xlfn.ISOWEEKNUM(K868)</f>
        <v>50</v>
      </c>
      <c r="U868" t="str">
        <f t="shared" ref="U868:U878" si="105">YEAR(K868)&amp;"-"&amp;""&amp;T868</f>
        <v>2023-50</v>
      </c>
    </row>
    <row r="869" spans="5:21" x14ac:dyDescent="0.3">
      <c r="E869">
        <v>7604370</v>
      </c>
      <c r="H869">
        <v>10</v>
      </c>
      <c r="I869" t="s">
        <v>897</v>
      </c>
      <c r="J869" t="s">
        <v>14</v>
      </c>
      <c r="K869" s="10">
        <v>45271</v>
      </c>
      <c r="L869" t="s">
        <v>1800</v>
      </c>
      <c r="M869" t="s">
        <v>28</v>
      </c>
      <c r="N869" t="str">
        <f>IF(VLOOKUP(J869,[1]liste!M:M,1,0)&gt;0,"oui","non")</f>
        <v>oui</v>
      </c>
      <c r="O869" t="str">
        <f>VLOOKUP(J869,[1]liste!M:N,2,0)</f>
        <v>DF</v>
      </c>
      <c r="P869" t="e">
        <f>MATCH(J869,[1]!Tableau1[Codearticle],0)</f>
        <v>#REF!</v>
      </c>
      <c r="R869" t="str">
        <f ca="1">IFERROR(INDEX(Tableau1[[#Headers],[01_LANCEMENT]:[15]],1,MATCH(récap!H869,OFFSET(Tableau1[[#Headers],[01_LANCEMENT]:[15]],MATCH(récap!J869,Tableau1[Codearticle],0),0),0)),"")</f>
        <v>01_LANCEMENT</v>
      </c>
      <c r="S869" t="e">
        <f>IF(P869=0,"",VLOOKUP(J869,[1]!Tableau1[#All],3,0))</f>
        <v>#REF!</v>
      </c>
      <c r="T869" s="11">
        <f t="shared" si="104"/>
        <v>50</v>
      </c>
      <c r="U869" t="str">
        <f t="shared" si="105"/>
        <v>2023-50</v>
      </c>
    </row>
    <row r="870" spans="5:21" x14ac:dyDescent="0.3">
      <c r="E870">
        <v>6088780</v>
      </c>
      <c r="H870">
        <v>10</v>
      </c>
      <c r="I870" t="s">
        <v>898</v>
      </c>
      <c r="J870" t="s">
        <v>14</v>
      </c>
      <c r="K870" s="10">
        <v>45237</v>
      </c>
      <c r="L870" t="s">
        <v>1800</v>
      </c>
      <c r="M870" t="s">
        <v>28</v>
      </c>
      <c r="N870" t="str">
        <f>IF(VLOOKUP(J870,[1]liste!M:M,1,0)&gt;0,"oui","non")</f>
        <v>oui</v>
      </c>
      <c r="O870" t="str">
        <f>VLOOKUP(J870,[1]liste!M:N,2,0)</f>
        <v>DF</v>
      </c>
      <c r="P870" t="e">
        <f>MATCH(J870,[1]!Tableau1[Codearticle],0)</f>
        <v>#REF!</v>
      </c>
      <c r="R870" t="str">
        <f ca="1">IFERROR(INDEX(Tableau1[[#Headers],[01_LANCEMENT]:[15]],1,MATCH(récap!H870,OFFSET(Tableau1[[#Headers],[01_LANCEMENT]:[15]],MATCH(récap!J870,Tableau1[Codearticle],0),0),0)),"")</f>
        <v>01_LANCEMENT</v>
      </c>
      <c r="S870" t="e">
        <f>IF(P870=0,"",VLOOKUP(J870,[1]!Tableau1[#All],3,0))</f>
        <v>#REF!</v>
      </c>
      <c r="T870" s="11">
        <f t="shared" si="104"/>
        <v>45</v>
      </c>
      <c r="U870" t="str">
        <f t="shared" si="105"/>
        <v>2023-45</v>
      </c>
    </row>
    <row r="871" spans="5:21" x14ac:dyDescent="0.3">
      <c r="E871">
        <v>3416916</v>
      </c>
      <c r="H871">
        <v>130</v>
      </c>
      <c r="I871" t="s">
        <v>899</v>
      </c>
      <c r="J871" t="s">
        <v>14</v>
      </c>
      <c r="K871" s="10">
        <v>45259</v>
      </c>
      <c r="L871" t="s">
        <v>1800</v>
      </c>
      <c r="M871" t="s">
        <v>28</v>
      </c>
      <c r="N871" t="str">
        <f>IF(VLOOKUP(J871,[1]liste!M:M,1,0)&gt;0,"oui","non")</f>
        <v>oui</v>
      </c>
      <c r="O871" t="str">
        <f>VLOOKUP(J871,[1]liste!M:N,2,0)</f>
        <v>DF</v>
      </c>
      <c r="P871" t="e">
        <f>MATCH(J871,[1]!Tableau1[Codearticle],0)</f>
        <v>#REF!</v>
      </c>
      <c r="R871" t="str">
        <f ca="1">IFERROR(INDEX(Tableau1[[#Headers],[01_LANCEMENT]:[15]],1,MATCH(récap!H871,OFFSET(Tableau1[[#Headers],[01_LANCEMENT]:[15]],MATCH(récap!J871,Tableau1[Codearticle],0),0),0)),"")</f>
        <v>04</v>
      </c>
      <c r="S871" t="e">
        <f>IF(P871=0,"",VLOOKUP(J871,[1]!Tableau1[#All],3,0))</f>
        <v>#REF!</v>
      </c>
      <c r="T871" s="11">
        <f t="shared" si="104"/>
        <v>48</v>
      </c>
      <c r="U871" t="str">
        <f t="shared" si="105"/>
        <v>2023-48</v>
      </c>
    </row>
    <row r="872" spans="5:21" x14ac:dyDescent="0.3">
      <c r="E872">
        <v>4797552</v>
      </c>
      <c r="H872">
        <v>130</v>
      </c>
      <c r="I872" t="s">
        <v>900</v>
      </c>
      <c r="J872" t="s">
        <v>14</v>
      </c>
      <c r="K872" s="10">
        <v>45274</v>
      </c>
      <c r="L872" t="s">
        <v>1800</v>
      </c>
      <c r="M872" t="s">
        <v>28</v>
      </c>
      <c r="N872" t="str">
        <f>IF(VLOOKUP(J872,[1]liste!M:M,1,0)&gt;0,"oui","non")</f>
        <v>oui</v>
      </c>
      <c r="O872" t="str">
        <f>VLOOKUP(J872,[1]liste!M:N,2,0)</f>
        <v>DF</v>
      </c>
      <c r="P872" t="e">
        <f>MATCH(J872,[1]!Tableau1[Codearticle],0)</f>
        <v>#REF!</v>
      </c>
      <c r="R872" t="str">
        <f ca="1">IFERROR(INDEX(Tableau1[[#Headers],[01_LANCEMENT]:[15]],1,MATCH(récap!H872,OFFSET(Tableau1[[#Headers],[01_LANCEMENT]:[15]],MATCH(récap!J872,Tableau1[Codearticle],0),0),0)),"")</f>
        <v>04</v>
      </c>
      <c r="S872" t="e">
        <f>IF(P872=0,"",VLOOKUP(J872,[1]!Tableau1[#All],3,0))</f>
        <v>#REF!</v>
      </c>
      <c r="T872" s="11">
        <f t="shared" si="104"/>
        <v>50</v>
      </c>
      <c r="U872" t="str">
        <f t="shared" si="105"/>
        <v>2023-50</v>
      </c>
    </row>
    <row r="873" spans="5:21" x14ac:dyDescent="0.3">
      <c r="E873">
        <v>5027808</v>
      </c>
      <c r="H873">
        <v>130</v>
      </c>
      <c r="I873" t="s">
        <v>901</v>
      </c>
      <c r="J873" t="s">
        <v>14</v>
      </c>
      <c r="K873" s="10">
        <v>45281</v>
      </c>
      <c r="L873" t="s">
        <v>1800</v>
      </c>
      <c r="M873" t="s">
        <v>28</v>
      </c>
      <c r="N873" t="str">
        <f>IF(VLOOKUP(J873,[1]liste!M:M,1,0)&gt;0,"oui","non")</f>
        <v>oui</v>
      </c>
      <c r="O873" t="str">
        <f>VLOOKUP(J873,[1]liste!M:N,2,0)</f>
        <v>DF</v>
      </c>
      <c r="P873" t="e">
        <f>MATCH(J873,[1]!Tableau1[Codearticle],0)</f>
        <v>#REF!</v>
      </c>
      <c r="R873" t="str">
        <f ca="1">IFERROR(INDEX(Tableau1[[#Headers],[01_LANCEMENT]:[15]],1,MATCH(récap!H873,OFFSET(Tableau1[[#Headers],[01_LANCEMENT]:[15]],MATCH(récap!J873,Tableau1[Codearticle],0),0),0)),"")</f>
        <v>04</v>
      </c>
      <c r="S873" t="e">
        <f>IF(P873=0,"",VLOOKUP(J873,[1]!Tableau1[#All],3,0))</f>
        <v>#REF!</v>
      </c>
      <c r="T873" s="11">
        <f t="shared" si="104"/>
        <v>51</v>
      </c>
      <c r="U873" t="str">
        <f t="shared" si="105"/>
        <v>2023-51</v>
      </c>
    </row>
    <row r="874" spans="5:21" x14ac:dyDescent="0.3">
      <c r="E874">
        <v>6017173</v>
      </c>
      <c r="H874">
        <v>45</v>
      </c>
      <c r="I874" t="s">
        <v>902</v>
      </c>
      <c r="J874" t="s">
        <v>14</v>
      </c>
      <c r="K874" s="10">
        <v>45251</v>
      </c>
      <c r="L874" t="s">
        <v>1800</v>
      </c>
      <c r="M874" t="s">
        <v>28</v>
      </c>
      <c r="N874" t="str">
        <f>IF(VLOOKUP(J874,[1]liste!M:M,1,0)&gt;0,"oui","non")</f>
        <v>oui</v>
      </c>
      <c r="O874" t="str">
        <f>VLOOKUP(J874,[1]liste!M:N,2,0)</f>
        <v>DF</v>
      </c>
      <c r="P874" t="e">
        <f>MATCH(J874,[1]!Tableau1[Codearticle],0)</f>
        <v>#REF!</v>
      </c>
      <c r="R874" t="str">
        <f ca="1">IFERROR(INDEX(Tableau1[[#Headers],[01_LANCEMENT]:[15]],1,MATCH(récap!H874,OFFSET(Tableau1[[#Headers],[01_LANCEMENT]:[15]],MATCH(récap!J874,Tableau1[Codearticle],0),0),0)),"")</f>
        <v/>
      </c>
      <c r="S874" t="e">
        <f>IF(P874=0,"",VLOOKUP(J874,[1]!Tableau1[#All],3,0))</f>
        <v>#REF!</v>
      </c>
      <c r="T874" s="11">
        <f t="shared" si="104"/>
        <v>47</v>
      </c>
      <c r="U874" t="str">
        <f t="shared" si="105"/>
        <v>2023-47</v>
      </c>
    </row>
    <row r="875" spans="5:21" x14ac:dyDescent="0.3">
      <c r="E875">
        <v>4478598</v>
      </c>
      <c r="H875">
        <v>10</v>
      </c>
      <c r="I875" t="s">
        <v>903</v>
      </c>
      <c r="J875" t="s">
        <v>14</v>
      </c>
      <c r="K875" s="10">
        <v>45252</v>
      </c>
      <c r="L875" t="s">
        <v>1800</v>
      </c>
      <c r="M875" t="s">
        <v>28</v>
      </c>
      <c r="N875" t="str">
        <f>IF(VLOOKUP(J875,[1]liste!M:M,1,0)&gt;0,"oui","non")</f>
        <v>oui</v>
      </c>
      <c r="O875" t="str">
        <f>VLOOKUP(J875,[1]liste!M:N,2,0)</f>
        <v>DF</v>
      </c>
      <c r="P875" t="e">
        <f>MATCH(J875,[1]!Tableau1[Codearticle],0)</f>
        <v>#REF!</v>
      </c>
      <c r="R875" t="str">
        <f ca="1">IFERROR(INDEX(Tableau1[[#Headers],[01_LANCEMENT]:[15]],1,MATCH(récap!H875,OFFSET(Tableau1[[#Headers],[01_LANCEMENT]:[15]],MATCH(récap!J875,Tableau1[Codearticle],0),0),0)),"")</f>
        <v>01_LANCEMENT</v>
      </c>
      <c r="S875" t="e">
        <f>IF(P875=0,"",VLOOKUP(J875,[1]!Tableau1[#All],3,0))</f>
        <v>#REF!</v>
      </c>
      <c r="T875" s="11">
        <f t="shared" si="104"/>
        <v>47</v>
      </c>
      <c r="U875" t="str">
        <f t="shared" si="105"/>
        <v>2023-47</v>
      </c>
    </row>
    <row r="876" spans="5:21" x14ac:dyDescent="0.3">
      <c r="E876">
        <v>2640791</v>
      </c>
      <c r="H876">
        <v>45</v>
      </c>
      <c r="I876" t="s">
        <v>904</v>
      </c>
      <c r="J876" t="s">
        <v>14</v>
      </c>
      <c r="K876" s="10">
        <v>45261</v>
      </c>
      <c r="L876" t="s">
        <v>1800</v>
      </c>
      <c r="M876" t="s">
        <v>28</v>
      </c>
      <c r="N876" t="str">
        <f>IF(VLOOKUP(J876,[1]liste!M:M,1,0)&gt;0,"oui","non")</f>
        <v>oui</v>
      </c>
      <c r="O876" t="str">
        <f>VLOOKUP(J876,[1]liste!M:N,2,0)</f>
        <v>DF</v>
      </c>
      <c r="P876" t="e">
        <f>MATCH(J876,[1]!Tableau1[Codearticle],0)</f>
        <v>#REF!</v>
      </c>
      <c r="R876" t="str">
        <f ca="1">IFERROR(INDEX(Tableau1[[#Headers],[01_LANCEMENT]:[15]],1,MATCH(récap!H876,OFFSET(Tableau1[[#Headers],[01_LANCEMENT]:[15]],MATCH(récap!J876,Tableau1[Codearticle],0),0),0)),"")</f>
        <v/>
      </c>
      <c r="S876" t="e">
        <f>IF(P876=0,"",VLOOKUP(J876,[1]!Tableau1[#All],3,0))</f>
        <v>#REF!</v>
      </c>
      <c r="T876" s="11">
        <f t="shared" si="104"/>
        <v>48</v>
      </c>
      <c r="U876" t="str">
        <f t="shared" si="105"/>
        <v>2023-48</v>
      </c>
    </row>
    <row r="877" spans="5:21" x14ac:dyDescent="0.3">
      <c r="E877">
        <v>8843587</v>
      </c>
      <c r="H877">
        <v>45</v>
      </c>
      <c r="I877" t="s">
        <v>905</v>
      </c>
      <c r="J877" t="s">
        <v>14</v>
      </c>
      <c r="K877" s="10">
        <v>45271</v>
      </c>
      <c r="L877" t="s">
        <v>1800</v>
      </c>
      <c r="M877" t="s">
        <v>28</v>
      </c>
      <c r="N877" t="str">
        <f>IF(VLOOKUP(J877,[1]liste!M:M,1,0)&gt;0,"oui","non")</f>
        <v>oui</v>
      </c>
      <c r="O877" t="str">
        <f>VLOOKUP(J877,[1]liste!M:N,2,0)</f>
        <v>DF</v>
      </c>
      <c r="P877" t="e">
        <f>MATCH(J877,[1]!Tableau1[Codearticle],0)</f>
        <v>#REF!</v>
      </c>
      <c r="R877" t="str">
        <f ca="1">IFERROR(INDEX(Tableau1[[#Headers],[01_LANCEMENT]:[15]],1,MATCH(récap!H877,OFFSET(Tableau1[[#Headers],[01_LANCEMENT]:[15]],MATCH(récap!J877,Tableau1[Codearticle],0),0),0)),"")</f>
        <v/>
      </c>
      <c r="S877" t="e">
        <f>IF(P877=0,"",VLOOKUP(J877,[1]!Tableau1[#All],3,0))</f>
        <v>#REF!</v>
      </c>
      <c r="T877" s="11">
        <f t="shared" si="104"/>
        <v>50</v>
      </c>
      <c r="U877" t="str">
        <f t="shared" si="105"/>
        <v>2023-50</v>
      </c>
    </row>
    <row r="878" spans="5:21" x14ac:dyDescent="0.3">
      <c r="E878">
        <v>3881622</v>
      </c>
      <c r="H878">
        <v>45</v>
      </c>
      <c r="I878" t="s">
        <v>906</v>
      </c>
      <c r="J878" t="s">
        <v>14</v>
      </c>
      <c r="K878" s="10">
        <v>45282</v>
      </c>
      <c r="L878" t="s">
        <v>1800</v>
      </c>
      <c r="M878" t="s">
        <v>28</v>
      </c>
      <c r="N878" t="str">
        <f>IF(VLOOKUP(J878,[1]liste!M:M,1,0)&gt;0,"oui","non")</f>
        <v>oui</v>
      </c>
      <c r="O878" t="str">
        <f>VLOOKUP(J878,[1]liste!M:N,2,0)</f>
        <v>DF</v>
      </c>
      <c r="P878" t="e">
        <f>MATCH(J878,[1]!Tableau1[Codearticle],0)</f>
        <v>#REF!</v>
      </c>
      <c r="R878" t="str">
        <f ca="1">IFERROR(INDEX(Tableau1[[#Headers],[01_LANCEMENT]:[15]],1,MATCH(récap!H878,OFFSET(Tableau1[[#Headers],[01_LANCEMENT]:[15]],MATCH(récap!J878,Tableau1[Codearticle],0),0),0)),"")</f>
        <v/>
      </c>
      <c r="S878" t="e">
        <f>IF(P878=0,"",VLOOKUP(J878,[1]!Tableau1[#All],3,0))</f>
        <v>#REF!</v>
      </c>
      <c r="T878" s="11">
        <f t="shared" si="104"/>
        <v>51</v>
      </c>
      <c r="U878" t="str">
        <f t="shared" si="105"/>
        <v>2023-51</v>
      </c>
    </row>
    <row r="879" spans="5:21" x14ac:dyDescent="0.3">
      <c r="E879">
        <v>2752371</v>
      </c>
      <c r="H879">
        <v>975</v>
      </c>
      <c r="I879" t="s">
        <v>907</v>
      </c>
      <c r="J879" t="s">
        <v>14</v>
      </c>
      <c r="K879" s="10">
        <v>45266</v>
      </c>
      <c r="L879" t="s">
        <v>1800</v>
      </c>
      <c r="M879" t="s">
        <v>28</v>
      </c>
      <c r="N879" t="str">
        <f>IF(VLOOKUP(J879,[1]liste!M:M,1,0)&gt;0,"oui","non")</f>
        <v>oui</v>
      </c>
      <c r="O879" t="str">
        <f>VLOOKUP(J879,[1]liste!M:N,2,0)</f>
        <v>DF</v>
      </c>
      <c r="P879" t="e">
        <f>MATCH(J879,[1]!Tableau1[Codearticle],0)</f>
        <v>#REF!</v>
      </c>
      <c r="R879" t="str">
        <f ca="1">IFERROR(INDEX(Tableau1[[#Headers],[01_LANCEMENT]:[15]],1,MATCH(récap!H879,OFFSET(Tableau1[[#Headers],[01_LANCEMENT]:[15]],MATCH(récap!J879,Tableau1[Codearticle],0),0),0)),"")</f>
        <v/>
      </c>
      <c r="S879" t="e">
        <f>IF(P879=0,"",VLOOKUP(J879,[1]!Tableau1[#All],3,0))</f>
        <v>#REF!</v>
      </c>
      <c r="T879" s="11">
        <f t="shared" ref="T879:T891" si="106">_xlfn.ISOWEEKNUM(K879)</f>
        <v>49</v>
      </c>
      <c r="U879" t="str">
        <f t="shared" ref="U879:U891" si="107">YEAR(K879)&amp;"-"&amp;""&amp;T879</f>
        <v>2023-49</v>
      </c>
    </row>
    <row r="880" spans="5:21" x14ac:dyDescent="0.3">
      <c r="E880">
        <v>9733266</v>
      </c>
      <c r="H880">
        <v>9005</v>
      </c>
      <c r="I880" t="s">
        <v>908</v>
      </c>
      <c r="J880" t="s">
        <v>14</v>
      </c>
      <c r="K880" s="10">
        <v>45280</v>
      </c>
      <c r="L880" t="s">
        <v>1800</v>
      </c>
      <c r="M880" t="s">
        <v>28</v>
      </c>
      <c r="N880" t="str">
        <f>IF(VLOOKUP(J880,[1]liste!M:M,1,0)&gt;0,"oui","non")</f>
        <v>oui</v>
      </c>
      <c r="O880" t="str">
        <f>VLOOKUP(J880,[1]liste!M:N,2,0)</f>
        <v>DF</v>
      </c>
      <c r="P880" t="e">
        <f>MATCH(J880,[1]!Tableau1[Codearticle],0)</f>
        <v>#REF!</v>
      </c>
      <c r="R880" t="str">
        <f ca="1">IFERROR(INDEX(Tableau1[[#Headers],[01_LANCEMENT]:[15]],1,MATCH(récap!H880,OFFSET(Tableau1[[#Headers],[01_LANCEMENT]:[15]],MATCH(récap!J880,Tableau1[Codearticle],0),0),0)),"")</f>
        <v/>
      </c>
      <c r="S880" t="e">
        <f>IF(P880=0,"",VLOOKUP(J880,[1]!Tableau1[#All],3,0))</f>
        <v>#REF!</v>
      </c>
      <c r="T880" s="11">
        <f t="shared" si="106"/>
        <v>51</v>
      </c>
      <c r="U880" t="str">
        <f t="shared" si="107"/>
        <v>2023-51</v>
      </c>
    </row>
    <row r="881" spans="5:21" x14ac:dyDescent="0.3">
      <c r="E881">
        <v>3079515</v>
      </c>
      <c r="H881">
        <v>170</v>
      </c>
      <c r="I881" t="s">
        <v>909</v>
      </c>
      <c r="J881" t="s">
        <v>14</v>
      </c>
      <c r="K881" s="10">
        <v>45251</v>
      </c>
      <c r="L881" t="s">
        <v>1800</v>
      </c>
      <c r="M881" t="s">
        <v>28</v>
      </c>
      <c r="N881" t="str">
        <f>IF(VLOOKUP(J881,[1]liste!M:M,1,0)&gt;0,"oui","non")</f>
        <v>oui</v>
      </c>
      <c r="O881" t="str">
        <f>VLOOKUP(J881,[1]liste!M:N,2,0)</f>
        <v>DF</v>
      </c>
      <c r="P881" t="e">
        <f>MATCH(J881,[1]!Tableau1[Codearticle],0)</f>
        <v>#REF!</v>
      </c>
      <c r="R881" t="str">
        <f ca="1">IFERROR(INDEX(Tableau1[[#Headers],[01_LANCEMENT]:[15]],1,MATCH(récap!H881,OFFSET(Tableau1[[#Headers],[01_LANCEMENT]:[15]],MATCH(récap!J881,Tableau1[Codearticle],0),0),0)),"")</f>
        <v/>
      </c>
      <c r="S881" t="e">
        <f>IF(P881=0,"",VLOOKUP(J881,[1]!Tableau1[#All],3,0))</f>
        <v>#REF!</v>
      </c>
      <c r="T881" s="11">
        <f t="shared" si="106"/>
        <v>47</v>
      </c>
      <c r="U881" t="str">
        <f t="shared" si="107"/>
        <v>2023-47</v>
      </c>
    </row>
    <row r="882" spans="5:21" x14ac:dyDescent="0.3">
      <c r="E882">
        <v>9616465</v>
      </c>
      <c r="H882">
        <v>170</v>
      </c>
      <c r="I882" t="s">
        <v>910</v>
      </c>
      <c r="J882" t="s">
        <v>14</v>
      </c>
      <c r="K882" s="10">
        <v>45259</v>
      </c>
      <c r="L882" t="s">
        <v>1800</v>
      </c>
      <c r="M882" t="s">
        <v>28</v>
      </c>
      <c r="N882" t="str">
        <f>IF(VLOOKUP(J882,[1]liste!M:M,1,0)&gt;0,"oui","non")</f>
        <v>oui</v>
      </c>
      <c r="O882" t="str">
        <f>VLOOKUP(J882,[1]liste!M:N,2,0)</f>
        <v>DF</v>
      </c>
      <c r="P882" t="e">
        <f>MATCH(J882,[1]!Tableau1[Codearticle],0)</f>
        <v>#REF!</v>
      </c>
      <c r="R882" t="str">
        <f ca="1">IFERROR(INDEX(Tableau1[[#Headers],[01_LANCEMENT]:[15]],1,MATCH(récap!H882,OFFSET(Tableau1[[#Headers],[01_LANCEMENT]:[15]],MATCH(récap!J882,Tableau1[Codearticle],0),0),0)),"")</f>
        <v/>
      </c>
      <c r="S882" t="e">
        <f>IF(P882=0,"",VLOOKUP(J882,[1]!Tableau1[#All],3,0))</f>
        <v>#REF!</v>
      </c>
      <c r="T882" s="11">
        <f t="shared" si="106"/>
        <v>48</v>
      </c>
      <c r="U882" t="str">
        <f t="shared" si="107"/>
        <v>2023-48</v>
      </c>
    </row>
    <row r="883" spans="5:21" x14ac:dyDescent="0.3">
      <c r="E883">
        <v>3254625</v>
      </c>
      <c r="H883">
        <v>170</v>
      </c>
      <c r="I883" t="s">
        <v>911</v>
      </c>
      <c r="J883" t="s">
        <v>14</v>
      </c>
      <c r="K883" s="10">
        <v>45271</v>
      </c>
      <c r="L883" t="s">
        <v>1800</v>
      </c>
      <c r="M883" t="s">
        <v>28</v>
      </c>
      <c r="N883" t="str">
        <f>IF(VLOOKUP(J883,[1]liste!M:M,1,0)&gt;0,"oui","non")</f>
        <v>oui</v>
      </c>
      <c r="O883" t="str">
        <f>VLOOKUP(J883,[1]liste!M:N,2,0)</f>
        <v>DF</v>
      </c>
      <c r="P883" t="e">
        <f>MATCH(J883,[1]!Tableau1[Codearticle],0)</f>
        <v>#REF!</v>
      </c>
      <c r="R883" t="str">
        <f ca="1">IFERROR(INDEX(Tableau1[[#Headers],[01_LANCEMENT]:[15]],1,MATCH(récap!H883,OFFSET(Tableau1[[#Headers],[01_LANCEMENT]:[15]],MATCH(récap!J883,Tableau1[Codearticle],0),0),0)),"")</f>
        <v/>
      </c>
      <c r="S883" t="e">
        <f>IF(P883=0,"",VLOOKUP(J883,[1]!Tableau1[#All],3,0))</f>
        <v>#REF!</v>
      </c>
      <c r="T883" s="11">
        <f t="shared" si="106"/>
        <v>50</v>
      </c>
      <c r="U883" t="str">
        <f t="shared" si="107"/>
        <v>2023-50</v>
      </c>
    </row>
    <row r="884" spans="5:21" x14ac:dyDescent="0.3">
      <c r="E884">
        <v>5391590</v>
      </c>
      <c r="H884">
        <v>150</v>
      </c>
      <c r="I884" t="s">
        <v>912</v>
      </c>
      <c r="J884" t="s">
        <v>14</v>
      </c>
      <c r="K884" s="10">
        <v>45272</v>
      </c>
      <c r="L884" t="s">
        <v>1800</v>
      </c>
      <c r="M884" t="s">
        <v>28</v>
      </c>
      <c r="N884" t="str">
        <f>IF(VLOOKUP(J884,[1]liste!M:M,1,0)&gt;0,"oui","non")</f>
        <v>oui</v>
      </c>
      <c r="O884" t="str">
        <f>VLOOKUP(J884,[1]liste!M:N,2,0)</f>
        <v>DF</v>
      </c>
      <c r="P884" t="e">
        <f>MATCH(J884,[1]!Tableau1[Codearticle],0)</f>
        <v>#REF!</v>
      </c>
      <c r="R884" t="str">
        <f ca="1">IFERROR(INDEX(Tableau1[[#Headers],[01_LANCEMENT]:[15]],1,MATCH(récap!H884,OFFSET(Tableau1[[#Headers],[01_LANCEMENT]:[15]],MATCH(récap!J884,Tableau1[Codearticle],0),0),0)),"")</f>
        <v/>
      </c>
      <c r="S884" t="e">
        <f>IF(P884=0,"",VLOOKUP(J884,[1]!Tableau1[#All],3,0))</f>
        <v>#REF!</v>
      </c>
      <c r="T884" s="11">
        <f t="shared" si="106"/>
        <v>50</v>
      </c>
      <c r="U884" t="str">
        <f t="shared" si="107"/>
        <v>2023-50</v>
      </c>
    </row>
    <row r="885" spans="5:21" x14ac:dyDescent="0.3">
      <c r="E885">
        <v>5147770</v>
      </c>
      <c r="H885">
        <v>190</v>
      </c>
      <c r="I885" t="s">
        <v>913</v>
      </c>
      <c r="J885" t="s">
        <v>14</v>
      </c>
      <c r="K885" s="10">
        <v>45291</v>
      </c>
      <c r="L885" t="s">
        <v>1800</v>
      </c>
      <c r="M885" t="s">
        <v>28</v>
      </c>
      <c r="N885" t="str">
        <f>IF(VLOOKUP(J885,[1]liste!M:M,1,0)&gt;0,"oui","non")</f>
        <v>oui</v>
      </c>
      <c r="O885" t="str">
        <f>VLOOKUP(J885,[1]liste!M:N,2,0)</f>
        <v>DF</v>
      </c>
      <c r="P885" t="e">
        <f>MATCH(J885,[1]!Tableau1[Codearticle],0)</f>
        <v>#REF!</v>
      </c>
      <c r="R885" t="str">
        <f ca="1">IFERROR(INDEX(Tableau1[[#Headers],[01_LANCEMENT]:[15]],1,MATCH(récap!H885,OFFSET(Tableau1[[#Headers],[01_LANCEMENT]:[15]],MATCH(récap!J885,Tableau1[Codearticle],0),0),0)),"")</f>
        <v/>
      </c>
      <c r="S885" t="e">
        <f>IF(P885=0,"",VLOOKUP(J885,[1]!Tableau1[#All],3,0))</f>
        <v>#REF!</v>
      </c>
      <c r="T885" s="11">
        <f t="shared" si="106"/>
        <v>52</v>
      </c>
      <c r="U885" t="str">
        <f t="shared" si="107"/>
        <v>2023-52</v>
      </c>
    </row>
    <row r="886" spans="5:21" x14ac:dyDescent="0.3">
      <c r="E886">
        <v>4304367</v>
      </c>
      <c r="H886">
        <v>170</v>
      </c>
      <c r="I886" t="s">
        <v>914</v>
      </c>
      <c r="J886" t="s">
        <v>14</v>
      </c>
      <c r="K886" s="10">
        <v>45281</v>
      </c>
      <c r="L886" t="s">
        <v>1800</v>
      </c>
      <c r="M886" t="s">
        <v>28</v>
      </c>
      <c r="N886" t="str">
        <f>IF(VLOOKUP(J886,[1]liste!M:M,1,0)&gt;0,"oui","non")</f>
        <v>oui</v>
      </c>
      <c r="O886" t="str">
        <f>VLOOKUP(J886,[1]liste!M:N,2,0)</f>
        <v>DF</v>
      </c>
      <c r="P886" t="e">
        <f>MATCH(J886,[1]!Tableau1[Codearticle],0)</f>
        <v>#REF!</v>
      </c>
      <c r="R886" t="str">
        <f ca="1">IFERROR(INDEX(Tableau1[[#Headers],[01_LANCEMENT]:[15]],1,MATCH(récap!H886,OFFSET(Tableau1[[#Headers],[01_LANCEMENT]:[15]],MATCH(récap!J886,Tableau1[Codearticle],0),0),0)),"")</f>
        <v/>
      </c>
      <c r="S886" t="e">
        <f>IF(P886=0,"",VLOOKUP(J886,[1]!Tableau1[#All],3,0))</f>
        <v>#REF!</v>
      </c>
      <c r="T886" s="11">
        <f t="shared" si="106"/>
        <v>51</v>
      </c>
      <c r="U886" t="str">
        <f t="shared" si="107"/>
        <v>2023-51</v>
      </c>
    </row>
    <row r="887" spans="5:21" x14ac:dyDescent="0.3">
      <c r="E887">
        <v>9336566</v>
      </c>
      <c r="H887">
        <v>100</v>
      </c>
      <c r="I887" t="s">
        <v>915</v>
      </c>
      <c r="J887" t="s">
        <v>14</v>
      </c>
      <c r="K887" s="10">
        <v>45280</v>
      </c>
      <c r="L887" t="s">
        <v>1800</v>
      </c>
      <c r="M887" t="s">
        <v>28</v>
      </c>
      <c r="N887" t="str">
        <f>IF(VLOOKUP(J887,[1]liste!M:M,1,0)&gt;0,"oui","non")</f>
        <v>oui</v>
      </c>
      <c r="O887" t="str">
        <f>VLOOKUP(J887,[1]liste!M:N,2,0)</f>
        <v>DF</v>
      </c>
      <c r="P887" t="e">
        <f>MATCH(J887,[1]!Tableau1[Codearticle],0)</f>
        <v>#REF!</v>
      </c>
      <c r="R887" t="str">
        <f ca="1">IFERROR(INDEX(Tableau1[[#Headers],[01_LANCEMENT]:[15]],1,MATCH(récap!H887,OFFSET(Tableau1[[#Headers],[01_LANCEMENT]:[15]],MATCH(récap!J887,Tableau1[Codearticle],0),0),0)),"")</f>
        <v/>
      </c>
      <c r="S887" t="e">
        <f>IF(P887=0,"",VLOOKUP(J887,[1]!Tableau1[#All],3,0))</f>
        <v>#REF!</v>
      </c>
      <c r="T887" s="11">
        <f t="shared" si="106"/>
        <v>51</v>
      </c>
      <c r="U887" t="str">
        <f t="shared" si="107"/>
        <v>2023-51</v>
      </c>
    </row>
    <row r="888" spans="5:21" x14ac:dyDescent="0.3">
      <c r="E888">
        <v>4432008</v>
      </c>
      <c r="H888">
        <v>100</v>
      </c>
      <c r="I888" t="s">
        <v>916</v>
      </c>
      <c r="J888" t="s">
        <v>14</v>
      </c>
      <c r="K888" s="10">
        <v>45282</v>
      </c>
      <c r="L888" t="s">
        <v>1800</v>
      </c>
      <c r="M888" t="s">
        <v>28</v>
      </c>
      <c r="N888" t="str">
        <f>IF(VLOOKUP(J888,[1]liste!M:M,1,0)&gt;0,"oui","non")</f>
        <v>oui</v>
      </c>
      <c r="O888" t="str">
        <f>VLOOKUP(J888,[1]liste!M:N,2,0)</f>
        <v>DF</v>
      </c>
      <c r="P888" t="e">
        <f>MATCH(J888,[1]!Tableau1[Codearticle],0)</f>
        <v>#REF!</v>
      </c>
      <c r="R888" t="str">
        <f ca="1">IFERROR(INDEX(Tableau1[[#Headers],[01_LANCEMENT]:[15]],1,MATCH(récap!H888,OFFSET(Tableau1[[#Headers],[01_LANCEMENT]:[15]],MATCH(récap!J888,Tableau1[Codearticle],0),0),0)),"")</f>
        <v/>
      </c>
      <c r="S888" t="e">
        <f>IF(P888=0,"",VLOOKUP(J888,[1]!Tableau1[#All],3,0))</f>
        <v>#REF!</v>
      </c>
      <c r="T888" s="11">
        <f t="shared" si="106"/>
        <v>51</v>
      </c>
      <c r="U888" t="str">
        <f t="shared" si="107"/>
        <v>2023-51</v>
      </c>
    </row>
    <row r="889" spans="5:21" x14ac:dyDescent="0.3">
      <c r="E889">
        <v>3684712</v>
      </c>
      <c r="H889">
        <v>220</v>
      </c>
      <c r="I889" t="s">
        <v>917</v>
      </c>
      <c r="J889" t="s">
        <v>14</v>
      </c>
      <c r="K889" s="10">
        <v>45281</v>
      </c>
      <c r="L889" t="s">
        <v>1800</v>
      </c>
      <c r="M889" t="s">
        <v>28</v>
      </c>
      <c r="N889" t="str">
        <f>IF(VLOOKUP(J889,[1]liste!M:M,1,0)&gt;0,"oui","non")</f>
        <v>oui</v>
      </c>
      <c r="O889" t="str">
        <f>VLOOKUP(J889,[1]liste!M:N,2,0)</f>
        <v>DF</v>
      </c>
      <c r="P889" t="e">
        <f>MATCH(J889,[1]!Tableau1[Codearticle],0)</f>
        <v>#REF!</v>
      </c>
      <c r="R889" t="str">
        <f ca="1">IFERROR(INDEX(Tableau1[[#Headers],[01_LANCEMENT]:[15]],1,MATCH(récap!H889,OFFSET(Tableau1[[#Headers],[01_LANCEMENT]:[15]],MATCH(récap!J889,Tableau1[Codearticle],0),0),0)),"")</f>
        <v>05</v>
      </c>
      <c r="S889" t="e">
        <f>IF(P889=0,"",VLOOKUP(J889,[1]!Tableau1[#All],3,0))</f>
        <v>#REF!</v>
      </c>
      <c r="T889" s="11">
        <f t="shared" si="106"/>
        <v>51</v>
      </c>
      <c r="U889" t="str">
        <f t="shared" si="107"/>
        <v>2023-51</v>
      </c>
    </row>
    <row r="890" spans="5:21" x14ac:dyDescent="0.3">
      <c r="E890">
        <v>1855614</v>
      </c>
      <c r="H890">
        <v>100</v>
      </c>
      <c r="I890" t="s">
        <v>918</v>
      </c>
      <c r="J890" t="s">
        <v>14</v>
      </c>
      <c r="K890" s="10">
        <v>45246</v>
      </c>
      <c r="L890" t="s">
        <v>1800</v>
      </c>
      <c r="M890" t="s">
        <v>28</v>
      </c>
      <c r="N890" t="str">
        <f>IF(VLOOKUP(J890,[1]liste!M:M,1,0)&gt;0,"oui","non")</f>
        <v>oui</v>
      </c>
      <c r="O890" t="str">
        <f>VLOOKUP(J890,[1]liste!M:N,2,0)</f>
        <v>DF</v>
      </c>
      <c r="P890" t="e">
        <f>MATCH(J890,[1]!Tableau1[Codearticle],0)</f>
        <v>#REF!</v>
      </c>
      <c r="R890" t="str">
        <f ca="1">IFERROR(INDEX(Tableau1[[#Headers],[01_LANCEMENT]:[15]],1,MATCH(récap!H890,OFFSET(Tableau1[[#Headers],[01_LANCEMENT]:[15]],MATCH(récap!J890,Tableau1[Codearticle],0),0),0)),"")</f>
        <v/>
      </c>
      <c r="S890" t="e">
        <f>IF(P890=0,"",VLOOKUP(J890,[1]!Tableau1[#All],3,0))</f>
        <v>#REF!</v>
      </c>
      <c r="T890" s="11">
        <f t="shared" si="106"/>
        <v>46</v>
      </c>
      <c r="U890" t="str">
        <f t="shared" si="107"/>
        <v>2023-46</v>
      </c>
    </row>
    <row r="891" spans="5:21" x14ac:dyDescent="0.3">
      <c r="E891">
        <v>6617155</v>
      </c>
      <c r="H891">
        <v>100</v>
      </c>
      <c r="I891" t="s">
        <v>919</v>
      </c>
      <c r="J891" t="s">
        <v>14</v>
      </c>
      <c r="K891" s="10">
        <v>45261</v>
      </c>
      <c r="L891" t="s">
        <v>1800</v>
      </c>
      <c r="M891" t="s">
        <v>28</v>
      </c>
      <c r="N891" t="str">
        <f>IF(VLOOKUP(J891,[1]liste!M:M,1,0)&gt;0,"oui","non")</f>
        <v>oui</v>
      </c>
      <c r="O891" t="str">
        <f>VLOOKUP(J891,[1]liste!M:N,2,0)</f>
        <v>DF</v>
      </c>
      <c r="P891" t="e">
        <f>MATCH(J891,[1]!Tableau1[Codearticle],0)</f>
        <v>#REF!</v>
      </c>
      <c r="R891" t="str">
        <f ca="1">IFERROR(INDEX(Tableau1[[#Headers],[01_LANCEMENT]:[15]],1,MATCH(récap!H891,OFFSET(Tableau1[[#Headers],[01_LANCEMENT]:[15]],MATCH(récap!J891,Tableau1[Codearticle],0),0),0)),"")</f>
        <v/>
      </c>
      <c r="S891" t="e">
        <f>IF(P891=0,"",VLOOKUP(J891,[1]!Tableau1[#All],3,0))</f>
        <v>#REF!</v>
      </c>
      <c r="T891" s="11">
        <f t="shared" si="106"/>
        <v>48</v>
      </c>
      <c r="U891" t="str">
        <f t="shared" si="107"/>
        <v>2023-48</v>
      </c>
    </row>
    <row r="892" spans="5:21" x14ac:dyDescent="0.3">
      <c r="E892">
        <v>8861337</v>
      </c>
      <c r="H892">
        <v>100</v>
      </c>
      <c r="I892" t="s">
        <v>920</v>
      </c>
      <c r="J892" t="s">
        <v>14</v>
      </c>
      <c r="K892" s="10">
        <v>45274</v>
      </c>
      <c r="L892" t="s">
        <v>1800</v>
      </c>
      <c r="M892" t="s">
        <v>28</v>
      </c>
      <c r="N892" t="str">
        <f>IF(VLOOKUP(J892,[1]liste!M:M,1,0)&gt;0,"oui","non")</f>
        <v>oui</v>
      </c>
      <c r="O892" t="str">
        <f>VLOOKUP(J892,[1]liste!M:N,2,0)</f>
        <v>DF</v>
      </c>
      <c r="P892" t="e">
        <f>MATCH(J892,[1]!Tableau1[Codearticle],0)</f>
        <v>#REF!</v>
      </c>
      <c r="R892" t="str">
        <f ca="1">IFERROR(INDEX(Tableau1[[#Headers],[01_LANCEMENT]:[15]],1,MATCH(récap!H892,OFFSET(Tableau1[[#Headers],[01_LANCEMENT]:[15]],MATCH(récap!J892,Tableau1[Codearticle],0),0),0)),"")</f>
        <v/>
      </c>
      <c r="S892" t="e">
        <f>IF(P892=0,"",VLOOKUP(J892,[1]!Tableau1[#All],3,0))</f>
        <v>#REF!</v>
      </c>
      <c r="T892" s="11">
        <f t="shared" ref="T892:T909" si="108">_xlfn.ISOWEEKNUM(K892)</f>
        <v>50</v>
      </c>
      <c r="U892" t="str">
        <f t="shared" ref="U892:U909" si="109">YEAR(K892)&amp;"-"&amp;""&amp;T892</f>
        <v>2023-50</v>
      </c>
    </row>
    <row r="893" spans="5:21" x14ac:dyDescent="0.3">
      <c r="E893">
        <v>9209197</v>
      </c>
      <c r="H893">
        <v>100</v>
      </c>
      <c r="I893" t="s">
        <v>921</v>
      </c>
      <c r="J893" t="s">
        <v>14</v>
      </c>
      <c r="K893" s="10">
        <v>45245</v>
      </c>
      <c r="L893" t="s">
        <v>1800</v>
      </c>
      <c r="M893" t="s">
        <v>28</v>
      </c>
      <c r="N893" t="str">
        <f>IF(VLOOKUP(J893,[1]liste!M:M,1,0)&gt;0,"oui","non")</f>
        <v>oui</v>
      </c>
      <c r="O893" t="str">
        <f>VLOOKUP(J893,[1]liste!M:N,2,0)</f>
        <v>DF</v>
      </c>
      <c r="P893" t="e">
        <f>MATCH(J893,[1]!Tableau1[Codearticle],0)</f>
        <v>#REF!</v>
      </c>
      <c r="R893" t="str">
        <f ca="1">IFERROR(INDEX(Tableau1[[#Headers],[01_LANCEMENT]:[15]],1,MATCH(récap!H893,OFFSET(Tableau1[[#Headers],[01_LANCEMENT]:[15]],MATCH(récap!J893,Tableau1[Codearticle],0),0),0)),"")</f>
        <v/>
      </c>
      <c r="S893" t="e">
        <f>IF(P893=0,"",VLOOKUP(J893,[1]!Tableau1[#All],3,0))</f>
        <v>#REF!</v>
      </c>
      <c r="T893" s="11">
        <f t="shared" si="108"/>
        <v>46</v>
      </c>
      <c r="U893" t="str">
        <f t="shared" si="109"/>
        <v>2023-46</v>
      </c>
    </row>
    <row r="894" spans="5:21" x14ac:dyDescent="0.3">
      <c r="E894">
        <v>4829925</v>
      </c>
      <c r="H894">
        <v>100</v>
      </c>
      <c r="I894" t="s">
        <v>922</v>
      </c>
      <c r="J894" t="s">
        <v>14</v>
      </c>
      <c r="K894" s="10">
        <v>45258</v>
      </c>
      <c r="L894" t="s">
        <v>1800</v>
      </c>
      <c r="M894" t="s">
        <v>28</v>
      </c>
      <c r="N894" t="str">
        <f>IF(VLOOKUP(J894,[1]liste!M:M,1,0)&gt;0,"oui","non")</f>
        <v>oui</v>
      </c>
      <c r="O894" t="str">
        <f>VLOOKUP(J894,[1]liste!M:N,2,0)</f>
        <v>DF</v>
      </c>
      <c r="P894" t="e">
        <f>MATCH(J894,[1]!Tableau1[Codearticle],0)</f>
        <v>#REF!</v>
      </c>
      <c r="R894" t="str">
        <f ca="1">IFERROR(INDEX(Tableau1[[#Headers],[01_LANCEMENT]:[15]],1,MATCH(récap!H894,OFFSET(Tableau1[[#Headers],[01_LANCEMENT]:[15]],MATCH(récap!J894,Tableau1[Codearticle],0),0),0)),"")</f>
        <v/>
      </c>
      <c r="S894" t="e">
        <f>IF(P894=0,"",VLOOKUP(J894,[1]!Tableau1[#All],3,0))</f>
        <v>#REF!</v>
      </c>
      <c r="T894" s="11">
        <f t="shared" si="108"/>
        <v>48</v>
      </c>
      <c r="U894" t="str">
        <f t="shared" si="109"/>
        <v>2023-48</v>
      </c>
    </row>
    <row r="895" spans="5:21" x14ac:dyDescent="0.3">
      <c r="E895">
        <v>3098811</v>
      </c>
      <c r="H895">
        <v>100</v>
      </c>
      <c r="I895" t="s">
        <v>923</v>
      </c>
      <c r="J895" t="s">
        <v>14</v>
      </c>
      <c r="K895" s="10">
        <v>45289</v>
      </c>
      <c r="L895" t="s">
        <v>1800</v>
      </c>
      <c r="M895" t="s">
        <v>28</v>
      </c>
      <c r="N895" t="str">
        <f>IF(VLOOKUP(J895,[1]liste!M:M,1,0)&gt;0,"oui","non")</f>
        <v>oui</v>
      </c>
      <c r="O895" t="str">
        <f>VLOOKUP(J895,[1]liste!M:N,2,0)</f>
        <v>DF</v>
      </c>
      <c r="P895" t="e">
        <f>MATCH(J895,[1]!Tableau1[Codearticle],0)</f>
        <v>#REF!</v>
      </c>
      <c r="R895" t="str">
        <f ca="1">IFERROR(INDEX(Tableau1[[#Headers],[01_LANCEMENT]:[15]],1,MATCH(récap!H895,OFFSET(Tableau1[[#Headers],[01_LANCEMENT]:[15]],MATCH(récap!J895,Tableau1[Codearticle],0),0),0)),"")</f>
        <v/>
      </c>
      <c r="S895" t="e">
        <f>IF(P895=0,"",VLOOKUP(J895,[1]!Tableau1[#All],3,0))</f>
        <v>#REF!</v>
      </c>
      <c r="T895" s="11">
        <f t="shared" si="108"/>
        <v>52</v>
      </c>
      <c r="U895" t="str">
        <f t="shared" si="109"/>
        <v>2023-52</v>
      </c>
    </row>
    <row r="896" spans="5:21" x14ac:dyDescent="0.3">
      <c r="E896">
        <v>8569112</v>
      </c>
      <c r="H896">
        <v>915</v>
      </c>
      <c r="I896" t="s">
        <v>924</v>
      </c>
      <c r="J896" t="s">
        <v>14</v>
      </c>
      <c r="K896" s="10">
        <v>45253</v>
      </c>
      <c r="L896" t="s">
        <v>1800</v>
      </c>
      <c r="M896" t="s">
        <v>28</v>
      </c>
      <c r="N896" t="str">
        <f>IF(VLOOKUP(J896,[1]liste!M:M,1,0)&gt;0,"oui","non")</f>
        <v>oui</v>
      </c>
      <c r="O896" t="str">
        <f>VLOOKUP(J896,[1]liste!M:N,2,0)</f>
        <v>DF</v>
      </c>
      <c r="P896" t="e">
        <f>MATCH(J896,[1]!Tableau1[Codearticle],0)</f>
        <v>#REF!</v>
      </c>
      <c r="R896" t="str">
        <f ca="1">IFERROR(INDEX(Tableau1[[#Headers],[01_LANCEMENT]:[15]],1,MATCH(récap!H896,OFFSET(Tableau1[[#Headers],[01_LANCEMENT]:[15]],MATCH(récap!J896,Tableau1[Codearticle],0),0),0)),"")</f>
        <v/>
      </c>
      <c r="S896" t="e">
        <f>IF(P896=0,"",VLOOKUP(J896,[1]!Tableau1[#All],3,0))</f>
        <v>#REF!</v>
      </c>
      <c r="T896" s="11">
        <f t="shared" si="108"/>
        <v>47</v>
      </c>
      <c r="U896" t="str">
        <f t="shared" si="109"/>
        <v>2023-47</v>
      </c>
    </row>
    <row r="897" spans="5:21" x14ac:dyDescent="0.3">
      <c r="E897">
        <v>3774791</v>
      </c>
      <c r="H897">
        <v>925</v>
      </c>
      <c r="I897" t="s">
        <v>925</v>
      </c>
      <c r="J897" t="s">
        <v>14</v>
      </c>
      <c r="K897" s="10">
        <v>45250</v>
      </c>
      <c r="L897" t="s">
        <v>1800</v>
      </c>
      <c r="M897" t="s">
        <v>28</v>
      </c>
      <c r="N897" t="str">
        <f>IF(VLOOKUP(J897,[1]liste!M:M,1,0)&gt;0,"oui","non")</f>
        <v>oui</v>
      </c>
      <c r="O897" t="str">
        <f>VLOOKUP(J897,[1]liste!M:N,2,0)</f>
        <v>DF</v>
      </c>
      <c r="P897" t="e">
        <f>MATCH(J897,[1]!Tableau1[Codearticle],0)</f>
        <v>#REF!</v>
      </c>
      <c r="R897" t="str">
        <f ca="1">IFERROR(INDEX(Tableau1[[#Headers],[01_LANCEMENT]:[15]],1,MATCH(récap!H897,OFFSET(Tableau1[[#Headers],[01_LANCEMENT]:[15]],MATCH(récap!J897,Tableau1[Codearticle],0),0),0)),"")</f>
        <v/>
      </c>
      <c r="S897" t="e">
        <f>IF(P897=0,"",VLOOKUP(J897,[1]!Tableau1[#All],3,0))</f>
        <v>#REF!</v>
      </c>
      <c r="T897" s="11">
        <f t="shared" si="108"/>
        <v>47</v>
      </c>
      <c r="U897" t="str">
        <f t="shared" si="109"/>
        <v>2023-47</v>
      </c>
    </row>
    <row r="898" spans="5:21" x14ac:dyDescent="0.3">
      <c r="E898">
        <v>3092244</v>
      </c>
      <c r="H898">
        <v>10</v>
      </c>
      <c r="I898" t="s">
        <v>926</v>
      </c>
      <c r="J898" t="s">
        <v>14</v>
      </c>
      <c r="K898" s="10">
        <v>45275</v>
      </c>
      <c r="L898" t="s">
        <v>1800</v>
      </c>
      <c r="M898" t="s">
        <v>28</v>
      </c>
      <c r="N898" t="str">
        <f>IF(VLOOKUP(J898,[1]liste!M:M,1,0)&gt;0,"oui","non")</f>
        <v>oui</v>
      </c>
      <c r="O898" t="str">
        <f>VLOOKUP(J898,[1]liste!M:N,2,0)</f>
        <v>DF</v>
      </c>
      <c r="P898" t="e">
        <f>MATCH(J898,[1]!Tableau1[Codearticle],0)</f>
        <v>#REF!</v>
      </c>
      <c r="R898" t="str">
        <f ca="1">IFERROR(INDEX(Tableau1[[#Headers],[01_LANCEMENT]:[15]],1,MATCH(récap!H898,OFFSET(Tableau1[[#Headers],[01_LANCEMENT]:[15]],MATCH(récap!J898,Tableau1[Codearticle],0),0),0)),"")</f>
        <v>01_LANCEMENT</v>
      </c>
      <c r="S898" t="e">
        <f>IF(P898=0,"",VLOOKUP(J898,[1]!Tableau1[#All],3,0))</f>
        <v>#REF!</v>
      </c>
      <c r="T898" s="11">
        <f t="shared" si="108"/>
        <v>50</v>
      </c>
      <c r="U898" t="str">
        <f t="shared" si="109"/>
        <v>2023-50</v>
      </c>
    </row>
    <row r="899" spans="5:21" x14ac:dyDescent="0.3">
      <c r="E899">
        <v>7653330</v>
      </c>
      <c r="H899">
        <v>110</v>
      </c>
      <c r="I899" t="s">
        <v>927</v>
      </c>
      <c r="J899" t="s">
        <v>14</v>
      </c>
      <c r="K899" s="10">
        <v>45265</v>
      </c>
      <c r="L899" t="s">
        <v>1800</v>
      </c>
      <c r="M899" t="s">
        <v>28</v>
      </c>
      <c r="N899" t="str">
        <f>IF(VLOOKUP(J899,[1]liste!M:M,1,0)&gt;0,"oui","non")</f>
        <v>oui</v>
      </c>
      <c r="O899" t="str">
        <f>VLOOKUP(J899,[1]liste!M:N,2,0)</f>
        <v>DF</v>
      </c>
      <c r="P899" t="e">
        <f>MATCH(J899,[1]!Tableau1[Codearticle],0)</f>
        <v>#REF!</v>
      </c>
      <c r="R899" t="str">
        <f ca="1">IFERROR(INDEX(Tableau1[[#Headers],[01_LANCEMENT]:[15]],1,MATCH(récap!H899,OFFSET(Tableau1[[#Headers],[01_LANCEMENT]:[15]],MATCH(récap!J899,Tableau1[Codearticle],0),0),0)),"")</f>
        <v/>
      </c>
      <c r="S899" t="e">
        <f>IF(P899=0,"",VLOOKUP(J899,[1]!Tableau1[#All],3,0))</f>
        <v>#REF!</v>
      </c>
      <c r="T899" s="11">
        <f t="shared" si="108"/>
        <v>49</v>
      </c>
      <c r="U899" t="str">
        <f t="shared" si="109"/>
        <v>2023-49</v>
      </c>
    </row>
    <row r="900" spans="5:21" x14ac:dyDescent="0.3">
      <c r="E900">
        <v>6395165</v>
      </c>
      <c r="H900">
        <v>110</v>
      </c>
      <c r="I900" t="s">
        <v>928</v>
      </c>
      <c r="J900" t="s">
        <v>14</v>
      </c>
      <c r="K900" s="10">
        <v>45275</v>
      </c>
      <c r="L900" t="s">
        <v>1800</v>
      </c>
      <c r="M900" t="s">
        <v>28</v>
      </c>
      <c r="N900" t="str">
        <f>IF(VLOOKUP(J900,[1]liste!M:M,1,0)&gt;0,"oui","non")</f>
        <v>oui</v>
      </c>
      <c r="O900" t="str">
        <f>VLOOKUP(J900,[1]liste!M:N,2,0)</f>
        <v>DF</v>
      </c>
      <c r="P900" t="e">
        <f>MATCH(J900,[1]!Tableau1[Codearticle],0)</f>
        <v>#REF!</v>
      </c>
      <c r="R900" t="str">
        <f ca="1">IFERROR(INDEX(Tableau1[[#Headers],[01_LANCEMENT]:[15]],1,MATCH(récap!H900,OFFSET(Tableau1[[#Headers],[01_LANCEMENT]:[15]],MATCH(récap!J900,Tableau1[Codearticle],0),0),0)),"")</f>
        <v/>
      </c>
      <c r="S900" t="e">
        <f>IF(P900=0,"",VLOOKUP(J900,[1]!Tableau1[#All],3,0))</f>
        <v>#REF!</v>
      </c>
      <c r="T900" s="11">
        <f t="shared" si="108"/>
        <v>50</v>
      </c>
      <c r="U900" t="str">
        <f t="shared" si="109"/>
        <v>2023-50</v>
      </c>
    </row>
    <row r="901" spans="5:21" x14ac:dyDescent="0.3">
      <c r="E901">
        <v>6978275</v>
      </c>
      <c r="H901">
        <v>926</v>
      </c>
      <c r="I901" t="s">
        <v>929</v>
      </c>
      <c r="J901" t="s">
        <v>14</v>
      </c>
      <c r="K901" s="10">
        <v>45251</v>
      </c>
      <c r="L901" t="s">
        <v>1800</v>
      </c>
      <c r="M901" t="s">
        <v>28</v>
      </c>
      <c r="N901" t="str">
        <f>IF(VLOOKUP(J901,[1]liste!M:M,1,0)&gt;0,"oui","non")</f>
        <v>oui</v>
      </c>
      <c r="O901" t="str">
        <f>VLOOKUP(J901,[1]liste!M:N,2,0)</f>
        <v>DF</v>
      </c>
      <c r="P901" t="e">
        <f>MATCH(J901,[1]!Tableau1[Codearticle],0)</f>
        <v>#REF!</v>
      </c>
      <c r="R901" t="str">
        <f ca="1">IFERROR(INDEX(Tableau1[[#Headers],[01_LANCEMENT]:[15]],1,MATCH(récap!H901,OFFSET(Tableau1[[#Headers],[01_LANCEMENT]:[15]],MATCH(récap!J901,Tableau1[Codearticle],0),0),0)),"")</f>
        <v/>
      </c>
      <c r="S901" t="e">
        <f>IF(P901=0,"",VLOOKUP(J901,[1]!Tableau1[#All],3,0))</f>
        <v>#REF!</v>
      </c>
      <c r="T901" s="11">
        <f t="shared" si="108"/>
        <v>47</v>
      </c>
      <c r="U901" t="str">
        <f t="shared" si="109"/>
        <v>2023-47</v>
      </c>
    </row>
    <row r="902" spans="5:21" x14ac:dyDescent="0.3">
      <c r="E902">
        <v>1759535</v>
      </c>
      <c r="H902">
        <v>1020</v>
      </c>
      <c r="I902" t="s">
        <v>930</v>
      </c>
      <c r="J902" t="s">
        <v>14</v>
      </c>
      <c r="K902" s="10">
        <v>45259</v>
      </c>
      <c r="L902" t="s">
        <v>1800</v>
      </c>
      <c r="M902" t="s">
        <v>28</v>
      </c>
      <c r="N902" t="str">
        <f>IF(VLOOKUP(J902,[1]liste!M:M,1,0)&gt;0,"oui","non")</f>
        <v>oui</v>
      </c>
      <c r="O902" t="str">
        <f>VLOOKUP(J902,[1]liste!M:N,2,0)</f>
        <v>DF</v>
      </c>
      <c r="P902" t="e">
        <f>MATCH(J902,[1]!Tableau1[Codearticle],0)</f>
        <v>#REF!</v>
      </c>
      <c r="R902" t="str">
        <f ca="1">IFERROR(INDEX(Tableau1[[#Headers],[01_LANCEMENT]:[15]],1,MATCH(récap!H902,OFFSET(Tableau1[[#Headers],[01_LANCEMENT]:[15]],MATCH(récap!J902,Tableau1[Codearticle],0),0),0)),"")</f>
        <v/>
      </c>
      <c r="S902" t="e">
        <f>IF(P902=0,"",VLOOKUP(J902,[1]!Tableau1[#All],3,0))</f>
        <v>#REF!</v>
      </c>
      <c r="T902" s="11">
        <f t="shared" si="108"/>
        <v>48</v>
      </c>
      <c r="U902" t="str">
        <f t="shared" si="109"/>
        <v>2023-48</v>
      </c>
    </row>
    <row r="903" spans="5:21" x14ac:dyDescent="0.3">
      <c r="E903">
        <v>9858792</v>
      </c>
      <c r="H903">
        <v>250</v>
      </c>
      <c r="I903" t="s">
        <v>931</v>
      </c>
      <c r="J903" t="s">
        <v>14</v>
      </c>
      <c r="K903" s="10">
        <v>45251</v>
      </c>
      <c r="L903" t="s">
        <v>1800</v>
      </c>
      <c r="M903" t="s">
        <v>28</v>
      </c>
      <c r="N903" t="str">
        <f>IF(VLOOKUP(J903,[1]liste!M:M,1,0)&gt;0,"oui","non")</f>
        <v>oui</v>
      </c>
      <c r="O903" t="str">
        <f>VLOOKUP(J903,[1]liste!M:N,2,0)</f>
        <v>DF</v>
      </c>
      <c r="P903" t="e">
        <f>MATCH(J903,[1]!Tableau1[Codearticle],0)</f>
        <v>#REF!</v>
      </c>
      <c r="R903" t="str">
        <f ca="1">IFERROR(INDEX(Tableau1[[#Headers],[01_LANCEMENT]:[15]],1,MATCH(récap!H903,OFFSET(Tableau1[[#Headers],[01_LANCEMENT]:[15]],MATCH(récap!J903,Tableau1[Codearticle],0),0),0)),"")</f>
        <v/>
      </c>
      <c r="S903" t="e">
        <f>IF(P903=0,"",VLOOKUP(J903,[1]!Tableau1[#All],3,0))</f>
        <v>#REF!</v>
      </c>
      <c r="T903" s="11">
        <f t="shared" si="108"/>
        <v>47</v>
      </c>
      <c r="U903" t="str">
        <f t="shared" si="109"/>
        <v>2023-47</v>
      </c>
    </row>
    <row r="904" spans="5:21" x14ac:dyDescent="0.3">
      <c r="E904">
        <v>3667272</v>
      </c>
      <c r="H904">
        <v>180</v>
      </c>
      <c r="I904" t="s">
        <v>932</v>
      </c>
      <c r="J904" t="s">
        <v>14</v>
      </c>
      <c r="K904" s="10">
        <v>45260</v>
      </c>
      <c r="L904" t="s">
        <v>1800</v>
      </c>
      <c r="M904" t="s">
        <v>28</v>
      </c>
      <c r="N904" t="str">
        <f>IF(VLOOKUP(J904,[1]liste!M:M,1,0)&gt;0,"oui","non")</f>
        <v>oui</v>
      </c>
      <c r="O904" t="str">
        <f>VLOOKUP(J904,[1]liste!M:N,2,0)</f>
        <v>DF</v>
      </c>
      <c r="P904" t="e">
        <f>MATCH(J904,[1]!Tableau1[Codearticle],0)</f>
        <v>#REF!</v>
      </c>
      <c r="R904" t="str">
        <f ca="1">IFERROR(INDEX(Tableau1[[#Headers],[01_LANCEMENT]:[15]],1,MATCH(récap!H904,OFFSET(Tableau1[[#Headers],[01_LANCEMENT]:[15]],MATCH(récap!J904,Tableau1[Codearticle],0),0),0)),"")</f>
        <v/>
      </c>
      <c r="S904" t="e">
        <f>IF(P904=0,"",VLOOKUP(J904,[1]!Tableau1[#All],3,0))</f>
        <v>#REF!</v>
      </c>
      <c r="T904" s="11">
        <f t="shared" si="108"/>
        <v>48</v>
      </c>
      <c r="U904" t="str">
        <f t="shared" si="109"/>
        <v>2023-48</v>
      </c>
    </row>
    <row r="905" spans="5:21" x14ac:dyDescent="0.3">
      <c r="E905">
        <v>8844503</v>
      </c>
      <c r="H905">
        <v>9030</v>
      </c>
      <c r="I905" t="s">
        <v>933</v>
      </c>
      <c r="J905" t="s">
        <v>14</v>
      </c>
      <c r="K905" s="10">
        <v>45272</v>
      </c>
      <c r="L905" t="s">
        <v>1800</v>
      </c>
      <c r="M905" t="s">
        <v>28</v>
      </c>
      <c r="N905" t="str">
        <f>IF(VLOOKUP(J905,[1]liste!M:M,1,0)&gt;0,"oui","non")</f>
        <v>oui</v>
      </c>
      <c r="O905" t="str">
        <f>VLOOKUP(J905,[1]liste!M:N,2,0)</f>
        <v>DF</v>
      </c>
      <c r="P905" t="e">
        <f>MATCH(J905,[1]!Tableau1[Codearticle],0)</f>
        <v>#REF!</v>
      </c>
      <c r="R905" t="str">
        <f ca="1">IFERROR(INDEX(Tableau1[[#Headers],[01_LANCEMENT]:[15]],1,MATCH(récap!H905,OFFSET(Tableau1[[#Headers],[01_LANCEMENT]:[15]],MATCH(récap!J905,Tableau1[Codearticle],0),0),0)),"")</f>
        <v/>
      </c>
      <c r="S905" t="e">
        <f>IF(P905=0,"",VLOOKUP(J905,[1]!Tableau1[#All],3,0))</f>
        <v>#REF!</v>
      </c>
      <c r="T905" s="11">
        <f t="shared" si="108"/>
        <v>50</v>
      </c>
      <c r="U905" t="str">
        <f t="shared" si="109"/>
        <v>2023-50</v>
      </c>
    </row>
    <row r="906" spans="5:21" x14ac:dyDescent="0.3">
      <c r="E906">
        <v>2062385</v>
      </c>
      <c r="H906">
        <v>200</v>
      </c>
      <c r="I906" t="s">
        <v>934</v>
      </c>
      <c r="J906" t="s">
        <v>14</v>
      </c>
      <c r="K906" s="10">
        <v>45254</v>
      </c>
      <c r="L906" t="s">
        <v>1800</v>
      </c>
      <c r="M906" t="s">
        <v>28</v>
      </c>
      <c r="N906" t="str">
        <f>IF(VLOOKUP(J906,[1]liste!M:M,1,0)&gt;0,"oui","non")</f>
        <v>oui</v>
      </c>
      <c r="O906" t="str">
        <f>VLOOKUP(J906,[1]liste!M:N,2,0)</f>
        <v>DF</v>
      </c>
      <c r="P906" t="e">
        <f>MATCH(J906,[1]!Tableau1[Codearticle],0)</f>
        <v>#REF!</v>
      </c>
      <c r="R906" t="str">
        <f ca="1">IFERROR(INDEX(Tableau1[[#Headers],[01_LANCEMENT]:[15]],1,MATCH(récap!H906,OFFSET(Tableau1[[#Headers],[01_LANCEMENT]:[15]],MATCH(récap!J906,Tableau1[Codearticle],0),0),0)),"")</f>
        <v/>
      </c>
      <c r="S906" t="e">
        <f>IF(P906=0,"",VLOOKUP(J906,[1]!Tableau1[#All],3,0))</f>
        <v>#REF!</v>
      </c>
      <c r="T906" s="11">
        <f t="shared" si="108"/>
        <v>47</v>
      </c>
      <c r="U906" t="str">
        <f t="shared" si="109"/>
        <v>2023-47</v>
      </c>
    </row>
    <row r="907" spans="5:21" x14ac:dyDescent="0.3">
      <c r="E907">
        <v>8499755</v>
      </c>
      <c r="H907">
        <v>250</v>
      </c>
      <c r="I907" t="s">
        <v>935</v>
      </c>
      <c r="J907" t="s">
        <v>14</v>
      </c>
      <c r="K907" s="10">
        <v>45264</v>
      </c>
      <c r="L907" t="s">
        <v>1800</v>
      </c>
      <c r="M907" t="s">
        <v>28</v>
      </c>
      <c r="N907" t="str">
        <f>IF(VLOOKUP(J907,[1]liste!M:M,1,0)&gt;0,"oui","non")</f>
        <v>oui</v>
      </c>
      <c r="O907" t="str">
        <f>VLOOKUP(J907,[1]liste!M:N,2,0)</f>
        <v>DF</v>
      </c>
      <c r="P907" t="e">
        <f>MATCH(J907,[1]!Tableau1[Codearticle],0)</f>
        <v>#REF!</v>
      </c>
      <c r="R907" t="str">
        <f ca="1">IFERROR(INDEX(Tableau1[[#Headers],[01_LANCEMENT]:[15]],1,MATCH(récap!H907,OFFSET(Tableau1[[#Headers],[01_LANCEMENT]:[15]],MATCH(récap!J907,Tableau1[Codearticle],0),0),0)),"")</f>
        <v/>
      </c>
      <c r="S907" t="e">
        <f>IF(P907=0,"",VLOOKUP(J907,[1]!Tableau1[#All],3,0))</f>
        <v>#REF!</v>
      </c>
      <c r="T907" s="11">
        <f t="shared" si="108"/>
        <v>49</v>
      </c>
      <c r="U907" t="str">
        <f t="shared" si="109"/>
        <v>2023-49</v>
      </c>
    </row>
    <row r="908" spans="5:21" x14ac:dyDescent="0.3">
      <c r="E908">
        <v>2528145</v>
      </c>
      <c r="H908">
        <v>250</v>
      </c>
      <c r="I908" t="s">
        <v>936</v>
      </c>
      <c r="J908" t="s">
        <v>14</v>
      </c>
      <c r="K908" s="10">
        <v>45272</v>
      </c>
      <c r="L908" t="s">
        <v>1800</v>
      </c>
      <c r="M908" t="s">
        <v>28</v>
      </c>
      <c r="N908" t="str">
        <f>IF(VLOOKUP(J908,[1]liste!M:M,1,0)&gt;0,"oui","non")</f>
        <v>oui</v>
      </c>
      <c r="O908" t="str">
        <f>VLOOKUP(J908,[1]liste!M:N,2,0)</f>
        <v>DF</v>
      </c>
      <c r="P908" t="e">
        <f>MATCH(J908,[1]!Tableau1[Codearticle],0)</f>
        <v>#REF!</v>
      </c>
      <c r="R908" t="str">
        <f ca="1">IFERROR(INDEX(Tableau1[[#Headers],[01_LANCEMENT]:[15]],1,MATCH(récap!H908,OFFSET(Tableau1[[#Headers],[01_LANCEMENT]:[15]],MATCH(récap!J908,Tableau1[Codearticle],0),0),0)),"")</f>
        <v/>
      </c>
      <c r="S908" t="e">
        <f>IF(P908=0,"",VLOOKUP(J908,[1]!Tableau1[#All],3,0))</f>
        <v>#REF!</v>
      </c>
      <c r="T908" s="11">
        <f t="shared" si="108"/>
        <v>50</v>
      </c>
      <c r="U908" t="str">
        <f t="shared" si="109"/>
        <v>2023-50</v>
      </c>
    </row>
    <row r="909" spans="5:21" x14ac:dyDescent="0.3">
      <c r="E909">
        <v>2530948</v>
      </c>
      <c r="H909">
        <v>250</v>
      </c>
      <c r="I909" t="s">
        <v>937</v>
      </c>
      <c r="J909" t="s">
        <v>14</v>
      </c>
      <c r="K909" s="10">
        <v>45281</v>
      </c>
      <c r="L909" t="s">
        <v>1800</v>
      </c>
      <c r="M909" t="s">
        <v>28</v>
      </c>
      <c r="N909" t="str">
        <f>IF(VLOOKUP(J909,[1]liste!M:M,1,0)&gt;0,"oui","non")</f>
        <v>oui</v>
      </c>
      <c r="O909" t="str">
        <f>VLOOKUP(J909,[1]liste!M:N,2,0)</f>
        <v>DF</v>
      </c>
      <c r="P909" t="e">
        <f>MATCH(J909,[1]!Tableau1[Codearticle],0)</f>
        <v>#REF!</v>
      </c>
      <c r="R909" t="str">
        <f ca="1">IFERROR(INDEX(Tableau1[[#Headers],[01_LANCEMENT]:[15]],1,MATCH(récap!H909,OFFSET(Tableau1[[#Headers],[01_LANCEMENT]:[15]],MATCH(récap!J909,Tableau1[Codearticle],0),0),0)),"")</f>
        <v/>
      </c>
      <c r="S909" t="e">
        <f>IF(P909=0,"",VLOOKUP(J909,[1]!Tableau1[#All],3,0))</f>
        <v>#REF!</v>
      </c>
      <c r="T909" s="11">
        <f t="shared" si="108"/>
        <v>51</v>
      </c>
      <c r="U909" t="str">
        <f t="shared" si="109"/>
        <v>2023-51</v>
      </c>
    </row>
    <row r="910" spans="5:21" x14ac:dyDescent="0.3">
      <c r="E910">
        <v>6485603</v>
      </c>
      <c r="H910">
        <v>965</v>
      </c>
      <c r="I910" t="s">
        <v>938</v>
      </c>
      <c r="J910" t="s">
        <v>14</v>
      </c>
      <c r="K910" s="10">
        <v>45271</v>
      </c>
      <c r="L910" t="s">
        <v>1800</v>
      </c>
      <c r="M910" t="s">
        <v>28</v>
      </c>
      <c r="N910" t="str">
        <f>IF(VLOOKUP(J910,[1]liste!M:M,1,0)&gt;0,"oui","non")</f>
        <v>oui</v>
      </c>
      <c r="O910" t="str">
        <f>VLOOKUP(J910,[1]liste!M:N,2,0)</f>
        <v>DF</v>
      </c>
      <c r="P910" t="e">
        <f>MATCH(J910,[1]!Tableau1[Codearticle],0)</f>
        <v>#REF!</v>
      </c>
      <c r="R910" t="str">
        <f ca="1">IFERROR(INDEX(Tableau1[[#Headers],[01_LANCEMENT]:[15]],1,MATCH(récap!H910,OFFSET(Tableau1[[#Headers],[01_LANCEMENT]:[15]],MATCH(récap!J910,Tableau1[Codearticle],0),0),0)),"")</f>
        <v/>
      </c>
      <c r="S910" t="e">
        <f>IF(P910=0,"",VLOOKUP(J910,[1]!Tableau1[#All],3,0))</f>
        <v>#REF!</v>
      </c>
      <c r="T910" s="11">
        <f t="shared" ref="T910:T918" si="110">_xlfn.ISOWEEKNUM(K910)</f>
        <v>50</v>
      </c>
      <c r="U910" t="str">
        <f t="shared" ref="U910:U918" si="111">YEAR(K910)&amp;"-"&amp;""&amp;T910</f>
        <v>2023-50</v>
      </c>
    </row>
    <row r="911" spans="5:21" x14ac:dyDescent="0.3">
      <c r="E911">
        <v>6101177</v>
      </c>
      <c r="H911">
        <v>10</v>
      </c>
      <c r="I911" t="s">
        <v>939</v>
      </c>
      <c r="J911" t="s">
        <v>14</v>
      </c>
      <c r="K911" s="10">
        <v>45275</v>
      </c>
      <c r="L911" t="s">
        <v>1800</v>
      </c>
      <c r="M911" t="s">
        <v>28</v>
      </c>
      <c r="N911" t="str">
        <f>IF(VLOOKUP(J911,[1]liste!M:M,1,0)&gt;0,"oui","non")</f>
        <v>oui</v>
      </c>
      <c r="O911" t="str">
        <f>VLOOKUP(J911,[1]liste!M:N,2,0)</f>
        <v>DF</v>
      </c>
      <c r="P911" t="e">
        <f>MATCH(J911,[1]!Tableau1[Codearticle],0)</f>
        <v>#REF!</v>
      </c>
      <c r="R911" t="str">
        <f ca="1">IFERROR(INDEX(Tableau1[[#Headers],[01_LANCEMENT]:[15]],1,MATCH(récap!H911,OFFSET(Tableau1[[#Headers],[01_LANCEMENT]:[15]],MATCH(récap!J911,Tableau1[Codearticle],0),0),0)),"")</f>
        <v>01_LANCEMENT</v>
      </c>
      <c r="S911" t="e">
        <f>IF(P911=0,"",VLOOKUP(J911,[1]!Tableau1[#All],3,0))</f>
        <v>#REF!</v>
      </c>
      <c r="T911" s="11">
        <f t="shared" si="110"/>
        <v>50</v>
      </c>
      <c r="U911" t="str">
        <f t="shared" si="111"/>
        <v>2023-50</v>
      </c>
    </row>
    <row r="912" spans="5:21" x14ac:dyDescent="0.3">
      <c r="E912">
        <v>3740245</v>
      </c>
      <c r="H912">
        <v>10</v>
      </c>
      <c r="I912" t="s">
        <v>940</v>
      </c>
      <c r="J912" t="s">
        <v>14</v>
      </c>
      <c r="K912" s="10">
        <v>45281</v>
      </c>
      <c r="L912" t="s">
        <v>1800</v>
      </c>
      <c r="M912" t="s">
        <v>28</v>
      </c>
      <c r="N912" t="str">
        <f>IF(VLOOKUP(J912,[1]liste!M:M,1,0)&gt;0,"oui","non")</f>
        <v>oui</v>
      </c>
      <c r="O912" t="str">
        <f>VLOOKUP(J912,[1]liste!M:N,2,0)</f>
        <v>DF</v>
      </c>
      <c r="P912" t="e">
        <f>MATCH(J912,[1]!Tableau1[Codearticle],0)</f>
        <v>#REF!</v>
      </c>
      <c r="R912" t="str">
        <f ca="1">IFERROR(INDEX(Tableau1[[#Headers],[01_LANCEMENT]:[15]],1,MATCH(récap!H912,OFFSET(Tableau1[[#Headers],[01_LANCEMENT]:[15]],MATCH(récap!J912,Tableau1[Codearticle],0),0),0)),"")</f>
        <v>01_LANCEMENT</v>
      </c>
      <c r="S912" t="e">
        <f>IF(P912=0,"",VLOOKUP(J912,[1]!Tableau1[#All],3,0))</f>
        <v>#REF!</v>
      </c>
      <c r="T912" s="11">
        <f t="shared" si="110"/>
        <v>51</v>
      </c>
      <c r="U912" t="str">
        <f t="shared" si="111"/>
        <v>2023-51</v>
      </c>
    </row>
    <row r="913" spans="5:21" x14ac:dyDescent="0.3">
      <c r="E913">
        <v>9699090</v>
      </c>
      <c r="H913">
        <v>280</v>
      </c>
      <c r="I913" t="s">
        <v>941</v>
      </c>
      <c r="J913" t="s">
        <v>14</v>
      </c>
      <c r="K913" s="10">
        <v>45245</v>
      </c>
      <c r="L913" t="s">
        <v>1800</v>
      </c>
      <c r="M913" t="s">
        <v>28</v>
      </c>
      <c r="N913" t="str">
        <f>IF(VLOOKUP(J913,[1]liste!M:M,1,0)&gt;0,"oui","non")</f>
        <v>oui</v>
      </c>
      <c r="O913" t="str">
        <f>VLOOKUP(J913,[1]liste!M:N,2,0)</f>
        <v>DF</v>
      </c>
      <c r="P913" t="e">
        <f>MATCH(J913,[1]!Tableau1[Codearticle],0)</f>
        <v>#REF!</v>
      </c>
      <c r="R913" t="str">
        <f ca="1">IFERROR(INDEX(Tableau1[[#Headers],[01_LANCEMENT]:[15]],1,MATCH(récap!H913,OFFSET(Tableau1[[#Headers],[01_LANCEMENT]:[15]],MATCH(récap!J913,Tableau1[Codearticle],0),0),0)),"")</f>
        <v>15</v>
      </c>
      <c r="S913" t="e">
        <f>IF(P913=0,"",VLOOKUP(J913,[1]!Tableau1[#All],3,0))</f>
        <v>#REF!</v>
      </c>
      <c r="T913" s="11">
        <f t="shared" si="110"/>
        <v>46</v>
      </c>
      <c r="U913" t="str">
        <f t="shared" si="111"/>
        <v>2023-46</v>
      </c>
    </row>
    <row r="914" spans="5:21" x14ac:dyDescent="0.3">
      <c r="E914">
        <v>2512849</v>
      </c>
      <c r="H914">
        <v>280</v>
      </c>
      <c r="I914" t="s">
        <v>942</v>
      </c>
      <c r="J914" t="s">
        <v>14</v>
      </c>
      <c r="K914" s="10">
        <v>45245</v>
      </c>
      <c r="L914" t="s">
        <v>1800</v>
      </c>
      <c r="M914" t="s">
        <v>28</v>
      </c>
      <c r="N914" t="str">
        <f>IF(VLOOKUP(J914,[1]liste!M:M,1,0)&gt;0,"oui","non")</f>
        <v>oui</v>
      </c>
      <c r="O914" t="str">
        <f>VLOOKUP(J914,[1]liste!M:N,2,0)</f>
        <v>DF</v>
      </c>
      <c r="P914" t="e">
        <f>MATCH(J914,[1]!Tableau1[Codearticle],0)</f>
        <v>#REF!</v>
      </c>
      <c r="R914" t="str">
        <f ca="1">IFERROR(INDEX(Tableau1[[#Headers],[01_LANCEMENT]:[15]],1,MATCH(récap!H914,OFFSET(Tableau1[[#Headers],[01_LANCEMENT]:[15]],MATCH(récap!J914,Tableau1[Codearticle],0),0),0)),"")</f>
        <v>15</v>
      </c>
      <c r="S914" t="e">
        <f>IF(P914=0,"",VLOOKUP(J914,[1]!Tableau1[#All],3,0))</f>
        <v>#REF!</v>
      </c>
      <c r="T914" s="11">
        <f t="shared" si="110"/>
        <v>46</v>
      </c>
      <c r="U914" t="str">
        <f t="shared" si="111"/>
        <v>2023-46</v>
      </c>
    </row>
    <row r="915" spans="5:21" x14ac:dyDescent="0.3">
      <c r="E915">
        <v>5670087</v>
      </c>
      <c r="H915">
        <v>210</v>
      </c>
      <c r="I915" t="s">
        <v>943</v>
      </c>
      <c r="J915" t="s">
        <v>14</v>
      </c>
      <c r="K915" s="10">
        <v>45236</v>
      </c>
      <c r="L915" t="s">
        <v>1800</v>
      </c>
      <c r="M915" t="s">
        <v>28</v>
      </c>
      <c r="N915" t="str">
        <f>IF(VLOOKUP(J915,[1]liste!M:M,1,0)&gt;0,"oui","non")</f>
        <v>oui</v>
      </c>
      <c r="O915" t="str">
        <f>VLOOKUP(J915,[1]liste!M:N,2,0)</f>
        <v>DF</v>
      </c>
      <c r="P915" t="e">
        <f>MATCH(J915,[1]!Tableau1[Codearticle],0)</f>
        <v>#REF!</v>
      </c>
      <c r="R915" t="str">
        <f ca="1">IFERROR(INDEX(Tableau1[[#Headers],[01_LANCEMENT]:[15]],1,MATCH(récap!H915,OFFSET(Tableau1[[#Headers],[01_LANCEMENT]:[15]],MATCH(récap!J915,Tableau1[Codearticle],0),0),0)),"")</f>
        <v/>
      </c>
      <c r="S915" t="e">
        <f>IF(P915=0,"",VLOOKUP(J915,[1]!Tableau1[#All],3,0))</f>
        <v>#REF!</v>
      </c>
      <c r="T915" s="11">
        <f t="shared" si="110"/>
        <v>45</v>
      </c>
      <c r="U915" t="str">
        <f t="shared" si="111"/>
        <v>2023-45</v>
      </c>
    </row>
    <row r="916" spans="5:21" x14ac:dyDescent="0.3">
      <c r="E916">
        <v>8167784</v>
      </c>
      <c r="H916">
        <v>180</v>
      </c>
      <c r="I916" t="s">
        <v>944</v>
      </c>
      <c r="J916" t="s">
        <v>14</v>
      </c>
      <c r="K916" s="10">
        <v>45260</v>
      </c>
      <c r="L916" t="s">
        <v>1800</v>
      </c>
      <c r="M916" t="s">
        <v>28</v>
      </c>
      <c r="N916" t="str">
        <f>IF(VLOOKUP(J916,[1]liste!M:M,1,0)&gt;0,"oui","non")</f>
        <v>oui</v>
      </c>
      <c r="O916" t="str">
        <f>VLOOKUP(J916,[1]liste!M:N,2,0)</f>
        <v>DF</v>
      </c>
      <c r="P916" t="e">
        <f>MATCH(J916,[1]!Tableau1[Codearticle],0)</f>
        <v>#REF!</v>
      </c>
      <c r="R916" t="str">
        <f ca="1">IFERROR(INDEX(Tableau1[[#Headers],[01_LANCEMENT]:[15]],1,MATCH(récap!H916,OFFSET(Tableau1[[#Headers],[01_LANCEMENT]:[15]],MATCH(récap!J916,Tableau1[Codearticle],0),0),0)),"")</f>
        <v/>
      </c>
      <c r="S916" t="e">
        <f>IF(P916=0,"",VLOOKUP(J916,[1]!Tableau1[#All],3,0))</f>
        <v>#REF!</v>
      </c>
      <c r="T916" s="11">
        <f t="shared" si="110"/>
        <v>48</v>
      </c>
      <c r="U916" t="str">
        <f t="shared" si="111"/>
        <v>2023-48</v>
      </c>
    </row>
    <row r="917" spans="5:21" x14ac:dyDescent="0.3">
      <c r="E917">
        <v>8451380</v>
      </c>
      <c r="H917">
        <v>223</v>
      </c>
      <c r="I917" t="s">
        <v>945</v>
      </c>
      <c r="J917" t="s">
        <v>14</v>
      </c>
      <c r="K917" s="10">
        <v>45268</v>
      </c>
      <c r="L917" t="s">
        <v>1800</v>
      </c>
      <c r="M917" t="s">
        <v>28</v>
      </c>
      <c r="N917" t="str">
        <f>IF(VLOOKUP(J917,[1]liste!M:M,1,0)&gt;0,"oui","non")</f>
        <v>oui</v>
      </c>
      <c r="O917" t="str">
        <f>VLOOKUP(J917,[1]liste!M:N,2,0)</f>
        <v>DF</v>
      </c>
      <c r="P917" t="e">
        <f>MATCH(J917,[1]!Tableau1[Codearticle],0)</f>
        <v>#REF!</v>
      </c>
      <c r="R917" t="str">
        <f ca="1">IFERROR(INDEX(Tableau1[[#Headers],[01_LANCEMENT]:[15]],1,MATCH(récap!H917,OFFSET(Tableau1[[#Headers],[01_LANCEMENT]:[15]],MATCH(récap!J917,Tableau1[Codearticle],0),0),0)),"")</f>
        <v/>
      </c>
      <c r="S917" t="e">
        <f>IF(P917=0,"",VLOOKUP(J917,[1]!Tableau1[#All],3,0))</f>
        <v>#REF!</v>
      </c>
      <c r="T917" s="11">
        <f t="shared" si="110"/>
        <v>49</v>
      </c>
      <c r="U917" t="str">
        <f t="shared" si="111"/>
        <v>2023-49</v>
      </c>
    </row>
    <row r="918" spans="5:21" x14ac:dyDescent="0.3">
      <c r="E918">
        <v>8434904</v>
      </c>
      <c r="H918">
        <v>230</v>
      </c>
      <c r="I918" t="s">
        <v>946</v>
      </c>
      <c r="J918" t="s">
        <v>14</v>
      </c>
      <c r="K918" s="10">
        <v>45282</v>
      </c>
      <c r="L918" t="s">
        <v>1800</v>
      </c>
      <c r="M918" t="s">
        <v>28</v>
      </c>
      <c r="N918" t="str">
        <f>IF(VLOOKUP(J918,[1]liste!M:M,1,0)&gt;0,"oui","non")</f>
        <v>oui</v>
      </c>
      <c r="O918" t="str">
        <f>VLOOKUP(J918,[1]liste!M:N,2,0)</f>
        <v>DF</v>
      </c>
      <c r="P918" t="e">
        <f>MATCH(J918,[1]!Tableau1[Codearticle],0)</f>
        <v>#REF!</v>
      </c>
      <c r="R918" t="str">
        <f ca="1">IFERROR(INDEX(Tableau1[[#Headers],[01_LANCEMENT]:[15]],1,MATCH(récap!H918,OFFSET(Tableau1[[#Headers],[01_LANCEMENT]:[15]],MATCH(récap!J918,Tableau1[Codearticle],0),0),0)),"")</f>
        <v/>
      </c>
      <c r="S918" t="e">
        <f>IF(P918=0,"",VLOOKUP(J918,[1]!Tableau1[#All],3,0))</f>
        <v>#REF!</v>
      </c>
      <c r="T918" s="11">
        <f t="shared" si="110"/>
        <v>51</v>
      </c>
      <c r="U918" t="str">
        <f t="shared" si="111"/>
        <v>2023-51</v>
      </c>
    </row>
    <row r="919" spans="5:21" x14ac:dyDescent="0.3">
      <c r="E919">
        <v>6746434</v>
      </c>
      <c r="H919">
        <v>180</v>
      </c>
      <c r="I919" t="s">
        <v>947</v>
      </c>
      <c r="J919" t="s">
        <v>14</v>
      </c>
      <c r="K919" s="10">
        <v>45274</v>
      </c>
      <c r="L919" t="s">
        <v>1800</v>
      </c>
      <c r="M919" t="s">
        <v>28</v>
      </c>
      <c r="N919" t="str">
        <f>IF(VLOOKUP(J919,[1]liste!M:M,1,0)&gt;0,"oui","non")</f>
        <v>oui</v>
      </c>
      <c r="O919" t="str">
        <f>VLOOKUP(J919,[1]liste!M:N,2,0)</f>
        <v>DF</v>
      </c>
      <c r="P919" t="e">
        <f>MATCH(J919,[1]!Tableau1[Codearticle],0)</f>
        <v>#REF!</v>
      </c>
      <c r="R919" t="str">
        <f ca="1">IFERROR(INDEX(Tableau1[[#Headers],[01_LANCEMENT]:[15]],1,MATCH(récap!H919,OFFSET(Tableau1[[#Headers],[01_LANCEMENT]:[15]],MATCH(récap!J919,Tableau1[Codearticle],0),0),0)),"")</f>
        <v/>
      </c>
      <c r="S919" t="e">
        <f>IF(P919=0,"",VLOOKUP(J919,[1]!Tableau1[#All],3,0))</f>
        <v>#REF!</v>
      </c>
      <c r="T919" s="11">
        <f t="shared" ref="T919:T922" si="112">_xlfn.ISOWEEKNUM(K919)</f>
        <v>50</v>
      </c>
      <c r="U919" t="str">
        <f t="shared" ref="U919:U922" si="113">YEAR(K919)&amp;"-"&amp;""&amp;T919</f>
        <v>2023-50</v>
      </c>
    </row>
    <row r="920" spans="5:21" x14ac:dyDescent="0.3">
      <c r="E920">
        <v>2814878</v>
      </c>
      <c r="H920">
        <v>230</v>
      </c>
      <c r="I920" t="s">
        <v>948</v>
      </c>
      <c r="J920" t="s">
        <v>14</v>
      </c>
      <c r="K920" s="10">
        <v>45252</v>
      </c>
      <c r="L920" t="s">
        <v>1800</v>
      </c>
      <c r="M920" t="s">
        <v>28</v>
      </c>
      <c r="N920" t="str">
        <f>IF(VLOOKUP(J920,[1]liste!M:M,1,0)&gt;0,"oui","non")</f>
        <v>oui</v>
      </c>
      <c r="O920" t="str">
        <f>VLOOKUP(J920,[1]liste!M:N,2,0)</f>
        <v>DF</v>
      </c>
      <c r="P920" t="e">
        <f>MATCH(J920,[1]!Tableau1[Codearticle],0)</f>
        <v>#REF!</v>
      </c>
      <c r="R920" t="str">
        <f ca="1">IFERROR(INDEX(Tableau1[[#Headers],[01_LANCEMENT]:[15]],1,MATCH(récap!H920,OFFSET(Tableau1[[#Headers],[01_LANCEMENT]:[15]],MATCH(récap!J920,Tableau1[Codearticle],0),0),0)),"")</f>
        <v/>
      </c>
      <c r="S920" t="e">
        <f>IF(P920=0,"",VLOOKUP(J920,[1]!Tableau1[#All],3,0))</f>
        <v>#REF!</v>
      </c>
      <c r="T920" s="11">
        <f t="shared" si="112"/>
        <v>47</v>
      </c>
      <c r="U920" t="str">
        <f t="shared" si="113"/>
        <v>2023-47</v>
      </c>
    </row>
    <row r="921" spans="5:21" x14ac:dyDescent="0.3">
      <c r="E921">
        <v>3283692</v>
      </c>
      <c r="H921">
        <v>230</v>
      </c>
      <c r="I921" t="s">
        <v>949</v>
      </c>
      <c r="J921" t="s">
        <v>14</v>
      </c>
      <c r="K921" s="10">
        <v>45258</v>
      </c>
      <c r="L921" t="s">
        <v>1800</v>
      </c>
      <c r="M921" t="s">
        <v>28</v>
      </c>
      <c r="N921" t="str">
        <f>IF(VLOOKUP(J921,[1]liste!M:M,1,0)&gt;0,"oui","non")</f>
        <v>oui</v>
      </c>
      <c r="O921" t="str">
        <f>VLOOKUP(J921,[1]liste!M:N,2,0)</f>
        <v>DF</v>
      </c>
      <c r="P921" t="e">
        <f>MATCH(J921,[1]!Tableau1[Codearticle],0)</f>
        <v>#REF!</v>
      </c>
      <c r="R921" t="str">
        <f ca="1">IFERROR(INDEX(Tableau1[[#Headers],[01_LANCEMENT]:[15]],1,MATCH(récap!H921,OFFSET(Tableau1[[#Headers],[01_LANCEMENT]:[15]],MATCH(récap!J921,Tableau1[Codearticle],0),0),0)),"")</f>
        <v/>
      </c>
      <c r="S921" t="e">
        <f>IF(P921=0,"",VLOOKUP(J921,[1]!Tableau1[#All],3,0))</f>
        <v>#REF!</v>
      </c>
      <c r="T921" s="11">
        <f t="shared" si="112"/>
        <v>48</v>
      </c>
      <c r="U921" t="str">
        <f t="shared" si="113"/>
        <v>2023-48</v>
      </c>
    </row>
    <row r="922" spans="5:21" x14ac:dyDescent="0.3">
      <c r="E922">
        <v>7651936</v>
      </c>
      <c r="H922">
        <v>10</v>
      </c>
      <c r="I922" t="s">
        <v>950</v>
      </c>
      <c r="J922" t="s">
        <v>14</v>
      </c>
      <c r="K922" s="10">
        <v>45282</v>
      </c>
      <c r="L922" t="s">
        <v>1800</v>
      </c>
      <c r="M922" t="s">
        <v>28</v>
      </c>
      <c r="N922" t="str">
        <f>IF(VLOOKUP(J922,[1]liste!M:M,1,0)&gt;0,"oui","non")</f>
        <v>oui</v>
      </c>
      <c r="O922" t="str">
        <f>VLOOKUP(J922,[1]liste!M:N,2,0)</f>
        <v>DF</v>
      </c>
      <c r="P922" t="e">
        <f>MATCH(J922,[1]!Tableau1[Codearticle],0)</f>
        <v>#REF!</v>
      </c>
      <c r="R922" t="str">
        <f ca="1">IFERROR(INDEX(Tableau1[[#Headers],[01_LANCEMENT]:[15]],1,MATCH(récap!H922,OFFSET(Tableau1[[#Headers],[01_LANCEMENT]:[15]],MATCH(récap!J922,Tableau1[Codearticle],0),0),0)),"")</f>
        <v>01_LANCEMENT</v>
      </c>
      <c r="S922" t="e">
        <f>IF(P922=0,"",VLOOKUP(J922,[1]!Tableau1[#All],3,0))</f>
        <v>#REF!</v>
      </c>
      <c r="T922" s="11">
        <f t="shared" si="112"/>
        <v>51</v>
      </c>
      <c r="U922" t="str">
        <f t="shared" si="113"/>
        <v>2023-51</v>
      </c>
    </row>
    <row r="923" spans="5:21" x14ac:dyDescent="0.3">
      <c r="E923">
        <v>3999353</v>
      </c>
      <c r="H923">
        <v>150</v>
      </c>
      <c r="I923" t="s">
        <v>951</v>
      </c>
      <c r="J923" t="s">
        <v>14</v>
      </c>
      <c r="K923" s="10">
        <v>45252</v>
      </c>
      <c r="L923" t="s">
        <v>1800</v>
      </c>
      <c r="M923" t="s">
        <v>28</v>
      </c>
      <c r="N923" t="str">
        <f>IF(VLOOKUP(J923,[1]liste!M:M,1,0)&gt;0,"oui","non")</f>
        <v>oui</v>
      </c>
      <c r="O923" t="str">
        <f>VLOOKUP(J923,[1]liste!M:N,2,0)</f>
        <v>DF</v>
      </c>
      <c r="P923" t="e">
        <f>MATCH(J923,[1]!Tableau1[Codearticle],0)</f>
        <v>#REF!</v>
      </c>
      <c r="R923" t="str">
        <f ca="1">IFERROR(INDEX(Tableau1[[#Headers],[01_LANCEMENT]:[15]],1,MATCH(récap!H923,OFFSET(Tableau1[[#Headers],[01_LANCEMENT]:[15]],MATCH(récap!J923,Tableau1[Codearticle],0),0),0)),"")</f>
        <v/>
      </c>
      <c r="S923" t="e">
        <f>IF(P923=0,"",VLOOKUP(J923,[1]!Tableau1[#All],3,0))</f>
        <v>#REF!</v>
      </c>
      <c r="T923" s="11">
        <f t="shared" ref="T923:T933" si="114">_xlfn.ISOWEEKNUM(K923)</f>
        <v>47</v>
      </c>
      <c r="U923" t="str">
        <f t="shared" ref="U923:U933" si="115">YEAR(K923)&amp;"-"&amp;""&amp;T923</f>
        <v>2023-47</v>
      </c>
    </row>
    <row r="924" spans="5:21" x14ac:dyDescent="0.3">
      <c r="E924">
        <v>3274244</v>
      </c>
      <c r="H924">
        <v>230</v>
      </c>
      <c r="I924" t="s">
        <v>952</v>
      </c>
      <c r="J924" t="s">
        <v>14</v>
      </c>
      <c r="K924" s="10">
        <v>45280</v>
      </c>
      <c r="L924" t="s">
        <v>1800</v>
      </c>
      <c r="M924" t="s">
        <v>28</v>
      </c>
      <c r="N924" t="str">
        <f>IF(VLOOKUP(J924,[1]liste!M:M,1,0)&gt;0,"oui","non")</f>
        <v>oui</v>
      </c>
      <c r="O924" t="str">
        <f>VLOOKUP(J924,[1]liste!M:N,2,0)</f>
        <v>DF</v>
      </c>
      <c r="P924" t="e">
        <f>MATCH(J924,[1]!Tableau1[Codearticle],0)</f>
        <v>#REF!</v>
      </c>
      <c r="R924" t="str">
        <f ca="1">IFERROR(INDEX(Tableau1[[#Headers],[01_LANCEMENT]:[15]],1,MATCH(récap!H924,OFFSET(Tableau1[[#Headers],[01_LANCEMENT]:[15]],MATCH(récap!J924,Tableau1[Codearticle],0),0),0)),"")</f>
        <v/>
      </c>
      <c r="S924" t="e">
        <f>IF(P924=0,"",VLOOKUP(J924,[1]!Tableau1[#All],3,0))</f>
        <v>#REF!</v>
      </c>
      <c r="T924" s="11">
        <f t="shared" si="114"/>
        <v>51</v>
      </c>
      <c r="U924" t="str">
        <f t="shared" si="115"/>
        <v>2023-51</v>
      </c>
    </row>
    <row r="925" spans="5:21" x14ac:dyDescent="0.3">
      <c r="E925">
        <v>2928032</v>
      </c>
      <c r="H925">
        <v>280</v>
      </c>
      <c r="I925" t="s">
        <v>953</v>
      </c>
      <c r="J925" t="s">
        <v>14</v>
      </c>
      <c r="K925" s="10">
        <v>45254</v>
      </c>
      <c r="L925" t="s">
        <v>1800</v>
      </c>
      <c r="M925" t="s">
        <v>28</v>
      </c>
      <c r="N925" t="str">
        <f>IF(VLOOKUP(J925,[1]liste!M:M,1,0)&gt;0,"oui","non")</f>
        <v>oui</v>
      </c>
      <c r="O925" t="str">
        <f>VLOOKUP(J925,[1]liste!M:N,2,0)</f>
        <v>DF</v>
      </c>
      <c r="P925" t="e">
        <f>MATCH(J925,[1]!Tableau1[Codearticle],0)</f>
        <v>#REF!</v>
      </c>
      <c r="R925" t="str">
        <f ca="1">IFERROR(INDEX(Tableau1[[#Headers],[01_LANCEMENT]:[15]],1,MATCH(récap!H925,OFFSET(Tableau1[[#Headers],[01_LANCEMENT]:[15]],MATCH(récap!J925,Tableau1[Codearticle],0),0),0)),"")</f>
        <v>15</v>
      </c>
      <c r="S925" t="e">
        <f>IF(P925=0,"",VLOOKUP(J925,[1]!Tableau1[#All],3,0))</f>
        <v>#REF!</v>
      </c>
      <c r="T925" s="11">
        <f t="shared" si="114"/>
        <v>47</v>
      </c>
      <c r="U925" t="str">
        <f t="shared" si="115"/>
        <v>2023-47</v>
      </c>
    </row>
    <row r="926" spans="5:21" x14ac:dyDescent="0.3">
      <c r="E926">
        <v>6822529</v>
      </c>
      <c r="H926">
        <v>280</v>
      </c>
      <c r="I926" t="s">
        <v>954</v>
      </c>
      <c r="J926" t="s">
        <v>14</v>
      </c>
      <c r="K926" s="10">
        <v>45254</v>
      </c>
      <c r="L926" t="s">
        <v>1800</v>
      </c>
      <c r="M926" t="s">
        <v>28</v>
      </c>
      <c r="N926" t="str">
        <f>IF(VLOOKUP(J926,[1]liste!M:M,1,0)&gt;0,"oui","non")</f>
        <v>oui</v>
      </c>
      <c r="O926" t="str">
        <f>VLOOKUP(J926,[1]liste!M:N,2,0)</f>
        <v>DF</v>
      </c>
      <c r="P926" t="e">
        <f>MATCH(J926,[1]!Tableau1[Codearticle],0)</f>
        <v>#REF!</v>
      </c>
      <c r="R926" t="str">
        <f ca="1">IFERROR(INDEX(Tableau1[[#Headers],[01_LANCEMENT]:[15]],1,MATCH(récap!H926,OFFSET(Tableau1[[#Headers],[01_LANCEMENT]:[15]],MATCH(récap!J926,Tableau1[Codearticle],0),0),0)),"")</f>
        <v>15</v>
      </c>
      <c r="S926" t="e">
        <f>IF(P926=0,"",VLOOKUP(J926,[1]!Tableau1[#All],3,0))</f>
        <v>#REF!</v>
      </c>
      <c r="T926" s="11">
        <f t="shared" si="114"/>
        <v>47</v>
      </c>
      <c r="U926" t="str">
        <f t="shared" si="115"/>
        <v>2023-47</v>
      </c>
    </row>
    <row r="927" spans="5:21" x14ac:dyDescent="0.3">
      <c r="E927">
        <v>1159745</v>
      </c>
      <c r="H927">
        <v>280</v>
      </c>
      <c r="I927" t="s">
        <v>955</v>
      </c>
      <c r="J927" t="s">
        <v>14</v>
      </c>
      <c r="K927" s="10">
        <v>45254</v>
      </c>
      <c r="L927" t="s">
        <v>1800</v>
      </c>
      <c r="M927" t="s">
        <v>28</v>
      </c>
      <c r="N927" t="str">
        <f>IF(VLOOKUP(J927,[1]liste!M:M,1,0)&gt;0,"oui","non")</f>
        <v>oui</v>
      </c>
      <c r="O927" t="str">
        <f>VLOOKUP(J927,[1]liste!M:N,2,0)</f>
        <v>DF</v>
      </c>
      <c r="P927" t="e">
        <f>MATCH(J927,[1]!Tableau1[Codearticle],0)</f>
        <v>#REF!</v>
      </c>
      <c r="R927" t="str">
        <f ca="1">IFERROR(INDEX(Tableau1[[#Headers],[01_LANCEMENT]:[15]],1,MATCH(récap!H927,OFFSET(Tableau1[[#Headers],[01_LANCEMENT]:[15]],MATCH(récap!J927,Tableau1[Codearticle],0),0),0)),"")</f>
        <v>15</v>
      </c>
      <c r="S927" t="e">
        <f>IF(P927=0,"",VLOOKUP(J927,[1]!Tableau1[#All],3,0))</f>
        <v>#REF!</v>
      </c>
      <c r="T927" s="11">
        <f t="shared" si="114"/>
        <v>47</v>
      </c>
      <c r="U927" t="str">
        <f t="shared" si="115"/>
        <v>2023-47</v>
      </c>
    </row>
    <row r="928" spans="5:21" x14ac:dyDescent="0.3">
      <c r="E928">
        <v>5697957</v>
      </c>
      <c r="H928">
        <v>210</v>
      </c>
      <c r="I928" t="s">
        <v>956</v>
      </c>
      <c r="J928" t="s">
        <v>14</v>
      </c>
      <c r="K928" s="10">
        <v>45243</v>
      </c>
      <c r="L928" t="s">
        <v>1800</v>
      </c>
      <c r="M928" t="s">
        <v>28</v>
      </c>
      <c r="N928" t="str">
        <f>IF(VLOOKUP(J928,[1]liste!M:M,1,0)&gt;0,"oui","non")</f>
        <v>oui</v>
      </c>
      <c r="O928" t="str">
        <f>VLOOKUP(J928,[1]liste!M:N,2,0)</f>
        <v>DF</v>
      </c>
      <c r="P928" t="e">
        <f>MATCH(J928,[1]!Tableau1[Codearticle],0)</f>
        <v>#REF!</v>
      </c>
      <c r="R928" t="str">
        <f ca="1">IFERROR(INDEX(Tableau1[[#Headers],[01_LANCEMENT]:[15]],1,MATCH(récap!H928,OFFSET(Tableau1[[#Headers],[01_LANCEMENT]:[15]],MATCH(récap!J928,Tableau1[Codearticle],0),0),0)),"")</f>
        <v/>
      </c>
      <c r="S928" t="e">
        <f>IF(P928=0,"",VLOOKUP(J928,[1]!Tableau1[#All],3,0))</f>
        <v>#REF!</v>
      </c>
      <c r="T928" s="11">
        <f t="shared" si="114"/>
        <v>46</v>
      </c>
      <c r="U928" t="str">
        <f t="shared" si="115"/>
        <v>2023-46</v>
      </c>
    </row>
    <row r="929" spans="5:21" x14ac:dyDescent="0.3">
      <c r="E929">
        <v>7410575</v>
      </c>
      <c r="H929">
        <v>280</v>
      </c>
      <c r="I929" t="s">
        <v>957</v>
      </c>
      <c r="J929" t="s">
        <v>14</v>
      </c>
      <c r="K929" s="10">
        <v>45260</v>
      </c>
      <c r="L929" t="s">
        <v>1800</v>
      </c>
      <c r="M929" t="s">
        <v>28</v>
      </c>
      <c r="N929" t="str">
        <f>IF(VLOOKUP(J929,[1]liste!M:M,1,0)&gt;0,"oui","non")</f>
        <v>oui</v>
      </c>
      <c r="O929" t="str">
        <f>VLOOKUP(J929,[1]liste!M:N,2,0)</f>
        <v>DF</v>
      </c>
      <c r="P929" t="e">
        <f>MATCH(J929,[1]!Tableau1[Codearticle],0)</f>
        <v>#REF!</v>
      </c>
      <c r="R929" t="str">
        <f ca="1">IFERROR(INDEX(Tableau1[[#Headers],[01_LANCEMENT]:[15]],1,MATCH(récap!H929,OFFSET(Tableau1[[#Headers],[01_LANCEMENT]:[15]],MATCH(récap!J929,Tableau1[Codearticle],0),0),0)),"")</f>
        <v>15</v>
      </c>
      <c r="S929" t="e">
        <f>IF(P929=0,"",VLOOKUP(J929,[1]!Tableau1[#All],3,0))</f>
        <v>#REF!</v>
      </c>
      <c r="T929" s="11">
        <f t="shared" si="114"/>
        <v>48</v>
      </c>
      <c r="U929" t="str">
        <f t="shared" si="115"/>
        <v>2023-48</v>
      </c>
    </row>
    <row r="930" spans="5:21" x14ac:dyDescent="0.3">
      <c r="E930">
        <v>8834740</v>
      </c>
      <c r="H930">
        <v>223</v>
      </c>
      <c r="I930" t="s">
        <v>958</v>
      </c>
      <c r="J930" t="s">
        <v>14</v>
      </c>
      <c r="K930" s="10">
        <v>45246</v>
      </c>
      <c r="L930" t="s">
        <v>1800</v>
      </c>
      <c r="M930" t="s">
        <v>28</v>
      </c>
      <c r="N930" t="str">
        <f>IF(VLOOKUP(J930,[1]liste!M:M,1,0)&gt;0,"oui","non")</f>
        <v>oui</v>
      </c>
      <c r="O930" t="str">
        <f>VLOOKUP(J930,[1]liste!M:N,2,0)</f>
        <v>DF</v>
      </c>
      <c r="P930" t="e">
        <f>MATCH(J930,[1]!Tableau1[Codearticle],0)</f>
        <v>#REF!</v>
      </c>
      <c r="R930" t="str">
        <f ca="1">IFERROR(INDEX(Tableau1[[#Headers],[01_LANCEMENT]:[15]],1,MATCH(récap!H930,OFFSET(Tableau1[[#Headers],[01_LANCEMENT]:[15]],MATCH(récap!J930,Tableau1[Codearticle],0),0),0)),"")</f>
        <v/>
      </c>
      <c r="S930" t="e">
        <f>IF(P930=0,"",VLOOKUP(J930,[1]!Tableau1[#All],3,0))</f>
        <v>#REF!</v>
      </c>
      <c r="T930" s="11">
        <f t="shared" si="114"/>
        <v>46</v>
      </c>
      <c r="U930" t="str">
        <f t="shared" si="115"/>
        <v>2023-46</v>
      </c>
    </row>
    <row r="931" spans="5:21" x14ac:dyDescent="0.3">
      <c r="E931">
        <v>3019636</v>
      </c>
      <c r="H931">
        <v>223</v>
      </c>
      <c r="I931" t="s">
        <v>959</v>
      </c>
      <c r="J931" t="s">
        <v>14</v>
      </c>
      <c r="K931" s="10">
        <v>45278</v>
      </c>
      <c r="L931" t="s">
        <v>1800</v>
      </c>
      <c r="M931" t="s">
        <v>28</v>
      </c>
      <c r="N931" t="str">
        <f>IF(VLOOKUP(J931,[1]liste!M:M,1,0)&gt;0,"oui","non")</f>
        <v>oui</v>
      </c>
      <c r="O931" t="str">
        <f>VLOOKUP(J931,[1]liste!M:N,2,0)</f>
        <v>DF</v>
      </c>
      <c r="P931" t="e">
        <f>MATCH(J931,[1]!Tableau1[Codearticle],0)</f>
        <v>#REF!</v>
      </c>
      <c r="R931" t="str">
        <f ca="1">IFERROR(INDEX(Tableau1[[#Headers],[01_LANCEMENT]:[15]],1,MATCH(récap!H931,OFFSET(Tableau1[[#Headers],[01_LANCEMENT]:[15]],MATCH(récap!J931,Tableau1[Codearticle],0),0),0)),"")</f>
        <v/>
      </c>
      <c r="S931" t="e">
        <f>IF(P931=0,"",VLOOKUP(J931,[1]!Tableau1[#All],3,0))</f>
        <v>#REF!</v>
      </c>
      <c r="T931" s="11">
        <f t="shared" si="114"/>
        <v>51</v>
      </c>
      <c r="U931" t="str">
        <f t="shared" si="115"/>
        <v>2023-51</v>
      </c>
    </row>
    <row r="932" spans="5:21" x14ac:dyDescent="0.3">
      <c r="E932">
        <v>5181172</v>
      </c>
      <c r="H932">
        <v>1008</v>
      </c>
      <c r="I932" t="s">
        <v>960</v>
      </c>
      <c r="J932" t="s">
        <v>14</v>
      </c>
      <c r="K932" s="10">
        <v>45239</v>
      </c>
      <c r="L932" t="s">
        <v>1800</v>
      </c>
      <c r="M932" t="s">
        <v>28</v>
      </c>
      <c r="N932" t="str">
        <f>IF(VLOOKUP(J932,[1]liste!M:M,1,0)&gt;0,"oui","non")</f>
        <v>oui</v>
      </c>
      <c r="O932" t="str">
        <f>VLOOKUP(J932,[1]liste!M:N,2,0)</f>
        <v>DF</v>
      </c>
      <c r="P932" t="e">
        <f>MATCH(J932,[1]!Tableau1[Codearticle],0)</f>
        <v>#REF!</v>
      </c>
      <c r="R932" t="str">
        <f ca="1">IFERROR(INDEX(Tableau1[[#Headers],[01_LANCEMENT]:[15]],1,MATCH(récap!H932,OFFSET(Tableau1[[#Headers],[01_LANCEMENT]:[15]],MATCH(récap!J932,Tableau1[Codearticle],0),0),0)),"")</f>
        <v/>
      </c>
      <c r="S932" t="e">
        <f>IF(P932=0,"",VLOOKUP(J932,[1]!Tableau1[#All],3,0))</f>
        <v>#REF!</v>
      </c>
      <c r="T932" s="11">
        <f t="shared" si="114"/>
        <v>45</v>
      </c>
      <c r="U932" t="str">
        <f t="shared" si="115"/>
        <v>2023-45</v>
      </c>
    </row>
    <row r="933" spans="5:21" x14ac:dyDescent="0.3">
      <c r="E933">
        <v>8353557</v>
      </c>
      <c r="H933">
        <v>130</v>
      </c>
      <c r="I933" t="s">
        <v>961</v>
      </c>
      <c r="J933" t="s">
        <v>14</v>
      </c>
      <c r="K933" s="10">
        <v>45267</v>
      </c>
      <c r="L933" t="s">
        <v>1800</v>
      </c>
      <c r="M933" t="s">
        <v>28</v>
      </c>
      <c r="N933" t="str">
        <f>IF(VLOOKUP(J933,[1]liste!M:M,1,0)&gt;0,"oui","non")</f>
        <v>oui</v>
      </c>
      <c r="O933" t="str">
        <f>VLOOKUP(J933,[1]liste!M:N,2,0)</f>
        <v>DF</v>
      </c>
      <c r="P933" t="e">
        <f>MATCH(J933,[1]!Tableau1[Codearticle],0)</f>
        <v>#REF!</v>
      </c>
      <c r="R933" t="str">
        <f ca="1">IFERROR(INDEX(Tableau1[[#Headers],[01_LANCEMENT]:[15]],1,MATCH(récap!H933,OFFSET(Tableau1[[#Headers],[01_LANCEMENT]:[15]],MATCH(récap!J933,Tableau1[Codearticle],0),0),0)),"")</f>
        <v>04</v>
      </c>
      <c r="S933" t="e">
        <f>IF(P933=0,"",VLOOKUP(J933,[1]!Tableau1[#All],3,0))</f>
        <v>#REF!</v>
      </c>
      <c r="T933" s="11">
        <f t="shared" si="114"/>
        <v>49</v>
      </c>
      <c r="U933" t="str">
        <f t="shared" si="115"/>
        <v>2023-49</v>
      </c>
    </row>
    <row r="934" spans="5:21" x14ac:dyDescent="0.3">
      <c r="E934">
        <v>5113023</v>
      </c>
      <c r="H934">
        <v>10</v>
      </c>
      <c r="I934" t="s">
        <v>962</v>
      </c>
      <c r="J934" t="s">
        <v>14</v>
      </c>
      <c r="K934" s="10">
        <v>45252</v>
      </c>
      <c r="L934" t="s">
        <v>1800</v>
      </c>
      <c r="M934" t="s">
        <v>28</v>
      </c>
      <c r="N934" t="str">
        <f>IF(VLOOKUP(J934,[1]liste!M:M,1,0)&gt;0,"oui","non")</f>
        <v>oui</v>
      </c>
      <c r="O934" t="str">
        <f>VLOOKUP(J934,[1]liste!M:N,2,0)</f>
        <v>DF</v>
      </c>
      <c r="P934" t="e">
        <f>MATCH(J934,[1]!Tableau1[Codearticle],0)</f>
        <v>#REF!</v>
      </c>
      <c r="R934" t="str">
        <f ca="1">IFERROR(INDEX(Tableau1[[#Headers],[01_LANCEMENT]:[15]],1,MATCH(récap!H934,OFFSET(Tableau1[[#Headers],[01_LANCEMENT]:[15]],MATCH(récap!J934,Tableau1[Codearticle],0),0),0)),"")</f>
        <v>01_LANCEMENT</v>
      </c>
      <c r="S934" t="e">
        <f>IF(P934=0,"",VLOOKUP(J934,[1]!Tableau1[#All],3,0))</f>
        <v>#REF!</v>
      </c>
      <c r="T934" s="11">
        <f t="shared" ref="T934:T936" si="116">_xlfn.ISOWEEKNUM(K934)</f>
        <v>47</v>
      </c>
      <c r="U934" t="str">
        <f t="shared" ref="U934:U936" si="117">YEAR(K934)&amp;"-"&amp;""&amp;T934</f>
        <v>2023-47</v>
      </c>
    </row>
    <row r="935" spans="5:21" x14ac:dyDescent="0.3">
      <c r="E935">
        <v>3924175</v>
      </c>
      <c r="H935">
        <v>160</v>
      </c>
      <c r="I935" t="s">
        <v>963</v>
      </c>
      <c r="J935" t="s">
        <v>14</v>
      </c>
      <c r="K935" s="10">
        <v>45250</v>
      </c>
      <c r="L935" t="s">
        <v>1800</v>
      </c>
      <c r="M935" t="s">
        <v>28</v>
      </c>
      <c r="N935" t="str">
        <f>IF(VLOOKUP(J935,[1]liste!M:M,1,0)&gt;0,"oui","non")</f>
        <v>oui</v>
      </c>
      <c r="O935" t="str">
        <f>VLOOKUP(J935,[1]liste!M:N,2,0)</f>
        <v>DF</v>
      </c>
      <c r="P935" t="e">
        <f>MATCH(J935,[1]!Tableau1[Codearticle],0)</f>
        <v>#REF!</v>
      </c>
      <c r="R935" t="str">
        <f ca="1">IFERROR(INDEX(Tableau1[[#Headers],[01_LANCEMENT]:[15]],1,MATCH(récap!H935,OFFSET(Tableau1[[#Headers],[01_LANCEMENT]:[15]],MATCH(récap!J935,Tableau1[Codearticle],0),0),0)),"")</f>
        <v/>
      </c>
      <c r="S935" t="e">
        <f>IF(P935=0,"",VLOOKUP(J935,[1]!Tableau1[#All],3,0))</f>
        <v>#REF!</v>
      </c>
      <c r="T935" s="11">
        <f t="shared" si="116"/>
        <v>47</v>
      </c>
      <c r="U935" t="str">
        <f t="shared" si="117"/>
        <v>2023-47</v>
      </c>
    </row>
    <row r="936" spans="5:21" x14ac:dyDescent="0.3">
      <c r="E936">
        <v>3195900</v>
      </c>
      <c r="H936">
        <v>9100</v>
      </c>
      <c r="I936" t="s">
        <v>964</v>
      </c>
      <c r="J936" t="s">
        <v>14</v>
      </c>
      <c r="K936" s="10">
        <v>45251</v>
      </c>
      <c r="L936" t="s">
        <v>1800</v>
      </c>
      <c r="M936" t="s">
        <v>28</v>
      </c>
      <c r="N936" t="str">
        <f>IF(VLOOKUP(J936,[1]liste!M:M,1,0)&gt;0,"oui","non")</f>
        <v>oui</v>
      </c>
      <c r="O936" t="str">
        <f>VLOOKUP(J936,[1]liste!M:N,2,0)</f>
        <v>DF</v>
      </c>
      <c r="P936" t="e">
        <f>MATCH(J936,[1]!Tableau1[Codearticle],0)</f>
        <v>#REF!</v>
      </c>
      <c r="R936" t="str">
        <f ca="1">IFERROR(INDEX(Tableau1[[#Headers],[01_LANCEMENT]:[15]],1,MATCH(récap!H936,OFFSET(Tableau1[[#Headers],[01_LANCEMENT]:[15]],MATCH(récap!J936,Tableau1[Codearticle],0),0),0)),"")</f>
        <v/>
      </c>
      <c r="S936" t="e">
        <f>IF(P936=0,"",VLOOKUP(J936,[1]!Tableau1[#All],3,0))</f>
        <v>#REF!</v>
      </c>
      <c r="T936" s="11">
        <f t="shared" si="116"/>
        <v>47</v>
      </c>
      <c r="U936" t="str">
        <f t="shared" si="117"/>
        <v>2023-47</v>
      </c>
    </row>
    <row r="937" spans="5:21" x14ac:dyDescent="0.3">
      <c r="E937">
        <v>7399813</v>
      </c>
      <c r="H937">
        <v>45</v>
      </c>
      <c r="I937" t="s">
        <v>965</v>
      </c>
      <c r="J937" t="s">
        <v>14</v>
      </c>
      <c r="K937" s="10">
        <v>45268</v>
      </c>
      <c r="L937" t="s">
        <v>1800</v>
      </c>
      <c r="M937" t="s">
        <v>28</v>
      </c>
      <c r="N937" t="str">
        <f>IF(VLOOKUP(J937,[1]liste!M:M,1,0)&gt;0,"oui","non")</f>
        <v>oui</v>
      </c>
      <c r="O937" t="str">
        <f>VLOOKUP(J937,[1]liste!M:N,2,0)</f>
        <v>DF</v>
      </c>
      <c r="P937" t="e">
        <f>MATCH(J937,[1]!Tableau1[Codearticle],0)</f>
        <v>#REF!</v>
      </c>
      <c r="R937" t="str">
        <f ca="1">IFERROR(INDEX(Tableau1[[#Headers],[01_LANCEMENT]:[15]],1,MATCH(récap!H937,OFFSET(Tableau1[[#Headers],[01_LANCEMENT]:[15]],MATCH(récap!J937,Tableau1[Codearticle],0),0),0)),"")</f>
        <v/>
      </c>
      <c r="S937" t="e">
        <f>IF(P937=0,"",VLOOKUP(J937,[1]!Tableau1[#All],3,0))</f>
        <v>#REF!</v>
      </c>
      <c r="T937" s="11">
        <f t="shared" ref="T937:T949" si="118">_xlfn.ISOWEEKNUM(K937)</f>
        <v>49</v>
      </c>
      <c r="U937" t="str">
        <f t="shared" ref="U937:U949" si="119">YEAR(K937)&amp;"-"&amp;""&amp;T937</f>
        <v>2023-49</v>
      </c>
    </row>
    <row r="938" spans="5:21" x14ac:dyDescent="0.3">
      <c r="E938">
        <v>2844221</v>
      </c>
      <c r="H938">
        <v>130</v>
      </c>
      <c r="I938" t="s">
        <v>966</v>
      </c>
      <c r="J938" t="s">
        <v>14</v>
      </c>
      <c r="K938" s="10">
        <v>45266</v>
      </c>
      <c r="L938" t="s">
        <v>1800</v>
      </c>
      <c r="M938" t="s">
        <v>28</v>
      </c>
      <c r="N938" t="str">
        <f>IF(VLOOKUP(J938,[1]liste!M:M,1,0)&gt;0,"oui","non")</f>
        <v>oui</v>
      </c>
      <c r="O938" t="str">
        <f>VLOOKUP(J938,[1]liste!M:N,2,0)</f>
        <v>DF</v>
      </c>
      <c r="P938" t="e">
        <f>MATCH(J938,[1]!Tableau1[Codearticle],0)</f>
        <v>#REF!</v>
      </c>
      <c r="R938" t="str">
        <f ca="1">IFERROR(INDEX(Tableau1[[#Headers],[01_LANCEMENT]:[15]],1,MATCH(récap!H938,OFFSET(Tableau1[[#Headers],[01_LANCEMENT]:[15]],MATCH(récap!J938,Tableau1[Codearticle],0),0),0)),"")</f>
        <v>04</v>
      </c>
      <c r="S938" t="e">
        <f>IF(P938=0,"",VLOOKUP(J938,[1]!Tableau1[#All],3,0))</f>
        <v>#REF!</v>
      </c>
      <c r="T938" s="11">
        <f t="shared" si="118"/>
        <v>49</v>
      </c>
      <c r="U938" t="str">
        <f t="shared" si="119"/>
        <v>2023-49</v>
      </c>
    </row>
    <row r="939" spans="5:21" x14ac:dyDescent="0.3">
      <c r="E939">
        <v>3819049</v>
      </c>
      <c r="H939">
        <v>130</v>
      </c>
      <c r="I939" t="s">
        <v>967</v>
      </c>
      <c r="J939" t="s">
        <v>14</v>
      </c>
      <c r="K939" s="10">
        <v>45266</v>
      </c>
      <c r="L939" t="s">
        <v>1800</v>
      </c>
      <c r="M939" t="s">
        <v>28</v>
      </c>
      <c r="N939" t="str">
        <f>IF(VLOOKUP(J939,[1]liste!M:M,1,0)&gt;0,"oui","non")</f>
        <v>oui</v>
      </c>
      <c r="O939" t="str">
        <f>VLOOKUP(J939,[1]liste!M:N,2,0)</f>
        <v>DF</v>
      </c>
      <c r="P939" t="e">
        <f>MATCH(J939,[1]!Tableau1[Codearticle],0)</f>
        <v>#REF!</v>
      </c>
      <c r="R939" t="str">
        <f ca="1">IFERROR(INDEX(Tableau1[[#Headers],[01_LANCEMENT]:[15]],1,MATCH(récap!H939,OFFSET(Tableau1[[#Headers],[01_LANCEMENT]:[15]],MATCH(récap!J939,Tableau1[Codearticle],0),0),0)),"")</f>
        <v>04</v>
      </c>
      <c r="S939" t="e">
        <f>IF(P939=0,"",VLOOKUP(J939,[1]!Tableau1[#All],3,0))</f>
        <v>#REF!</v>
      </c>
      <c r="T939" s="11">
        <f t="shared" si="118"/>
        <v>49</v>
      </c>
      <c r="U939" t="str">
        <f t="shared" si="119"/>
        <v>2023-49</v>
      </c>
    </row>
    <row r="940" spans="5:21" x14ac:dyDescent="0.3">
      <c r="E940">
        <v>2301557</v>
      </c>
      <c r="H940">
        <v>130</v>
      </c>
      <c r="I940" t="s">
        <v>968</v>
      </c>
      <c r="J940" t="s">
        <v>14</v>
      </c>
      <c r="K940" s="10">
        <v>45236</v>
      </c>
      <c r="L940" t="s">
        <v>1800</v>
      </c>
      <c r="M940" t="s">
        <v>28</v>
      </c>
      <c r="N940" t="str">
        <f>IF(VLOOKUP(J940,[1]liste!M:M,1,0)&gt;0,"oui","non")</f>
        <v>oui</v>
      </c>
      <c r="O940" t="str">
        <f>VLOOKUP(J940,[1]liste!M:N,2,0)</f>
        <v>DF</v>
      </c>
      <c r="P940" t="e">
        <f>MATCH(J940,[1]!Tableau1[Codearticle],0)</f>
        <v>#REF!</v>
      </c>
      <c r="R940" t="str">
        <f ca="1">IFERROR(INDEX(Tableau1[[#Headers],[01_LANCEMENT]:[15]],1,MATCH(récap!H940,OFFSET(Tableau1[[#Headers],[01_LANCEMENT]:[15]],MATCH(récap!J940,Tableau1[Codearticle],0),0),0)),"")</f>
        <v>04</v>
      </c>
      <c r="S940" t="e">
        <f>IF(P940=0,"",VLOOKUP(J940,[1]!Tableau1[#All],3,0))</f>
        <v>#REF!</v>
      </c>
      <c r="T940" s="11">
        <f t="shared" si="118"/>
        <v>45</v>
      </c>
      <c r="U940" t="str">
        <f t="shared" si="119"/>
        <v>2023-45</v>
      </c>
    </row>
    <row r="941" spans="5:21" x14ac:dyDescent="0.3">
      <c r="E941">
        <v>3890076</v>
      </c>
      <c r="H941">
        <v>130</v>
      </c>
      <c r="I941" t="s">
        <v>969</v>
      </c>
      <c r="J941" t="s">
        <v>14</v>
      </c>
      <c r="K941" s="10">
        <v>45237</v>
      </c>
      <c r="L941" t="s">
        <v>1800</v>
      </c>
      <c r="M941" t="s">
        <v>28</v>
      </c>
      <c r="N941" t="str">
        <f>IF(VLOOKUP(J941,[1]liste!M:M,1,0)&gt;0,"oui","non")</f>
        <v>oui</v>
      </c>
      <c r="O941" t="str">
        <f>VLOOKUP(J941,[1]liste!M:N,2,0)</f>
        <v>DF</v>
      </c>
      <c r="P941" t="e">
        <f>MATCH(J941,[1]!Tableau1[Codearticle],0)</f>
        <v>#REF!</v>
      </c>
      <c r="R941" t="str">
        <f ca="1">IFERROR(INDEX(Tableau1[[#Headers],[01_LANCEMENT]:[15]],1,MATCH(récap!H941,OFFSET(Tableau1[[#Headers],[01_LANCEMENT]:[15]],MATCH(récap!J941,Tableau1[Codearticle],0),0),0)),"")</f>
        <v>04</v>
      </c>
      <c r="S941" t="e">
        <f>IF(P941=0,"",VLOOKUP(J941,[1]!Tableau1[#All],3,0))</f>
        <v>#REF!</v>
      </c>
      <c r="T941" s="11">
        <f t="shared" si="118"/>
        <v>45</v>
      </c>
      <c r="U941" t="str">
        <f t="shared" si="119"/>
        <v>2023-45</v>
      </c>
    </row>
    <row r="942" spans="5:21" x14ac:dyDescent="0.3">
      <c r="E942">
        <v>4994018</v>
      </c>
      <c r="H942">
        <v>130</v>
      </c>
      <c r="I942" t="s">
        <v>970</v>
      </c>
      <c r="J942" t="s">
        <v>14</v>
      </c>
      <c r="K942" s="10">
        <v>45237</v>
      </c>
      <c r="L942" t="s">
        <v>1800</v>
      </c>
      <c r="M942" t="s">
        <v>28</v>
      </c>
      <c r="N942" t="str">
        <f>IF(VLOOKUP(J942,[1]liste!M:M,1,0)&gt;0,"oui","non")</f>
        <v>oui</v>
      </c>
      <c r="O942" t="str">
        <f>VLOOKUP(J942,[1]liste!M:N,2,0)</f>
        <v>DF</v>
      </c>
      <c r="P942" t="e">
        <f>MATCH(J942,[1]!Tableau1[Codearticle],0)</f>
        <v>#REF!</v>
      </c>
      <c r="R942" t="str">
        <f ca="1">IFERROR(INDEX(Tableau1[[#Headers],[01_LANCEMENT]:[15]],1,MATCH(récap!H942,OFFSET(Tableau1[[#Headers],[01_LANCEMENT]:[15]],MATCH(récap!J942,Tableau1[Codearticle],0),0),0)),"")</f>
        <v>04</v>
      </c>
      <c r="S942" t="e">
        <f>IF(P942=0,"",VLOOKUP(J942,[1]!Tableau1[#All],3,0))</f>
        <v>#REF!</v>
      </c>
      <c r="T942" s="11">
        <f t="shared" si="118"/>
        <v>45</v>
      </c>
      <c r="U942" t="str">
        <f t="shared" si="119"/>
        <v>2023-45</v>
      </c>
    </row>
    <row r="943" spans="5:21" x14ac:dyDescent="0.3">
      <c r="E943">
        <v>4405268</v>
      </c>
      <c r="H943">
        <v>130</v>
      </c>
      <c r="I943" t="s">
        <v>971</v>
      </c>
      <c r="J943" t="s">
        <v>14</v>
      </c>
      <c r="K943" s="10">
        <v>45246</v>
      </c>
      <c r="L943" t="s">
        <v>1800</v>
      </c>
      <c r="M943" t="s">
        <v>28</v>
      </c>
      <c r="N943" t="str">
        <f>IF(VLOOKUP(J943,[1]liste!M:M,1,0)&gt;0,"oui","non")</f>
        <v>oui</v>
      </c>
      <c r="O943" t="str">
        <f>VLOOKUP(J943,[1]liste!M:N,2,0)</f>
        <v>DF</v>
      </c>
      <c r="P943" t="e">
        <f>MATCH(J943,[1]!Tableau1[Codearticle],0)</f>
        <v>#REF!</v>
      </c>
      <c r="R943" t="str">
        <f ca="1">IFERROR(INDEX(Tableau1[[#Headers],[01_LANCEMENT]:[15]],1,MATCH(récap!H943,OFFSET(Tableau1[[#Headers],[01_LANCEMENT]:[15]],MATCH(récap!J943,Tableau1[Codearticle],0),0),0)),"")</f>
        <v>04</v>
      </c>
      <c r="S943" t="e">
        <f>IF(P943=0,"",VLOOKUP(J943,[1]!Tableau1[#All],3,0))</f>
        <v>#REF!</v>
      </c>
      <c r="T943" s="11">
        <f t="shared" si="118"/>
        <v>46</v>
      </c>
      <c r="U943" t="str">
        <f t="shared" si="119"/>
        <v>2023-46</v>
      </c>
    </row>
    <row r="944" spans="5:21" x14ac:dyDescent="0.3">
      <c r="E944">
        <v>7110137</v>
      </c>
      <c r="H944">
        <v>130</v>
      </c>
      <c r="I944" t="s">
        <v>972</v>
      </c>
      <c r="J944" t="s">
        <v>14</v>
      </c>
      <c r="K944" s="10">
        <v>45247</v>
      </c>
      <c r="L944" t="s">
        <v>1800</v>
      </c>
      <c r="M944" t="s">
        <v>28</v>
      </c>
      <c r="N944" t="str">
        <f>IF(VLOOKUP(J944,[1]liste!M:M,1,0)&gt;0,"oui","non")</f>
        <v>oui</v>
      </c>
      <c r="O944" t="str">
        <f>VLOOKUP(J944,[1]liste!M:N,2,0)</f>
        <v>DF</v>
      </c>
      <c r="P944" t="e">
        <f>MATCH(J944,[1]!Tableau1[Codearticle],0)</f>
        <v>#REF!</v>
      </c>
      <c r="R944" t="str">
        <f ca="1">IFERROR(INDEX(Tableau1[[#Headers],[01_LANCEMENT]:[15]],1,MATCH(récap!H944,OFFSET(Tableau1[[#Headers],[01_LANCEMENT]:[15]],MATCH(récap!J944,Tableau1[Codearticle],0),0),0)),"")</f>
        <v>04</v>
      </c>
      <c r="S944" t="e">
        <f>IF(P944=0,"",VLOOKUP(J944,[1]!Tableau1[#All],3,0))</f>
        <v>#REF!</v>
      </c>
      <c r="T944" s="11">
        <f t="shared" si="118"/>
        <v>46</v>
      </c>
      <c r="U944" t="str">
        <f t="shared" si="119"/>
        <v>2023-46</v>
      </c>
    </row>
    <row r="945" spans="5:21" x14ac:dyDescent="0.3">
      <c r="E945">
        <v>8711454</v>
      </c>
      <c r="H945">
        <v>9125</v>
      </c>
      <c r="I945" t="s">
        <v>973</v>
      </c>
      <c r="J945" t="s">
        <v>14</v>
      </c>
      <c r="K945" s="10">
        <v>45260</v>
      </c>
      <c r="L945" t="s">
        <v>1800</v>
      </c>
      <c r="M945" t="s">
        <v>28</v>
      </c>
      <c r="N945" t="str">
        <f>IF(VLOOKUP(J945,[1]liste!M:M,1,0)&gt;0,"oui","non")</f>
        <v>oui</v>
      </c>
      <c r="O945" t="str">
        <f>VLOOKUP(J945,[1]liste!M:N,2,0)</f>
        <v>DF</v>
      </c>
      <c r="P945" t="e">
        <f>MATCH(J945,[1]!Tableau1[Codearticle],0)</f>
        <v>#REF!</v>
      </c>
      <c r="R945" t="str">
        <f ca="1">IFERROR(INDEX(Tableau1[[#Headers],[01_LANCEMENT]:[15]],1,MATCH(récap!H945,OFFSET(Tableau1[[#Headers],[01_LANCEMENT]:[15]],MATCH(récap!J945,Tableau1[Codearticle],0),0),0)),"")</f>
        <v/>
      </c>
      <c r="S945" t="e">
        <f>IF(P945=0,"",VLOOKUP(J945,[1]!Tableau1[#All],3,0))</f>
        <v>#REF!</v>
      </c>
      <c r="T945" s="11">
        <f t="shared" si="118"/>
        <v>48</v>
      </c>
      <c r="U945" t="str">
        <f t="shared" si="119"/>
        <v>2023-48</v>
      </c>
    </row>
    <row r="946" spans="5:21" x14ac:dyDescent="0.3">
      <c r="E946">
        <v>1965206</v>
      </c>
      <c r="H946">
        <v>9250</v>
      </c>
      <c r="I946" t="s">
        <v>974</v>
      </c>
      <c r="J946" t="s">
        <v>14</v>
      </c>
      <c r="K946" s="10">
        <v>45240</v>
      </c>
      <c r="L946" t="s">
        <v>1800</v>
      </c>
      <c r="M946" t="s">
        <v>28</v>
      </c>
      <c r="N946" t="str">
        <f>IF(VLOOKUP(J946,[1]liste!M:M,1,0)&gt;0,"oui","non")</f>
        <v>oui</v>
      </c>
      <c r="O946" t="str">
        <f>VLOOKUP(J946,[1]liste!M:N,2,0)</f>
        <v>DF</v>
      </c>
      <c r="P946" t="e">
        <f>MATCH(J946,[1]!Tableau1[Codearticle],0)</f>
        <v>#REF!</v>
      </c>
      <c r="R946" t="str">
        <f ca="1">IFERROR(INDEX(Tableau1[[#Headers],[01_LANCEMENT]:[15]],1,MATCH(récap!H946,OFFSET(Tableau1[[#Headers],[01_LANCEMENT]:[15]],MATCH(récap!J946,Tableau1[Codearticle],0),0),0)),"")</f>
        <v/>
      </c>
      <c r="S946" t="e">
        <f>IF(P946=0,"",VLOOKUP(J946,[1]!Tableau1[#All],3,0))</f>
        <v>#REF!</v>
      </c>
      <c r="T946" s="11">
        <f t="shared" si="118"/>
        <v>45</v>
      </c>
      <c r="U946" t="str">
        <f t="shared" si="119"/>
        <v>2023-45</v>
      </c>
    </row>
    <row r="947" spans="5:21" x14ac:dyDescent="0.3">
      <c r="E947">
        <v>2543745</v>
      </c>
      <c r="H947">
        <v>9065</v>
      </c>
      <c r="I947" t="s">
        <v>975</v>
      </c>
      <c r="J947" t="s">
        <v>14</v>
      </c>
      <c r="K947" s="10">
        <v>45259</v>
      </c>
      <c r="L947" t="s">
        <v>1800</v>
      </c>
      <c r="M947" t="s">
        <v>28</v>
      </c>
      <c r="N947" t="str">
        <f>IF(VLOOKUP(J947,[1]liste!M:M,1,0)&gt;0,"oui","non")</f>
        <v>oui</v>
      </c>
      <c r="O947" t="str">
        <f>VLOOKUP(J947,[1]liste!M:N,2,0)</f>
        <v>DF</v>
      </c>
      <c r="P947" t="e">
        <f>MATCH(J947,[1]!Tableau1[Codearticle],0)</f>
        <v>#REF!</v>
      </c>
      <c r="R947" t="str">
        <f ca="1">IFERROR(INDEX(Tableau1[[#Headers],[01_LANCEMENT]:[15]],1,MATCH(récap!H947,OFFSET(Tableau1[[#Headers],[01_LANCEMENT]:[15]],MATCH(récap!J947,Tableau1[Codearticle],0),0),0)),"")</f>
        <v/>
      </c>
      <c r="S947" t="e">
        <f>IF(P947=0,"",VLOOKUP(J947,[1]!Tableau1[#All],3,0))</f>
        <v>#REF!</v>
      </c>
      <c r="T947" s="11">
        <f t="shared" si="118"/>
        <v>48</v>
      </c>
      <c r="U947" t="str">
        <f t="shared" si="119"/>
        <v>2023-48</v>
      </c>
    </row>
    <row r="948" spans="5:21" x14ac:dyDescent="0.3">
      <c r="E948">
        <v>1460555</v>
      </c>
      <c r="H948">
        <v>935</v>
      </c>
      <c r="I948" t="s">
        <v>976</v>
      </c>
      <c r="J948" t="s">
        <v>14</v>
      </c>
      <c r="K948" s="10">
        <v>45268</v>
      </c>
      <c r="L948" t="s">
        <v>1800</v>
      </c>
      <c r="M948" t="s">
        <v>28</v>
      </c>
      <c r="N948" t="str">
        <f>IF(VLOOKUP(J948,[1]liste!M:M,1,0)&gt;0,"oui","non")</f>
        <v>oui</v>
      </c>
      <c r="O948" t="str">
        <f>VLOOKUP(J948,[1]liste!M:N,2,0)</f>
        <v>DF</v>
      </c>
      <c r="P948" t="e">
        <f>MATCH(J948,[1]!Tableau1[Codearticle],0)</f>
        <v>#REF!</v>
      </c>
      <c r="R948" t="str">
        <f ca="1">IFERROR(INDEX(Tableau1[[#Headers],[01_LANCEMENT]:[15]],1,MATCH(récap!H948,OFFSET(Tableau1[[#Headers],[01_LANCEMENT]:[15]],MATCH(récap!J948,Tableau1[Codearticle],0),0),0)),"")</f>
        <v/>
      </c>
      <c r="S948" t="e">
        <f>IF(P948=0,"",VLOOKUP(J948,[1]!Tableau1[#All],3,0))</f>
        <v>#REF!</v>
      </c>
      <c r="T948" s="11">
        <f t="shared" si="118"/>
        <v>49</v>
      </c>
      <c r="U948" t="str">
        <f t="shared" si="119"/>
        <v>2023-49</v>
      </c>
    </row>
    <row r="949" spans="5:21" x14ac:dyDescent="0.3">
      <c r="E949">
        <v>7877341</v>
      </c>
      <c r="H949">
        <v>9100</v>
      </c>
      <c r="I949" t="s">
        <v>977</v>
      </c>
      <c r="J949" t="s">
        <v>14</v>
      </c>
      <c r="K949" s="10">
        <v>45268</v>
      </c>
      <c r="L949" t="s">
        <v>1800</v>
      </c>
      <c r="M949" t="s">
        <v>28</v>
      </c>
      <c r="N949" t="str">
        <f>IF(VLOOKUP(J949,[1]liste!M:M,1,0)&gt;0,"oui","non")</f>
        <v>oui</v>
      </c>
      <c r="O949" t="str">
        <f>VLOOKUP(J949,[1]liste!M:N,2,0)</f>
        <v>DF</v>
      </c>
      <c r="P949" t="e">
        <f>MATCH(J949,[1]!Tableau1[Codearticle],0)</f>
        <v>#REF!</v>
      </c>
      <c r="R949" t="str">
        <f ca="1">IFERROR(INDEX(Tableau1[[#Headers],[01_LANCEMENT]:[15]],1,MATCH(récap!H949,OFFSET(Tableau1[[#Headers],[01_LANCEMENT]:[15]],MATCH(récap!J949,Tableau1[Codearticle],0),0),0)),"")</f>
        <v/>
      </c>
      <c r="S949" t="e">
        <f>IF(P949=0,"",VLOOKUP(J949,[1]!Tableau1[#All],3,0))</f>
        <v>#REF!</v>
      </c>
      <c r="T949" s="11">
        <f t="shared" si="118"/>
        <v>49</v>
      </c>
      <c r="U949" t="str">
        <f t="shared" si="119"/>
        <v>2023-49</v>
      </c>
    </row>
    <row r="950" spans="5:21" x14ac:dyDescent="0.3">
      <c r="E950">
        <v>2271764</v>
      </c>
      <c r="H950">
        <v>130</v>
      </c>
      <c r="I950" t="s">
        <v>978</v>
      </c>
      <c r="J950" t="s">
        <v>14</v>
      </c>
      <c r="K950" s="10">
        <v>45268</v>
      </c>
      <c r="L950" t="s">
        <v>1800</v>
      </c>
      <c r="M950" t="s">
        <v>28</v>
      </c>
      <c r="N950" t="str">
        <f>IF(VLOOKUP(J950,[1]liste!M:M,1,0)&gt;0,"oui","non")</f>
        <v>oui</v>
      </c>
      <c r="O950" t="str">
        <f>VLOOKUP(J950,[1]liste!M:N,2,0)</f>
        <v>DF</v>
      </c>
      <c r="P950" t="e">
        <f>MATCH(J950,[1]!Tableau1[Codearticle],0)</f>
        <v>#REF!</v>
      </c>
      <c r="R950" t="str">
        <f ca="1">IFERROR(INDEX(Tableau1[[#Headers],[01_LANCEMENT]:[15]],1,MATCH(récap!H950,OFFSET(Tableau1[[#Headers],[01_LANCEMENT]:[15]],MATCH(récap!J950,Tableau1[Codearticle],0),0),0)),"")</f>
        <v>04</v>
      </c>
      <c r="S950" t="e">
        <f>IF(P950=0,"",VLOOKUP(J950,[1]!Tableau1[#All],3,0))</f>
        <v>#REF!</v>
      </c>
      <c r="T950" s="11">
        <f t="shared" ref="T950:T961" si="120">_xlfn.ISOWEEKNUM(K950)</f>
        <v>49</v>
      </c>
      <c r="U950" t="str">
        <f t="shared" ref="U950:U961" si="121">YEAR(K950)&amp;"-"&amp;""&amp;T950</f>
        <v>2023-49</v>
      </c>
    </row>
    <row r="951" spans="5:21" x14ac:dyDescent="0.3">
      <c r="E951">
        <v>9115801</v>
      </c>
      <c r="H951">
        <v>130</v>
      </c>
      <c r="I951" t="s">
        <v>979</v>
      </c>
      <c r="J951" t="s">
        <v>14</v>
      </c>
      <c r="K951" s="10">
        <v>45279</v>
      </c>
      <c r="L951" t="s">
        <v>1800</v>
      </c>
      <c r="M951" t="s">
        <v>28</v>
      </c>
      <c r="N951" t="str">
        <f>IF(VLOOKUP(J951,[1]liste!M:M,1,0)&gt;0,"oui","non")</f>
        <v>oui</v>
      </c>
      <c r="O951" t="str">
        <f>VLOOKUP(J951,[1]liste!M:N,2,0)</f>
        <v>DF</v>
      </c>
      <c r="P951" t="e">
        <f>MATCH(J951,[1]!Tableau1[Codearticle],0)</f>
        <v>#REF!</v>
      </c>
      <c r="R951" t="str">
        <f ca="1">IFERROR(INDEX(Tableau1[[#Headers],[01_LANCEMENT]:[15]],1,MATCH(récap!H951,OFFSET(Tableau1[[#Headers],[01_LANCEMENT]:[15]],MATCH(récap!J951,Tableau1[Codearticle],0),0),0)),"")</f>
        <v>04</v>
      </c>
      <c r="S951" t="e">
        <f>IF(P951=0,"",VLOOKUP(J951,[1]!Tableau1[#All],3,0))</f>
        <v>#REF!</v>
      </c>
      <c r="T951" s="11">
        <f t="shared" si="120"/>
        <v>51</v>
      </c>
      <c r="U951" t="str">
        <f t="shared" si="121"/>
        <v>2023-51</v>
      </c>
    </row>
    <row r="952" spans="5:21" x14ac:dyDescent="0.3">
      <c r="E952">
        <v>9545241</v>
      </c>
      <c r="H952">
        <v>130</v>
      </c>
      <c r="I952" t="s">
        <v>980</v>
      </c>
      <c r="J952" t="s">
        <v>14</v>
      </c>
      <c r="K952" s="10">
        <v>45288</v>
      </c>
      <c r="L952" t="s">
        <v>1800</v>
      </c>
      <c r="M952" t="s">
        <v>28</v>
      </c>
      <c r="N952" t="str">
        <f>IF(VLOOKUP(J952,[1]liste!M:M,1,0)&gt;0,"oui","non")</f>
        <v>oui</v>
      </c>
      <c r="O952" t="str">
        <f>VLOOKUP(J952,[1]liste!M:N,2,0)</f>
        <v>DF</v>
      </c>
      <c r="P952" t="e">
        <f>MATCH(J952,[1]!Tableau1[Codearticle],0)</f>
        <v>#REF!</v>
      </c>
      <c r="R952" t="str">
        <f ca="1">IFERROR(INDEX(Tableau1[[#Headers],[01_LANCEMENT]:[15]],1,MATCH(récap!H952,OFFSET(Tableau1[[#Headers],[01_LANCEMENT]:[15]],MATCH(récap!J952,Tableau1[Codearticle],0),0),0)),"")</f>
        <v>04</v>
      </c>
      <c r="S952" t="e">
        <f>IF(P952=0,"",VLOOKUP(J952,[1]!Tableau1[#All],3,0))</f>
        <v>#REF!</v>
      </c>
      <c r="T952" s="11">
        <f t="shared" si="120"/>
        <v>52</v>
      </c>
      <c r="U952" t="str">
        <f t="shared" si="121"/>
        <v>2023-52</v>
      </c>
    </row>
    <row r="953" spans="5:21" x14ac:dyDescent="0.3">
      <c r="E953">
        <v>1041676</v>
      </c>
      <c r="H953">
        <v>280</v>
      </c>
      <c r="I953" t="s">
        <v>981</v>
      </c>
      <c r="J953" t="s">
        <v>14</v>
      </c>
      <c r="K953" s="10">
        <v>45266</v>
      </c>
      <c r="L953" t="s">
        <v>1800</v>
      </c>
      <c r="M953" t="s">
        <v>28</v>
      </c>
      <c r="N953" t="str">
        <f>IF(VLOOKUP(J953,[1]liste!M:M,1,0)&gt;0,"oui","non")</f>
        <v>oui</v>
      </c>
      <c r="O953" t="str">
        <f>VLOOKUP(J953,[1]liste!M:N,2,0)</f>
        <v>DF</v>
      </c>
      <c r="P953" t="e">
        <f>MATCH(J953,[1]!Tableau1[Codearticle],0)</f>
        <v>#REF!</v>
      </c>
      <c r="R953" t="str">
        <f ca="1">IFERROR(INDEX(Tableau1[[#Headers],[01_LANCEMENT]:[15]],1,MATCH(récap!H953,OFFSET(Tableau1[[#Headers],[01_LANCEMENT]:[15]],MATCH(récap!J953,Tableau1[Codearticle],0),0),0)),"")</f>
        <v>15</v>
      </c>
      <c r="S953" t="e">
        <f>IF(P953=0,"",VLOOKUP(J953,[1]!Tableau1[#All],3,0))</f>
        <v>#REF!</v>
      </c>
      <c r="T953" s="11">
        <f t="shared" si="120"/>
        <v>49</v>
      </c>
      <c r="U953" t="str">
        <f t="shared" si="121"/>
        <v>2023-49</v>
      </c>
    </row>
    <row r="954" spans="5:21" x14ac:dyDescent="0.3">
      <c r="E954">
        <v>9122348</v>
      </c>
      <c r="H954">
        <v>230</v>
      </c>
      <c r="I954" t="s">
        <v>982</v>
      </c>
      <c r="J954" t="s">
        <v>14</v>
      </c>
      <c r="K954" s="10">
        <v>45240</v>
      </c>
      <c r="L954" t="s">
        <v>1800</v>
      </c>
      <c r="M954" t="s">
        <v>28</v>
      </c>
      <c r="N954" t="str">
        <f>IF(VLOOKUP(J954,[1]liste!M:M,1,0)&gt;0,"oui","non")</f>
        <v>oui</v>
      </c>
      <c r="O954" t="str">
        <f>VLOOKUP(J954,[1]liste!M:N,2,0)</f>
        <v>DF</v>
      </c>
      <c r="P954" t="e">
        <f>MATCH(J954,[1]!Tableau1[Codearticle],0)</f>
        <v>#REF!</v>
      </c>
      <c r="R954" t="str">
        <f ca="1">IFERROR(INDEX(Tableau1[[#Headers],[01_LANCEMENT]:[15]],1,MATCH(récap!H954,OFFSET(Tableau1[[#Headers],[01_LANCEMENT]:[15]],MATCH(récap!J954,Tableau1[Codearticle],0),0),0)),"")</f>
        <v/>
      </c>
      <c r="S954" t="e">
        <f>IF(P954=0,"",VLOOKUP(J954,[1]!Tableau1[#All],3,0))</f>
        <v>#REF!</v>
      </c>
      <c r="T954" s="11">
        <f t="shared" si="120"/>
        <v>45</v>
      </c>
      <c r="U954" t="str">
        <f t="shared" si="121"/>
        <v>2023-45</v>
      </c>
    </row>
    <row r="955" spans="5:21" x14ac:dyDescent="0.3">
      <c r="E955">
        <v>5320158</v>
      </c>
      <c r="H955">
        <v>150</v>
      </c>
      <c r="I955" t="s">
        <v>983</v>
      </c>
      <c r="J955" t="s">
        <v>14</v>
      </c>
      <c r="K955" s="10">
        <v>45272</v>
      </c>
      <c r="L955" t="s">
        <v>1800</v>
      </c>
      <c r="M955" t="s">
        <v>28</v>
      </c>
      <c r="N955" t="str">
        <f>IF(VLOOKUP(J955,[1]liste!M:M,1,0)&gt;0,"oui","non")</f>
        <v>oui</v>
      </c>
      <c r="O955" t="str">
        <f>VLOOKUP(J955,[1]liste!M:N,2,0)</f>
        <v>DF</v>
      </c>
      <c r="P955" t="e">
        <f>MATCH(J955,[1]!Tableau1[Codearticle],0)</f>
        <v>#REF!</v>
      </c>
      <c r="R955" t="str">
        <f ca="1">IFERROR(INDEX(Tableau1[[#Headers],[01_LANCEMENT]:[15]],1,MATCH(récap!H955,OFFSET(Tableau1[[#Headers],[01_LANCEMENT]:[15]],MATCH(récap!J955,Tableau1[Codearticle],0),0),0)),"")</f>
        <v/>
      </c>
      <c r="S955" t="e">
        <f>IF(P955=0,"",VLOOKUP(J955,[1]!Tableau1[#All],3,0))</f>
        <v>#REF!</v>
      </c>
      <c r="T955" s="11">
        <f t="shared" si="120"/>
        <v>50</v>
      </c>
      <c r="U955" t="str">
        <f t="shared" si="121"/>
        <v>2023-50</v>
      </c>
    </row>
    <row r="956" spans="5:21" x14ac:dyDescent="0.3">
      <c r="E956">
        <v>9825233</v>
      </c>
      <c r="H956">
        <v>230</v>
      </c>
      <c r="I956" t="s">
        <v>984</v>
      </c>
      <c r="J956" t="s">
        <v>14</v>
      </c>
      <c r="K956" s="10">
        <v>45280</v>
      </c>
      <c r="L956" t="s">
        <v>1800</v>
      </c>
      <c r="M956" t="s">
        <v>28</v>
      </c>
      <c r="N956" t="str">
        <f>IF(VLOOKUP(J956,[1]liste!M:M,1,0)&gt;0,"oui","non")</f>
        <v>oui</v>
      </c>
      <c r="O956" t="str">
        <f>VLOOKUP(J956,[1]liste!M:N,2,0)</f>
        <v>DF</v>
      </c>
      <c r="P956" t="e">
        <f>MATCH(J956,[1]!Tableau1[Codearticle],0)</f>
        <v>#REF!</v>
      </c>
      <c r="R956" t="str">
        <f ca="1">IFERROR(INDEX(Tableau1[[#Headers],[01_LANCEMENT]:[15]],1,MATCH(récap!H956,OFFSET(Tableau1[[#Headers],[01_LANCEMENT]:[15]],MATCH(récap!J956,Tableau1[Codearticle],0),0),0)),"")</f>
        <v/>
      </c>
      <c r="S956" t="e">
        <f>IF(P956=0,"",VLOOKUP(J956,[1]!Tableau1[#All],3,0))</f>
        <v>#REF!</v>
      </c>
      <c r="T956" s="11">
        <f t="shared" si="120"/>
        <v>51</v>
      </c>
      <c r="U956" t="str">
        <f t="shared" si="121"/>
        <v>2023-51</v>
      </c>
    </row>
    <row r="957" spans="5:21" x14ac:dyDescent="0.3">
      <c r="E957">
        <v>3185029</v>
      </c>
      <c r="H957">
        <v>230</v>
      </c>
      <c r="I957" t="s">
        <v>985</v>
      </c>
      <c r="J957" t="s">
        <v>14</v>
      </c>
      <c r="K957" s="10">
        <v>45238</v>
      </c>
      <c r="L957" t="s">
        <v>1800</v>
      </c>
      <c r="M957" t="s">
        <v>28</v>
      </c>
      <c r="N957" t="str">
        <f>IF(VLOOKUP(J957,[1]liste!M:M,1,0)&gt;0,"oui","non")</f>
        <v>oui</v>
      </c>
      <c r="O957" t="str">
        <f>VLOOKUP(J957,[1]liste!M:N,2,0)</f>
        <v>DF</v>
      </c>
      <c r="P957" t="e">
        <f>MATCH(J957,[1]!Tableau1[Codearticle],0)</f>
        <v>#REF!</v>
      </c>
      <c r="R957" t="str">
        <f ca="1">IFERROR(INDEX(Tableau1[[#Headers],[01_LANCEMENT]:[15]],1,MATCH(récap!H957,OFFSET(Tableau1[[#Headers],[01_LANCEMENT]:[15]],MATCH(récap!J957,Tableau1[Codearticle],0),0),0)),"")</f>
        <v/>
      </c>
      <c r="S957" t="e">
        <f>IF(P957=0,"",VLOOKUP(J957,[1]!Tableau1[#All],3,0))</f>
        <v>#REF!</v>
      </c>
      <c r="T957" s="11">
        <f t="shared" si="120"/>
        <v>45</v>
      </c>
      <c r="U957" t="str">
        <f t="shared" si="121"/>
        <v>2023-45</v>
      </c>
    </row>
    <row r="958" spans="5:21" x14ac:dyDescent="0.3">
      <c r="E958">
        <v>9232917</v>
      </c>
      <c r="H958">
        <v>280</v>
      </c>
      <c r="I958" t="s">
        <v>986</v>
      </c>
      <c r="J958" t="s">
        <v>14</v>
      </c>
      <c r="K958" s="10">
        <v>45237</v>
      </c>
      <c r="L958" t="s">
        <v>1800</v>
      </c>
      <c r="M958" t="s">
        <v>28</v>
      </c>
      <c r="N958" t="str">
        <f>IF(VLOOKUP(J958,[1]liste!M:M,1,0)&gt;0,"oui","non")</f>
        <v>oui</v>
      </c>
      <c r="O958" t="str">
        <f>VLOOKUP(J958,[1]liste!M:N,2,0)</f>
        <v>DF</v>
      </c>
      <c r="P958" t="e">
        <f>MATCH(J958,[1]!Tableau1[Codearticle],0)</f>
        <v>#REF!</v>
      </c>
      <c r="R958" t="str">
        <f ca="1">IFERROR(INDEX(Tableau1[[#Headers],[01_LANCEMENT]:[15]],1,MATCH(récap!H958,OFFSET(Tableau1[[#Headers],[01_LANCEMENT]:[15]],MATCH(récap!J958,Tableau1[Codearticle],0),0),0)),"")</f>
        <v>15</v>
      </c>
      <c r="S958" t="e">
        <f>IF(P958=0,"",VLOOKUP(J958,[1]!Tableau1[#All],3,0))</f>
        <v>#REF!</v>
      </c>
      <c r="T958" s="11">
        <f t="shared" si="120"/>
        <v>45</v>
      </c>
      <c r="U958" t="str">
        <f t="shared" si="121"/>
        <v>2023-45</v>
      </c>
    </row>
    <row r="959" spans="5:21" x14ac:dyDescent="0.3">
      <c r="E959">
        <v>1902549</v>
      </c>
      <c r="H959">
        <v>223</v>
      </c>
      <c r="I959" t="s">
        <v>987</v>
      </c>
      <c r="J959" t="s">
        <v>14</v>
      </c>
      <c r="K959" s="10">
        <v>45237</v>
      </c>
      <c r="L959" t="s">
        <v>1800</v>
      </c>
      <c r="M959" t="s">
        <v>28</v>
      </c>
      <c r="N959" t="str">
        <f>IF(VLOOKUP(J959,[1]liste!M:M,1,0)&gt;0,"oui","non")</f>
        <v>oui</v>
      </c>
      <c r="O959" t="str">
        <f>VLOOKUP(J959,[1]liste!M:N,2,0)</f>
        <v>DF</v>
      </c>
      <c r="P959" t="e">
        <f>MATCH(J959,[1]!Tableau1[Codearticle],0)</f>
        <v>#REF!</v>
      </c>
      <c r="R959" t="str">
        <f ca="1">IFERROR(INDEX(Tableau1[[#Headers],[01_LANCEMENT]:[15]],1,MATCH(récap!H959,OFFSET(Tableau1[[#Headers],[01_LANCEMENT]:[15]],MATCH(récap!J959,Tableau1[Codearticle],0),0),0)),"")</f>
        <v/>
      </c>
      <c r="S959" t="e">
        <f>IF(P959=0,"",VLOOKUP(J959,[1]!Tableau1[#All],3,0))</f>
        <v>#REF!</v>
      </c>
      <c r="T959" s="11">
        <f t="shared" si="120"/>
        <v>45</v>
      </c>
      <c r="U959" t="str">
        <f t="shared" si="121"/>
        <v>2023-45</v>
      </c>
    </row>
    <row r="960" spans="5:21" x14ac:dyDescent="0.3">
      <c r="E960">
        <v>4371702</v>
      </c>
      <c r="H960">
        <v>280</v>
      </c>
      <c r="I960" t="s">
        <v>988</v>
      </c>
      <c r="J960" t="s">
        <v>14</v>
      </c>
      <c r="K960" s="10">
        <v>45266</v>
      </c>
      <c r="L960" t="s">
        <v>1800</v>
      </c>
      <c r="M960" t="s">
        <v>28</v>
      </c>
      <c r="N960" t="str">
        <f>IF(VLOOKUP(J960,[1]liste!M:M,1,0)&gt;0,"oui","non")</f>
        <v>oui</v>
      </c>
      <c r="O960" t="str">
        <f>VLOOKUP(J960,[1]liste!M:N,2,0)</f>
        <v>DF</v>
      </c>
      <c r="P960" t="e">
        <f>MATCH(J960,[1]!Tableau1[Codearticle],0)</f>
        <v>#REF!</v>
      </c>
      <c r="R960" t="str">
        <f ca="1">IFERROR(INDEX(Tableau1[[#Headers],[01_LANCEMENT]:[15]],1,MATCH(récap!H960,OFFSET(Tableau1[[#Headers],[01_LANCEMENT]:[15]],MATCH(récap!J960,Tableau1[Codearticle],0),0),0)),"")</f>
        <v>15</v>
      </c>
      <c r="S960" t="e">
        <f>IF(P960=0,"",VLOOKUP(J960,[1]!Tableau1[#All],3,0))</f>
        <v>#REF!</v>
      </c>
      <c r="T960" s="11">
        <f t="shared" si="120"/>
        <v>49</v>
      </c>
      <c r="U960" t="str">
        <f t="shared" si="121"/>
        <v>2023-49</v>
      </c>
    </row>
    <row r="961" spans="5:21" x14ac:dyDescent="0.3">
      <c r="E961">
        <v>3516923</v>
      </c>
      <c r="H961">
        <v>280</v>
      </c>
      <c r="I961" t="s">
        <v>989</v>
      </c>
      <c r="J961" t="s">
        <v>14</v>
      </c>
      <c r="K961" s="10">
        <v>45272</v>
      </c>
      <c r="L961" t="s">
        <v>1800</v>
      </c>
      <c r="M961" t="s">
        <v>28</v>
      </c>
      <c r="N961" t="str">
        <f>IF(VLOOKUP(J961,[1]liste!M:M,1,0)&gt;0,"oui","non")</f>
        <v>oui</v>
      </c>
      <c r="O961" t="str">
        <f>VLOOKUP(J961,[1]liste!M:N,2,0)</f>
        <v>DF</v>
      </c>
      <c r="P961" t="e">
        <f>MATCH(J961,[1]!Tableau1[Codearticle],0)</f>
        <v>#REF!</v>
      </c>
      <c r="R961" t="str">
        <f ca="1">IFERROR(INDEX(Tableau1[[#Headers],[01_LANCEMENT]:[15]],1,MATCH(récap!H961,OFFSET(Tableau1[[#Headers],[01_LANCEMENT]:[15]],MATCH(récap!J961,Tableau1[Codearticle],0),0),0)),"")</f>
        <v>15</v>
      </c>
      <c r="S961" t="e">
        <f>IF(P961=0,"",VLOOKUP(J961,[1]!Tableau1[#All],3,0))</f>
        <v>#REF!</v>
      </c>
      <c r="T961" s="11">
        <f t="shared" si="120"/>
        <v>50</v>
      </c>
      <c r="U961" t="str">
        <f t="shared" si="121"/>
        <v>2023-50</v>
      </c>
    </row>
    <row r="962" spans="5:21" x14ac:dyDescent="0.3">
      <c r="E962">
        <v>3009458</v>
      </c>
      <c r="H962">
        <v>210</v>
      </c>
      <c r="I962" t="s">
        <v>990</v>
      </c>
      <c r="J962" t="s">
        <v>14</v>
      </c>
      <c r="K962" s="10">
        <v>45253</v>
      </c>
      <c r="L962" t="s">
        <v>1800</v>
      </c>
      <c r="M962" t="s">
        <v>28</v>
      </c>
      <c r="N962" t="str">
        <f>IF(VLOOKUP(J962,[1]liste!M:M,1,0)&gt;0,"oui","non")</f>
        <v>oui</v>
      </c>
      <c r="O962" t="str">
        <f>VLOOKUP(J962,[1]liste!M:N,2,0)</f>
        <v>DF</v>
      </c>
      <c r="P962" t="e">
        <f>MATCH(J962,[1]!Tableau1[Codearticle],0)</f>
        <v>#REF!</v>
      </c>
      <c r="R962" t="str">
        <f ca="1">IFERROR(INDEX(Tableau1[[#Headers],[01_LANCEMENT]:[15]],1,MATCH(récap!H962,OFFSET(Tableau1[[#Headers],[01_LANCEMENT]:[15]],MATCH(récap!J962,Tableau1[Codearticle],0),0),0)),"")</f>
        <v/>
      </c>
      <c r="S962" t="e">
        <f>IF(P962=0,"",VLOOKUP(J962,[1]!Tableau1[#All],3,0))</f>
        <v>#REF!</v>
      </c>
      <c r="T962" s="11">
        <f t="shared" ref="T962:T983" si="122">_xlfn.ISOWEEKNUM(K962)</f>
        <v>47</v>
      </c>
      <c r="U962" t="str">
        <f t="shared" ref="U962:U983" si="123">YEAR(K962)&amp;"-"&amp;""&amp;T962</f>
        <v>2023-47</v>
      </c>
    </row>
    <row r="963" spans="5:21" x14ac:dyDescent="0.3">
      <c r="E963">
        <v>3065438</v>
      </c>
      <c r="H963">
        <v>223</v>
      </c>
      <c r="I963" t="s">
        <v>991</v>
      </c>
      <c r="J963" t="s">
        <v>14</v>
      </c>
      <c r="K963" s="10">
        <v>45258</v>
      </c>
      <c r="L963" t="s">
        <v>1800</v>
      </c>
      <c r="M963" t="s">
        <v>28</v>
      </c>
      <c r="N963" t="str">
        <f>IF(VLOOKUP(J963,[1]liste!M:M,1,0)&gt;0,"oui","non")</f>
        <v>oui</v>
      </c>
      <c r="O963" t="str">
        <f>VLOOKUP(J963,[1]liste!M:N,2,0)</f>
        <v>DF</v>
      </c>
      <c r="P963" t="e">
        <f>MATCH(J963,[1]!Tableau1[Codearticle],0)</f>
        <v>#REF!</v>
      </c>
      <c r="R963" t="str">
        <f ca="1">IFERROR(INDEX(Tableau1[[#Headers],[01_LANCEMENT]:[15]],1,MATCH(récap!H963,OFFSET(Tableau1[[#Headers],[01_LANCEMENT]:[15]],MATCH(récap!J963,Tableau1[Codearticle],0),0),0)),"")</f>
        <v/>
      </c>
      <c r="S963" t="e">
        <f>IF(P963=0,"",VLOOKUP(J963,[1]!Tableau1[#All],3,0))</f>
        <v>#REF!</v>
      </c>
      <c r="T963" s="11">
        <f t="shared" si="122"/>
        <v>48</v>
      </c>
      <c r="U963" t="str">
        <f t="shared" si="123"/>
        <v>2023-48</v>
      </c>
    </row>
    <row r="964" spans="5:21" x14ac:dyDescent="0.3">
      <c r="E964">
        <v>4911531</v>
      </c>
      <c r="H964">
        <v>280</v>
      </c>
      <c r="I964" t="s">
        <v>992</v>
      </c>
      <c r="J964" t="s">
        <v>14</v>
      </c>
      <c r="K964" s="10">
        <v>45272</v>
      </c>
      <c r="L964" t="s">
        <v>1800</v>
      </c>
      <c r="M964" t="s">
        <v>28</v>
      </c>
      <c r="N964" t="str">
        <f>IF(VLOOKUP(J964,[1]liste!M:M,1,0)&gt;0,"oui","non")</f>
        <v>oui</v>
      </c>
      <c r="O964" t="str">
        <f>VLOOKUP(J964,[1]liste!M:N,2,0)</f>
        <v>DF</v>
      </c>
      <c r="P964" t="e">
        <f>MATCH(J964,[1]!Tableau1[Codearticle],0)</f>
        <v>#REF!</v>
      </c>
      <c r="R964" t="str">
        <f ca="1">IFERROR(INDEX(Tableau1[[#Headers],[01_LANCEMENT]:[15]],1,MATCH(récap!H964,OFFSET(Tableau1[[#Headers],[01_LANCEMENT]:[15]],MATCH(récap!J964,Tableau1[Codearticle],0),0),0)),"")</f>
        <v>15</v>
      </c>
      <c r="S964" t="e">
        <f>IF(P964=0,"",VLOOKUP(J964,[1]!Tableau1[#All],3,0))</f>
        <v>#REF!</v>
      </c>
      <c r="T964" s="11">
        <f t="shared" si="122"/>
        <v>50</v>
      </c>
      <c r="U964" t="str">
        <f t="shared" si="123"/>
        <v>2023-50</v>
      </c>
    </row>
    <row r="965" spans="5:21" x14ac:dyDescent="0.3">
      <c r="E965">
        <v>4561963</v>
      </c>
      <c r="H965">
        <v>223</v>
      </c>
      <c r="I965" t="s">
        <v>993</v>
      </c>
      <c r="J965" t="s">
        <v>14</v>
      </c>
      <c r="K965" s="10">
        <v>45245</v>
      </c>
      <c r="L965" t="s">
        <v>1800</v>
      </c>
      <c r="M965" t="s">
        <v>28</v>
      </c>
      <c r="N965" t="str">
        <f>IF(VLOOKUP(J965,[1]liste!M:M,1,0)&gt;0,"oui","non")</f>
        <v>oui</v>
      </c>
      <c r="O965" t="str">
        <f>VLOOKUP(J965,[1]liste!M:N,2,0)</f>
        <v>DF</v>
      </c>
      <c r="P965" t="e">
        <f>MATCH(J965,[1]!Tableau1[Codearticle],0)</f>
        <v>#REF!</v>
      </c>
      <c r="R965" t="str">
        <f ca="1">IFERROR(INDEX(Tableau1[[#Headers],[01_LANCEMENT]:[15]],1,MATCH(récap!H965,OFFSET(Tableau1[[#Headers],[01_LANCEMENT]:[15]],MATCH(récap!J965,Tableau1[Codearticle],0),0),0)),"")</f>
        <v/>
      </c>
      <c r="S965" t="e">
        <f>IF(P965=0,"",VLOOKUP(J965,[1]!Tableau1[#All],3,0))</f>
        <v>#REF!</v>
      </c>
      <c r="T965" s="11">
        <f t="shared" si="122"/>
        <v>46</v>
      </c>
      <c r="U965" t="str">
        <f t="shared" si="123"/>
        <v>2023-46</v>
      </c>
    </row>
    <row r="966" spans="5:21" x14ac:dyDescent="0.3">
      <c r="E966">
        <v>3523174</v>
      </c>
      <c r="H966">
        <v>223</v>
      </c>
      <c r="I966" t="s">
        <v>994</v>
      </c>
      <c r="J966" t="s">
        <v>14</v>
      </c>
      <c r="K966" s="10">
        <v>45278</v>
      </c>
      <c r="L966" t="s">
        <v>1800</v>
      </c>
      <c r="M966" t="s">
        <v>28</v>
      </c>
      <c r="N966" t="str">
        <f>IF(VLOOKUP(J966,[1]liste!M:M,1,0)&gt;0,"oui","non")</f>
        <v>oui</v>
      </c>
      <c r="O966" t="str">
        <f>VLOOKUP(J966,[1]liste!M:N,2,0)</f>
        <v>DF</v>
      </c>
      <c r="P966" t="e">
        <f>MATCH(J966,[1]!Tableau1[Codearticle],0)</f>
        <v>#REF!</v>
      </c>
      <c r="R966" t="str">
        <f ca="1">IFERROR(INDEX(Tableau1[[#Headers],[01_LANCEMENT]:[15]],1,MATCH(récap!H966,OFFSET(Tableau1[[#Headers],[01_LANCEMENT]:[15]],MATCH(récap!J966,Tableau1[Codearticle],0),0),0)),"")</f>
        <v/>
      </c>
      <c r="S966" t="e">
        <f>IF(P966=0,"",VLOOKUP(J966,[1]!Tableau1[#All],3,0))</f>
        <v>#REF!</v>
      </c>
      <c r="T966" s="11">
        <f t="shared" si="122"/>
        <v>51</v>
      </c>
      <c r="U966" t="str">
        <f t="shared" si="123"/>
        <v>2023-51</v>
      </c>
    </row>
    <row r="967" spans="5:21" x14ac:dyDescent="0.3">
      <c r="E967">
        <v>3792703</v>
      </c>
      <c r="H967">
        <v>280</v>
      </c>
      <c r="I967" t="s">
        <v>995</v>
      </c>
      <c r="J967" t="s">
        <v>14</v>
      </c>
      <c r="K967" s="10">
        <v>45272</v>
      </c>
      <c r="L967" t="s">
        <v>1800</v>
      </c>
      <c r="M967" t="s">
        <v>28</v>
      </c>
      <c r="N967" t="str">
        <f>IF(VLOOKUP(J967,[1]liste!M:M,1,0)&gt;0,"oui","non")</f>
        <v>oui</v>
      </c>
      <c r="O967" t="str">
        <f>VLOOKUP(J967,[1]liste!M:N,2,0)</f>
        <v>DF</v>
      </c>
      <c r="P967" t="e">
        <f>MATCH(J967,[1]!Tableau1[Codearticle],0)</f>
        <v>#REF!</v>
      </c>
      <c r="R967" t="str">
        <f ca="1">IFERROR(INDEX(Tableau1[[#Headers],[01_LANCEMENT]:[15]],1,MATCH(récap!H967,OFFSET(Tableau1[[#Headers],[01_LANCEMENT]:[15]],MATCH(récap!J967,Tableau1[Codearticle],0),0),0)),"")</f>
        <v>15</v>
      </c>
      <c r="S967" t="e">
        <f>IF(P967=0,"",VLOOKUP(J967,[1]!Tableau1[#All],3,0))</f>
        <v>#REF!</v>
      </c>
      <c r="T967" s="11">
        <f t="shared" si="122"/>
        <v>50</v>
      </c>
      <c r="U967" t="str">
        <f t="shared" si="123"/>
        <v>2023-50</v>
      </c>
    </row>
    <row r="968" spans="5:21" x14ac:dyDescent="0.3">
      <c r="E968">
        <v>8702791</v>
      </c>
      <c r="H968">
        <v>900</v>
      </c>
      <c r="I968" t="s">
        <v>996</v>
      </c>
      <c r="J968" t="s">
        <v>14</v>
      </c>
      <c r="K968" s="10">
        <v>45271</v>
      </c>
      <c r="L968" t="s">
        <v>1800</v>
      </c>
      <c r="M968" t="s">
        <v>28</v>
      </c>
      <c r="N968" t="str">
        <f>IF(VLOOKUP(J968,[1]liste!M:M,1,0)&gt;0,"oui","non")</f>
        <v>oui</v>
      </c>
      <c r="O968" t="str">
        <f>VLOOKUP(J968,[1]liste!M:N,2,0)</f>
        <v>DF</v>
      </c>
      <c r="P968" t="e">
        <f>MATCH(J968,[1]!Tableau1[Codearticle],0)</f>
        <v>#REF!</v>
      </c>
      <c r="R968" t="str">
        <f ca="1">IFERROR(INDEX(Tableau1[[#Headers],[01_LANCEMENT]:[15]],1,MATCH(récap!H968,OFFSET(Tableau1[[#Headers],[01_LANCEMENT]:[15]],MATCH(récap!J968,Tableau1[Codearticle],0),0),0)),"")</f>
        <v/>
      </c>
      <c r="S968" t="e">
        <f>IF(P968=0,"",VLOOKUP(J968,[1]!Tableau1[#All],3,0))</f>
        <v>#REF!</v>
      </c>
      <c r="T968" s="11">
        <f t="shared" si="122"/>
        <v>50</v>
      </c>
      <c r="U968" t="str">
        <f t="shared" si="123"/>
        <v>2023-50</v>
      </c>
    </row>
    <row r="969" spans="5:21" x14ac:dyDescent="0.3">
      <c r="E969">
        <v>4827147</v>
      </c>
      <c r="H969">
        <v>990</v>
      </c>
      <c r="I969" t="s">
        <v>997</v>
      </c>
      <c r="J969" t="s">
        <v>14</v>
      </c>
      <c r="K969" s="10">
        <v>45271</v>
      </c>
      <c r="L969" t="s">
        <v>1800</v>
      </c>
      <c r="M969" t="s">
        <v>28</v>
      </c>
      <c r="N969" t="str">
        <f>IF(VLOOKUP(J969,[1]liste!M:M,1,0)&gt;0,"oui","non")</f>
        <v>oui</v>
      </c>
      <c r="O969" t="str">
        <f>VLOOKUP(J969,[1]liste!M:N,2,0)</f>
        <v>DF</v>
      </c>
      <c r="P969" t="e">
        <f>MATCH(J969,[1]!Tableau1[Codearticle],0)</f>
        <v>#REF!</v>
      </c>
      <c r="R969" t="str">
        <f ca="1">IFERROR(INDEX(Tableau1[[#Headers],[01_LANCEMENT]:[15]],1,MATCH(récap!H969,OFFSET(Tableau1[[#Headers],[01_LANCEMENT]:[15]],MATCH(récap!J969,Tableau1[Codearticle],0),0),0)),"")</f>
        <v/>
      </c>
      <c r="S969" t="e">
        <f>IF(P969=0,"",VLOOKUP(J969,[1]!Tableau1[#All],3,0))</f>
        <v>#REF!</v>
      </c>
      <c r="T969" s="11">
        <f t="shared" si="122"/>
        <v>50</v>
      </c>
      <c r="U969" t="str">
        <f t="shared" si="123"/>
        <v>2023-50</v>
      </c>
    </row>
    <row r="970" spans="5:21" x14ac:dyDescent="0.3">
      <c r="E970">
        <v>8599507</v>
      </c>
      <c r="H970">
        <v>9100</v>
      </c>
      <c r="I970" t="s">
        <v>998</v>
      </c>
      <c r="J970" t="s">
        <v>14</v>
      </c>
      <c r="K970" s="10">
        <v>45281</v>
      </c>
      <c r="L970" t="s">
        <v>1800</v>
      </c>
      <c r="M970" t="s">
        <v>29</v>
      </c>
      <c r="N970" t="str">
        <f>IF(VLOOKUP(J970,[1]liste!M:M,1,0)&gt;0,"oui","non")</f>
        <v>oui</v>
      </c>
      <c r="O970" t="str">
        <f>VLOOKUP(J970,[1]liste!M:N,2,0)</f>
        <v>DF</v>
      </c>
      <c r="P970" t="e">
        <f>MATCH(J970,[1]!Tableau1[Codearticle],0)</f>
        <v>#REF!</v>
      </c>
      <c r="R970" t="str">
        <f ca="1">IFERROR(INDEX(Tableau1[[#Headers],[01_LANCEMENT]:[15]],1,MATCH(récap!H970,OFFSET(Tableau1[[#Headers],[01_LANCEMENT]:[15]],MATCH(récap!J970,Tableau1[Codearticle],0),0),0)),"")</f>
        <v/>
      </c>
      <c r="S970" t="e">
        <f>IF(P970=0,"",VLOOKUP(J970,[1]!Tableau1[#All],3,0))</f>
        <v>#REF!</v>
      </c>
      <c r="T970" s="11">
        <f t="shared" si="122"/>
        <v>51</v>
      </c>
      <c r="U970" t="str">
        <f t="shared" si="123"/>
        <v>2023-51</v>
      </c>
    </row>
    <row r="971" spans="5:21" x14ac:dyDescent="0.3">
      <c r="E971">
        <v>6926331</v>
      </c>
      <c r="H971">
        <v>1014</v>
      </c>
      <c r="I971" t="s">
        <v>999</v>
      </c>
      <c r="J971" t="s">
        <v>14</v>
      </c>
      <c r="K971" s="10">
        <v>45259</v>
      </c>
      <c r="L971" t="s">
        <v>1800</v>
      </c>
      <c r="M971" t="s">
        <v>28</v>
      </c>
      <c r="N971" t="str">
        <f>IF(VLOOKUP(J971,[1]liste!M:M,1,0)&gt;0,"oui","non")</f>
        <v>oui</v>
      </c>
      <c r="O971" t="str">
        <f>VLOOKUP(J971,[1]liste!M:N,2,0)</f>
        <v>DF</v>
      </c>
      <c r="P971" t="e">
        <f>MATCH(J971,[1]!Tableau1[Codearticle],0)</f>
        <v>#REF!</v>
      </c>
      <c r="R971" t="str">
        <f ca="1">IFERROR(INDEX(Tableau1[[#Headers],[01_LANCEMENT]:[15]],1,MATCH(récap!H971,OFFSET(Tableau1[[#Headers],[01_LANCEMENT]:[15]],MATCH(récap!J971,Tableau1[Codearticle],0),0),0)),"")</f>
        <v/>
      </c>
      <c r="S971" t="e">
        <f>IF(P971=0,"",VLOOKUP(J971,[1]!Tableau1[#All],3,0))</f>
        <v>#REF!</v>
      </c>
      <c r="T971" s="11">
        <f t="shared" si="122"/>
        <v>48</v>
      </c>
      <c r="U971" t="str">
        <f t="shared" si="123"/>
        <v>2023-48</v>
      </c>
    </row>
    <row r="972" spans="5:21" x14ac:dyDescent="0.3">
      <c r="E972">
        <v>2249300</v>
      </c>
      <c r="H972">
        <v>1014</v>
      </c>
      <c r="I972" t="s">
        <v>1000</v>
      </c>
      <c r="J972" t="s">
        <v>14</v>
      </c>
      <c r="K972" s="10">
        <v>45259</v>
      </c>
      <c r="L972" t="s">
        <v>1800</v>
      </c>
      <c r="M972" t="s">
        <v>28</v>
      </c>
      <c r="N972" t="str">
        <f>IF(VLOOKUP(J972,[1]liste!M:M,1,0)&gt;0,"oui","non")</f>
        <v>oui</v>
      </c>
      <c r="O972" t="str">
        <f>VLOOKUP(J972,[1]liste!M:N,2,0)</f>
        <v>DF</v>
      </c>
      <c r="P972" t="e">
        <f>MATCH(J972,[1]!Tableau1[Codearticle],0)</f>
        <v>#REF!</v>
      </c>
      <c r="R972" t="str">
        <f ca="1">IFERROR(INDEX(Tableau1[[#Headers],[01_LANCEMENT]:[15]],1,MATCH(récap!H972,OFFSET(Tableau1[[#Headers],[01_LANCEMENT]:[15]],MATCH(récap!J972,Tableau1[Codearticle],0),0),0)),"")</f>
        <v/>
      </c>
      <c r="S972" t="e">
        <f>IF(P972=0,"",VLOOKUP(J972,[1]!Tableau1[#All],3,0))</f>
        <v>#REF!</v>
      </c>
      <c r="T972" s="11">
        <f t="shared" si="122"/>
        <v>48</v>
      </c>
      <c r="U972" t="str">
        <f t="shared" si="123"/>
        <v>2023-48</v>
      </c>
    </row>
    <row r="973" spans="5:21" x14ac:dyDescent="0.3">
      <c r="E973">
        <v>8414591</v>
      </c>
      <c r="H973">
        <v>930</v>
      </c>
      <c r="I973" t="s">
        <v>1001</v>
      </c>
      <c r="J973" t="s">
        <v>14</v>
      </c>
      <c r="K973" s="10">
        <v>45246</v>
      </c>
      <c r="L973" t="s">
        <v>1800</v>
      </c>
      <c r="M973" t="s">
        <v>28</v>
      </c>
      <c r="N973" t="str">
        <f>IF(VLOOKUP(J973,[1]liste!M:M,1,0)&gt;0,"oui","non")</f>
        <v>oui</v>
      </c>
      <c r="O973" t="str">
        <f>VLOOKUP(J973,[1]liste!M:N,2,0)</f>
        <v>DF</v>
      </c>
      <c r="P973" t="e">
        <f>MATCH(J973,[1]!Tableau1[Codearticle],0)</f>
        <v>#REF!</v>
      </c>
      <c r="R973" t="str">
        <f ca="1">IFERROR(INDEX(Tableau1[[#Headers],[01_LANCEMENT]:[15]],1,MATCH(récap!H973,OFFSET(Tableau1[[#Headers],[01_LANCEMENT]:[15]],MATCH(récap!J973,Tableau1[Codearticle],0),0),0)),"")</f>
        <v/>
      </c>
      <c r="S973" t="e">
        <f>IF(P973=0,"",VLOOKUP(J973,[1]!Tableau1[#All],3,0))</f>
        <v>#REF!</v>
      </c>
      <c r="T973" s="11">
        <f t="shared" si="122"/>
        <v>46</v>
      </c>
      <c r="U973" t="str">
        <f t="shared" si="123"/>
        <v>2023-46</v>
      </c>
    </row>
    <row r="974" spans="5:21" x14ac:dyDescent="0.3">
      <c r="E974">
        <v>2055097</v>
      </c>
      <c r="H974">
        <v>280</v>
      </c>
      <c r="I974" t="s">
        <v>1002</v>
      </c>
      <c r="J974" t="s">
        <v>14</v>
      </c>
      <c r="K974" s="10">
        <v>45236</v>
      </c>
      <c r="L974" t="s">
        <v>1800</v>
      </c>
      <c r="M974" t="s">
        <v>29</v>
      </c>
      <c r="N974" t="str">
        <f>IF(VLOOKUP(J974,[1]liste!M:M,1,0)&gt;0,"oui","non")</f>
        <v>oui</v>
      </c>
      <c r="O974" t="str">
        <f>VLOOKUP(J974,[1]liste!M:N,2,0)</f>
        <v>DF</v>
      </c>
      <c r="P974" t="e">
        <f>MATCH(J974,[1]!Tableau1[Codearticle],0)</f>
        <v>#REF!</v>
      </c>
      <c r="R974" t="str">
        <f ca="1">IFERROR(INDEX(Tableau1[[#Headers],[01_LANCEMENT]:[15]],1,MATCH(récap!H974,OFFSET(Tableau1[[#Headers],[01_LANCEMENT]:[15]],MATCH(récap!J974,Tableau1[Codearticle],0),0),0)),"")</f>
        <v>15</v>
      </c>
      <c r="S974" t="e">
        <f>IF(P974=0,"",VLOOKUP(J974,[1]!Tableau1[#All],3,0))</f>
        <v>#REF!</v>
      </c>
      <c r="T974" s="11">
        <f t="shared" si="122"/>
        <v>45</v>
      </c>
      <c r="U974" t="str">
        <f t="shared" si="123"/>
        <v>2023-45</v>
      </c>
    </row>
    <row r="975" spans="5:21" x14ac:dyDescent="0.3">
      <c r="E975">
        <v>9457568</v>
      </c>
      <c r="H975">
        <v>280</v>
      </c>
      <c r="I975" t="s">
        <v>1003</v>
      </c>
      <c r="J975" t="s">
        <v>14</v>
      </c>
      <c r="K975" s="10">
        <v>45237</v>
      </c>
      <c r="L975" t="s">
        <v>1800</v>
      </c>
      <c r="M975" t="s">
        <v>28</v>
      </c>
      <c r="N975" t="str">
        <f>IF(VLOOKUP(J975,[1]liste!M:M,1,0)&gt;0,"oui","non")</f>
        <v>oui</v>
      </c>
      <c r="O975" t="str">
        <f>VLOOKUP(J975,[1]liste!M:N,2,0)</f>
        <v>DF</v>
      </c>
      <c r="P975" t="e">
        <f>MATCH(J975,[1]!Tableau1[Codearticle],0)</f>
        <v>#REF!</v>
      </c>
      <c r="R975" t="str">
        <f ca="1">IFERROR(INDEX(Tableau1[[#Headers],[01_LANCEMENT]:[15]],1,MATCH(récap!H975,OFFSET(Tableau1[[#Headers],[01_LANCEMENT]:[15]],MATCH(récap!J975,Tableau1[Codearticle],0),0),0)),"")</f>
        <v>15</v>
      </c>
      <c r="S975" t="e">
        <f>IF(P975=0,"",VLOOKUP(J975,[1]!Tableau1[#All],3,0))</f>
        <v>#REF!</v>
      </c>
      <c r="T975" s="11">
        <f t="shared" si="122"/>
        <v>45</v>
      </c>
      <c r="U975" t="str">
        <f t="shared" si="123"/>
        <v>2023-45</v>
      </c>
    </row>
    <row r="976" spans="5:21" x14ac:dyDescent="0.3">
      <c r="E976">
        <v>9971659</v>
      </c>
      <c r="H976">
        <v>230</v>
      </c>
      <c r="I976" t="s">
        <v>1004</v>
      </c>
      <c r="J976" t="s">
        <v>14</v>
      </c>
      <c r="K976" s="10">
        <v>45273</v>
      </c>
      <c r="L976" t="s">
        <v>1800</v>
      </c>
      <c r="M976" t="s">
        <v>28</v>
      </c>
      <c r="N976" t="str">
        <f>IF(VLOOKUP(J976,[1]liste!M:M,1,0)&gt;0,"oui","non")</f>
        <v>oui</v>
      </c>
      <c r="O976" t="str">
        <f>VLOOKUP(J976,[1]liste!M:N,2,0)</f>
        <v>DF</v>
      </c>
      <c r="P976" t="e">
        <f>MATCH(J976,[1]!Tableau1[Codearticle],0)</f>
        <v>#REF!</v>
      </c>
      <c r="R976" t="str">
        <f ca="1">IFERROR(INDEX(Tableau1[[#Headers],[01_LANCEMENT]:[15]],1,MATCH(récap!H976,OFFSET(Tableau1[[#Headers],[01_LANCEMENT]:[15]],MATCH(récap!J976,Tableau1[Codearticle],0),0),0)),"")</f>
        <v/>
      </c>
      <c r="S976" t="e">
        <f>IF(P976=0,"",VLOOKUP(J976,[1]!Tableau1[#All],3,0))</f>
        <v>#REF!</v>
      </c>
      <c r="T976" s="11">
        <f t="shared" si="122"/>
        <v>50</v>
      </c>
      <c r="U976" t="str">
        <f t="shared" si="123"/>
        <v>2023-50</v>
      </c>
    </row>
    <row r="977" spans="5:21" x14ac:dyDescent="0.3">
      <c r="E977">
        <v>7783770</v>
      </c>
      <c r="H977">
        <v>150</v>
      </c>
      <c r="I977" t="s">
        <v>1005</v>
      </c>
      <c r="J977" t="s">
        <v>14</v>
      </c>
      <c r="K977" s="10">
        <v>45272</v>
      </c>
      <c r="L977" t="s">
        <v>1800</v>
      </c>
      <c r="M977" t="s">
        <v>28</v>
      </c>
      <c r="N977" t="str">
        <f>IF(VLOOKUP(J977,[1]liste!M:M,1,0)&gt;0,"oui","non")</f>
        <v>oui</v>
      </c>
      <c r="O977" t="str">
        <f>VLOOKUP(J977,[1]liste!M:N,2,0)</f>
        <v>DF</v>
      </c>
      <c r="P977" t="e">
        <f>MATCH(J977,[1]!Tableau1[Codearticle],0)</f>
        <v>#REF!</v>
      </c>
      <c r="R977" t="str">
        <f ca="1">IFERROR(INDEX(Tableau1[[#Headers],[01_LANCEMENT]:[15]],1,MATCH(récap!H977,OFFSET(Tableau1[[#Headers],[01_LANCEMENT]:[15]],MATCH(récap!J977,Tableau1[Codearticle],0),0),0)),"")</f>
        <v/>
      </c>
      <c r="S977" t="e">
        <f>IF(P977=0,"",VLOOKUP(J977,[1]!Tableau1[#All],3,0))</f>
        <v>#REF!</v>
      </c>
      <c r="T977" s="11">
        <f t="shared" si="122"/>
        <v>50</v>
      </c>
      <c r="U977" t="str">
        <f t="shared" si="123"/>
        <v>2023-50</v>
      </c>
    </row>
    <row r="978" spans="5:21" x14ac:dyDescent="0.3">
      <c r="E978">
        <v>4735136</v>
      </c>
      <c r="H978">
        <v>230</v>
      </c>
      <c r="I978" t="s">
        <v>1006</v>
      </c>
      <c r="J978" t="s">
        <v>14</v>
      </c>
      <c r="K978" s="10">
        <v>45261</v>
      </c>
      <c r="L978" t="s">
        <v>1800</v>
      </c>
      <c r="M978" t="s">
        <v>28</v>
      </c>
      <c r="N978" t="str">
        <f>IF(VLOOKUP(J978,[1]liste!M:M,1,0)&gt;0,"oui","non")</f>
        <v>oui</v>
      </c>
      <c r="O978" t="str">
        <f>VLOOKUP(J978,[1]liste!M:N,2,0)</f>
        <v>DF</v>
      </c>
      <c r="P978" t="e">
        <f>MATCH(J978,[1]!Tableau1[Codearticle],0)</f>
        <v>#REF!</v>
      </c>
      <c r="R978" t="str">
        <f ca="1">IFERROR(INDEX(Tableau1[[#Headers],[01_LANCEMENT]:[15]],1,MATCH(récap!H978,OFFSET(Tableau1[[#Headers],[01_LANCEMENT]:[15]],MATCH(récap!J978,Tableau1[Codearticle],0),0),0)),"")</f>
        <v/>
      </c>
      <c r="S978" t="e">
        <f>IF(P978=0,"",VLOOKUP(J978,[1]!Tableau1[#All],3,0))</f>
        <v>#REF!</v>
      </c>
      <c r="T978" s="11">
        <f t="shared" si="122"/>
        <v>48</v>
      </c>
      <c r="U978" t="str">
        <f t="shared" si="123"/>
        <v>2023-48</v>
      </c>
    </row>
    <row r="979" spans="5:21" x14ac:dyDescent="0.3">
      <c r="E979">
        <v>6684686</v>
      </c>
      <c r="H979">
        <v>150</v>
      </c>
      <c r="I979" t="s">
        <v>1007</v>
      </c>
      <c r="J979" t="s">
        <v>14</v>
      </c>
      <c r="K979" s="10">
        <v>45266</v>
      </c>
      <c r="L979" t="s">
        <v>1800</v>
      </c>
      <c r="M979" t="s">
        <v>28</v>
      </c>
      <c r="N979" t="str">
        <f>IF(VLOOKUP(J979,[1]liste!M:M,1,0)&gt;0,"oui","non")</f>
        <v>oui</v>
      </c>
      <c r="O979" t="str">
        <f>VLOOKUP(J979,[1]liste!M:N,2,0)</f>
        <v>DF</v>
      </c>
      <c r="P979" t="e">
        <f>MATCH(J979,[1]!Tableau1[Codearticle],0)</f>
        <v>#REF!</v>
      </c>
      <c r="R979" t="str">
        <f ca="1">IFERROR(INDEX(Tableau1[[#Headers],[01_LANCEMENT]:[15]],1,MATCH(récap!H979,OFFSET(Tableau1[[#Headers],[01_LANCEMENT]:[15]],MATCH(récap!J979,Tableau1[Codearticle],0),0),0)),"")</f>
        <v/>
      </c>
      <c r="S979" t="e">
        <f>IF(P979=0,"",VLOOKUP(J979,[1]!Tableau1[#All],3,0))</f>
        <v>#REF!</v>
      </c>
      <c r="T979" s="11">
        <f t="shared" si="122"/>
        <v>49</v>
      </c>
      <c r="U979" t="str">
        <f t="shared" si="123"/>
        <v>2023-49</v>
      </c>
    </row>
    <row r="980" spans="5:21" x14ac:dyDescent="0.3">
      <c r="E980">
        <v>9386351</v>
      </c>
      <c r="H980">
        <v>935</v>
      </c>
      <c r="I980" t="s">
        <v>1008</v>
      </c>
      <c r="J980" t="s">
        <v>14</v>
      </c>
      <c r="K980" s="10">
        <v>45254</v>
      </c>
      <c r="L980" t="s">
        <v>1800</v>
      </c>
      <c r="M980" t="s">
        <v>28</v>
      </c>
      <c r="N980" t="str">
        <f>IF(VLOOKUP(J980,[1]liste!M:M,1,0)&gt;0,"oui","non")</f>
        <v>oui</v>
      </c>
      <c r="O980" t="str">
        <f>VLOOKUP(J980,[1]liste!M:N,2,0)</f>
        <v>DF</v>
      </c>
      <c r="P980" t="e">
        <f>MATCH(J980,[1]!Tableau1[Codearticle],0)</f>
        <v>#REF!</v>
      </c>
      <c r="R980" t="str">
        <f ca="1">IFERROR(INDEX(Tableau1[[#Headers],[01_LANCEMENT]:[15]],1,MATCH(récap!H980,OFFSET(Tableau1[[#Headers],[01_LANCEMENT]:[15]],MATCH(récap!J980,Tableau1[Codearticle],0),0),0)),"")</f>
        <v/>
      </c>
      <c r="S980" t="e">
        <f>IF(P980=0,"",VLOOKUP(J980,[1]!Tableau1[#All],3,0))</f>
        <v>#REF!</v>
      </c>
      <c r="T980" s="11">
        <f t="shared" si="122"/>
        <v>47</v>
      </c>
      <c r="U980" t="str">
        <f t="shared" si="123"/>
        <v>2023-47</v>
      </c>
    </row>
    <row r="981" spans="5:21" x14ac:dyDescent="0.3">
      <c r="E981">
        <v>3987860</v>
      </c>
      <c r="H981">
        <v>270</v>
      </c>
      <c r="I981" t="s">
        <v>1009</v>
      </c>
      <c r="J981" t="s">
        <v>14</v>
      </c>
      <c r="K981" s="10">
        <v>45237</v>
      </c>
      <c r="L981" t="s">
        <v>1800</v>
      </c>
      <c r="M981" t="s">
        <v>28</v>
      </c>
      <c r="N981" t="str">
        <f>IF(VLOOKUP(J981,[1]liste!M:M,1,0)&gt;0,"oui","non")</f>
        <v>oui</v>
      </c>
      <c r="O981" t="str">
        <f>VLOOKUP(J981,[1]liste!M:N,2,0)</f>
        <v>DF</v>
      </c>
      <c r="P981" t="e">
        <f>MATCH(J981,[1]!Tableau1[Codearticle],0)</f>
        <v>#REF!</v>
      </c>
      <c r="R981" t="str">
        <f ca="1">IFERROR(INDEX(Tableau1[[#Headers],[01_LANCEMENT]:[15]],1,MATCH(récap!H981,OFFSET(Tableau1[[#Headers],[01_LANCEMENT]:[15]],MATCH(récap!J981,Tableau1[Codearticle],0),0),0)),"")</f>
        <v/>
      </c>
      <c r="S981" t="e">
        <f>IF(P981=0,"",VLOOKUP(J981,[1]!Tableau1[#All],3,0))</f>
        <v>#REF!</v>
      </c>
      <c r="T981" s="11">
        <f t="shared" si="122"/>
        <v>45</v>
      </c>
      <c r="U981" t="str">
        <f t="shared" si="123"/>
        <v>2023-45</v>
      </c>
    </row>
    <row r="982" spans="5:21" x14ac:dyDescent="0.3">
      <c r="E982">
        <v>1052585</v>
      </c>
      <c r="H982">
        <v>270</v>
      </c>
      <c r="I982" t="s">
        <v>1010</v>
      </c>
      <c r="J982" t="s">
        <v>14</v>
      </c>
      <c r="K982" s="10">
        <v>45239</v>
      </c>
      <c r="L982" t="s">
        <v>1800</v>
      </c>
      <c r="M982" t="s">
        <v>28</v>
      </c>
      <c r="N982" t="str">
        <f>IF(VLOOKUP(J982,[1]liste!M:M,1,0)&gt;0,"oui","non")</f>
        <v>oui</v>
      </c>
      <c r="O982" t="str">
        <f>VLOOKUP(J982,[1]liste!M:N,2,0)</f>
        <v>DF</v>
      </c>
      <c r="P982" t="e">
        <f>MATCH(J982,[1]!Tableau1[Codearticle],0)</f>
        <v>#REF!</v>
      </c>
      <c r="R982" t="str">
        <f ca="1">IFERROR(INDEX(Tableau1[[#Headers],[01_LANCEMENT]:[15]],1,MATCH(récap!H982,OFFSET(Tableau1[[#Headers],[01_LANCEMENT]:[15]],MATCH(récap!J982,Tableau1[Codearticle],0),0),0)),"")</f>
        <v/>
      </c>
      <c r="S982" t="e">
        <f>IF(P982=0,"",VLOOKUP(J982,[1]!Tableau1[#All],3,0))</f>
        <v>#REF!</v>
      </c>
      <c r="T982" s="11">
        <f t="shared" si="122"/>
        <v>45</v>
      </c>
      <c r="U982" t="str">
        <f t="shared" si="123"/>
        <v>2023-45</v>
      </c>
    </row>
    <row r="983" spans="5:21" x14ac:dyDescent="0.3">
      <c r="E983">
        <v>9374424</v>
      </c>
      <c r="H983">
        <v>270</v>
      </c>
      <c r="I983" t="s">
        <v>1011</v>
      </c>
      <c r="J983" t="s">
        <v>14</v>
      </c>
      <c r="K983" s="10">
        <v>45254</v>
      </c>
      <c r="L983" t="s">
        <v>1800</v>
      </c>
      <c r="M983" t="s">
        <v>28</v>
      </c>
      <c r="N983" t="str">
        <f>IF(VLOOKUP(J983,[1]liste!M:M,1,0)&gt;0,"oui","non")</f>
        <v>oui</v>
      </c>
      <c r="O983" t="str">
        <f>VLOOKUP(J983,[1]liste!M:N,2,0)</f>
        <v>DF</v>
      </c>
      <c r="P983" t="e">
        <f>MATCH(J983,[1]!Tableau1[Codearticle],0)</f>
        <v>#REF!</v>
      </c>
      <c r="R983" t="str">
        <f ca="1">IFERROR(INDEX(Tableau1[[#Headers],[01_LANCEMENT]:[15]],1,MATCH(récap!H983,OFFSET(Tableau1[[#Headers],[01_LANCEMENT]:[15]],MATCH(récap!J983,Tableau1[Codearticle],0),0),0)),"")</f>
        <v/>
      </c>
      <c r="S983" t="e">
        <f>IF(P983=0,"",VLOOKUP(J983,[1]!Tableau1[#All],3,0))</f>
        <v>#REF!</v>
      </c>
      <c r="T983" s="11">
        <f t="shared" si="122"/>
        <v>47</v>
      </c>
      <c r="U983" t="str">
        <f t="shared" si="123"/>
        <v>2023-47</v>
      </c>
    </row>
    <row r="984" spans="5:21" x14ac:dyDescent="0.3">
      <c r="E984">
        <v>5032049</v>
      </c>
      <c r="H984">
        <v>270</v>
      </c>
      <c r="I984" t="s">
        <v>1012</v>
      </c>
      <c r="J984" t="s">
        <v>14</v>
      </c>
      <c r="K984" s="10">
        <v>45275</v>
      </c>
      <c r="L984" t="s">
        <v>1800</v>
      </c>
      <c r="M984" t="s">
        <v>28</v>
      </c>
      <c r="N984" t="str">
        <f>IF(VLOOKUP(J984,[1]liste!M:M,1,0)&gt;0,"oui","non")</f>
        <v>oui</v>
      </c>
      <c r="O984" t="str">
        <f>VLOOKUP(J984,[1]liste!M:N,2,0)</f>
        <v>DF</v>
      </c>
      <c r="P984" t="e">
        <f>MATCH(J984,[1]!Tableau1[Codearticle],0)</f>
        <v>#REF!</v>
      </c>
      <c r="R984" t="str">
        <f ca="1">IFERROR(INDEX(Tableau1[[#Headers],[01_LANCEMENT]:[15]],1,MATCH(récap!H984,OFFSET(Tableau1[[#Headers],[01_LANCEMENT]:[15]],MATCH(récap!J984,Tableau1[Codearticle],0),0),0)),"")</f>
        <v/>
      </c>
      <c r="S984" t="e">
        <f>IF(P984=0,"",VLOOKUP(J984,[1]!Tableau1[#All],3,0))</f>
        <v>#REF!</v>
      </c>
      <c r="T984" s="11">
        <f t="shared" ref="T984:T1004" si="124">_xlfn.ISOWEEKNUM(K984)</f>
        <v>50</v>
      </c>
      <c r="U984" t="str">
        <f t="shared" ref="U984:U1004" si="125">YEAR(K984)&amp;"-"&amp;""&amp;T984</f>
        <v>2023-50</v>
      </c>
    </row>
    <row r="985" spans="5:21" x14ac:dyDescent="0.3">
      <c r="E985">
        <v>9930649</v>
      </c>
      <c r="H985">
        <v>910</v>
      </c>
      <c r="I985" t="s">
        <v>1013</v>
      </c>
      <c r="J985" t="s">
        <v>14</v>
      </c>
      <c r="K985" s="10">
        <v>45268</v>
      </c>
      <c r="L985" t="s">
        <v>1800</v>
      </c>
      <c r="M985" t="s">
        <v>28</v>
      </c>
      <c r="N985" t="str">
        <f>IF(VLOOKUP(J985,[1]liste!M:M,1,0)&gt;0,"oui","non")</f>
        <v>oui</v>
      </c>
      <c r="O985" t="str">
        <f>VLOOKUP(J985,[1]liste!M:N,2,0)</f>
        <v>DF</v>
      </c>
      <c r="P985" t="e">
        <f>MATCH(J985,[1]!Tableau1[Codearticle],0)</f>
        <v>#REF!</v>
      </c>
      <c r="R985" t="str">
        <f ca="1">IFERROR(INDEX(Tableau1[[#Headers],[01_LANCEMENT]:[15]],1,MATCH(récap!H985,OFFSET(Tableau1[[#Headers],[01_LANCEMENT]:[15]],MATCH(récap!J985,Tableau1[Codearticle],0),0),0)),"")</f>
        <v/>
      </c>
      <c r="S985" t="e">
        <f>IF(P985=0,"",VLOOKUP(J985,[1]!Tableau1[#All],3,0))</f>
        <v>#REF!</v>
      </c>
      <c r="T985" s="11">
        <f t="shared" si="124"/>
        <v>49</v>
      </c>
      <c r="U985" t="str">
        <f t="shared" si="125"/>
        <v>2023-49</v>
      </c>
    </row>
    <row r="986" spans="5:21" x14ac:dyDescent="0.3">
      <c r="E986">
        <v>6051340</v>
      </c>
      <c r="H986">
        <v>170</v>
      </c>
      <c r="I986" t="s">
        <v>1014</v>
      </c>
      <c r="J986" t="s">
        <v>14</v>
      </c>
      <c r="K986" s="10">
        <v>45259</v>
      </c>
      <c r="L986" t="s">
        <v>1800</v>
      </c>
      <c r="M986" t="s">
        <v>28</v>
      </c>
      <c r="N986" t="str">
        <f>IF(VLOOKUP(J986,[1]liste!M:M,1,0)&gt;0,"oui","non")</f>
        <v>oui</v>
      </c>
      <c r="O986" t="str">
        <f>VLOOKUP(J986,[1]liste!M:N,2,0)</f>
        <v>DF</v>
      </c>
      <c r="P986" t="e">
        <f>MATCH(J986,[1]!Tableau1[Codearticle],0)</f>
        <v>#REF!</v>
      </c>
      <c r="R986" t="str">
        <f ca="1">IFERROR(INDEX(Tableau1[[#Headers],[01_LANCEMENT]:[15]],1,MATCH(récap!H986,OFFSET(Tableau1[[#Headers],[01_LANCEMENT]:[15]],MATCH(récap!J986,Tableau1[Codearticle],0),0),0)),"")</f>
        <v/>
      </c>
      <c r="S986" t="e">
        <f>IF(P986=0,"",VLOOKUP(J986,[1]!Tableau1[#All],3,0))</f>
        <v>#REF!</v>
      </c>
      <c r="T986" s="11">
        <f t="shared" si="124"/>
        <v>48</v>
      </c>
      <c r="U986" t="str">
        <f t="shared" si="125"/>
        <v>2023-48</v>
      </c>
    </row>
    <row r="987" spans="5:21" x14ac:dyDescent="0.3">
      <c r="E987">
        <v>2135567</v>
      </c>
      <c r="H987">
        <v>280</v>
      </c>
      <c r="I987" t="s">
        <v>1015</v>
      </c>
      <c r="J987" t="s">
        <v>14</v>
      </c>
      <c r="K987" s="10">
        <v>45252</v>
      </c>
      <c r="L987" t="s">
        <v>1800</v>
      </c>
      <c r="M987" t="s">
        <v>28</v>
      </c>
      <c r="N987" t="str">
        <f>IF(VLOOKUP(J987,[1]liste!M:M,1,0)&gt;0,"oui","non")</f>
        <v>oui</v>
      </c>
      <c r="O987" t="str">
        <f>VLOOKUP(J987,[1]liste!M:N,2,0)</f>
        <v>DF</v>
      </c>
      <c r="P987" t="e">
        <f>MATCH(J987,[1]!Tableau1[Codearticle],0)</f>
        <v>#REF!</v>
      </c>
      <c r="R987" t="str">
        <f ca="1">IFERROR(INDEX(Tableau1[[#Headers],[01_LANCEMENT]:[15]],1,MATCH(récap!H987,OFFSET(Tableau1[[#Headers],[01_LANCEMENT]:[15]],MATCH(récap!J987,Tableau1[Codearticle],0),0),0)),"")</f>
        <v>15</v>
      </c>
      <c r="S987" t="e">
        <f>IF(P987=0,"",VLOOKUP(J987,[1]!Tableau1[#All],3,0))</f>
        <v>#REF!</v>
      </c>
      <c r="T987" s="11">
        <f t="shared" si="124"/>
        <v>47</v>
      </c>
      <c r="U987" t="str">
        <f t="shared" si="125"/>
        <v>2023-47</v>
      </c>
    </row>
    <row r="988" spans="5:21" x14ac:dyDescent="0.3">
      <c r="E988">
        <v>7230494</v>
      </c>
      <c r="H988">
        <v>280</v>
      </c>
      <c r="I988" t="s">
        <v>1016</v>
      </c>
      <c r="J988" t="s">
        <v>14</v>
      </c>
      <c r="K988" s="10">
        <v>45254</v>
      </c>
      <c r="L988" t="s">
        <v>1800</v>
      </c>
      <c r="M988" t="s">
        <v>28</v>
      </c>
      <c r="N988" t="str">
        <f>IF(VLOOKUP(J988,[1]liste!M:M,1,0)&gt;0,"oui","non")</f>
        <v>oui</v>
      </c>
      <c r="O988" t="str">
        <f>VLOOKUP(J988,[1]liste!M:N,2,0)</f>
        <v>DF</v>
      </c>
      <c r="P988" t="e">
        <f>MATCH(J988,[1]!Tableau1[Codearticle],0)</f>
        <v>#REF!</v>
      </c>
      <c r="R988" t="str">
        <f ca="1">IFERROR(INDEX(Tableau1[[#Headers],[01_LANCEMENT]:[15]],1,MATCH(récap!H988,OFFSET(Tableau1[[#Headers],[01_LANCEMENT]:[15]],MATCH(récap!J988,Tableau1[Codearticle],0),0),0)),"")</f>
        <v>15</v>
      </c>
      <c r="S988" t="e">
        <f>IF(P988=0,"",VLOOKUP(J988,[1]!Tableau1[#All],3,0))</f>
        <v>#REF!</v>
      </c>
      <c r="T988" s="11">
        <f t="shared" si="124"/>
        <v>47</v>
      </c>
      <c r="U988" t="str">
        <f t="shared" si="125"/>
        <v>2023-47</v>
      </c>
    </row>
    <row r="989" spans="5:21" x14ac:dyDescent="0.3">
      <c r="E989">
        <v>1224913</v>
      </c>
      <c r="H989">
        <v>280</v>
      </c>
      <c r="I989" t="s">
        <v>1017</v>
      </c>
      <c r="J989" t="s">
        <v>14</v>
      </c>
      <c r="K989" s="10">
        <v>45260</v>
      </c>
      <c r="L989" t="s">
        <v>1800</v>
      </c>
      <c r="M989" t="s">
        <v>28</v>
      </c>
      <c r="N989" t="str">
        <f>IF(VLOOKUP(J989,[1]liste!M:M,1,0)&gt;0,"oui","non")</f>
        <v>oui</v>
      </c>
      <c r="O989" t="str">
        <f>VLOOKUP(J989,[1]liste!M:N,2,0)</f>
        <v>DF</v>
      </c>
      <c r="P989" t="e">
        <f>MATCH(J989,[1]!Tableau1[Codearticle],0)</f>
        <v>#REF!</v>
      </c>
      <c r="R989" t="str">
        <f ca="1">IFERROR(INDEX(Tableau1[[#Headers],[01_LANCEMENT]:[15]],1,MATCH(récap!H989,OFFSET(Tableau1[[#Headers],[01_LANCEMENT]:[15]],MATCH(récap!J989,Tableau1[Codearticle],0),0),0)),"")</f>
        <v>15</v>
      </c>
      <c r="S989" t="e">
        <f>IF(P989=0,"",VLOOKUP(J989,[1]!Tableau1[#All],3,0))</f>
        <v>#REF!</v>
      </c>
      <c r="T989" s="11">
        <f t="shared" si="124"/>
        <v>48</v>
      </c>
      <c r="U989" t="str">
        <f t="shared" si="125"/>
        <v>2023-48</v>
      </c>
    </row>
    <row r="990" spans="5:21" x14ac:dyDescent="0.3">
      <c r="E990">
        <v>7402586</v>
      </c>
      <c r="H990">
        <v>223</v>
      </c>
      <c r="I990" t="s">
        <v>1018</v>
      </c>
      <c r="J990" t="s">
        <v>14</v>
      </c>
      <c r="K990" s="10">
        <v>45237</v>
      </c>
      <c r="L990" t="s">
        <v>1800</v>
      </c>
      <c r="M990" t="s">
        <v>28</v>
      </c>
      <c r="N990" t="str">
        <f>IF(VLOOKUP(J990,[1]liste!M:M,1,0)&gt;0,"oui","non")</f>
        <v>oui</v>
      </c>
      <c r="O990" t="str">
        <f>VLOOKUP(J990,[1]liste!M:N,2,0)</f>
        <v>DF</v>
      </c>
      <c r="P990" t="e">
        <f>MATCH(J990,[1]!Tableau1[Codearticle],0)</f>
        <v>#REF!</v>
      </c>
      <c r="R990" t="str">
        <f ca="1">IFERROR(INDEX(Tableau1[[#Headers],[01_LANCEMENT]:[15]],1,MATCH(récap!H990,OFFSET(Tableau1[[#Headers],[01_LANCEMENT]:[15]],MATCH(récap!J990,Tableau1[Codearticle],0),0),0)),"")</f>
        <v/>
      </c>
      <c r="S990" t="e">
        <f>IF(P990=0,"",VLOOKUP(J990,[1]!Tableau1[#All],3,0))</f>
        <v>#REF!</v>
      </c>
      <c r="T990" s="11">
        <f t="shared" si="124"/>
        <v>45</v>
      </c>
      <c r="U990" t="str">
        <f t="shared" si="125"/>
        <v>2023-45</v>
      </c>
    </row>
    <row r="991" spans="5:21" x14ac:dyDescent="0.3">
      <c r="E991">
        <v>4013772</v>
      </c>
      <c r="H991">
        <v>223</v>
      </c>
      <c r="I991" t="s">
        <v>1019</v>
      </c>
      <c r="J991" t="s">
        <v>14</v>
      </c>
      <c r="K991" s="10">
        <v>45258</v>
      </c>
      <c r="L991" t="s">
        <v>1800</v>
      </c>
      <c r="M991" t="s">
        <v>28</v>
      </c>
      <c r="N991" t="str">
        <f>IF(VLOOKUP(J991,[1]liste!M:M,1,0)&gt;0,"oui","non")</f>
        <v>oui</v>
      </c>
      <c r="O991" t="str">
        <f>VLOOKUP(J991,[1]liste!M:N,2,0)</f>
        <v>DF</v>
      </c>
      <c r="P991" t="e">
        <f>MATCH(J991,[1]!Tableau1[Codearticle],0)</f>
        <v>#REF!</v>
      </c>
      <c r="R991" t="str">
        <f ca="1">IFERROR(INDEX(Tableau1[[#Headers],[01_LANCEMENT]:[15]],1,MATCH(récap!H991,OFFSET(Tableau1[[#Headers],[01_LANCEMENT]:[15]],MATCH(récap!J991,Tableau1[Codearticle],0),0),0)),"")</f>
        <v/>
      </c>
      <c r="S991" t="e">
        <f>IF(P991=0,"",VLOOKUP(J991,[1]!Tableau1[#All],3,0))</f>
        <v>#REF!</v>
      </c>
      <c r="T991" s="11">
        <f t="shared" si="124"/>
        <v>48</v>
      </c>
      <c r="U991" t="str">
        <f t="shared" si="125"/>
        <v>2023-48</v>
      </c>
    </row>
    <row r="992" spans="5:21" x14ac:dyDescent="0.3">
      <c r="E992">
        <v>7705870</v>
      </c>
      <c r="H992">
        <v>280</v>
      </c>
      <c r="I992" t="s">
        <v>1020</v>
      </c>
      <c r="J992" t="s">
        <v>14</v>
      </c>
      <c r="K992" s="10">
        <v>45275</v>
      </c>
      <c r="L992" t="s">
        <v>1800</v>
      </c>
      <c r="M992" t="s">
        <v>28</v>
      </c>
      <c r="N992" t="str">
        <f>IF(VLOOKUP(J992,[1]liste!M:M,1,0)&gt;0,"oui","non")</f>
        <v>oui</v>
      </c>
      <c r="O992" t="str">
        <f>VLOOKUP(J992,[1]liste!M:N,2,0)</f>
        <v>DF</v>
      </c>
      <c r="P992" t="e">
        <f>MATCH(J992,[1]!Tableau1[Codearticle],0)</f>
        <v>#REF!</v>
      </c>
      <c r="R992" t="str">
        <f ca="1">IFERROR(INDEX(Tableau1[[#Headers],[01_LANCEMENT]:[15]],1,MATCH(récap!H992,OFFSET(Tableau1[[#Headers],[01_LANCEMENT]:[15]],MATCH(récap!J992,Tableau1[Codearticle],0),0),0)),"")</f>
        <v>15</v>
      </c>
      <c r="S992" t="e">
        <f>IF(P992=0,"",VLOOKUP(J992,[1]!Tableau1[#All],3,0))</f>
        <v>#REF!</v>
      </c>
      <c r="T992" s="11">
        <f t="shared" si="124"/>
        <v>50</v>
      </c>
      <c r="U992" t="str">
        <f t="shared" si="125"/>
        <v>2023-50</v>
      </c>
    </row>
    <row r="993" spans="5:21" x14ac:dyDescent="0.3">
      <c r="E993">
        <v>8408167</v>
      </c>
      <c r="H993">
        <v>210</v>
      </c>
      <c r="I993" t="s">
        <v>1021</v>
      </c>
      <c r="J993" t="s">
        <v>14</v>
      </c>
      <c r="K993" s="10">
        <v>45253</v>
      </c>
      <c r="L993" t="s">
        <v>1800</v>
      </c>
      <c r="M993" t="s">
        <v>28</v>
      </c>
      <c r="N993" t="str">
        <f>IF(VLOOKUP(J993,[1]liste!M:M,1,0)&gt;0,"oui","non")</f>
        <v>oui</v>
      </c>
      <c r="O993" t="str">
        <f>VLOOKUP(J993,[1]liste!M:N,2,0)</f>
        <v>DF</v>
      </c>
      <c r="P993" t="e">
        <f>MATCH(J993,[1]!Tableau1[Codearticle],0)</f>
        <v>#REF!</v>
      </c>
      <c r="R993" t="str">
        <f ca="1">IFERROR(INDEX(Tableau1[[#Headers],[01_LANCEMENT]:[15]],1,MATCH(récap!H993,OFFSET(Tableau1[[#Headers],[01_LANCEMENT]:[15]],MATCH(récap!J993,Tableau1[Codearticle],0),0),0)),"")</f>
        <v/>
      </c>
      <c r="S993" t="e">
        <f>IF(P993=0,"",VLOOKUP(J993,[1]!Tableau1[#All],3,0))</f>
        <v>#REF!</v>
      </c>
      <c r="T993" s="11">
        <f t="shared" si="124"/>
        <v>47</v>
      </c>
      <c r="U993" t="str">
        <f t="shared" si="125"/>
        <v>2023-47</v>
      </c>
    </row>
    <row r="994" spans="5:21" x14ac:dyDescent="0.3">
      <c r="E994">
        <v>7470298</v>
      </c>
      <c r="H994">
        <v>130</v>
      </c>
      <c r="I994" t="s">
        <v>1022</v>
      </c>
      <c r="J994" t="s">
        <v>14</v>
      </c>
      <c r="K994" s="10">
        <v>45280</v>
      </c>
      <c r="L994" t="s">
        <v>1800</v>
      </c>
      <c r="M994" t="s">
        <v>28</v>
      </c>
      <c r="N994" t="str">
        <f>IF(VLOOKUP(J994,[1]liste!M:M,1,0)&gt;0,"oui","non")</f>
        <v>oui</v>
      </c>
      <c r="O994" t="str">
        <f>VLOOKUP(J994,[1]liste!M:N,2,0)</f>
        <v>DF</v>
      </c>
      <c r="P994" t="e">
        <f>MATCH(J994,[1]!Tableau1[Codearticle],0)</f>
        <v>#REF!</v>
      </c>
      <c r="R994" t="str">
        <f ca="1">IFERROR(INDEX(Tableau1[[#Headers],[01_LANCEMENT]:[15]],1,MATCH(récap!H994,OFFSET(Tableau1[[#Headers],[01_LANCEMENT]:[15]],MATCH(récap!J994,Tableau1[Codearticle],0),0),0)),"")</f>
        <v>04</v>
      </c>
      <c r="S994" t="e">
        <f>IF(P994=0,"",VLOOKUP(J994,[1]!Tableau1[#All],3,0))</f>
        <v>#REF!</v>
      </c>
      <c r="T994" s="11">
        <f t="shared" si="124"/>
        <v>51</v>
      </c>
      <c r="U994" t="str">
        <f t="shared" si="125"/>
        <v>2023-51</v>
      </c>
    </row>
    <row r="995" spans="5:21" x14ac:dyDescent="0.3">
      <c r="E995">
        <v>4876450</v>
      </c>
      <c r="H995">
        <v>210</v>
      </c>
      <c r="I995" t="s">
        <v>1023</v>
      </c>
      <c r="J995" t="s">
        <v>14</v>
      </c>
      <c r="K995" s="10">
        <v>45257</v>
      </c>
      <c r="L995" t="s">
        <v>1800</v>
      </c>
      <c r="M995" t="s">
        <v>28</v>
      </c>
      <c r="N995" t="str">
        <f>IF(VLOOKUP(J995,[1]liste!M:M,1,0)&gt;0,"oui","non")</f>
        <v>oui</v>
      </c>
      <c r="O995" t="str">
        <f>VLOOKUP(J995,[1]liste!M:N,2,0)</f>
        <v>DF</v>
      </c>
      <c r="P995" t="e">
        <f>MATCH(J995,[1]!Tableau1[Codearticle],0)</f>
        <v>#REF!</v>
      </c>
      <c r="R995" t="str">
        <f ca="1">IFERROR(INDEX(Tableau1[[#Headers],[01_LANCEMENT]:[15]],1,MATCH(récap!H995,OFFSET(Tableau1[[#Headers],[01_LANCEMENT]:[15]],MATCH(récap!J995,Tableau1[Codearticle],0),0),0)),"")</f>
        <v/>
      </c>
      <c r="S995" t="e">
        <f>IF(P995=0,"",VLOOKUP(J995,[1]!Tableau1[#All],3,0))</f>
        <v>#REF!</v>
      </c>
      <c r="T995" s="11">
        <f t="shared" si="124"/>
        <v>48</v>
      </c>
      <c r="U995" t="str">
        <f t="shared" si="125"/>
        <v>2023-48</v>
      </c>
    </row>
    <row r="996" spans="5:21" x14ac:dyDescent="0.3">
      <c r="E996">
        <v>3728657</v>
      </c>
      <c r="H996">
        <v>210</v>
      </c>
      <c r="I996" t="s">
        <v>1024</v>
      </c>
      <c r="J996" t="s">
        <v>14</v>
      </c>
      <c r="K996" s="10">
        <v>45245</v>
      </c>
      <c r="L996" t="s">
        <v>1800</v>
      </c>
      <c r="M996" t="s">
        <v>28</v>
      </c>
      <c r="N996" t="str">
        <f>IF(VLOOKUP(J996,[1]liste!M:M,1,0)&gt;0,"oui","non")</f>
        <v>oui</v>
      </c>
      <c r="O996" t="str">
        <f>VLOOKUP(J996,[1]liste!M:N,2,0)</f>
        <v>DF</v>
      </c>
      <c r="P996" t="e">
        <f>MATCH(J996,[1]!Tableau1[Codearticle],0)</f>
        <v>#REF!</v>
      </c>
      <c r="R996" t="str">
        <f ca="1">IFERROR(INDEX(Tableau1[[#Headers],[01_LANCEMENT]:[15]],1,MATCH(récap!H996,OFFSET(Tableau1[[#Headers],[01_LANCEMENT]:[15]],MATCH(récap!J996,Tableau1[Codearticle],0),0),0)),"")</f>
        <v/>
      </c>
      <c r="S996" t="e">
        <f>IF(P996=0,"",VLOOKUP(J996,[1]!Tableau1[#All],3,0))</f>
        <v>#REF!</v>
      </c>
      <c r="T996" s="11">
        <f t="shared" si="124"/>
        <v>46</v>
      </c>
      <c r="U996" t="str">
        <f t="shared" si="125"/>
        <v>2023-46</v>
      </c>
    </row>
    <row r="997" spans="5:21" x14ac:dyDescent="0.3">
      <c r="E997">
        <v>1812223</v>
      </c>
      <c r="H997">
        <v>210</v>
      </c>
      <c r="I997" t="s">
        <v>1025</v>
      </c>
      <c r="J997" t="s">
        <v>14</v>
      </c>
      <c r="K997" s="10">
        <v>45264</v>
      </c>
      <c r="L997" t="s">
        <v>1800</v>
      </c>
      <c r="M997" t="s">
        <v>28</v>
      </c>
      <c r="N997" t="str">
        <f>IF(VLOOKUP(J997,[1]liste!M:M,1,0)&gt;0,"oui","non")</f>
        <v>oui</v>
      </c>
      <c r="O997" t="str">
        <f>VLOOKUP(J997,[1]liste!M:N,2,0)</f>
        <v>DF</v>
      </c>
      <c r="P997" t="e">
        <f>MATCH(J997,[1]!Tableau1[Codearticle],0)</f>
        <v>#REF!</v>
      </c>
      <c r="R997" t="str">
        <f ca="1">IFERROR(INDEX(Tableau1[[#Headers],[01_LANCEMENT]:[15]],1,MATCH(récap!H997,OFFSET(Tableau1[[#Headers],[01_LANCEMENT]:[15]],MATCH(récap!J997,Tableau1[Codearticle],0),0),0)),"")</f>
        <v/>
      </c>
      <c r="S997" t="e">
        <f>IF(P997=0,"",VLOOKUP(J997,[1]!Tableau1[#All],3,0))</f>
        <v>#REF!</v>
      </c>
      <c r="T997" s="11">
        <f t="shared" si="124"/>
        <v>49</v>
      </c>
      <c r="U997" t="str">
        <f t="shared" si="125"/>
        <v>2023-49</v>
      </c>
    </row>
    <row r="998" spans="5:21" x14ac:dyDescent="0.3">
      <c r="E998">
        <v>9937893</v>
      </c>
      <c r="H998">
        <v>955</v>
      </c>
      <c r="I998" t="s">
        <v>1026</v>
      </c>
      <c r="J998" t="s">
        <v>14</v>
      </c>
      <c r="K998" s="10">
        <v>45271</v>
      </c>
      <c r="L998" t="s">
        <v>1800</v>
      </c>
      <c r="M998" t="s">
        <v>28</v>
      </c>
      <c r="N998" t="str">
        <f>IF(VLOOKUP(J998,[1]liste!M:M,1,0)&gt;0,"oui","non")</f>
        <v>oui</v>
      </c>
      <c r="O998" t="str">
        <f>VLOOKUP(J998,[1]liste!M:N,2,0)</f>
        <v>DF</v>
      </c>
      <c r="P998" t="e">
        <f>MATCH(J998,[1]!Tableau1[Codearticle],0)</f>
        <v>#REF!</v>
      </c>
      <c r="R998" t="str">
        <f ca="1">IFERROR(INDEX(Tableau1[[#Headers],[01_LANCEMENT]:[15]],1,MATCH(récap!H998,OFFSET(Tableau1[[#Headers],[01_LANCEMENT]:[15]],MATCH(récap!J998,Tableau1[Codearticle],0),0),0)),"")</f>
        <v/>
      </c>
      <c r="S998" t="e">
        <f>IF(P998=0,"",VLOOKUP(J998,[1]!Tableau1[#All],3,0))</f>
        <v>#REF!</v>
      </c>
      <c r="T998" s="11">
        <f t="shared" si="124"/>
        <v>50</v>
      </c>
      <c r="U998" t="str">
        <f t="shared" si="125"/>
        <v>2023-50</v>
      </c>
    </row>
    <row r="999" spans="5:21" x14ac:dyDescent="0.3">
      <c r="E999">
        <v>2676275</v>
      </c>
      <c r="H999">
        <v>9265</v>
      </c>
      <c r="I999" t="s">
        <v>1027</v>
      </c>
      <c r="J999" t="s">
        <v>14</v>
      </c>
      <c r="K999" s="10">
        <v>45268</v>
      </c>
      <c r="L999" t="s">
        <v>1800</v>
      </c>
      <c r="M999" t="s">
        <v>28</v>
      </c>
      <c r="N999" t="str">
        <f>IF(VLOOKUP(J999,[1]liste!M:M,1,0)&gt;0,"oui","non")</f>
        <v>oui</v>
      </c>
      <c r="O999" t="str">
        <f>VLOOKUP(J999,[1]liste!M:N,2,0)</f>
        <v>DF</v>
      </c>
      <c r="P999" t="e">
        <f>MATCH(J999,[1]!Tableau1[Codearticle],0)</f>
        <v>#REF!</v>
      </c>
      <c r="R999" t="str">
        <f ca="1">IFERROR(INDEX(Tableau1[[#Headers],[01_LANCEMENT]:[15]],1,MATCH(récap!H999,OFFSET(Tableau1[[#Headers],[01_LANCEMENT]:[15]],MATCH(récap!J999,Tableau1[Codearticle],0),0),0)),"")</f>
        <v/>
      </c>
      <c r="S999" t="e">
        <f>IF(P999=0,"",VLOOKUP(J999,[1]!Tableau1[#All],3,0))</f>
        <v>#REF!</v>
      </c>
      <c r="T999" s="11">
        <f t="shared" si="124"/>
        <v>49</v>
      </c>
      <c r="U999" t="str">
        <f t="shared" si="125"/>
        <v>2023-49</v>
      </c>
    </row>
    <row r="1000" spans="5:21" x14ac:dyDescent="0.3">
      <c r="E1000">
        <v>7431373</v>
      </c>
      <c r="H1000">
        <v>1030</v>
      </c>
      <c r="I1000" t="s">
        <v>1028</v>
      </c>
      <c r="J1000" t="s">
        <v>14</v>
      </c>
      <c r="K1000" s="10">
        <v>45260</v>
      </c>
      <c r="L1000" t="s">
        <v>1800</v>
      </c>
      <c r="M1000" t="s">
        <v>28</v>
      </c>
      <c r="N1000" t="str">
        <f>IF(VLOOKUP(J1000,[1]liste!M:M,1,0)&gt;0,"oui","non")</f>
        <v>oui</v>
      </c>
      <c r="O1000" t="str">
        <f>VLOOKUP(J1000,[1]liste!M:N,2,0)</f>
        <v>DF</v>
      </c>
      <c r="P1000" t="e">
        <f>MATCH(J1000,[1]!Tableau1[Codearticle],0)</f>
        <v>#REF!</v>
      </c>
      <c r="R1000" t="str">
        <f ca="1">IFERROR(INDEX(Tableau1[[#Headers],[01_LANCEMENT]:[15]],1,MATCH(récap!H1000,OFFSET(Tableau1[[#Headers],[01_LANCEMENT]:[15]],MATCH(récap!J1000,Tableau1[Codearticle],0),0),0)),"")</f>
        <v/>
      </c>
      <c r="S1000" t="e">
        <f>IF(P1000=0,"",VLOOKUP(J1000,[1]!Tableau1[#All],3,0))</f>
        <v>#REF!</v>
      </c>
      <c r="T1000" s="11">
        <f t="shared" si="124"/>
        <v>48</v>
      </c>
      <c r="U1000" t="str">
        <f t="shared" si="125"/>
        <v>2023-48</v>
      </c>
    </row>
    <row r="1001" spans="5:21" x14ac:dyDescent="0.3">
      <c r="E1001">
        <v>6884611</v>
      </c>
      <c r="H1001">
        <v>280</v>
      </c>
      <c r="I1001" t="s">
        <v>1029</v>
      </c>
      <c r="J1001" t="s">
        <v>14</v>
      </c>
      <c r="K1001" s="10">
        <v>45282</v>
      </c>
      <c r="L1001" t="s">
        <v>1800</v>
      </c>
      <c r="M1001" t="s">
        <v>28</v>
      </c>
      <c r="N1001" t="str">
        <f>IF(VLOOKUP(J1001,[1]liste!M:M,1,0)&gt;0,"oui","non")</f>
        <v>oui</v>
      </c>
      <c r="O1001" t="str">
        <f>VLOOKUP(J1001,[1]liste!M:N,2,0)</f>
        <v>DF</v>
      </c>
      <c r="P1001" t="e">
        <f>MATCH(J1001,[1]!Tableau1[Codearticle],0)</f>
        <v>#REF!</v>
      </c>
      <c r="R1001" t="str">
        <f ca="1">IFERROR(INDEX(Tableau1[[#Headers],[01_LANCEMENT]:[15]],1,MATCH(récap!H1001,OFFSET(Tableau1[[#Headers],[01_LANCEMENT]:[15]],MATCH(récap!J1001,Tableau1[Codearticle],0),0),0)),"")</f>
        <v>15</v>
      </c>
      <c r="S1001" t="e">
        <f>IF(P1001=0,"",VLOOKUP(J1001,[1]!Tableau1[#All],3,0))</f>
        <v>#REF!</v>
      </c>
      <c r="T1001" s="11">
        <f t="shared" si="124"/>
        <v>51</v>
      </c>
      <c r="U1001" t="str">
        <f t="shared" si="125"/>
        <v>2023-51</v>
      </c>
    </row>
    <row r="1002" spans="5:21" x14ac:dyDescent="0.3">
      <c r="E1002">
        <v>8626966</v>
      </c>
      <c r="H1002">
        <v>280</v>
      </c>
      <c r="I1002" t="s">
        <v>1030</v>
      </c>
      <c r="J1002" t="s">
        <v>14</v>
      </c>
      <c r="K1002" s="10">
        <v>45240</v>
      </c>
      <c r="L1002" t="s">
        <v>1800</v>
      </c>
      <c r="M1002" t="s">
        <v>28</v>
      </c>
      <c r="N1002" t="str">
        <f>IF(VLOOKUP(J1002,[1]liste!M:M,1,0)&gt;0,"oui","non")</f>
        <v>oui</v>
      </c>
      <c r="O1002" t="str">
        <f>VLOOKUP(J1002,[1]liste!M:N,2,0)</f>
        <v>DF</v>
      </c>
      <c r="P1002" t="e">
        <f>MATCH(J1002,[1]!Tableau1[Codearticle],0)</f>
        <v>#REF!</v>
      </c>
      <c r="R1002" t="str">
        <f ca="1">IFERROR(INDEX(Tableau1[[#Headers],[01_LANCEMENT]:[15]],1,MATCH(récap!H1002,OFFSET(Tableau1[[#Headers],[01_LANCEMENT]:[15]],MATCH(récap!J1002,Tableau1[Codearticle],0),0),0)),"")</f>
        <v>15</v>
      </c>
      <c r="S1002" t="e">
        <f>IF(P1002=0,"",VLOOKUP(J1002,[1]!Tableau1[#All],3,0))</f>
        <v>#REF!</v>
      </c>
      <c r="T1002" s="11">
        <f t="shared" si="124"/>
        <v>45</v>
      </c>
      <c r="U1002" t="str">
        <f t="shared" si="125"/>
        <v>2023-45</v>
      </c>
    </row>
    <row r="1003" spans="5:21" x14ac:dyDescent="0.3">
      <c r="E1003">
        <v>5417948</v>
      </c>
      <c r="H1003">
        <v>223</v>
      </c>
      <c r="I1003" t="s">
        <v>1031</v>
      </c>
      <c r="J1003" t="s">
        <v>14</v>
      </c>
      <c r="K1003" s="10">
        <v>45236</v>
      </c>
      <c r="L1003" t="s">
        <v>1800</v>
      </c>
      <c r="M1003" t="s">
        <v>28</v>
      </c>
      <c r="N1003" t="str">
        <f>IF(VLOOKUP(J1003,[1]liste!M:M,1,0)&gt;0,"oui","non")</f>
        <v>oui</v>
      </c>
      <c r="O1003" t="str">
        <f>VLOOKUP(J1003,[1]liste!M:N,2,0)</f>
        <v>DF</v>
      </c>
      <c r="P1003" t="e">
        <f>MATCH(J1003,[1]!Tableau1[Codearticle],0)</f>
        <v>#REF!</v>
      </c>
      <c r="R1003" t="str">
        <f ca="1">IFERROR(INDEX(Tableau1[[#Headers],[01_LANCEMENT]:[15]],1,MATCH(récap!H1003,OFFSET(Tableau1[[#Headers],[01_LANCEMENT]:[15]],MATCH(récap!J1003,Tableau1[Codearticle],0),0),0)),"")</f>
        <v/>
      </c>
      <c r="S1003" t="e">
        <f>IF(P1003=0,"",VLOOKUP(J1003,[1]!Tableau1[#All],3,0))</f>
        <v>#REF!</v>
      </c>
      <c r="T1003" s="11">
        <f t="shared" si="124"/>
        <v>45</v>
      </c>
      <c r="U1003" t="str">
        <f t="shared" si="125"/>
        <v>2023-45</v>
      </c>
    </row>
    <row r="1004" spans="5:21" x14ac:dyDescent="0.3">
      <c r="E1004">
        <v>1322336</v>
      </c>
      <c r="H1004">
        <v>223</v>
      </c>
      <c r="I1004" t="s">
        <v>1032</v>
      </c>
      <c r="J1004" t="s">
        <v>14</v>
      </c>
      <c r="K1004" s="10">
        <v>45245</v>
      </c>
      <c r="L1004" t="s">
        <v>1800</v>
      </c>
      <c r="M1004" t="s">
        <v>28</v>
      </c>
      <c r="N1004" t="str">
        <f>IF(VLOOKUP(J1004,[1]liste!M:M,1,0)&gt;0,"oui","non")</f>
        <v>oui</v>
      </c>
      <c r="O1004" t="str">
        <f>VLOOKUP(J1004,[1]liste!M:N,2,0)</f>
        <v>DF</v>
      </c>
      <c r="P1004" t="e">
        <f>MATCH(J1004,[1]!Tableau1[Codearticle],0)</f>
        <v>#REF!</v>
      </c>
      <c r="R1004" t="str">
        <f ca="1">IFERROR(INDEX(Tableau1[[#Headers],[01_LANCEMENT]:[15]],1,MATCH(récap!H1004,OFFSET(Tableau1[[#Headers],[01_LANCEMENT]:[15]],MATCH(récap!J1004,Tableau1[Codearticle],0),0),0)),"")</f>
        <v/>
      </c>
      <c r="S1004" t="e">
        <f>IF(P1004=0,"",VLOOKUP(J1004,[1]!Tableau1[#All],3,0))</f>
        <v>#REF!</v>
      </c>
      <c r="T1004" s="11">
        <f t="shared" si="124"/>
        <v>46</v>
      </c>
      <c r="U1004" t="str">
        <f t="shared" si="125"/>
        <v>2023-46</v>
      </c>
    </row>
    <row r="1005" spans="5:21" x14ac:dyDescent="0.3">
      <c r="E1005">
        <v>5623117</v>
      </c>
      <c r="H1005">
        <v>240</v>
      </c>
      <c r="I1005" t="s">
        <v>1033</v>
      </c>
      <c r="J1005" t="s">
        <v>14</v>
      </c>
      <c r="K1005" s="10">
        <v>45265</v>
      </c>
      <c r="L1005" t="s">
        <v>1800</v>
      </c>
      <c r="M1005" t="s">
        <v>28</v>
      </c>
      <c r="N1005" t="str">
        <f>IF(VLOOKUP(J1005,[1]liste!M:M,1,0)&gt;0,"oui","non")</f>
        <v>oui</v>
      </c>
      <c r="O1005" t="str">
        <f>VLOOKUP(J1005,[1]liste!M:N,2,0)</f>
        <v>DF</v>
      </c>
      <c r="P1005" t="e">
        <f>MATCH(J1005,[1]!Tableau1[Codearticle],0)</f>
        <v>#REF!</v>
      </c>
      <c r="R1005" t="str">
        <f ca="1">IFERROR(INDEX(Tableau1[[#Headers],[01_LANCEMENT]:[15]],1,MATCH(récap!H1005,OFFSET(Tableau1[[#Headers],[01_LANCEMENT]:[15]],MATCH(récap!J1005,Tableau1[Codearticle],0),0),0)),"")</f>
        <v/>
      </c>
      <c r="S1005" t="e">
        <f>IF(P1005=0,"",VLOOKUP(J1005,[1]!Tableau1[#All],3,0))</f>
        <v>#REF!</v>
      </c>
      <c r="T1005" s="11">
        <f t="shared" ref="T1005:T1027" si="126">_xlfn.ISOWEEKNUM(K1005)</f>
        <v>49</v>
      </c>
      <c r="U1005" t="str">
        <f t="shared" ref="U1005:U1027" si="127">YEAR(K1005)&amp;"-"&amp;""&amp;T1005</f>
        <v>2023-49</v>
      </c>
    </row>
    <row r="1006" spans="5:21" x14ac:dyDescent="0.3">
      <c r="E1006">
        <v>7395959</v>
      </c>
      <c r="H1006">
        <v>240</v>
      </c>
      <c r="I1006" t="s">
        <v>1034</v>
      </c>
      <c r="J1006" t="s">
        <v>14</v>
      </c>
      <c r="K1006" s="10">
        <v>45258</v>
      </c>
      <c r="L1006" t="s">
        <v>1800</v>
      </c>
      <c r="M1006" t="s">
        <v>28</v>
      </c>
      <c r="N1006" t="str">
        <f>IF(VLOOKUP(J1006,[1]liste!M:M,1,0)&gt;0,"oui","non")</f>
        <v>oui</v>
      </c>
      <c r="O1006" t="str">
        <f>VLOOKUP(J1006,[1]liste!M:N,2,0)</f>
        <v>DF</v>
      </c>
      <c r="P1006" t="e">
        <f>MATCH(J1006,[1]!Tableau1[Codearticle],0)</f>
        <v>#REF!</v>
      </c>
      <c r="R1006" t="str">
        <f ca="1">IFERROR(INDEX(Tableau1[[#Headers],[01_LANCEMENT]:[15]],1,MATCH(récap!H1006,OFFSET(Tableau1[[#Headers],[01_LANCEMENT]:[15]],MATCH(récap!J1006,Tableau1[Codearticle],0),0),0)),"")</f>
        <v/>
      </c>
      <c r="S1006" t="e">
        <f>IF(P1006=0,"",VLOOKUP(J1006,[1]!Tableau1[#All],3,0))</f>
        <v>#REF!</v>
      </c>
      <c r="T1006" s="11">
        <f t="shared" si="126"/>
        <v>48</v>
      </c>
      <c r="U1006" t="str">
        <f t="shared" si="127"/>
        <v>2023-48</v>
      </c>
    </row>
    <row r="1007" spans="5:21" x14ac:dyDescent="0.3">
      <c r="E1007">
        <v>9441843</v>
      </c>
      <c r="H1007">
        <v>280</v>
      </c>
      <c r="I1007" t="s">
        <v>1035</v>
      </c>
      <c r="J1007" t="s">
        <v>14</v>
      </c>
      <c r="K1007" s="10">
        <v>45267</v>
      </c>
      <c r="L1007" t="s">
        <v>1800</v>
      </c>
      <c r="M1007" t="s">
        <v>28</v>
      </c>
      <c r="N1007" t="str">
        <f>IF(VLOOKUP(J1007,[1]liste!M:M,1,0)&gt;0,"oui","non")</f>
        <v>oui</v>
      </c>
      <c r="O1007" t="str">
        <f>VLOOKUP(J1007,[1]liste!M:N,2,0)</f>
        <v>DF</v>
      </c>
      <c r="P1007" t="e">
        <f>MATCH(J1007,[1]!Tableau1[Codearticle],0)</f>
        <v>#REF!</v>
      </c>
      <c r="R1007" t="str">
        <f ca="1">IFERROR(INDEX(Tableau1[[#Headers],[01_LANCEMENT]:[15]],1,MATCH(récap!H1007,OFFSET(Tableau1[[#Headers],[01_LANCEMENT]:[15]],MATCH(récap!J1007,Tableau1[Codearticle],0),0),0)),"")</f>
        <v>15</v>
      </c>
      <c r="S1007" t="e">
        <f>IF(P1007=0,"",VLOOKUP(J1007,[1]!Tableau1[#All],3,0))</f>
        <v>#REF!</v>
      </c>
      <c r="T1007" s="11">
        <f t="shared" si="126"/>
        <v>49</v>
      </c>
      <c r="U1007" t="str">
        <f t="shared" si="127"/>
        <v>2023-49</v>
      </c>
    </row>
    <row r="1008" spans="5:21" x14ac:dyDescent="0.3">
      <c r="E1008">
        <v>1626619</v>
      </c>
      <c r="H1008">
        <v>280</v>
      </c>
      <c r="I1008" t="s">
        <v>1036</v>
      </c>
      <c r="J1008" t="s">
        <v>14</v>
      </c>
      <c r="K1008" s="10">
        <v>45252</v>
      </c>
      <c r="L1008" t="s">
        <v>1800</v>
      </c>
      <c r="M1008" t="s">
        <v>28</v>
      </c>
      <c r="N1008" t="str">
        <f>IF(VLOOKUP(J1008,[1]liste!M:M,1,0)&gt;0,"oui","non")</f>
        <v>oui</v>
      </c>
      <c r="O1008" t="str">
        <f>VLOOKUP(J1008,[1]liste!M:N,2,0)</f>
        <v>DF</v>
      </c>
      <c r="P1008" t="e">
        <f>MATCH(J1008,[1]!Tableau1[Codearticle],0)</f>
        <v>#REF!</v>
      </c>
      <c r="R1008" t="str">
        <f ca="1">IFERROR(INDEX(Tableau1[[#Headers],[01_LANCEMENT]:[15]],1,MATCH(récap!H1008,OFFSET(Tableau1[[#Headers],[01_LANCEMENT]:[15]],MATCH(récap!J1008,Tableau1[Codearticle],0),0),0)),"")</f>
        <v>15</v>
      </c>
      <c r="S1008" t="e">
        <f>IF(P1008=0,"",VLOOKUP(J1008,[1]!Tableau1[#All],3,0))</f>
        <v>#REF!</v>
      </c>
      <c r="T1008" s="11">
        <f t="shared" si="126"/>
        <v>47</v>
      </c>
      <c r="U1008" t="str">
        <f t="shared" si="127"/>
        <v>2023-47</v>
      </c>
    </row>
    <row r="1009" spans="5:21" x14ac:dyDescent="0.3">
      <c r="E1009">
        <v>6732435</v>
      </c>
      <c r="H1009">
        <v>210</v>
      </c>
      <c r="I1009" t="s">
        <v>1037</v>
      </c>
      <c r="J1009" t="s">
        <v>14</v>
      </c>
      <c r="K1009" s="10">
        <v>45245</v>
      </c>
      <c r="L1009" t="s">
        <v>1800</v>
      </c>
      <c r="M1009" t="s">
        <v>28</v>
      </c>
      <c r="N1009" t="str">
        <f>IF(VLOOKUP(J1009,[1]liste!M:M,1,0)&gt;0,"oui","non")</f>
        <v>oui</v>
      </c>
      <c r="O1009" t="str">
        <f>VLOOKUP(J1009,[1]liste!M:N,2,0)</f>
        <v>DF</v>
      </c>
      <c r="P1009" t="e">
        <f>MATCH(J1009,[1]!Tableau1[Codearticle],0)</f>
        <v>#REF!</v>
      </c>
      <c r="R1009" t="str">
        <f ca="1">IFERROR(INDEX(Tableau1[[#Headers],[01_LANCEMENT]:[15]],1,MATCH(récap!H1009,OFFSET(Tableau1[[#Headers],[01_LANCEMENT]:[15]],MATCH(récap!J1009,Tableau1[Codearticle],0),0),0)),"")</f>
        <v/>
      </c>
      <c r="S1009" t="e">
        <f>IF(P1009=0,"",VLOOKUP(J1009,[1]!Tableau1[#All],3,0))</f>
        <v>#REF!</v>
      </c>
      <c r="T1009" s="11">
        <f t="shared" si="126"/>
        <v>46</v>
      </c>
      <c r="U1009" t="str">
        <f t="shared" si="127"/>
        <v>2023-46</v>
      </c>
    </row>
    <row r="1010" spans="5:21" x14ac:dyDescent="0.3">
      <c r="E1010">
        <v>7614004</v>
      </c>
      <c r="H1010">
        <v>210</v>
      </c>
      <c r="I1010" t="s">
        <v>1038</v>
      </c>
      <c r="J1010" t="s">
        <v>14</v>
      </c>
      <c r="K1010" s="10">
        <v>45261</v>
      </c>
      <c r="L1010" t="s">
        <v>1800</v>
      </c>
      <c r="M1010" t="s">
        <v>28</v>
      </c>
      <c r="N1010" t="str">
        <f>IF(VLOOKUP(J1010,[1]liste!M:M,1,0)&gt;0,"oui","non")</f>
        <v>oui</v>
      </c>
      <c r="O1010" t="str">
        <f>VLOOKUP(J1010,[1]liste!M:N,2,0)</f>
        <v>DF</v>
      </c>
      <c r="P1010" t="e">
        <f>MATCH(J1010,[1]!Tableau1[Codearticle],0)</f>
        <v>#REF!</v>
      </c>
      <c r="R1010" t="str">
        <f ca="1">IFERROR(INDEX(Tableau1[[#Headers],[01_LANCEMENT]:[15]],1,MATCH(récap!H1010,OFFSET(Tableau1[[#Headers],[01_LANCEMENT]:[15]],MATCH(récap!J1010,Tableau1[Codearticle],0),0),0)),"")</f>
        <v/>
      </c>
      <c r="S1010" t="e">
        <f>IF(P1010=0,"",VLOOKUP(J1010,[1]!Tableau1[#All],3,0))</f>
        <v>#REF!</v>
      </c>
      <c r="T1010" s="11">
        <f t="shared" si="126"/>
        <v>48</v>
      </c>
      <c r="U1010" t="str">
        <f t="shared" si="127"/>
        <v>2023-48</v>
      </c>
    </row>
    <row r="1011" spans="5:21" x14ac:dyDescent="0.3">
      <c r="E1011">
        <v>4611630</v>
      </c>
      <c r="H1011">
        <v>210</v>
      </c>
      <c r="I1011" t="s">
        <v>1039</v>
      </c>
      <c r="J1011" t="s">
        <v>14</v>
      </c>
      <c r="K1011" s="10">
        <v>45280</v>
      </c>
      <c r="L1011" t="s">
        <v>1800</v>
      </c>
      <c r="M1011" t="s">
        <v>28</v>
      </c>
      <c r="N1011" t="str">
        <f>IF(VLOOKUP(J1011,[1]liste!M:M,1,0)&gt;0,"oui","non")</f>
        <v>oui</v>
      </c>
      <c r="O1011" t="str">
        <f>VLOOKUP(J1011,[1]liste!M:N,2,0)</f>
        <v>DF</v>
      </c>
      <c r="P1011" t="e">
        <f>MATCH(J1011,[1]!Tableau1[Codearticle],0)</f>
        <v>#REF!</v>
      </c>
      <c r="R1011" t="str">
        <f ca="1">IFERROR(INDEX(Tableau1[[#Headers],[01_LANCEMENT]:[15]],1,MATCH(récap!H1011,OFFSET(Tableau1[[#Headers],[01_LANCEMENT]:[15]],MATCH(récap!J1011,Tableau1[Codearticle],0),0),0)),"")</f>
        <v/>
      </c>
      <c r="S1011" t="e">
        <f>IF(P1011=0,"",VLOOKUP(J1011,[1]!Tableau1[#All],3,0))</f>
        <v>#REF!</v>
      </c>
      <c r="T1011" s="11">
        <f t="shared" si="126"/>
        <v>51</v>
      </c>
      <c r="U1011" t="str">
        <f t="shared" si="127"/>
        <v>2023-51</v>
      </c>
    </row>
    <row r="1012" spans="5:21" x14ac:dyDescent="0.3">
      <c r="E1012">
        <v>9159672</v>
      </c>
      <c r="H1012">
        <v>9115</v>
      </c>
      <c r="I1012" t="s">
        <v>1040</v>
      </c>
      <c r="J1012" t="s">
        <v>14</v>
      </c>
      <c r="K1012" s="10">
        <v>45260</v>
      </c>
      <c r="L1012" t="s">
        <v>1800</v>
      </c>
      <c r="M1012" t="s">
        <v>28</v>
      </c>
      <c r="N1012" t="str">
        <f>IF(VLOOKUP(J1012,[1]liste!M:M,1,0)&gt;0,"oui","non")</f>
        <v>oui</v>
      </c>
      <c r="O1012" t="str">
        <f>VLOOKUP(J1012,[1]liste!M:N,2,0)</f>
        <v>DF</v>
      </c>
      <c r="P1012" t="e">
        <f>MATCH(J1012,[1]!Tableau1[Codearticle],0)</f>
        <v>#REF!</v>
      </c>
      <c r="R1012" t="str">
        <f ca="1">IFERROR(INDEX(Tableau1[[#Headers],[01_LANCEMENT]:[15]],1,MATCH(récap!H1012,OFFSET(Tableau1[[#Headers],[01_LANCEMENT]:[15]],MATCH(récap!J1012,Tableau1[Codearticle],0),0),0)),"")</f>
        <v/>
      </c>
      <c r="S1012" t="e">
        <f>IF(P1012=0,"",VLOOKUP(J1012,[1]!Tableau1[#All],3,0))</f>
        <v>#REF!</v>
      </c>
      <c r="T1012" s="11">
        <f t="shared" si="126"/>
        <v>48</v>
      </c>
      <c r="U1012" t="str">
        <f t="shared" si="127"/>
        <v>2023-48</v>
      </c>
    </row>
    <row r="1013" spans="5:21" x14ac:dyDescent="0.3">
      <c r="E1013">
        <v>1140564</v>
      </c>
      <c r="H1013">
        <v>1010</v>
      </c>
      <c r="I1013" t="s">
        <v>1041</v>
      </c>
      <c r="J1013" t="s">
        <v>14</v>
      </c>
      <c r="K1013" s="10">
        <v>45259</v>
      </c>
      <c r="L1013" t="s">
        <v>1800</v>
      </c>
      <c r="M1013" t="s">
        <v>28</v>
      </c>
      <c r="N1013" t="str">
        <f>IF(VLOOKUP(J1013,[1]liste!M:M,1,0)&gt;0,"oui","non")</f>
        <v>oui</v>
      </c>
      <c r="O1013" t="str">
        <f>VLOOKUP(J1013,[1]liste!M:N,2,0)</f>
        <v>DF</v>
      </c>
      <c r="P1013" t="e">
        <f>MATCH(J1013,[1]!Tableau1[Codearticle],0)</f>
        <v>#REF!</v>
      </c>
      <c r="R1013" t="str">
        <f ca="1">IFERROR(INDEX(Tableau1[[#Headers],[01_LANCEMENT]:[15]],1,MATCH(récap!H1013,OFFSET(Tableau1[[#Headers],[01_LANCEMENT]:[15]],MATCH(récap!J1013,Tableau1[Codearticle],0),0),0)),"")</f>
        <v/>
      </c>
      <c r="S1013" t="e">
        <f>IF(P1013=0,"",VLOOKUP(J1013,[1]!Tableau1[#All],3,0))</f>
        <v>#REF!</v>
      </c>
      <c r="T1013" s="11">
        <f t="shared" si="126"/>
        <v>48</v>
      </c>
      <c r="U1013" t="str">
        <f t="shared" si="127"/>
        <v>2023-48</v>
      </c>
    </row>
    <row r="1014" spans="5:21" x14ac:dyDescent="0.3">
      <c r="E1014">
        <v>6717264</v>
      </c>
      <c r="H1014">
        <v>9040</v>
      </c>
      <c r="I1014" t="s">
        <v>1042</v>
      </c>
      <c r="J1014" t="s">
        <v>14</v>
      </c>
      <c r="K1014" s="10">
        <v>45273</v>
      </c>
      <c r="L1014" t="s">
        <v>1800</v>
      </c>
      <c r="M1014" t="s">
        <v>28</v>
      </c>
      <c r="N1014" t="str">
        <f>IF(VLOOKUP(J1014,[1]liste!M:M,1,0)&gt;0,"oui","non")</f>
        <v>oui</v>
      </c>
      <c r="O1014" t="str">
        <f>VLOOKUP(J1014,[1]liste!M:N,2,0)</f>
        <v>DF</v>
      </c>
      <c r="P1014" t="e">
        <f>MATCH(J1014,[1]!Tableau1[Codearticle],0)</f>
        <v>#REF!</v>
      </c>
      <c r="R1014" t="str">
        <f ca="1">IFERROR(INDEX(Tableau1[[#Headers],[01_LANCEMENT]:[15]],1,MATCH(récap!H1014,OFFSET(Tableau1[[#Headers],[01_LANCEMENT]:[15]],MATCH(récap!J1014,Tableau1[Codearticle],0),0),0)),"")</f>
        <v/>
      </c>
      <c r="S1014" t="e">
        <f>IF(P1014=0,"",VLOOKUP(J1014,[1]!Tableau1[#All],3,0))</f>
        <v>#REF!</v>
      </c>
      <c r="T1014" s="11">
        <f t="shared" si="126"/>
        <v>50</v>
      </c>
      <c r="U1014" t="str">
        <f t="shared" si="127"/>
        <v>2023-50</v>
      </c>
    </row>
    <row r="1015" spans="5:21" x14ac:dyDescent="0.3">
      <c r="E1015">
        <v>2817118</v>
      </c>
      <c r="H1015">
        <v>240</v>
      </c>
      <c r="I1015" t="s">
        <v>1043</v>
      </c>
      <c r="J1015" t="s">
        <v>14</v>
      </c>
      <c r="K1015" s="10">
        <v>45243</v>
      </c>
      <c r="L1015" t="s">
        <v>1800</v>
      </c>
      <c r="M1015" t="s">
        <v>28</v>
      </c>
      <c r="N1015" t="str">
        <f>IF(VLOOKUP(J1015,[1]liste!M:M,1,0)&gt;0,"oui","non")</f>
        <v>oui</v>
      </c>
      <c r="O1015" t="str">
        <f>VLOOKUP(J1015,[1]liste!M:N,2,0)</f>
        <v>DF</v>
      </c>
      <c r="P1015" t="e">
        <f>MATCH(J1015,[1]!Tableau1[Codearticle],0)</f>
        <v>#REF!</v>
      </c>
      <c r="R1015" t="str">
        <f ca="1">IFERROR(INDEX(Tableau1[[#Headers],[01_LANCEMENT]:[15]],1,MATCH(récap!H1015,OFFSET(Tableau1[[#Headers],[01_LANCEMENT]:[15]],MATCH(récap!J1015,Tableau1[Codearticle],0),0),0)),"")</f>
        <v/>
      </c>
      <c r="S1015" t="e">
        <f>IF(P1015=0,"",VLOOKUP(J1015,[1]!Tableau1[#All],3,0))</f>
        <v>#REF!</v>
      </c>
      <c r="T1015" s="11">
        <f t="shared" si="126"/>
        <v>46</v>
      </c>
      <c r="U1015" t="str">
        <f t="shared" si="127"/>
        <v>2023-46</v>
      </c>
    </row>
    <row r="1016" spans="5:21" x14ac:dyDescent="0.3">
      <c r="E1016">
        <v>5213780</v>
      </c>
      <c r="H1016">
        <v>240</v>
      </c>
      <c r="I1016" t="s">
        <v>1044</v>
      </c>
      <c r="J1016" t="s">
        <v>14</v>
      </c>
      <c r="K1016" s="10">
        <v>45258</v>
      </c>
      <c r="L1016" t="s">
        <v>1800</v>
      </c>
      <c r="M1016" t="s">
        <v>28</v>
      </c>
      <c r="N1016" t="str">
        <f>IF(VLOOKUP(J1016,[1]liste!M:M,1,0)&gt;0,"oui","non")</f>
        <v>oui</v>
      </c>
      <c r="O1016" t="str">
        <f>VLOOKUP(J1016,[1]liste!M:N,2,0)</f>
        <v>DF</v>
      </c>
      <c r="P1016" t="e">
        <f>MATCH(J1016,[1]!Tableau1[Codearticle],0)</f>
        <v>#REF!</v>
      </c>
      <c r="R1016" t="str">
        <f ca="1">IFERROR(INDEX(Tableau1[[#Headers],[01_LANCEMENT]:[15]],1,MATCH(récap!H1016,OFFSET(Tableau1[[#Headers],[01_LANCEMENT]:[15]],MATCH(récap!J1016,Tableau1[Codearticle],0),0),0)),"")</f>
        <v/>
      </c>
      <c r="S1016" t="e">
        <f>IF(P1016=0,"",VLOOKUP(J1016,[1]!Tableau1[#All],3,0))</f>
        <v>#REF!</v>
      </c>
      <c r="T1016" s="11">
        <f t="shared" si="126"/>
        <v>48</v>
      </c>
      <c r="U1016" t="str">
        <f t="shared" si="127"/>
        <v>2023-48</v>
      </c>
    </row>
    <row r="1017" spans="5:21" x14ac:dyDescent="0.3">
      <c r="E1017">
        <v>2846905</v>
      </c>
      <c r="H1017">
        <v>170</v>
      </c>
      <c r="I1017" t="s">
        <v>1045</v>
      </c>
      <c r="J1017" t="s">
        <v>14</v>
      </c>
      <c r="K1017" s="10">
        <v>45260</v>
      </c>
      <c r="L1017" t="s">
        <v>1800</v>
      </c>
      <c r="M1017" t="s">
        <v>28</v>
      </c>
      <c r="N1017" t="str">
        <f>IF(VLOOKUP(J1017,[1]liste!M:M,1,0)&gt;0,"oui","non")</f>
        <v>oui</v>
      </c>
      <c r="O1017" t="str">
        <f>VLOOKUP(J1017,[1]liste!M:N,2,0)</f>
        <v>DF</v>
      </c>
      <c r="P1017" t="e">
        <f>MATCH(J1017,[1]!Tableau1[Codearticle],0)</f>
        <v>#REF!</v>
      </c>
      <c r="R1017" t="str">
        <f ca="1">IFERROR(INDEX(Tableau1[[#Headers],[01_LANCEMENT]:[15]],1,MATCH(récap!H1017,OFFSET(Tableau1[[#Headers],[01_LANCEMENT]:[15]],MATCH(récap!J1017,Tableau1[Codearticle],0),0),0)),"")</f>
        <v/>
      </c>
      <c r="S1017" t="e">
        <f>IF(P1017=0,"",VLOOKUP(J1017,[1]!Tableau1[#All],3,0))</f>
        <v>#REF!</v>
      </c>
      <c r="T1017" s="11">
        <f t="shared" si="126"/>
        <v>48</v>
      </c>
      <c r="U1017" t="str">
        <f t="shared" si="127"/>
        <v>2023-48</v>
      </c>
    </row>
    <row r="1018" spans="5:21" x14ac:dyDescent="0.3">
      <c r="E1018">
        <v>8897130</v>
      </c>
      <c r="H1018">
        <v>100</v>
      </c>
      <c r="I1018" t="s">
        <v>1046</v>
      </c>
      <c r="J1018" t="s">
        <v>14</v>
      </c>
      <c r="K1018" s="10">
        <v>45259</v>
      </c>
      <c r="L1018" t="s">
        <v>1800</v>
      </c>
      <c r="M1018" t="s">
        <v>28</v>
      </c>
      <c r="N1018" t="str">
        <f>IF(VLOOKUP(J1018,[1]liste!M:M,1,0)&gt;0,"oui","non")</f>
        <v>oui</v>
      </c>
      <c r="O1018" t="str">
        <f>VLOOKUP(J1018,[1]liste!M:N,2,0)</f>
        <v>DF</v>
      </c>
      <c r="P1018" t="e">
        <f>MATCH(J1018,[1]!Tableau1[Codearticle],0)</f>
        <v>#REF!</v>
      </c>
      <c r="R1018" t="str">
        <f ca="1">IFERROR(INDEX(Tableau1[[#Headers],[01_LANCEMENT]:[15]],1,MATCH(récap!H1018,OFFSET(Tableau1[[#Headers],[01_LANCEMENT]:[15]],MATCH(récap!J1018,Tableau1[Codearticle],0),0),0)),"")</f>
        <v/>
      </c>
      <c r="S1018" t="e">
        <f>IF(P1018=0,"",VLOOKUP(J1018,[1]!Tableau1[#All],3,0))</f>
        <v>#REF!</v>
      </c>
      <c r="T1018" s="11">
        <f t="shared" si="126"/>
        <v>48</v>
      </c>
      <c r="U1018" t="str">
        <f t="shared" si="127"/>
        <v>2023-48</v>
      </c>
    </row>
    <row r="1019" spans="5:21" x14ac:dyDescent="0.3">
      <c r="E1019">
        <v>1505221</v>
      </c>
      <c r="H1019">
        <v>100</v>
      </c>
      <c r="I1019" t="s">
        <v>1047</v>
      </c>
      <c r="J1019" t="s">
        <v>14</v>
      </c>
      <c r="K1019" s="10">
        <v>45252</v>
      </c>
      <c r="L1019" t="s">
        <v>1800</v>
      </c>
      <c r="M1019" t="s">
        <v>28</v>
      </c>
      <c r="N1019" t="str">
        <f>IF(VLOOKUP(J1019,[1]liste!M:M,1,0)&gt;0,"oui","non")</f>
        <v>oui</v>
      </c>
      <c r="O1019" t="str">
        <f>VLOOKUP(J1019,[1]liste!M:N,2,0)</f>
        <v>DF</v>
      </c>
      <c r="P1019" t="e">
        <f>MATCH(J1019,[1]!Tableau1[Codearticle],0)</f>
        <v>#REF!</v>
      </c>
      <c r="R1019" t="str">
        <f ca="1">IFERROR(INDEX(Tableau1[[#Headers],[01_LANCEMENT]:[15]],1,MATCH(récap!H1019,OFFSET(Tableau1[[#Headers],[01_LANCEMENT]:[15]],MATCH(récap!J1019,Tableau1[Codearticle],0),0),0)),"")</f>
        <v/>
      </c>
      <c r="S1019" t="e">
        <f>IF(P1019=0,"",VLOOKUP(J1019,[1]!Tableau1[#All],3,0))</f>
        <v>#REF!</v>
      </c>
      <c r="T1019" s="11">
        <f t="shared" si="126"/>
        <v>47</v>
      </c>
      <c r="U1019" t="str">
        <f t="shared" si="127"/>
        <v>2023-47</v>
      </c>
    </row>
    <row r="1020" spans="5:21" x14ac:dyDescent="0.3">
      <c r="E1020">
        <v>6694587</v>
      </c>
      <c r="H1020">
        <v>170</v>
      </c>
      <c r="I1020" t="s">
        <v>1048</v>
      </c>
      <c r="J1020" t="s">
        <v>14</v>
      </c>
      <c r="K1020" s="10">
        <v>45282</v>
      </c>
      <c r="L1020" t="s">
        <v>1800</v>
      </c>
      <c r="M1020" t="s">
        <v>28</v>
      </c>
      <c r="N1020" t="str">
        <f>IF(VLOOKUP(J1020,[1]liste!M:M,1,0)&gt;0,"oui","non")</f>
        <v>oui</v>
      </c>
      <c r="O1020" t="str">
        <f>VLOOKUP(J1020,[1]liste!M:N,2,0)</f>
        <v>DF</v>
      </c>
      <c r="P1020" t="e">
        <f>MATCH(J1020,[1]!Tableau1[Codearticle],0)</f>
        <v>#REF!</v>
      </c>
      <c r="R1020" t="str">
        <f ca="1">IFERROR(INDEX(Tableau1[[#Headers],[01_LANCEMENT]:[15]],1,MATCH(récap!H1020,OFFSET(Tableau1[[#Headers],[01_LANCEMENT]:[15]],MATCH(récap!J1020,Tableau1[Codearticle],0),0),0)),"")</f>
        <v/>
      </c>
      <c r="S1020" t="e">
        <f>IF(P1020=0,"",VLOOKUP(J1020,[1]!Tableau1[#All],3,0))</f>
        <v>#REF!</v>
      </c>
      <c r="T1020" s="11">
        <f t="shared" si="126"/>
        <v>51</v>
      </c>
      <c r="U1020" t="str">
        <f t="shared" si="127"/>
        <v>2023-51</v>
      </c>
    </row>
    <row r="1021" spans="5:21" x14ac:dyDescent="0.3">
      <c r="E1021">
        <v>1651213</v>
      </c>
      <c r="H1021">
        <v>100</v>
      </c>
      <c r="I1021" t="s">
        <v>1049</v>
      </c>
      <c r="J1021" t="s">
        <v>14</v>
      </c>
      <c r="K1021" s="10">
        <v>45275</v>
      </c>
      <c r="L1021" t="s">
        <v>1800</v>
      </c>
      <c r="M1021" t="s">
        <v>28</v>
      </c>
      <c r="N1021" t="str">
        <f>IF(VLOOKUP(J1021,[1]liste!M:M,1,0)&gt;0,"oui","non")</f>
        <v>oui</v>
      </c>
      <c r="O1021" t="str">
        <f>VLOOKUP(J1021,[1]liste!M:N,2,0)</f>
        <v>DF</v>
      </c>
      <c r="P1021" t="e">
        <f>MATCH(J1021,[1]!Tableau1[Codearticle],0)</f>
        <v>#REF!</v>
      </c>
      <c r="R1021" t="str">
        <f ca="1">IFERROR(INDEX(Tableau1[[#Headers],[01_LANCEMENT]:[15]],1,MATCH(récap!H1021,OFFSET(Tableau1[[#Headers],[01_LANCEMENT]:[15]],MATCH(récap!J1021,Tableau1[Codearticle],0),0),0)),"")</f>
        <v/>
      </c>
      <c r="S1021" t="e">
        <f>IF(P1021=0,"",VLOOKUP(J1021,[1]!Tableau1[#All],3,0))</f>
        <v>#REF!</v>
      </c>
      <c r="T1021" s="11">
        <f t="shared" si="126"/>
        <v>50</v>
      </c>
      <c r="U1021" t="str">
        <f t="shared" si="127"/>
        <v>2023-50</v>
      </c>
    </row>
    <row r="1022" spans="5:21" x14ac:dyDescent="0.3">
      <c r="E1022">
        <v>2815252</v>
      </c>
      <c r="H1022">
        <v>100</v>
      </c>
      <c r="I1022" t="s">
        <v>1050</v>
      </c>
      <c r="J1022" t="s">
        <v>14</v>
      </c>
      <c r="K1022" s="10">
        <v>45275</v>
      </c>
      <c r="L1022" t="s">
        <v>1800</v>
      </c>
      <c r="M1022" t="s">
        <v>28</v>
      </c>
      <c r="N1022" t="str">
        <f>IF(VLOOKUP(J1022,[1]liste!M:M,1,0)&gt;0,"oui","non")</f>
        <v>oui</v>
      </c>
      <c r="O1022" t="str">
        <f>VLOOKUP(J1022,[1]liste!M:N,2,0)</f>
        <v>DF</v>
      </c>
      <c r="P1022" t="e">
        <f>MATCH(J1022,[1]!Tableau1[Codearticle],0)</f>
        <v>#REF!</v>
      </c>
      <c r="R1022" t="str">
        <f ca="1">IFERROR(INDEX(Tableau1[[#Headers],[01_LANCEMENT]:[15]],1,MATCH(récap!H1022,OFFSET(Tableau1[[#Headers],[01_LANCEMENT]:[15]],MATCH(récap!J1022,Tableau1[Codearticle],0),0),0)),"")</f>
        <v/>
      </c>
      <c r="S1022" t="e">
        <f>IF(P1022=0,"",VLOOKUP(J1022,[1]!Tableau1[#All],3,0))</f>
        <v>#REF!</v>
      </c>
      <c r="T1022" s="11">
        <f t="shared" si="126"/>
        <v>50</v>
      </c>
      <c r="U1022" t="str">
        <f t="shared" si="127"/>
        <v>2023-50</v>
      </c>
    </row>
    <row r="1023" spans="5:21" x14ac:dyDescent="0.3">
      <c r="E1023">
        <v>2844514</v>
      </c>
      <c r="H1023">
        <v>9300</v>
      </c>
      <c r="I1023" t="s">
        <v>1051</v>
      </c>
      <c r="J1023" t="s">
        <v>14</v>
      </c>
      <c r="K1023" s="10">
        <v>45260</v>
      </c>
      <c r="L1023" t="s">
        <v>1800</v>
      </c>
      <c r="M1023" t="s">
        <v>28</v>
      </c>
      <c r="N1023" t="str">
        <f>IF(VLOOKUP(J1023,[1]liste!M:M,1,0)&gt;0,"oui","non")</f>
        <v>oui</v>
      </c>
      <c r="O1023" t="str">
        <f>VLOOKUP(J1023,[1]liste!M:N,2,0)</f>
        <v>DF</v>
      </c>
      <c r="P1023" t="e">
        <f>MATCH(J1023,[1]!Tableau1[Codearticle],0)</f>
        <v>#REF!</v>
      </c>
      <c r="R1023" t="str">
        <f ca="1">IFERROR(INDEX(Tableau1[[#Headers],[01_LANCEMENT]:[15]],1,MATCH(récap!H1023,OFFSET(Tableau1[[#Headers],[01_LANCEMENT]:[15]],MATCH(récap!J1023,Tableau1[Codearticle],0),0),0)),"")</f>
        <v/>
      </c>
      <c r="S1023" t="e">
        <f>IF(P1023=0,"",VLOOKUP(J1023,[1]!Tableau1[#All],3,0))</f>
        <v>#REF!</v>
      </c>
      <c r="T1023" s="11">
        <f t="shared" si="126"/>
        <v>48</v>
      </c>
      <c r="U1023" t="str">
        <f t="shared" si="127"/>
        <v>2023-48</v>
      </c>
    </row>
    <row r="1024" spans="5:21" x14ac:dyDescent="0.3">
      <c r="E1024">
        <v>8391542</v>
      </c>
      <c r="H1024">
        <v>9180</v>
      </c>
      <c r="I1024" t="s">
        <v>1052</v>
      </c>
      <c r="J1024" t="s">
        <v>14</v>
      </c>
      <c r="K1024" s="10">
        <v>45273</v>
      </c>
      <c r="L1024" t="s">
        <v>1800</v>
      </c>
      <c r="M1024" t="s">
        <v>28</v>
      </c>
      <c r="N1024" t="str">
        <f>IF(VLOOKUP(J1024,[1]liste!M:M,1,0)&gt;0,"oui","non")</f>
        <v>oui</v>
      </c>
      <c r="O1024" t="str">
        <f>VLOOKUP(J1024,[1]liste!M:N,2,0)</f>
        <v>DF</v>
      </c>
      <c r="P1024" t="e">
        <f>MATCH(J1024,[1]!Tableau1[Codearticle],0)</f>
        <v>#REF!</v>
      </c>
      <c r="R1024" t="str">
        <f ca="1">IFERROR(INDEX(Tableau1[[#Headers],[01_LANCEMENT]:[15]],1,MATCH(récap!H1024,OFFSET(Tableau1[[#Headers],[01_LANCEMENT]:[15]],MATCH(récap!J1024,Tableau1[Codearticle],0),0),0)),"")</f>
        <v/>
      </c>
      <c r="S1024" t="e">
        <f>IF(P1024=0,"",VLOOKUP(J1024,[1]!Tableau1[#All],3,0))</f>
        <v>#REF!</v>
      </c>
      <c r="T1024" s="11">
        <f t="shared" si="126"/>
        <v>50</v>
      </c>
      <c r="U1024" t="str">
        <f t="shared" si="127"/>
        <v>2023-50</v>
      </c>
    </row>
    <row r="1025" spans="5:21" x14ac:dyDescent="0.3">
      <c r="E1025">
        <v>7306756</v>
      </c>
      <c r="H1025">
        <v>995</v>
      </c>
      <c r="I1025" t="s">
        <v>1053</v>
      </c>
      <c r="J1025" t="s">
        <v>14</v>
      </c>
      <c r="K1025" s="10">
        <v>45240</v>
      </c>
      <c r="L1025" t="s">
        <v>1800</v>
      </c>
      <c r="M1025" t="s">
        <v>28</v>
      </c>
      <c r="N1025" t="str">
        <f>IF(VLOOKUP(J1025,[1]liste!M:M,1,0)&gt;0,"oui","non")</f>
        <v>oui</v>
      </c>
      <c r="O1025" t="str">
        <f>VLOOKUP(J1025,[1]liste!M:N,2,0)</f>
        <v>DF</v>
      </c>
      <c r="P1025" t="e">
        <f>MATCH(J1025,[1]!Tableau1[Codearticle],0)</f>
        <v>#REF!</v>
      </c>
      <c r="R1025" t="str">
        <f ca="1">IFERROR(INDEX(Tableau1[[#Headers],[01_LANCEMENT]:[15]],1,MATCH(récap!H1025,OFFSET(Tableau1[[#Headers],[01_LANCEMENT]:[15]],MATCH(récap!J1025,Tableau1[Codearticle],0),0),0)),"")</f>
        <v/>
      </c>
      <c r="S1025" t="e">
        <f>IF(P1025=0,"",VLOOKUP(J1025,[1]!Tableau1[#All],3,0))</f>
        <v>#REF!</v>
      </c>
      <c r="T1025" s="11">
        <f t="shared" si="126"/>
        <v>45</v>
      </c>
      <c r="U1025" t="str">
        <f t="shared" si="127"/>
        <v>2023-45</v>
      </c>
    </row>
    <row r="1026" spans="5:21" x14ac:dyDescent="0.3">
      <c r="E1026">
        <v>4769419</v>
      </c>
      <c r="H1026">
        <v>9050</v>
      </c>
      <c r="I1026" t="s">
        <v>1054</v>
      </c>
      <c r="J1026" t="s">
        <v>14</v>
      </c>
      <c r="K1026" s="10">
        <v>45279</v>
      </c>
      <c r="L1026" t="s">
        <v>1800</v>
      </c>
      <c r="M1026" t="s">
        <v>28</v>
      </c>
      <c r="N1026" t="str">
        <f>IF(VLOOKUP(J1026,[1]liste!M:M,1,0)&gt;0,"oui","non")</f>
        <v>oui</v>
      </c>
      <c r="O1026" t="str">
        <f>VLOOKUP(J1026,[1]liste!M:N,2,0)</f>
        <v>DF</v>
      </c>
      <c r="P1026" t="e">
        <f>MATCH(J1026,[1]!Tableau1[Codearticle],0)</f>
        <v>#REF!</v>
      </c>
      <c r="R1026" t="str">
        <f ca="1">IFERROR(INDEX(Tableau1[[#Headers],[01_LANCEMENT]:[15]],1,MATCH(récap!H1026,OFFSET(Tableau1[[#Headers],[01_LANCEMENT]:[15]],MATCH(récap!J1026,Tableau1[Codearticle],0),0),0)),"")</f>
        <v/>
      </c>
      <c r="S1026" t="e">
        <f>IF(P1026=0,"",VLOOKUP(J1026,[1]!Tableau1[#All],3,0))</f>
        <v>#REF!</v>
      </c>
      <c r="T1026" s="11">
        <f t="shared" si="126"/>
        <v>51</v>
      </c>
      <c r="U1026" t="str">
        <f t="shared" si="127"/>
        <v>2023-51</v>
      </c>
    </row>
    <row r="1027" spans="5:21" x14ac:dyDescent="0.3">
      <c r="E1027">
        <v>6449114</v>
      </c>
      <c r="H1027">
        <v>918</v>
      </c>
      <c r="I1027" t="s">
        <v>1055</v>
      </c>
      <c r="J1027" t="s">
        <v>14</v>
      </c>
      <c r="K1027" s="10">
        <v>45239</v>
      </c>
      <c r="L1027" t="s">
        <v>1800</v>
      </c>
      <c r="M1027" t="s">
        <v>28</v>
      </c>
      <c r="N1027" t="str">
        <f>IF(VLOOKUP(J1027,[1]liste!M:M,1,0)&gt;0,"oui","non")</f>
        <v>oui</v>
      </c>
      <c r="O1027" t="str">
        <f>VLOOKUP(J1027,[1]liste!M:N,2,0)</f>
        <v>DF</v>
      </c>
      <c r="P1027" t="e">
        <f>MATCH(J1027,[1]!Tableau1[Codearticle],0)</f>
        <v>#REF!</v>
      </c>
      <c r="R1027" t="str">
        <f ca="1">IFERROR(INDEX(Tableau1[[#Headers],[01_LANCEMENT]:[15]],1,MATCH(récap!H1027,OFFSET(Tableau1[[#Headers],[01_LANCEMENT]:[15]],MATCH(récap!J1027,Tableau1[Codearticle],0),0),0)),"")</f>
        <v/>
      </c>
      <c r="S1027" t="e">
        <f>IF(P1027=0,"",VLOOKUP(J1027,[1]!Tableau1[#All],3,0))</f>
        <v>#REF!</v>
      </c>
      <c r="T1027" s="11">
        <f t="shared" si="126"/>
        <v>45</v>
      </c>
      <c r="U1027" t="str">
        <f t="shared" si="127"/>
        <v>2023-45</v>
      </c>
    </row>
    <row r="1028" spans="5:21" x14ac:dyDescent="0.3">
      <c r="E1028">
        <v>8819413</v>
      </c>
      <c r="H1028">
        <v>240</v>
      </c>
      <c r="I1028" t="s">
        <v>1056</v>
      </c>
      <c r="J1028" t="s">
        <v>14</v>
      </c>
      <c r="K1028" s="10">
        <v>45253</v>
      </c>
      <c r="L1028" t="s">
        <v>1800</v>
      </c>
      <c r="M1028" t="s">
        <v>28</v>
      </c>
      <c r="N1028" t="str">
        <f>IF(VLOOKUP(J1028,[1]liste!M:M,1,0)&gt;0,"oui","non")</f>
        <v>oui</v>
      </c>
      <c r="O1028" t="str">
        <f>VLOOKUP(J1028,[1]liste!M:N,2,0)</f>
        <v>DF</v>
      </c>
      <c r="P1028" t="e">
        <f>MATCH(J1028,[1]!Tableau1[Codearticle],0)</f>
        <v>#REF!</v>
      </c>
      <c r="R1028" t="str">
        <f ca="1">IFERROR(INDEX(Tableau1[[#Headers],[01_LANCEMENT]:[15]],1,MATCH(récap!H1028,OFFSET(Tableau1[[#Headers],[01_LANCEMENT]:[15]],MATCH(récap!J1028,Tableau1[Codearticle],0),0),0)),"")</f>
        <v/>
      </c>
      <c r="S1028" t="e">
        <f>IF(P1028=0,"",VLOOKUP(J1028,[1]!Tableau1[#All],3,0))</f>
        <v>#REF!</v>
      </c>
      <c r="T1028" s="11">
        <f t="shared" ref="T1028:T1031" si="128">_xlfn.ISOWEEKNUM(K1028)</f>
        <v>47</v>
      </c>
      <c r="U1028" t="str">
        <f t="shared" ref="U1028:U1031" si="129">YEAR(K1028)&amp;"-"&amp;""&amp;T1028</f>
        <v>2023-47</v>
      </c>
    </row>
    <row r="1029" spans="5:21" x14ac:dyDescent="0.3">
      <c r="E1029">
        <v>8840718</v>
      </c>
      <c r="H1029">
        <v>240</v>
      </c>
      <c r="I1029" t="s">
        <v>1057</v>
      </c>
      <c r="J1029" t="s">
        <v>14</v>
      </c>
      <c r="K1029" s="10">
        <v>45267</v>
      </c>
      <c r="L1029" t="s">
        <v>1800</v>
      </c>
      <c r="M1029" t="s">
        <v>28</v>
      </c>
      <c r="N1029" t="str">
        <f>IF(VLOOKUP(J1029,[1]liste!M:M,1,0)&gt;0,"oui","non")</f>
        <v>oui</v>
      </c>
      <c r="O1029" t="str">
        <f>VLOOKUP(J1029,[1]liste!M:N,2,0)</f>
        <v>DF</v>
      </c>
      <c r="P1029" t="e">
        <f>MATCH(J1029,[1]!Tableau1[Codearticle],0)</f>
        <v>#REF!</v>
      </c>
      <c r="R1029" t="str">
        <f ca="1">IFERROR(INDEX(Tableau1[[#Headers],[01_LANCEMENT]:[15]],1,MATCH(récap!H1029,OFFSET(Tableau1[[#Headers],[01_LANCEMENT]:[15]],MATCH(récap!J1029,Tableau1[Codearticle],0),0),0)),"")</f>
        <v/>
      </c>
      <c r="S1029" t="e">
        <f>IF(P1029=0,"",VLOOKUP(J1029,[1]!Tableau1[#All],3,0))</f>
        <v>#REF!</v>
      </c>
      <c r="T1029" s="11">
        <f t="shared" si="128"/>
        <v>49</v>
      </c>
      <c r="U1029" t="str">
        <f t="shared" si="129"/>
        <v>2023-49</v>
      </c>
    </row>
    <row r="1030" spans="5:21" x14ac:dyDescent="0.3">
      <c r="E1030">
        <v>7871363</v>
      </c>
      <c r="H1030">
        <v>150</v>
      </c>
      <c r="I1030" t="s">
        <v>1058</v>
      </c>
      <c r="J1030" t="s">
        <v>14</v>
      </c>
      <c r="K1030" s="10">
        <v>45268</v>
      </c>
      <c r="L1030" t="s">
        <v>1800</v>
      </c>
      <c r="M1030" t="s">
        <v>28</v>
      </c>
      <c r="N1030" t="str">
        <f>IF(VLOOKUP(J1030,[1]liste!M:M,1,0)&gt;0,"oui","non")</f>
        <v>oui</v>
      </c>
      <c r="O1030" t="str">
        <f>VLOOKUP(J1030,[1]liste!M:N,2,0)</f>
        <v>DF</v>
      </c>
      <c r="P1030" t="e">
        <f>MATCH(J1030,[1]!Tableau1[Codearticle],0)</f>
        <v>#REF!</v>
      </c>
      <c r="R1030" t="str">
        <f ca="1">IFERROR(INDEX(Tableau1[[#Headers],[01_LANCEMENT]:[15]],1,MATCH(récap!H1030,OFFSET(Tableau1[[#Headers],[01_LANCEMENT]:[15]],MATCH(récap!J1030,Tableau1[Codearticle],0),0),0)),"")</f>
        <v/>
      </c>
      <c r="S1030" t="e">
        <f>IF(P1030=0,"",VLOOKUP(J1030,[1]!Tableau1[#All],3,0))</f>
        <v>#REF!</v>
      </c>
      <c r="T1030" s="11">
        <f t="shared" si="128"/>
        <v>49</v>
      </c>
      <c r="U1030" t="str">
        <f t="shared" si="129"/>
        <v>2023-49</v>
      </c>
    </row>
    <row r="1031" spans="5:21" x14ac:dyDescent="0.3">
      <c r="E1031">
        <v>3221907</v>
      </c>
      <c r="H1031">
        <v>130</v>
      </c>
      <c r="I1031" t="s">
        <v>1059</v>
      </c>
      <c r="J1031" t="s">
        <v>14</v>
      </c>
      <c r="K1031" s="10">
        <v>45272</v>
      </c>
      <c r="L1031" t="s">
        <v>1800</v>
      </c>
      <c r="M1031" t="s">
        <v>28</v>
      </c>
      <c r="N1031" t="str">
        <f>IF(VLOOKUP(J1031,[1]liste!M:M,1,0)&gt;0,"oui","non")</f>
        <v>oui</v>
      </c>
      <c r="O1031" t="str">
        <f>VLOOKUP(J1031,[1]liste!M:N,2,0)</f>
        <v>DF</v>
      </c>
      <c r="P1031" t="e">
        <f>MATCH(J1031,[1]!Tableau1[Codearticle],0)</f>
        <v>#REF!</v>
      </c>
      <c r="R1031" t="str">
        <f ca="1">IFERROR(INDEX(Tableau1[[#Headers],[01_LANCEMENT]:[15]],1,MATCH(récap!H1031,OFFSET(Tableau1[[#Headers],[01_LANCEMENT]:[15]],MATCH(récap!J1031,Tableau1[Codearticle],0),0),0)),"")</f>
        <v>04</v>
      </c>
      <c r="S1031" t="e">
        <f>IF(P1031=0,"",VLOOKUP(J1031,[1]!Tableau1[#All],3,0))</f>
        <v>#REF!</v>
      </c>
      <c r="T1031" s="11">
        <f t="shared" si="128"/>
        <v>50</v>
      </c>
      <c r="U1031" t="str">
        <f t="shared" si="129"/>
        <v>2023-50</v>
      </c>
    </row>
    <row r="1032" spans="5:21" x14ac:dyDescent="0.3">
      <c r="E1032">
        <v>4760024</v>
      </c>
      <c r="H1032">
        <v>9270</v>
      </c>
      <c r="I1032" t="s">
        <v>1060</v>
      </c>
      <c r="J1032" t="s">
        <v>14</v>
      </c>
      <c r="K1032" s="10">
        <v>45258</v>
      </c>
      <c r="L1032" t="s">
        <v>1800</v>
      </c>
      <c r="M1032" t="s">
        <v>28</v>
      </c>
      <c r="N1032" t="str">
        <f>IF(VLOOKUP(J1032,[1]liste!M:M,1,0)&gt;0,"oui","non")</f>
        <v>oui</v>
      </c>
      <c r="O1032" t="str">
        <f>VLOOKUP(J1032,[1]liste!M:N,2,0)</f>
        <v>DF</v>
      </c>
      <c r="P1032" t="e">
        <f>MATCH(J1032,[1]!Tableau1[Codearticle],0)</f>
        <v>#REF!</v>
      </c>
      <c r="R1032" t="str">
        <f ca="1">IFERROR(INDEX(Tableau1[[#Headers],[01_LANCEMENT]:[15]],1,MATCH(récap!H1032,OFFSET(Tableau1[[#Headers],[01_LANCEMENT]:[15]],MATCH(récap!J1032,Tableau1[Codearticle],0),0),0)),"")</f>
        <v/>
      </c>
      <c r="S1032" t="e">
        <f>IF(P1032=0,"",VLOOKUP(J1032,[1]!Tableau1[#All],3,0))</f>
        <v>#REF!</v>
      </c>
      <c r="T1032" s="11">
        <f t="shared" ref="T1032:T1038" si="130">_xlfn.ISOWEEKNUM(K1032)</f>
        <v>48</v>
      </c>
      <c r="U1032" t="str">
        <f t="shared" ref="U1032:U1038" si="131">YEAR(K1032)&amp;"-"&amp;""&amp;T1032</f>
        <v>2023-48</v>
      </c>
    </row>
    <row r="1033" spans="5:21" x14ac:dyDescent="0.3">
      <c r="E1033">
        <v>2540282</v>
      </c>
      <c r="H1033">
        <v>75</v>
      </c>
      <c r="I1033" t="s">
        <v>1061</v>
      </c>
      <c r="J1033" t="s">
        <v>14</v>
      </c>
      <c r="K1033" s="10">
        <v>45272</v>
      </c>
      <c r="L1033" t="s">
        <v>1800</v>
      </c>
      <c r="M1033" t="s">
        <v>28</v>
      </c>
      <c r="N1033" t="str">
        <f>IF(VLOOKUP(J1033,[1]liste!M:M,1,0)&gt;0,"oui","non")</f>
        <v>oui</v>
      </c>
      <c r="O1033" t="str">
        <f>VLOOKUP(J1033,[1]liste!M:N,2,0)</f>
        <v>DF</v>
      </c>
      <c r="P1033" t="e">
        <f>MATCH(J1033,[1]!Tableau1[Codearticle],0)</f>
        <v>#REF!</v>
      </c>
      <c r="R1033" t="str">
        <f ca="1">IFERROR(INDEX(Tableau1[[#Headers],[01_LANCEMENT]:[15]],1,MATCH(récap!H1033,OFFSET(Tableau1[[#Headers],[01_LANCEMENT]:[15]],MATCH(récap!J1033,Tableau1[Codearticle],0),0),0)),"")</f>
        <v/>
      </c>
      <c r="S1033" t="e">
        <f>IF(P1033=0,"",VLOOKUP(J1033,[1]!Tableau1[#All],3,0))</f>
        <v>#REF!</v>
      </c>
      <c r="T1033" s="11">
        <f t="shared" si="130"/>
        <v>50</v>
      </c>
      <c r="U1033" t="str">
        <f t="shared" si="131"/>
        <v>2023-50</v>
      </c>
    </row>
    <row r="1034" spans="5:21" x14ac:dyDescent="0.3">
      <c r="E1034">
        <v>6742388</v>
      </c>
      <c r="H1034">
        <v>75</v>
      </c>
      <c r="I1034" t="s">
        <v>1062</v>
      </c>
      <c r="J1034" t="s">
        <v>14</v>
      </c>
      <c r="K1034" s="10">
        <v>45276</v>
      </c>
      <c r="L1034" t="s">
        <v>1800</v>
      </c>
      <c r="M1034" t="s">
        <v>28</v>
      </c>
      <c r="N1034" t="str">
        <f>IF(VLOOKUP(J1034,[1]liste!M:M,1,0)&gt;0,"oui","non")</f>
        <v>oui</v>
      </c>
      <c r="O1034" t="str">
        <f>VLOOKUP(J1034,[1]liste!M:N,2,0)</f>
        <v>DF</v>
      </c>
      <c r="P1034" t="e">
        <f>MATCH(J1034,[1]!Tableau1[Codearticle],0)</f>
        <v>#REF!</v>
      </c>
      <c r="R1034" t="str">
        <f ca="1">IFERROR(INDEX(Tableau1[[#Headers],[01_LANCEMENT]:[15]],1,MATCH(récap!H1034,OFFSET(Tableau1[[#Headers],[01_LANCEMENT]:[15]],MATCH(récap!J1034,Tableau1[Codearticle],0),0),0)),"")</f>
        <v/>
      </c>
      <c r="S1034" t="e">
        <f>IF(P1034=0,"",VLOOKUP(J1034,[1]!Tableau1[#All],3,0))</f>
        <v>#REF!</v>
      </c>
      <c r="T1034" s="11">
        <f t="shared" si="130"/>
        <v>50</v>
      </c>
      <c r="U1034" t="str">
        <f t="shared" si="131"/>
        <v>2023-50</v>
      </c>
    </row>
    <row r="1035" spans="5:21" x14ac:dyDescent="0.3">
      <c r="E1035">
        <v>4667478</v>
      </c>
      <c r="H1035">
        <v>75</v>
      </c>
      <c r="I1035" t="s">
        <v>1063</v>
      </c>
      <c r="J1035" t="s">
        <v>14</v>
      </c>
      <c r="K1035" s="10">
        <v>45280</v>
      </c>
      <c r="L1035" t="s">
        <v>1800</v>
      </c>
      <c r="M1035" t="s">
        <v>28</v>
      </c>
      <c r="N1035" t="str">
        <f>IF(VLOOKUP(J1035,[1]liste!M:M,1,0)&gt;0,"oui","non")</f>
        <v>oui</v>
      </c>
      <c r="O1035" t="str">
        <f>VLOOKUP(J1035,[1]liste!M:N,2,0)</f>
        <v>DF</v>
      </c>
      <c r="P1035" t="e">
        <f>MATCH(J1035,[1]!Tableau1[Codearticle],0)</f>
        <v>#REF!</v>
      </c>
      <c r="R1035" t="str">
        <f ca="1">IFERROR(INDEX(Tableau1[[#Headers],[01_LANCEMENT]:[15]],1,MATCH(récap!H1035,OFFSET(Tableau1[[#Headers],[01_LANCEMENT]:[15]],MATCH(récap!J1035,Tableau1[Codearticle],0),0),0)),"")</f>
        <v/>
      </c>
      <c r="S1035" t="e">
        <f>IF(P1035=0,"",VLOOKUP(J1035,[1]!Tableau1[#All],3,0))</f>
        <v>#REF!</v>
      </c>
      <c r="T1035" s="11">
        <f t="shared" si="130"/>
        <v>51</v>
      </c>
      <c r="U1035" t="str">
        <f t="shared" si="131"/>
        <v>2023-51</v>
      </c>
    </row>
    <row r="1036" spans="5:21" x14ac:dyDescent="0.3">
      <c r="E1036">
        <v>6425082</v>
      </c>
      <c r="H1036">
        <v>223</v>
      </c>
      <c r="I1036" t="s">
        <v>1064</v>
      </c>
      <c r="J1036" t="s">
        <v>14</v>
      </c>
      <c r="K1036" s="10">
        <v>45268</v>
      </c>
      <c r="L1036" t="s">
        <v>1800</v>
      </c>
      <c r="M1036" t="s">
        <v>28</v>
      </c>
      <c r="N1036" t="str">
        <f>IF(VLOOKUP(J1036,[1]liste!M:M,1,0)&gt;0,"oui","non")</f>
        <v>oui</v>
      </c>
      <c r="O1036" t="str">
        <f>VLOOKUP(J1036,[1]liste!M:N,2,0)</f>
        <v>DF</v>
      </c>
      <c r="P1036" t="e">
        <f>MATCH(J1036,[1]!Tableau1[Codearticle],0)</f>
        <v>#REF!</v>
      </c>
      <c r="R1036" t="str">
        <f ca="1">IFERROR(INDEX(Tableau1[[#Headers],[01_LANCEMENT]:[15]],1,MATCH(récap!H1036,OFFSET(Tableau1[[#Headers],[01_LANCEMENT]:[15]],MATCH(récap!J1036,Tableau1[Codearticle],0),0),0)),"")</f>
        <v/>
      </c>
      <c r="S1036" t="e">
        <f>IF(P1036=0,"",VLOOKUP(J1036,[1]!Tableau1[#All],3,0))</f>
        <v>#REF!</v>
      </c>
      <c r="T1036" s="11">
        <f t="shared" si="130"/>
        <v>49</v>
      </c>
      <c r="U1036" t="str">
        <f t="shared" si="131"/>
        <v>2023-49</v>
      </c>
    </row>
    <row r="1037" spans="5:21" x14ac:dyDescent="0.3">
      <c r="E1037">
        <v>8255555</v>
      </c>
      <c r="H1037">
        <v>130</v>
      </c>
      <c r="I1037" t="s">
        <v>1065</v>
      </c>
      <c r="J1037" t="s">
        <v>14</v>
      </c>
      <c r="K1037" s="10">
        <v>45280</v>
      </c>
      <c r="L1037" t="s">
        <v>1800</v>
      </c>
      <c r="M1037" t="s">
        <v>28</v>
      </c>
      <c r="N1037" t="str">
        <f>IF(VLOOKUP(J1037,[1]liste!M:M,1,0)&gt;0,"oui","non")</f>
        <v>oui</v>
      </c>
      <c r="O1037" t="str">
        <f>VLOOKUP(J1037,[1]liste!M:N,2,0)</f>
        <v>DF</v>
      </c>
      <c r="P1037" t="e">
        <f>MATCH(J1037,[1]!Tableau1[Codearticle],0)</f>
        <v>#REF!</v>
      </c>
      <c r="R1037" t="str">
        <f ca="1">IFERROR(INDEX(Tableau1[[#Headers],[01_LANCEMENT]:[15]],1,MATCH(récap!H1037,OFFSET(Tableau1[[#Headers],[01_LANCEMENT]:[15]],MATCH(récap!J1037,Tableau1[Codearticle],0),0),0)),"")</f>
        <v>04</v>
      </c>
      <c r="S1037" t="e">
        <f>IF(P1037=0,"",VLOOKUP(J1037,[1]!Tableau1[#All],3,0))</f>
        <v>#REF!</v>
      </c>
      <c r="T1037" s="11">
        <f t="shared" si="130"/>
        <v>51</v>
      </c>
      <c r="U1037" t="str">
        <f t="shared" si="131"/>
        <v>2023-51</v>
      </c>
    </row>
    <row r="1038" spans="5:21" x14ac:dyDescent="0.3">
      <c r="E1038">
        <v>7979920</v>
      </c>
      <c r="H1038">
        <v>150</v>
      </c>
      <c r="I1038" t="s">
        <v>1066</v>
      </c>
      <c r="J1038" t="s">
        <v>14</v>
      </c>
      <c r="K1038" s="10">
        <v>45240</v>
      </c>
      <c r="L1038" t="s">
        <v>1800</v>
      </c>
      <c r="M1038" t="s">
        <v>28</v>
      </c>
      <c r="N1038" t="str">
        <f>IF(VLOOKUP(J1038,[1]liste!M:M,1,0)&gt;0,"oui","non")</f>
        <v>oui</v>
      </c>
      <c r="O1038" t="str">
        <f>VLOOKUP(J1038,[1]liste!M:N,2,0)</f>
        <v>DF</v>
      </c>
      <c r="P1038" t="e">
        <f>MATCH(J1038,[1]!Tableau1[Codearticle],0)</f>
        <v>#REF!</v>
      </c>
      <c r="R1038" t="str">
        <f ca="1">IFERROR(INDEX(Tableau1[[#Headers],[01_LANCEMENT]:[15]],1,MATCH(récap!H1038,OFFSET(Tableau1[[#Headers],[01_LANCEMENT]:[15]],MATCH(récap!J1038,Tableau1[Codearticle],0),0),0)),"")</f>
        <v/>
      </c>
      <c r="S1038" t="e">
        <f>IF(P1038=0,"",VLOOKUP(J1038,[1]!Tableau1[#All],3,0))</f>
        <v>#REF!</v>
      </c>
      <c r="T1038" s="11">
        <f t="shared" si="130"/>
        <v>45</v>
      </c>
      <c r="U1038" t="str">
        <f t="shared" si="131"/>
        <v>2023-45</v>
      </c>
    </row>
    <row r="1039" spans="5:21" x14ac:dyDescent="0.3">
      <c r="E1039">
        <v>9903051</v>
      </c>
      <c r="H1039">
        <v>150</v>
      </c>
      <c r="I1039" t="s">
        <v>1067</v>
      </c>
      <c r="J1039" t="s">
        <v>14</v>
      </c>
      <c r="K1039" s="10">
        <v>45252</v>
      </c>
      <c r="L1039" t="s">
        <v>1800</v>
      </c>
      <c r="M1039" t="s">
        <v>28</v>
      </c>
      <c r="N1039" t="str">
        <f>IF(VLOOKUP(J1039,[1]liste!M:M,1,0)&gt;0,"oui","non")</f>
        <v>oui</v>
      </c>
      <c r="O1039" t="str">
        <f>VLOOKUP(J1039,[1]liste!M:N,2,0)</f>
        <v>DF</v>
      </c>
      <c r="P1039" t="e">
        <f>MATCH(J1039,[1]!Tableau1[Codearticle],0)</f>
        <v>#REF!</v>
      </c>
      <c r="R1039" t="str">
        <f ca="1">IFERROR(INDEX(Tableau1[[#Headers],[01_LANCEMENT]:[15]],1,MATCH(récap!H1039,OFFSET(Tableau1[[#Headers],[01_LANCEMENT]:[15]],MATCH(récap!J1039,Tableau1[Codearticle],0),0),0)),"")</f>
        <v/>
      </c>
      <c r="S1039" t="e">
        <f>IF(P1039=0,"",VLOOKUP(J1039,[1]!Tableau1[#All],3,0))</f>
        <v>#REF!</v>
      </c>
      <c r="T1039" s="11">
        <f t="shared" ref="T1039:T1048" si="132">_xlfn.ISOWEEKNUM(K1039)</f>
        <v>47</v>
      </c>
      <c r="U1039" t="str">
        <f t="shared" ref="U1039:U1048" si="133">YEAR(K1039)&amp;"-"&amp;""&amp;T1039</f>
        <v>2023-47</v>
      </c>
    </row>
    <row r="1040" spans="5:21" x14ac:dyDescent="0.3">
      <c r="E1040">
        <v>8475149</v>
      </c>
      <c r="H1040">
        <v>150</v>
      </c>
      <c r="I1040" t="s">
        <v>1068</v>
      </c>
      <c r="J1040" t="s">
        <v>14</v>
      </c>
      <c r="K1040" s="10">
        <v>45268</v>
      </c>
      <c r="L1040" t="s">
        <v>1800</v>
      </c>
      <c r="M1040" t="s">
        <v>28</v>
      </c>
      <c r="N1040" t="str">
        <f>IF(VLOOKUP(J1040,[1]liste!M:M,1,0)&gt;0,"oui","non")</f>
        <v>oui</v>
      </c>
      <c r="O1040" t="str">
        <f>VLOOKUP(J1040,[1]liste!M:N,2,0)</f>
        <v>DF</v>
      </c>
      <c r="P1040" t="e">
        <f>MATCH(J1040,[1]!Tableau1[Codearticle],0)</f>
        <v>#REF!</v>
      </c>
      <c r="R1040" t="str">
        <f ca="1">IFERROR(INDEX(Tableau1[[#Headers],[01_LANCEMENT]:[15]],1,MATCH(récap!H1040,OFFSET(Tableau1[[#Headers],[01_LANCEMENT]:[15]],MATCH(récap!J1040,Tableau1[Codearticle],0),0),0)),"")</f>
        <v/>
      </c>
      <c r="S1040" t="e">
        <f>IF(P1040=0,"",VLOOKUP(J1040,[1]!Tableau1[#All],3,0))</f>
        <v>#REF!</v>
      </c>
      <c r="T1040" s="11">
        <f t="shared" si="132"/>
        <v>49</v>
      </c>
      <c r="U1040" t="str">
        <f t="shared" si="133"/>
        <v>2023-49</v>
      </c>
    </row>
    <row r="1041" spans="5:21" x14ac:dyDescent="0.3">
      <c r="E1041">
        <v>2559940</v>
      </c>
      <c r="H1041">
        <v>150</v>
      </c>
      <c r="I1041" t="s">
        <v>1069</v>
      </c>
      <c r="J1041" t="s">
        <v>14</v>
      </c>
      <c r="K1041" s="10">
        <v>45282</v>
      </c>
      <c r="L1041" t="s">
        <v>1800</v>
      </c>
      <c r="M1041" t="s">
        <v>28</v>
      </c>
      <c r="N1041" t="str">
        <f>IF(VLOOKUP(J1041,[1]liste!M:M,1,0)&gt;0,"oui","non")</f>
        <v>oui</v>
      </c>
      <c r="O1041" t="str">
        <f>VLOOKUP(J1041,[1]liste!M:N,2,0)</f>
        <v>DF</v>
      </c>
      <c r="P1041" t="e">
        <f>MATCH(J1041,[1]!Tableau1[Codearticle],0)</f>
        <v>#REF!</v>
      </c>
      <c r="R1041" t="str">
        <f ca="1">IFERROR(INDEX(Tableau1[[#Headers],[01_LANCEMENT]:[15]],1,MATCH(récap!H1041,OFFSET(Tableau1[[#Headers],[01_LANCEMENT]:[15]],MATCH(récap!J1041,Tableau1[Codearticle],0),0),0)),"")</f>
        <v/>
      </c>
      <c r="S1041" t="e">
        <f>IF(P1041=0,"",VLOOKUP(J1041,[1]!Tableau1[#All],3,0))</f>
        <v>#REF!</v>
      </c>
      <c r="T1041" s="11">
        <f t="shared" si="132"/>
        <v>51</v>
      </c>
      <c r="U1041" t="str">
        <f t="shared" si="133"/>
        <v>2023-51</v>
      </c>
    </row>
    <row r="1042" spans="5:21" x14ac:dyDescent="0.3">
      <c r="E1042">
        <v>1105847</v>
      </c>
      <c r="H1042">
        <v>1010</v>
      </c>
      <c r="I1042" t="s">
        <v>1070</v>
      </c>
      <c r="J1042" t="s">
        <v>14</v>
      </c>
      <c r="K1042" s="10">
        <v>45253</v>
      </c>
      <c r="L1042" t="s">
        <v>1800</v>
      </c>
      <c r="M1042" t="s">
        <v>28</v>
      </c>
      <c r="N1042" t="str">
        <f>IF(VLOOKUP(J1042,[1]liste!M:M,1,0)&gt;0,"oui","non")</f>
        <v>oui</v>
      </c>
      <c r="O1042" t="str">
        <f>VLOOKUP(J1042,[1]liste!M:N,2,0)</f>
        <v>DF</v>
      </c>
      <c r="P1042" t="e">
        <f>MATCH(J1042,[1]!Tableau1[Codearticle],0)</f>
        <v>#REF!</v>
      </c>
      <c r="R1042" t="str">
        <f ca="1">IFERROR(INDEX(Tableau1[[#Headers],[01_LANCEMENT]:[15]],1,MATCH(récap!H1042,OFFSET(Tableau1[[#Headers],[01_LANCEMENT]:[15]],MATCH(récap!J1042,Tableau1[Codearticle],0),0),0)),"")</f>
        <v/>
      </c>
      <c r="S1042" t="e">
        <f>IF(P1042=0,"",VLOOKUP(J1042,[1]!Tableau1[#All],3,0))</f>
        <v>#REF!</v>
      </c>
      <c r="T1042" s="11">
        <f t="shared" si="132"/>
        <v>47</v>
      </c>
      <c r="U1042" t="str">
        <f t="shared" si="133"/>
        <v>2023-47</v>
      </c>
    </row>
    <row r="1043" spans="5:21" x14ac:dyDescent="0.3">
      <c r="E1043">
        <v>8998944</v>
      </c>
      <c r="H1043">
        <v>9240</v>
      </c>
      <c r="I1043" t="s">
        <v>1071</v>
      </c>
      <c r="J1043" t="s">
        <v>14</v>
      </c>
      <c r="K1043" s="10">
        <v>45240</v>
      </c>
      <c r="L1043" t="s">
        <v>1800</v>
      </c>
      <c r="M1043" t="s">
        <v>28</v>
      </c>
      <c r="N1043" t="str">
        <f>IF(VLOOKUP(J1043,[1]liste!M:M,1,0)&gt;0,"oui","non")</f>
        <v>oui</v>
      </c>
      <c r="O1043" t="str">
        <f>VLOOKUP(J1043,[1]liste!M:N,2,0)</f>
        <v>DF</v>
      </c>
      <c r="P1043" t="e">
        <f>MATCH(J1043,[1]!Tableau1[Codearticle],0)</f>
        <v>#REF!</v>
      </c>
      <c r="R1043" t="str">
        <f ca="1">IFERROR(INDEX(Tableau1[[#Headers],[01_LANCEMENT]:[15]],1,MATCH(récap!H1043,OFFSET(Tableau1[[#Headers],[01_LANCEMENT]:[15]],MATCH(récap!J1043,Tableau1[Codearticle],0),0),0)),"")</f>
        <v/>
      </c>
      <c r="S1043" t="e">
        <f>IF(P1043=0,"",VLOOKUP(J1043,[1]!Tableau1[#All],3,0))</f>
        <v>#REF!</v>
      </c>
      <c r="T1043" s="11">
        <f t="shared" si="132"/>
        <v>45</v>
      </c>
      <c r="U1043" t="str">
        <f t="shared" si="133"/>
        <v>2023-45</v>
      </c>
    </row>
    <row r="1044" spans="5:21" x14ac:dyDescent="0.3">
      <c r="E1044">
        <v>2067563</v>
      </c>
      <c r="H1044">
        <v>150</v>
      </c>
      <c r="I1044" t="s">
        <v>1072</v>
      </c>
      <c r="J1044" t="s">
        <v>14</v>
      </c>
      <c r="K1044" s="10">
        <v>45282</v>
      </c>
      <c r="L1044" t="s">
        <v>1800</v>
      </c>
      <c r="M1044" t="s">
        <v>28</v>
      </c>
      <c r="N1044" t="str">
        <f>IF(VLOOKUP(J1044,[1]liste!M:M,1,0)&gt;0,"oui","non")</f>
        <v>oui</v>
      </c>
      <c r="O1044" t="str">
        <f>VLOOKUP(J1044,[1]liste!M:N,2,0)</f>
        <v>DF</v>
      </c>
      <c r="P1044" t="e">
        <f>MATCH(J1044,[1]!Tableau1[Codearticle],0)</f>
        <v>#REF!</v>
      </c>
      <c r="R1044" t="str">
        <f ca="1">IFERROR(INDEX(Tableau1[[#Headers],[01_LANCEMENT]:[15]],1,MATCH(récap!H1044,OFFSET(Tableau1[[#Headers],[01_LANCEMENT]:[15]],MATCH(récap!J1044,Tableau1[Codearticle],0),0),0)),"")</f>
        <v/>
      </c>
      <c r="S1044" t="e">
        <f>IF(P1044=0,"",VLOOKUP(J1044,[1]!Tableau1[#All],3,0))</f>
        <v>#REF!</v>
      </c>
      <c r="T1044" s="11">
        <f t="shared" si="132"/>
        <v>51</v>
      </c>
      <c r="U1044" t="str">
        <f t="shared" si="133"/>
        <v>2023-51</v>
      </c>
    </row>
    <row r="1045" spans="5:21" x14ac:dyDescent="0.3">
      <c r="E1045">
        <v>8766426</v>
      </c>
      <c r="H1045">
        <v>150</v>
      </c>
      <c r="I1045" t="s">
        <v>1073</v>
      </c>
      <c r="J1045" t="s">
        <v>14</v>
      </c>
      <c r="K1045" s="10">
        <v>45280</v>
      </c>
      <c r="L1045" t="s">
        <v>1800</v>
      </c>
      <c r="M1045" t="s">
        <v>28</v>
      </c>
      <c r="N1045" t="str">
        <f>IF(VLOOKUP(J1045,[1]liste!M:M,1,0)&gt;0,"oui","non")</f>
        <v>oui</v>
      </c>
      <c r="O1045" t="str">
        <f>VLOOKUP(J1045,[1]liste!M:N,2,0)</f>
        <v>DF</v>
      </c>
      <c r="P1045" t="e">
        <f>MATCH(J1045,[1]!Tableau1[Codearticle],0)</f>
        <v>#REF!</v>
      </c>
      <c r="R1045" t="str">
        <f ca="1">IFERROR(INDEX(Tableau1[[#Headers],[01_LANCEMENT]:[15]],1,MATCH(récap!H1045,OFFSET(Tableau1[[#Headers],[01_LANCEMENT]:[15]],MATCH(récap!J1045,Tableau1[Codearticle],0),0),0)),"")</f>
        <v/>
      </c>
      <c r="S1045" t="e">
        <f>IF(P1045=0,"",VLOOKUP(J1045,[1]!Tableau1[#All],3,0))</f>
        <v>#REF!</v>
      </c>
      <c r="T1045" s="11">
        <f t="shared" si="132"/>
        <v>51</v>
      </c>
      <c r="U1045" t="str">
        <f t="shared" si="133"/>
        <v>2023-51</v>
      </c>
    </row>
    <row r="1046" spans="5:21" x14ac:dyDescent="0.3">
      <c r="E1046">
        <v>7225668</v>
      </c>
      <c r="H1046">
        <v>9125</v>
      </c>
      <c r="I1046" t="s">
        <v>1074</v>
      </c>
      <c r="J1046" t="s">
        <v>14</v>
      </c>
      <c r="K1046" s="10">
        <v>45265</v>
      </c>
      <c r="L1046" t="s">
        <v>1800</v>
      </c>
      <c r="M1046" t="s">
        <v>28</v>
      </c>
      <c r="N1046" t="str">
        <f>IF(VLOOKUP(J1046,[1]liste!M:M,1,0)&gt;0,"oui","non")</f>
        <v>oui</v>
      </c>
      <c r="O1046" t="str">
        <f>VLOOKUP(J1046,[1]liste!M:N,2,0)</f>
        <v>DF</v>
      </c>
      <c r="P1046" t="e">
        <f>MATCH(J1046,[1]!Tableau1[Codearticle],0)</f>
        <v>#REF!</v>
      </c>
      <c r="R1046" t="str">
        <f ca="1">IFERROR(INDEX(Tableau1[[#Headers],[01_LANCEMENT]:[15]],1,MATCH(récap!H1046,OFFSET(Tableau1[[#Headers],[01_LANCEMENT]:[15]],MATCH(récap!J1046,Tableau1[Codearticle],0),0),0)),"")</f>
        <v/>
      </c>
      <c r="S1046" t="e">
        <f>IF(P1046=0,"",VLOOKUP(J1046,[1]!Tableau1[#All],3,0))</f>
        <v>#REF!</v>
      </c>
      <c r="T1046" s="11">
        <f t="shared" si="132"/>
        <v>49</v>
      </c>
      <c r="U1046" t="str">
        <f t="shared" si="133"/>
        <v>2023-49</v>
      </c>
    </row>
    <row r="1047" spans="5:21" x14ac:dyDescent="0.3">
      <c r="E1047">
        <v>1102764</v>
      </c>
      <c r="H1047">
        <v>190</v>
      </c>
      <c r="I1047" t="s">
        <v>1075</v>
      </c>
      <c r="J1047" t="s">
        <v>14</v>
      </c>
      <c r="K1047" s="10">
        <v>45275</v>
      </c>
      <c r="L1047" t="s">
        <v>1800</v>
      </c>
      <c r="M1047" t="s">
        <v>28</v>
      </c>
      <c r="N1047" t="str">
        <f>IF(VLOOKUP(J1047,[1]liste!M:M,1,0)&gt;0,"oui","non")</f>
        <v>oui</v>
      </c>
      <c r="O1047" t="str">
        <f>VLOOKUP(J1047,[1]liste!M:N,2,0)</f>
        <v>DF</v>
      </c>
      <c r="P1047" t="e">
        <f>MATCH(J1047,[1]!Tableau1[Codearticle],0)</f>
        <v>#REF!</v>
      </c>
      <c r="R1047" t="str">
        <f ca="1">IFERROR(INDEX(Tableau1[[#Headers],[01_LANCEMENT]:[15]],1,MATCH(récap!H1047,OFFSET(Tableau1[[#Headers],[01_LANCEMENT]:[15]],MATCH(récap!J1047,Tableau1[Codearticle],0),0),0)),"")</f>
        <v/>
      </c>
      <c r="S1047" t="e">
        <f>IF(P1047=0,"",VLOOKUP(J1047,[1]!Tableau1[#All],3,0))</f>
        <v>#REF!</v>
      </c>
      <c r="T1047" s="11">
        <f t="shared" si="132"/>
        <v>50</v>
      </c>
      <c r="U1047" t="str">
        <f t="shared" si="133"/>
        <v>2023-50</v>
      </c>
    </row>
    <row r="1048" spans="5:21" x14ac:dyDescent="0.3">
      <c r="E1048">
        <v>3328139</v>
      </c>
      <c r="H1048">
        <v>190</v>
      </c>
      <c r="I1048" t="s">
        <v>1076</v>
      </c>
      <c r="J1048" t="s">
        <v>14</v>
      </c>
      <c r="K1048" s="10">
        <v>45283</v>
      </c>
      <c r="L1048" t="s">
        <v>1800</v>
      </c>
      <c r="M1048" t="s">
        <v>28</v>
      </c>
      <c r="N1048" t="str">
        <f>IF(VLOOKUP(J1048,[1]liste!M:M,1,0)&gt;0,"oui","non")</f>
        <v>oui</v>
      </c>
      <c r="O1048" t="str">
        <f>VLOOKUP(J1048,[1]liste!M:N,2,0)</f>
        <v>DF</v>
      </c>
      <c r="P1048" t="e">
        <f>MATCH(J1048,[1]!Tableau1[Codearticle],0)</f>
        <v>#REF!</v>
      </c>
      <c r="R1048" t="str">
        <f ca="1">IFERROR(INDEX(Tableau1[[#Headers],[01_LANCEMENT]:[15]],1,MATCH(récap!H1048,OFFSET(Tableau1[[#Headers],[01_LANCEMENT]:[15]],MATCH(récap!J1048,Tableau1[Codearticle],0),0),0)),"")</f>
        <v/>
      </c>
      <c r="S1048" t="e">
        <f>IF(P1048=0,"",VLOOKUP(J1048,[1]!Tableau1[#All],3,0))</f>
        <v>#REF!</v>
      </c>
      <c r="T1048" s="11">
        <f t="shared" si="132"/>
        <v>51</v>
      </c>
      <c r="U1048" t="str">
        <f t="shared" si="133"/>
        <v>2023-51</v>
      </c>
    </row>
    <row r="1049" spans="5:21" x14ac:dyDescent="0.3">
      <c r="E1049">
        <v>1897952</v>
      </c>
      <c r="H1049">
        <v>10</v>
      </c>
      <c r="I1049" t="s">
        <v>1077</v>
      </c>
      <c r="J1049" t="s">
        <v>14</v>
      </c>
      <c r="K1049" s="10">
        <v>45237</v>
      </c>
      <c r="L1049" t="s">
        <v>1800</v>
      </c>
      <c r="M1049" t="s">
        <v>28</v>
      </c>
      <c r="N1049" t="str">
        <f>IF(VLOOKUP(J1049,[1]liste!M:M,1,0)&gt;0,"oui","non")</f>
        <v>oui</v>
      </c>
      <c r="O1049" t="str">
        <f>VLOOKUP(J1049,[1]liste!M:N,2,0)</f>
        <v>DF</v>
      </c>
      <c r="P1049" t="e">
        <f>MATCH(J1049,[1]!Tableau1[Codearticle],0)</f>
        <v>#REF!</v>
      </c>
      <c r="R1049" t="str">
        <f ca="1">IFERROR(INDEX(Tableau1[[#Headers],[01_LANCEMENT]:[15]],1,MATCH(récap!H1049,OFFSET(Tableau1[[#Headers],[01_LANCEMENT]:[15]],MATCH(récap!J1049,Tableau1[Codearticle],0),0),0)),"")</f>
        <v>01_LANCEMENT</v>
      </c>
      <c r="S1049" t="e">
        <f>IF(P1049=0,"",VLOOKUP(J1049,[1]!Tableau1[#All],3,0))</f>
        <v>#REF!</v>
      </c>
      <c r="T1049" s="11">
        <f t="shared" ref="T1049:T1066" si="134">_xlfn.ISOWEEKNUM(K1049)</f>
        <v>45</v>
      </c>
      <c r="U1049" t="str">
        <f t="shared" ref="U1049:U1066" si="135">YEAR(K1049)&amp;"-"&amp;""&amp;T1049</f>
        <v>2023-45</v>
      </c>
    </row>
    <row r="1050" spans="5:21" x14ac:dyDescent="0.3">
      <c r="E1050">
        <v>8539648</v>
      </c>
      <c r="H1050">
        <v>10</v>
      </c>
      <c r="I1050" t="s">
        <v>1078</v>
      </c>
      <c r="J1050" t="s">
        <v>14</v>
      </c>
      <c r="K1050" s="10">
        <v>45237</v>
      </c>
      <c r="L1050" t="s">
        <v>1800</v>
      </c>
      <c r="M1050" t="s">
        <v>28</v>
      </c>
      <c r="N1050" t="str">
        <f>IF(VLOOKUP(J1050,[1]liste!M:M,1,0)&gt;0,"oui","non")</f>
        <v>oui</v>
      </c>
      <c r="O1050" t="str">
        <f>VLOOKUP(J1050,[1]liste!M:N,2,0)</f>
        <v>DF</v>
      </c>
      <c r="P1050" t="e">
        <f>MATCH(J1050,[1]!Tableau1[Codearticle],0)</f>
        <v>#REF!</v>
      </c>
      <c r="R1050" t="str">
        <f ca="1">IFERROR(INDEX(Tableau1[[#Headers],[01_LANCEMENT]:[15]],1,MATCH(récap!H1050,OFFSET(Tableau1[[#Headers],[01_LANCEMENT]:[15]],MATCH(récap!J1050,Tableau1[Codearticle],0),0),0)),"")</f>
        <v>01_LANCEMENT</v>
      </c>
      <c r="S1050" t="e">
        <f>IF(P1050=0,"",VLOOKUP(J1050,[1]!Tableau1[#All],3,0))</f>
        <v>#REF!</v>
      </c>
      <c r="T1050" s="11">
        <f t="shared" si="134"/>
        <v>45</v>
      </c>
      <c r="U1050" t="str">
        <f t="shared" si="135"/>
        <v>2023-45</v>
      </c>
    </row>
    <row r="1051" spans="5:21" x14ac:dyDescent="0.3">
      <c r="E1051">
        <v>2639649</v>
      </c>
      <c r="H1051">
        <v>280</v>
      </c>
      <c r="I1051" t="s">
        <v>1079</v>
      </c>
      <c r="J1051" t="s">
        <v>14</v>
      </c>
      <c r="K1051" s="10">
        <v>45246</v>
      </c>
      <c r="L1051" t="s">
        <v>1800</v>
      </c>
      <c r="M1051" t="s">
        <v>28</v>
      </c>
      <c r="N1051" t="str">
        <f>IF(VLOOKUP(J1051,[1]liste!M:M,1,0)&gt;0,"oui","non")</f>
        <v>oui</v>
      </c>
      <c r="O1051" t="str">
        <f>VLOOKUP(J1051,[1]liste!M:N,2,0)</f>
        <v>DF</v>
      </c>
      <c r="P1051" t="e">
        <f>MATCH(J1051,[1]!Tableau1[Codearticle],0)</f>
        <v>#REF!</v>
      </c>
      <c r="R1051" t="str">
        <f ca="1">IFERROR(INDEX(Tableau1[[#Headers],[01_LANCEMENT]:[15]],1,MATCH(récap!H1051,OFFSET(Tableau1[[#Headers],[01_LANCEMENT]:[15]],MATCH(récap!J1051,Tableau1[Codearticle],0),0),0)),"")</f>
        <v>15</v>
      </c>
      <c r="S1051" t="e">
        <f>IF(P1051=0,"",VLOOKUP(J1051,[1]!Tableau1[#All],3,0))</f>
        <v>#REF!</v>
      </c>
      <c r="T1051" s="11">
        <f t="shared" si="134"/>
        <v>46</v>
      </c>
      <c r="U1051" t="str">
        <f t="shared" si="135"/>
        <v>2023-46</v>
      </c>
    </row>
    <row r="1052" spans="5:21" x14ac:dyDescent="0.3">
      <c r="E1052">
        <v>5621784</v>
      </c>
      <c r="H1052">
        <v>223</v>
      </c>
      <c r="I1052" t="s">
        <v>1080</v>
      </c>
      <c r="J1052" t="s">
        <v>14</v>
      </c>
      <c r="K1052" s="10">
        <v>45236</v>
      </c>
      <c r="L1052" t="s">
        <v>1800</v>
      </c>
      <c r="M1052" t="s">
        <v>28</v>
      </c>
      <c r="N1052" t="str">
        <f>IF(VLOOKUP(J1052,[1]liste!M:M,1,0)&gt;0,"oui","non")</f>
        <v>oui</v>
      </c>
      <c r="O1052" t="str">
        <f>VLOOKUP(J1052,[1]liste!M:N,2,0)</f>
        <v>DF</v>
      </c>
      <c r="P1052" t="e">
        <f>MATCH(J1052,[1]!Tableau1[Codearticle],0)</f>
        <v>#REF!</v>
      </c>
      <c r="R1052" t="str">
        <f ca="1">IFERROR(INDEX(Tableau1[[#Headers],[01_LANCEMENT]:[15]],1,MATCH(récap!H1052,OFFSET(Tableau1[[#Headers],[01_LANCEMENT]:[15]],MATCH(récap!J1052,Tableau1[Codearticle],0),0),0)),"")</f>
        <v/>
      </c>
      <c r="S1052" t="e">
        <f>IF(P1052=0,"",VLOOKUP(J1052,[1]!Tableau1[#All],3,0))</f>
        <v>#REF!</v>
      </c>
      <c r="T1052" s="11">
        <f t="shared" si="134"/>
        <v>45</v>
      </c>
      <c r="U1052" t="str">
        <f t="shared" si="135"/>
        <v>2023-45</v>
      </c>
    </row>
    <row r="1053" spans="5:21" x14ac:dyDescent="0.3">
      <c r="E1053">
        <v>6640855</v>
      </c>
      <c r="H1053">
        <v>223</v>
      </c>
      <c r="I1053" t="s">
        <v>1081</v>
      </c>
      <c r="J1053" t="s">
        <v>14</v>
      </c>
      <c r="K1053" s="10">
        <v>45245</v>
      </c>
      <c r="L1053" t="s">
        <v>1800</v>
      </c>
      <c r="M1053" t="s">
        <v>28</v>
      </c>
      <c r="N1053" t="str">
        <f>IF(VLOOKUP(J1053,[1]liste!M:M,1,0)&gt;0,"oui","non")</f>
        <v>oui</v>
      </c>
      <c r="O1053" t="str">
        <f>VLOOKUP(J1053,[1]liste!M:N,2,0)</f>
        <v>DF</v>
      </c>
      <c r="P1053" t="e">
        <f>MATCH(J1053,[1]!Tableau1[Codearticle],0)</f>
        <v>#REF!</v>
      </c>
      <c r="R1053" t="str">
        <f ca="1">IFERROR(INDEX(Tableau1[[#Headers],[01_LANCEMENT]:[15]],1,MATCH(récap!H1053,OFFSET(Tableau1[[#Headers],[01_LANCEMENT]:[15]],MATCH(récap!J1053,Tableau1[Codearticle],0),0),0)),"")</f>
        <v/>
      </c>
      <c r="S1053" t="e">
        <f>IF(P1053=0,"",VLOOKUP(J1053,[1]!Tableau1[#All],3,0))</f>
        <v>#REF!</v>
      </c>
      <c r="T1053" s="11">
        <f t="shared" si="134"/>
        <v>46</v>
      </c>
      <c r="U1053" t="str">
        <f t="shared" si="135"/>
        <v>2023-46</v>
      </c>
    </row>
    <row r="1054" spans="5:21" x14ac:dyDescent="0.3">
      <c r="E1054">
        <v>1969838</v>
      </c>
      <c r="H1054">
        <v>210</v>
      </c>
      <c r="I1054" t="s">
        <v>1082</v>
      </c>
      <c r="J1054" t="s">
        <v>14</v>
      </c>
      <c r="K1054" s="10">
        <v>45245</v>
      </c>
      <c r="L1054" t="s">
        <v>1800</v>
      </c>
      <c r="M1054" t="s">
        <v>28</v>
      </c>
      <c r="N1054" t="str">
        <f>IF(VLOOKUP(J1054,[1]liste!M:M,1,0)&gt;0,"oui","non")</f>
        <v>oui</v>
      </c>
      <c r="O1054" t="str">
        <f>VLOOKUP(J1054,[1]liste!M:N,2,0)</f>
        <v>DF</v>
      </c>
      <c r="P1054" t="e">
        <f>MATCH(J1054,[1]!Tableau1[Codearticle],0)</f>
        <v>#REF!</v>
      </c>
      <c r="R1054" t="str">
        <f ca="1">IFERROR(INDEX(Tableau1[[#Headers],[01_LANCEMENT]:[15]],1,MATCH(récap!H1054,OFFSET(Tableau1[[#Headers],[01_LANCEMENT]:[15]],MATCH(récap!J1054,Tableau1[Codearticle],0),0),0)),"")</f>
        <v/>
      </c>
      <c r="S1054" t="e">
        <f>IF(P1054=0,"",VLOOKUP(J1054,[1]!Tableau1[#All],3,0))</f>
        <v>#REF!</v>
      </c>
      <c r="T1054" s="11">
        <f t="shared" si="134"/>
        <v>46</v>
      </c>
      <c r="U1054" t="str">
        <f t="shared" si="135"/>
        <v>2023-46</v>
      </c>
    </row>
    <row r="1055" spans="5:21" x14ac:dyDescent="0.3">
      <c r="E1055">
        <v>4823776</v>
      </c>
      <c r="H1055">
        <v>280</v>
      </c>
      <c r="I1055" t="s">
        <v>1083</v>
      </c>
      <c r="J1055" t="s">
        <v>14</v>
      </c>
      <c r="K1055" s="10">
        <v>45252</v>
      </c>
      <c r="L1055" t="s">
        <v>1800</v>
      </c>
      <c r="M1055" t="s">
        <v>28</v>
      </c>
      <c r="N1055" t="str">
        <f>IF(VLOOKUP(J1055,[1]liste!M:M,1,0)&gt;0,"oui","non")</f>
        <v>oui</v>
      </c>
      <c r="O1055" t="str">
        <f>VLOOKUP(J1055,[1]liste!M:N,2,0)</f>
        <v>DF</v>
      </c>
      <c r="P1055" t="e">
        <f>MATCH(J1055,[1]!Tableau1[Codearticle],0)</f>
        <v>#REF!</v>
      </c>
      <c r="R1055" t="str">
        <f ca="1">IFERROR(INDEX(Tableau1[[#Headers],[01_LANCEMENT]:[15]],1,MATCH(récap!H1055,OFFSET(Tableau1[[#Headers],[01_LANCEMENT]:[15]],MATCH(récap!J1055,Tableau1[Codearticle],0),0),0)),"")</f>
        <v>15</v>
      </c>
      <c r="S1055" t="e">
        <f>IF(P1055=0,"",VLOOKUP(J1055,[1]!Tableau1[#All],3,0))</f>
        <v>#REF!</v>
      </c>
      <c r="T1055" s="11">
        <f t="shared" si="134"/>
        <v>47</v>
      </c>
      <c r="U1055" t="str">
        <f t="shared" si="135"/>
        <v>2023-47</v>
      </c>
    </row>
    <row r="1056" spans="5:21" x14ac:dyDescent="0.3">
      <c r="E1056">
        <v>1706332</v>
      </c>
      <c r="H1056">
        <v>280</v>
      </c>
      <c r="I1056" t="s">
        <v>1084</v>
      </c>
      <c r="J1056" t="s">
        <v>14</v>
      </c>
      <c r="K1056" s="10">
        <v>45273</v>
      </c>
      <c r="L1056" t="s">
        <v>1800</v>
      </c>
      <c r="M1056" t="s">
        <v>28</v>
      </c>
      <c r="N1056" t="str">
        <f>IF(VLOOKUP(J1056,[1]liste!M:M,1,0)&gt;0,"oui","non")</f>
        <v>oui</v>
      </c>
      <c r="O1056" t="str">
        <f>VLOOKUP(J1056,[1]liste!M:N,2,0)</f>
        <v>DF</v>
      </c>
      <c r="P1056" t="e">
        <f>MATCH(J1056,[1]!Tableau1[Codearticle],0)</f>
        <v>#REF!</v>
      </c>
      <c r="R1056" t="str">
        <f ca="1">IFERROR(INDEX(Tableau1[[#Headers],[01_LANCEMENT]:[15]],1,MATCH(récap!H1056,OFFSET(Tableau1[[#Headers],[01_LANCEMENT]:[15]],MATCH(récap!J1056,Tableau1[Codearticle],0),0),0)),"")</f>
        <v>15</v>
      </c>
      <c r="S1056" t="e">
        <f>IF(P1056=0,"",VLOOKUP(J1056,[1]!Tableau1[#All],3,0))</f>
        <v>#REF!</v>
      </c>
      <c r="T1056" s="11">
        <f t="shared" si="134"/>
        <v>50</v>
      </c>
      <c r="U1056" t="str">
        <f t="shared" si="135"/>
        <v>2023-50</v>
      </c>
    </row>
    <row r="1057" spans="5:21" x14ac:dyDescent="0.3">
      <c r="E1057">
        <v>6963318</v>
      </c>
      <c r="H1057">
        <v>210</v>
      </c>
      <c r="I1057" t="s">
        <v>1085</v>
      </c>
      <c r="J1057" t="s">
        <v>14</v>
      </c>
      <c r="K1057" s="10">
        <v>45257</v>
      </c>
      <c r="L1057" t="s">
        <v>1800</v>
      </c>
      <c r="M1057" t="s">
        <v>28</v>
      </c>
      <c r="N1057" t="str">
        <f>IF(VLOOKUP(J1057,[1]liste!M:M,1,0)&gt;0,"oui","non")</f>
        <v>oui</v>
      </c>
      <c r="O1057" t="str">
        <f>VLOOKUP(J1057,[1]liste!M:N,2,0)</f>
        <v>DF</v>
      </c>
      <c r="P1057" t="e">
        <f>MATCH(J1057,[1]!Tableau1[Codearticle],0)</f>
        <v>#REF!</v>
      </c>
      <c r="R1057" t="str">
        <f ca="1">IFERROR(INDEX(Tableau1[[#Headers],[01_LANCEMENT]:[15]],1,MATCH(récap!H1057,OFFSET(Tableau1[[#Headers],[01_LANCEMENT]:[15]],MATCH(récap!J1057,Tableau1[Codearticle],0),0),0)),"")</f>
        <v/>
      </c>
      <c r="S1057" t="e">
        <f>IF(P1057=0,"",VLOOKUP(J1057,[1]!Tableau1[#All],3,0))</f>
        <v>#REF!</v>
      </c>
      <c r="T1057" s="11">
        <f t="shared" si="134"/>
        <v>48</v>
      </c>
      <c r="U1057" t="str">
        <f t="shared" si="135"/>
        <v>2023-48</v>
      </c>
    </row>
    <row r="1058" spans="5:21" x14ac:dyDescent="0.3">
      <c r="E1058">
        <v>4931851</v>
      </c>
      <c r="H1058">
        <v>280</v>
      </c>
      <c r="I1058" t="s">
        <v>1086</v>
      </c>
      <c r="J1058" t="s">
        <v>14</v>
      </c>
      <c r="K1058" s="10">
        <v>45278</v>
      </c>
      <c r="L1058" t="s">
        <v>1800</v>
      </c>
      <c r="M1058" t="s">
        <v>28</v>
      </c>
      <c r="N1058" t="str">
        <f>IF(VLOOKUP(J1058,[1]liste!M:M,1,0)&gt;0,"oui","non")</f>
        <v>oui</v>
      </c>
      <c r="O1058" t="str">
        <f>VLOOKUP(J1058,[1]liste!M:N,2,0)</f>
        <v>DF</v>
      </c>
      <c r="P1058" t="e">
        <f>MATCH(J1058,[1]!Tableau1[Codearticle],0)</f>
        <v>#REF!</v>
      </c>
      <c r="R1058" t="str">
        <f ca="1">IFERROR(INDEX(Tableau1[[#Headers],[01_LANCEMENT]:[15]],1,MATCH(récap!H1058,OFFSET(Tableau1[[#Headers],[01_LANCEMENT]:[15]],MATCH(récap!J1058,Tableau1[Codearticle],0),0),0)),"")</f>
        <v>15</v>
      </c>
      <c r="S1058" t="e">
        <f>IF(P1058=0,"",VLOOKUP(J1058,[1]!Tableau1[#All],3,0))</f>
        <v>#REF!</v>
      </c>
      <c r="T1058" s="11">
        <f t="shared" si="134"/>
        <v>51</v>
      </c>
      <c r="U1058" t="str">
        <f t="shared" si="135"/>
        <v>2023-51</v>
      </c>
    </row>
    <row r="1059" spans="5:21" x14ac:dyDescent="0.3">
      <c r="E1059">
        <v>7089398</v>
      </c>
      <c r="H1059">
        <v>930</v>
      </c>
      <c r="I1059" t="s">
        <v>1087</v>
      </c>
      <c r="J1059" t="s">
        <v>14</v>
      </c>
      <c r="K1059" s="10">
        <v>45254</v>
      </c>
      <c r="L1059" t="s">
        <v>1800</v>
      </c>
      <c r="M1059" t="s">
        <v>28</v>
      </c>
      <c r="N1059" t="str">
        <f>IF(VLOOKUP(J1059,[1]liste!M:M,1,0)&gt;0,"oui","non")</f>
        <v>oui</v>
      </c>
      <c r="O1059" t="str">
        <f>VLOOKUP(J1059,[1]liste!M:N,2,0)</f>
        <v>DF</v>
      </c>
      <c r="P1059" t="e">
        <f>MATCH(J1059,[1]!Tableau1[Codearticle],0)</f>
        <v>#REF!</v>
      </c>
      <c r="R1059" t="str">
        <f ca="1">IFERROR(INDEX(Tableau1[[#Headers],[01_LANCEMENT]:[15]],1,MATCH(récap!H1059,OFFSET(Tableau1[[#Headers],[01_LANCEMENT]:[15]],MATCH(récap!J1059,Tableau1[Codearticle],0),0),0)),"")</f>
        <v/>
      </c>
      <c r="S1059" t="e">
        <f>IF(P1059=0,"",VLOOKUP(J1059,[1]!Tableau1[#All],3,0))</f>
        <v>#REF!</v>
      </c>
      <c r="T1059" s="11">
        <f t="shared" si="134"/>
        <v>47</v>
      </c>
      <c r="U1059" t="str">
        <f t="shared" si="135"/>
        <v>2023-47</v>
      </c>
    </row>
    <row r="1060" spans="5:21" x14ac:dyDescent="0.3">
      <c r="E1060">
        <v>1259939</v>
      </c>
      <c r="H1060">
        <v>280</v>
      </c>
      <c r="I1060" t="s">
        <v>1088</v>
      </c>
      <c r="J1060" t="s">
        <v>14</v>
      </c>
      <c r="K1060" s="10">
        <v>45260</v>
      </c>
      <c r="L1060" t="s">
        <v>1800</v>
      </c>
      <c r="M1060" t="s">
        <v>28</v>
      </c>
      <c r="N1060" t="str">
        <f>IF(VLOOKUP(J1060,[1]liste!M:M,1,0)&gt;0,"oui","non")</f>
        <v>oui</v>
      </c>
      <c r="O1060" t="str">
        <f>VLOOKUP(J1060,[1]liste!M:N,2,0)</f>
        <v>DF</v>
      </c>
      <c r="P1060" t="e">
        <f>MATCH(J1060,[1]!Tableau1[Codearticle],0)</f>
        <v>#REF!</v>
      </c>
      <c r="R1060" t="str">
        <f ca="1">IFERROR(INDEX(Tableau1[[#Headers],[01_LANCEMENT]:[15]],1,MATCH(récap!H1060,OFFSET(Tableau1[[#Headers],[01_LANCEMENT]:[15]],MATCH(récap!J1060,Tableau1[Codearticle],0),0),0)),"")</f>
        <v>15</v>
      </c>
      <c r="S1060" t="e">
        <f>IF(P1060=0,"",VLOOKUP(J1060,[1]!Tableau1[#All],3,0))</f>
        <v>#REF!</v>
      </c>
      <c r="T1060" s="11">
        <f t="shared" si="134"/>
        <v>48</v>
      </c>
      <c r="U1060" t="str">
        <f t="shared" si="135"/>
        <v>2023-48</v>
      </c>
    </row>
    <row r="1061" spans="5:21" x14ac:dyDescent="0.3">
      <c r="E1061">
        <v>9773813</v>
      </c>
      <c r="H1061">
        <v>210</v>
      </c>
      <c r="I1061" t="s">
        <v>1089</v>
      </c>
      <c r="J1061" t="s">
        <v>14</v>
      </c>
      <c r="K1061" s="10">
        <v>45261</v>
      </c>
      <c r="L1061" t="s">
        <v>1800</v>
      </c>
      <c r="M1061" t="s">
        <v>28</v>
      </c>
      <c r="N1061" t="str">
        <f>IF(VLOOKUP(J1061,[1]liste!M:M,1,0)&gt;0,"oui","non")</f>
        <v>oui</v>
      </c>
      <c r="O1061" t="str">
        <f>VLOOKUP(J1061,[1]liste!M:N,2,0)</f>
        <v>DF</v>
      </c>
      <c r="P1061" t="e">
        <f>MATCH(J1061,[1]!Tableau1[Codearticle],0)</f>
        <v>#REF!</v>
      </c>
      <c r="R1061" t="str">
        <f ca="1">IFERROR(INDEX(Tableau1[[#Headers],[01_LANCEMENT]:[15]],1,MATCH(récap!H1061,OFFSET(Tableau1[[#Headers],[01_LANCEMENT]:[15]],MATCH(récap!J1061,Tableau1[Codearticle],0),0),0)),"")</f>
        <v/>
      </c>
      <c r="S1061" t="e">
        <f>IF(P1061=0,"",VLOOKUP(J1061,[1]!Tableau1[#All],3,0))</f>
        <v>#REF!</v>
      </c>
      <c r="T1061" s="11">
        <f t="shared" si="134"/>
        <v>48</v>
      </c>
      <c r="U1061" t="str">
        <f t="shared" si="135"/>
        <v>2023-48</v>
      </c>
    </row>
    <row r="1062" spans="5:21" x14ac:dyDescent="0.3">
      <c r="E1062">
        <v>8372549</v>
      </c>
      <c r="H1062">
        <v>280</v>
      </c>
      <c r="I1062" t="s">
        <v>1090</v>
      </c>
      <c r="J1062" t="s">
        <v>14</v>
      </c>
      <c r="K1062" s="10">
        <v>45282</v>
      </c>
      <c r="L1062" t="s">
        <v>1800</v>
      </c>
      <c r="M1062" t="s">
        <v>28</v>
      </c>
      <c r="N1062" t="str">
        <f>IF(VLOOKUP(J1062,[1]liste!M:M,1,0)&gt;0,"oui","non")</f>
        <v>oui</v>
      </c>
      <c r="O1062" t="str">
        <f>VLOOKUP(J1062,[1]liste!M:N,2,0)</f>
        <v>DF</v>
      </c>
      <c r="P1062" t="e">
        <f>MATCH(J1062,[1]!Tableau1[Codearticle],0)</f>
        <v>#REF!</v>
      </c>
      <c r="R1062" t="str">
        <f ca="1">IFERROR(INDEX(Tableau1[[#Headers],[01_LANCEMENT]:[15]],1,MATCH(récap!H1062,OFFSET(Tableau1[[#Headers],[01_LANCEMENT]:[15]],MATCH(récap!J1062,Tableau1[Codearticle],0),0),0)),"")</f>
        <v>15</v>
      </c>
      <c r="S1062" t="e">
        <f>IF(P1062=0,"",VLOOKUP(J1062,[1]!Tableau1[#All],3,0))</f>
        <v>#REF!</v>
      </c>
      <c r="T1062" s="11">
        <f t="shared" si="134"/>
        <v>51</v>
      </c>
      <c r="U1062" t="str">
        <f t="shared" si="135"/>
        <v>2023-51</v>
      </c>
    </row>
    <row r="1063" spans="5:21" x14ac:dyDescent="0.3">
      <c r="E1063">
        <v>1257934</v>
      </c>
      <c r="H1063">
        <v>280</v>
      </c>
      <c r="I1063" t="s">
        <v>1091</v>
      </c>
      <c r="J1063" t="s">
        <v>14</v>
      </c>
      <c r="K1063" s="10">
        <v>45260</v>
      </c>
      <c r="L1063" t="s">
        <v>1800</v>
      </c>
      <c r="M1063" t="s">
        <v>28</v>
      </c>
      <c r="N1063" t="str">
        <f>IF(VLOOKUP(J1063,[1]liste!M:M,1,0)&gt;0,"oui","non")</f>
        <v>oui</v>
      </c>
      <c r="O1063" t="str">
        <f>VLOOKUP(J1063,[1]liste!M:N,2,0)</f>
        <v>DF</v>
      </c>
      <c r="P1063" t="e">
        <f>MATCH(J1063,[1]!Tableau1[Codearticle],0)</f>
        <v>#REF!</v>
      </c>
      <c r="R1063" t="str">
        <f ca="1">IFERROR(INDEX(Tableau1[[#Headers],[01_LANCEMENT]:[15]],1,MATCH(récap!H1063,OFFSET(Tableau1[[#Headers],[01_LANCEMENT]:[15]],MATCH(récap!J1063,Tableau1[Codearticle],0),0),0)),"")</f>
        <v>15</v>
      </c>
      <c r="S1063" t="e">
        <f>IF(P1063=0,"",VLOOKUP(J1063,[1]!Tableau1[#All],3,0))</f>
        <v>#REF!</v>
      </c>
      <c r="T1063" s="11">
        <f t="shared" si="134"/>
        <v>48</v>
      </c>
      <c r="U1063" t="str">
        <f t="shared" si="135"/>
        <v>2023-48</v>
      </c>
    </row>
    <row r="1064" spans="5:21" x14ac:dyDescent="0.3">
      <c r="E1064">
        <v>7481461</v>
      </c>
      <c r="H1064">
        <v>210</v>
      </c>
      <c r="I1064" t="s">
        <v>1092</v>
      </c>
      <c r="J1064" t="s">
        <v>14</v>
      </c>
      <c r="K1064" s="10">
        <v>45245</v>
      </c>
      <c r="L1064" t="s">
        <v>1800</v>
      </c>
      <c r="M1064" t="s">
        <v>28</v>
      </c>
      <c r="N1064" t="str">
        <f>IF(VLOOKUP(J1064,[1]liste!M:M,1,0)&gt;0,"oui","non")</f>
        <v>oui</v>
      </c>
      <c r="O1064" t="str">
        <f>VLOOKUP(J1064,[1]liste!M:N,2,0)</f>
        <v>DF</v>
      </c>
      <c r="P1064" t="e">
        <f>MATCH(J1064,[1]!Tableau1[Codearticle],0)</f>
        <v>#REF!</v>
      </c>
      <c r="R1064" t="str">
        <f ca="1">IFERROR(INDEX(Tableau1[[#Headers],[01_LANCEMENT]:[15]],1,MATCH(récap!H1064,OFFSET(Tableau1[[#Headers],[01_LANCEMENT]:[15]],MATCH(récap!J1064,Tableau1[Codearticle],0),0),0)),"")</f>
        <v/>
      </c>
      <c r="S1064" t="e">
        <f>IF(P1064=0,"",VLOOKUP(J1064,[1]!Tableau1[#All],3,0))</f>
        <v>#REF!</v>
      </c>
      <c r="T1064" s="11">
        <f t="shared" si="134"/>
        <v>46</v>
      </c>
      <c r="U1064" t="str">
        <f t="shared" si="135"/>
        <v>2023-46</v>
      </c>
    </row>
    <row r="1065" spans="5:21" x14ac:dyDescent="0.3">
      <c r="E1065">
        <v>7129558</v>
      </c>
      <c r="H1065">
        <v>223</v>
      </c>
      <c r="I1065" t="s">
        <v>1093</v>
      </c>
      <c r="J1065" t="s">
        <v>14</v>
      </c>
      <c r="K1065" s="10">
        <v>45258</v>
      </c>
      <c r="L1065" t="s">
        <v>1800</v>
      </c>
      <c r="M1065" t="s">
        <v>28</v>
      </c>
      <c r="N1065" t="str">
        <f>IF(VLOOKUP(J1065,[1]liste!M:M,1,0)&gt;0,"oui","non")</f>
        <v>oui</v>
      </c>
      <c r="O1065" t="str">
        <f>VLOOKUP(J1065,[1]liste!M:N,2,0)</f>
        <v>DF</v>
      </c>
      <c r="P1065" t="e">
        <f>MATCH(J1065,[1]!Tableau1[Codearticle],0)</f>
        <v>#REF!</v>
      </c>
      <c r="R1065" t="str">
        <f ca="1">IFERROR(INDEX(Tableau1[[#Headers],[01_LANCEMENT]:[15]],1,MATCH(récap!H1065,OFFSET(Tableau1[[#Headers],[01_LANCEMENT]:[15]],MATCH(récap!J1065,Tableau1[Codearticle],0),0),0)),"")</f>
        <v/>
      </c>
      <c r="S1065" t="e">
        <f>IF(P1065=0,"",VLOOKUP(J1065,[1]!Tableau1[#All],3,0))</f>
        <v>#REF!</v>
      </c>
      <c r="T1065" s="11">
        <f t="shared" si="134"/>
        <v>48</v>
      </c>
      <c r="U1065" t="str">
        <f t="shared" si="135"/>
        <v>2023-48</v>
      </c>
    </row>
    <row r="1066" spans="5:21" x14ac:dyDescent="0.3">
      <c r="E1066">
        <v>9530559</v>
      </c>
      <c r="H1066">
        <v>925</v>
      </c>
      <c r="I1066" t="s">
        <v>1094</v>
      </c>
      <c r="J1066" t="s">
        <v>14</v>
      </c>
      <c r="K1066" s="10">
        <v>45258</v>
      </c>
      <c r="L1066" t="s">
        <v>1800</v>
      </c>
      <c r="M1066" t="s">
        <v>28</v>
      </c>
      <c r="N1066" t="str">
        <f>IF(VLOOKUP(J1066,[1]liste!M:M,1,0)&gt;0,"oui","non")</f>
        <v>oui</v>
      </c>
      <c r="O1066" t="str">
        <f>VLOOKUP(J1066,[1]liste!M:N,2,0)</f>
        <v>DF</v>
      </c>
      <c r="P1066" t="e">
        <f>MATCH(J1066,[1]!Tableau1[Codearticle],0)</f>
        <v>#REF!</v>
      </c>
      <c r="R1066" t="str">
        <f ca="1">IFERROR(INDEX(Tableau1[[#Headers],[01_LANCEMENT]:[15]],1,MATCH(récap!H1066,OFFSET(Tableau1[[#Headers],[01_LANCEMENT]:[15]],MATCH(récap!J1066,Tableau1[Codearticle],0),0),0)),"")</f>
        <v/>
      </c>
      <c r="S1066" t="e">
        <f>IF(P1066=0,"",VLOOKUP(J1066,[1]!Tableau1[#All],3,0))</f>
        <v>#REF!</v>
      </c>
      <c r="T1066" s="11">
        <f t="shared" si="134"/>
        <v>48</v>
      </c>
      <c r="U1066" t="str">
        <f t="shared" si="135"/>
        <v>2023-48</v>
      </c>
    </row>
    <row r="1067" spans="5:21" x14ac:dyDescent="0.3">
      <c r="E1067">
        <v>6131781</v>
      </c>
      <c r="H1067">
        <v>280</v>
      </c>
      <c r="I1067" t="s">
        <v>1095</v>
      </c>
      <c r="J1067" t="s">
        <v>14</v>
      </c>
      <c r="K1067" s="10">
        <v>45275</v>
      </c>
      <c r="L1067" t="s">
        <v>1800</v>
      </c>
      <c r="M1067" t="s">
        <v>28</v>
      </c>
      <c r="N1067" t="str">
        <f>IF(VLOOKUP(J1067,[1]liste!M:M,1,0)&gt;0,"oui","non")</f>
        <v>oui</v>
      </c>
      <c r="O1067" t="str">
        <f>VLOOKUP(J1067,[1]liste!M:N,2,0)</f>
        <v>DF</v>
      </c>
      <c r="P1067" t="e">
        <f>MATCH(J1067,[1]!Tableau1[Codearticle],0)</f>
        <v>#REF!</v>
      </c>
      <c r="R1067" t="str">
        <f ca="1">IFERROR(INDEX(Tableau1[[#Headers],[01_LANCEMENT]:[15]],1,MATCH(récap!H1067,OFFSET(Tableau1[[#Headers],[01_LANCEMENT]:[15]],MATCH(récap!J1067,Tableau1[Codearticle],0),0),0)),"")</f>
        <v>15</v>
      </c>
      <c r="S1067" t="e">
        <f>IF(P1067=0,"",VLOOKUP(J1067,[1]!Tableau1[#All],3,0))</f>
        <v>#REF!</v>
      </c>
      <c r="T1067" s="11">
        <f t="shared" ref="T1067:T1097" si="136">_xlfn.ISOWEEKNUM(K1067)</f>
        <v>50</v>
      </c>
      <c r="U1067" t="str">
        <f t="shared" ref="U1067:U1097" si="137">YEAR(K1067)&amp;"-"&amp;""&amp;T1067</f>
        <v>2023-50</v>
      </c>
    </row>
    <row r="1068" spans="5:21" x14ac:dyDescent="0.3">
      <c r="E1068">
        <v>3421485</v>
      </c>
      <c r="H1068">
        <v>280</v>
      </c>
      <c r="I1068" t="s">
        <v>1096</v>
      </c>
      <c r="J1068" t="s">
        <v>14</v>
      </c>
      <c r="K1068" s="10">
        <v>45272</v>
      </c>
      <c r="L1068" t="s">
        <v>1800</v>
      </c>
      <c r="M1068" t="s">
        <v>28</v>
      </c>
      <c r="N1068" t="str">
        <f>IF(VLOOKUP(J1068,[1]liste!M:M,1,0)&gt;0,"oui","non")</f>
        <v>oui</v>
      </c>
      <c r="O1068" t="str">
        <f>VLOOKUP(J1068,[1]liste!M:N,2,0)</f>
        <v>DF</v>
      </c>
      <c r="P1068" t="e">
        <f>MATCH(J1068,[1]!Tableau1[Codearticle],0)</f>
        <v>#REF!</v>
      </c>
      <c r="R1068" t="str">
        <f ca="1">IFERROR(INDEX(Tableau1[[#Headers],[01_LANCEMENT]:[15]],1,MATCH(récap!H1068,OFFSET(Tableau1[[#Headers],[01_LANCEMENT]:[15]],MATCH(récap!J1068,Tableau1[Codearticle],0),0),0)),"")</f>
        <v>15</v>
      </c>
      <c r="S1068" t="e">
        <f>IF(P1068=0,"",VLOOKUP(J1068,[1]!Tableau1[#All],3,0))</f>
        <v>#REF!</v>
      </c>
      <c r="T1068" s="11">
        <f t="shared" si="136"/>
        <v>50</v>
      </c>
      <c r="U1068" t="str">
        <f t="shared" si="137"/>
        <v>2023-50</v>
      </c>
    </row>
    <row r="1069" spans="5:21" x14ac:dyDescent="0.3">
      <c r="E1069">
        <v>2019143</v>
      </c>
      <c r="H1069">
        <v>280</v>
      </c>
      <c r="I1069" t="s">
        <v>1097</v>
      </c>
      <c r="J1069" t="s">
        <v>14</v>
      </c>
      <c r="K1069" s="10">
        <v>45267</v>
      </c>
      <c r="L1069" t="s">
        <v>1800</v>
      </c>
      <c r="M1069" t="s">
        <v>28</v>
      </c>
      <c r="N1069" t="str">
        <f>IF(VLOOKUP(J1069,[1]liste!M:M,1,0)&gt;0,"oui","non")</f>
        <v>oui</v>
      </c>
      <c r="O1069" t="str">
        <f>VLOOKUP(J1069,[1]liste!M:N,2,0)</f>
        <v>DF</v>
      </c>
      <c r="P1069" t="e">
        <f>MATCH(J1069,[1]!Tableau1[Codearticle],0)</f>
        <v>#REF!</v>
      </c>
      <c r="R1069" t="str">
        <f ca="1">IFERROR(INDEX(Tableau1[[#Headers],[01_LANCEMENT]:[15]],1,MATCH(récap!H1069,OFFSET(Tableau1[[#Headers],[01_LANCEMENT]:[15]],MATCH(récap!J1069,Tableau1[Codearticle],0),0),0)),"")</f>
        <v>15</v>
      </c>
      <c r="S1069" t="e">
        <f>IF(P1069=0,"",VLOOKUP(J1069,[1]!Tableau1[#All],3,0))</f>
        <v>#REF!</v>
      </c>
      <c r="T1069" s="11">
        <f t="shared" si="136"/>
        <v>49</v>
      </c>
      <c r="U1069" t="str">
        <f t="shared" si="137"/>
        <v>2023-49</v>
      </c>
    </row>
    <row r="1070" spans="5:21" x14ac:dyDescent="0.3">
      <c r="E1070">
        <v>3505105</v>
      </c>
      <c r="H1070">
        <v>280</v>
      </c>
      <c r="I1070" t="s">
        <v>1098</v>
      </c>
      <c r="J1070" t="s">
        <v>14</v>
      </c>
      <c r="K1070" s="10">
        <v>45266</v>
      </c>
      <c r="L1070" t="s">
        <v>1800</v>
      </c>
      <c r="M1070" t="s">
        <v>28</v>
      </c>
      <c r="N1070" t="str">
        <f>IF(VLOOKUP(J1070,[1]liste!M:M,1,0)&gt;0,"oui","non")</f>
        <v>oui</v>
      </c>
      <c r="O1070" t="str">
        <f>VLOOKUP(J1070,[1]liste!M:N,2,0)</f>
        <v>DF</v>
      </c>
      <c r="P1070" t="e">
        <f>MATCH(J1070,[1]!Tableau1[Codearticle],0)</f>
        <v>#REF!</v>
      </c>
      <c r="R1070" t="str">
        <f ca="1">IFERROR(INDEX(Tableau1[[#Headers],[01_LANCEMENT]:[15]],1,MATCH(récap!H1070,OFFSET(Tableau1[[#Headers],[01_LANCEMENT]:[15]],MATCH(récap!J1070,Tableau1[Codearticle],0),0),0)),"")</f>
        <v>15</v>
      </c>
      <c r="S1070" t="e">
        <f>IF(P1070=0,"",VLOOKUP(J1070,[1]!Tableau1[#All],3,0))</f>
        <v>#REF!</v>
      </c>
      <c r="T1070" s="11">
        <f t="shared" si="136"/>
        <v>49</v>
      </c>
      <c r="U1070" t="str">
        <f t="shared" si="137"/>
        <v>2023-49</v>
      </c>
    </row>
    <row r="1071" spans="5:21" x14ac:dyDescent="0.3">
      <c r="E1071">
        <v>9830716</v>
      </c>
      <c r="H1071">
        <v>280</v>
      </c>
      <c r="I1071" t="s">
        <v>1099</v>
      </c>
      <c r="J1071" t="s">
        <v>14</v>
      </c>
      <c r="K1071" s="10">
        <v>45282</v>
      </c>
      <c r="L1071" t="s">
        <v>1800</v>
      </c>
      <c r="M1071" t="s">
        <v>28</v>
      </c>
      <c r="N1071" t="str">
        <f>IF(VLOOKUP(J1071,[1]liste!M:M,1,0)&gt;0,"oui","non")</f>
        <v>oui</v>
      </c>
      <c r="O1071" t="str">
        <f>VLOOKUP(J1071,[1]liste!M:N,2,0)</f>
        <v>DF</v>
      </c>
      <c r="P1071" t="e">
        <f>MATCH(J1071,[1]!Tableau1[Codearticle],0)</f>
        <v>#REF!</v>
      </c>
      <c r="R1071" t="str">
        <f ca="1">IFERROR(INDEX(Tableau1[[#Headers],[01_LANCEMENT]:[15]],1,MATCH(récap!H1071,OFFSET(Tableau1[[#Headers],[01_LANCEMENT]:[15]],MATCH(récap!J1071,Tableau1[Codearticle],0),0),0)),"")</f>
        <v>15</v>
      </c>
      <c r="S1071" t="e">
        <f>IF(P1071=0,"",VLOOKUP(J1071,[1]!Tableau1[#All],3,0))</f>
        <v>#REF!</v>
      </c>
      <c r="T1071" s="11">
        <f t="shared" si="136"/>
        <v>51</v>
      </c>
      <c r="U1071" t="str">
        <f t="shared" si="137"/>
        <v>2023-51</v>
      </c>
    </row>
    <row r="1072" spans="5:21" x14ac:dyDescent="0.3">
      <c r="E1072">
        <v>7802634</v>
      </c>
      <c r="H1072">
        <v>210</v>
      </c>
      <c r="I1072" t="s">
        <v>1100</v>
      </c>
      <c r="J1072" t="s">
        <v>14</v>
      </c>
      <c r="K1072" s="10">
        <v>45261</v>
      </c>
      <c r="L1072" t="s">
        <v>1800</v>
      </c>
      <c r="M1072" t="s">
        <v>28</v>
      </c>
      <c r="N1072" t="str">
        <f>IF(VLOOKUP(J1072,[1]liste!M:M,1,0)&gt;0,"oui","non")</f>
        <v>oui</v>
      </c>
      <c r="O1072" t="str">
        <f>VLOOKUP(J1072,[1]liste!M:N,2,0)</f>
        <v>DF</v>
      </c>
      <c r="P1072" t="e">
        <f>MATCH(J1072,[1]!Tableau1[Codearticle],0)</f>
        <v>#REF!</v>
      </c>
      <c r="R1072" t="str">
        <f ca="1">IFERROR(INDEX(Tableau1[[#Headers],[01_LANCEMENT]:[15]],1,MATCH(récap!H1072,OFFSET(Tableau1[[#Headers],[01_LANCEMENT]:[15]],MATCH(récap!J1072,Tableau1[Codearticle],0),0),0)),"")</f>
        <v/>
      </c>
      <c r="S1072" t="e">
        <f>IF(P1072=0,"",VLOOKUP(J1072,[1]!Tableau1[#All],3,0))</f>
        <v>#REF!</v>
      </c>
      <c r="T1072" s="11">
        <f t="shared" si="136"/>
        <v>48</v>
      </c>
      <c r="U1072" t="str">
        <f t="shared" si="137"/>
        <v>2023-48</v>
      </c>
    </row>
    <row r="1073" spans="5:21" x14ac:dyDescent="0.3">
      <c r="E1073">
        <v>2336060</v>
      </c>
      <c r="H1073">
        <v>210</v>
      </c>
      <c r="I1073" t="s">
        <v>1101</v>
      </c>
      <c r="J1073" t="s">
        <v>14</v>
      </c>
      <c r="K1073" s="10">
        <v>45279</v>
      </c>
      <c r="L1073" t="s">
        <v>1800</v>
      </c>
      <c r="M1073" t="s">
        <v>28</v>
      </c>
      <c r="N1073" t="str">
        <f>IF(VLOOKUP(J1073,[1]liste!M:M,1,0)&gt;0,"oui","non")</f>
        <v>oui</v>
      </c>
      <c r="O1073" t="str">
        <f>VLOOKUP(J1073,[1]liste!M:N,2,0)</f>
        <v>DF</v>
      </c>
      <c r="P1073" t="e">
        <f>MATCH(J1073,[1]!Tableau1[Codearticle],0)</f>
        <v>#REF!</v>
      </c>
      <c r="R1073" t="str">
        <f ca="1">IFERROR(INDEX(Tableau1[[#Headers],[01_LANCEMENT]:[15]],1,MATCH(récap!H1073,OFFSET(Tableau1[[#Headers],[01_LANCEMENT]:[15]],MATCH(récap!J1073,Tableau1[Codearticle],0),0),0)),"")</f>
        <v/>
      </c>
      <c r="S1073" t="e">
        <f>IF(P1073=0,"",VLOOKUP(J1073,[1]!Tableau1[#All],3,0))</f>
        <v>#REF!</v>
      </c>
      <c r="T1073" s="11">
        <f t="shared" si="136"/>
        <v>51</v>
      </c>
      <c r="U1073" t="str">
        <f t="shared" si="137"/>
        <v>2023-51</v>
      </c>
    </row>
    <row r="1074" spans="5:21" x14ac:dyDescent="0.3">
      <c r="E1074">
        <v>4133556</v>
      </c>
      <c r="H1074">
        <v>223</v>
      </c>
      <c r="I1074" t="s">
        <v>1102</v>
      </c>
      <c r="J1074" t="s">
        <v>14</v>
      </c>
      <c r="K1074" s="10">
        <v>45278</v>
      </c>
      <c r="L1074" t="s">
        <v>1800</v>
      </c>
      <c r="M1074" t="s">
        <v>28</v>
      </c>
      <c r="N1074" t="str">
        <f>IF(VLOOKUP(J1074,[1]liste!M:M,1,0)&gt;0,"oui","non")</f>
        <v>oui</v>
      </c>
      <c r="O1074" t="str">
        <f>VLOOKUP(J1074,[1]liste!M:N,2,0)</f>
        <v>DF</v>
      </c>
      <c r="P1074" t="e">
        <f>MATCH(J1074,[1]!Tableau1[Codearticle],0)</f>
        <v>#REF!</v>
      </c>
      <c r="R1074" t="str">
        <f ca="1">IFERROR(INDEX(Tableau1[[#Headers],[01_LANCEMENT]:[15]],1,MATCH(récap!H1074,OFFSET(Tableau1[[#Headers],[01_LANCEMENT]:[15]],MATCH(récap!J1074,Tableau1[Codearticle],0),0),0)),"")</f>
        <v/>
      </c>
      <c r="S1074" t="e">
        <f>IF(P1074=0,"",VLOOKUP(J1074,[1]!Tableau1[#All],3,0))</f>
        <v>#REF!</v>
      </c>
      <c r="T1074" s="11">
        <f t="shared" si="136"/>
        <v>51</v>
      </c>
      <c r="U1074" t="str">
        <f t="shared" si="137"/>
        <v>2023-51</v>
      </c>
    </row>
    <row r="1075" spans="5:21" x14ac:dyDescent="0.3">
      <c r="E1075">
        <v>1588158</v>
      </c>
      <c r="H1075">
        <v>223</v>
      </c>
      <c r="I1075" t="s">
        <v>1103</v>
      </c>
      <c r="J1075" t="s">
        <v>14</v>
      </c>
      <c r="K1075" s="10">
        <v>45258</v>
      </c>
      <c r="L1075" t="s">
        <v>1800</v>
      </c>
      <c r="M1075" t="s">
        <v>28</v>
      </c>
      <c r="N1075" t="str">
        <f>IF(VLOOKUP(J1075,[1]liste!M:M,1,0)&gt;0,"oui","non")</f>
        <v>oui</v>
      </c>
      <c r="O1075" t="str">
        <f>VLOOKUP(J1075,[1]liste!M:N,2,0)</f>
        <v>DF</v>
      </c>
      <c r="P1075" t="e">
        <f>MATCH(J1075,[1]!Tableau1[Codearticle],0)</f>
        <v>#REF!</v>
      </c>
      <c r="R1075" t="str">
        <f ca="1">IFERROR(INDEX(Tableau1[[#Headers],[01_LANCEMENT]:[15]],1,MATCH(récap!H1075,OFFSET(Tableau1[[#Headers],[01_LANCEMENT]:[15]],MATCH(récap!J1075,Tableau1[Codearticle],0),0),0)),"")</f>
        <v/>
      </c>
      <c r="S1075" t="e">
        <f>IF(P1075=0,"",VLOOKUP(J1075,[1]!Tableau1[#All],3,0))</f>
        <v>#REF!</v>
      </c>
      <c r="T1075" s="11">
        <f t="shared" si="136"/>
        <v>48</v>
      </c>
      <c r="U1075" t="str">
        <f t="shared" si="137"/>
        <v>2023-48</v>
      </c>
    </row>
    <row r="1076" spans="5:21" x14ac:dyDescent="0.3">
      <c r="E1076">
        <v>7275452</v>
      </c>
      <c r="H1076">
        <v>280</v>
      </c>
      <c r="I1076" t="s">
        <v>1104</v>
      </c>
      <c r="J1076" t="s">
        <v>14</v>
      </c>
      <c r="K1076" s="10">
        <v>45260</v>
      </c>
      <c r="L1076" t="s">
        <v>1800</v>
      </c>
      <c r="M1076" t="s">
        <v>28</v>
      </c>
      <c r="N1076" t="str">
        <f>IF(VLOOKUP(J1076,[1]liste!M:M,1,0)&gt;0,"oui","non")</f>
        <v>oui</v>
      </c>
      <c r="O1076" t="str">
        <f>VLOOKUP(J1076,[1]liste!M:N,2,0)</f>
        <v>DF</v>
      </c>
      <c r="P1076" t="e">
        <f>MATCH(J1076,[1]!Tableau1[Codearticle],0)</f>
        <v>#REF!</v>
      </c>
      <c r="R1076" t="str">
        <f ca="1">IFERROR(INDEX(Tableau1[[#Headers],[01_LANCEMENT]:[15]],1,MATCH(récap!H1076,OFFSET(Tableau1[[#Headers],[01_LANCEMENT]:[15]],MATCH(récap!J1076,Tableau1[Codearticle],0),0),0)),"")</f>
        <v>15</v>
      </c>
      <c r="S1076" t="e">
        <f>IF(P1076=0,"",VLOOKUP(J1076,[1]!Tableau1[#All],3,0))</f>
        <v>#REF!</v>
      </c>
      <c r="T1076" s="11">
        <f t="shared" si="136"/>
        <v>48</v>
      </c>
      <c r="U1076" t="str">
        <f t="shared" si="137"/>
        <v>2023-48</v>
      </c>
    </row>
    <row r="1077" spans="5:21" x14ac:dyDescent="0.3">
      <c r="E1077">
        <v>7256040</v>
      </c>
      <c r="H1077">
        <v>210</v>
      </c>
      <c r="I1077" t="s">
        <v>1105</v>
      </c>
      <c r="J1077" t="s">
        <v>14</v>
      </c>
      <c r="K1077" s="10">
        <v>45245</v>
      </c>
      <c r="L1077" t="s">
        <v>1800</v>
      </c>
      <c r="M1077" t="s">
        <v>28</v>
      </c>
      <c r="N1077" t="str">
        <f>IF(VLOOKUP(J1077,[1]liste!M:M,1,0)&gt;0,"oui","non")</f>
        <v>oui</v>
      </c>
      <c r="O1077" t="str">
        <f>VLOOKUP(J1077,[1]liste!M:N,2,0)</f>
        <v>DF</v>
      </c>
      <c r="P1077" t="e">
        <f>MATCH(J1077,[1]!Tableau1[Codearticle],0)</f>
        <v>#REF!</v>
      </c>
      <c r="R1077" t="str">
        <f ca="1">IFERROR(INDEX(Tableau1[[#Headers],[01_LANCEMENT]:[15]],1,MATCH(récap!H1077,OFFSET(Tableau1[[#Headers],[01_LANCEMENT]:[15]],MATCH(récap!J1077,Tableau1[Codearticle],0),0),0)),"")</f>
        <v/>
      </c>
      <c r="S1077" t="e">
        <f>IF(P1077=0,"",VLOOKUP(J1077,[1]!Tableau1[#All],3,0))</f>
        <v>#REF!</v>
      </c>
      <c r="T1077" s="11">
        <f t="shared" si="136"/>
        <v>46</v>
      </c>
      <c r="U1077" t="str">
        <f t="shared" si="137"/>
        <v>2023-46</v>
      </c>
    </row>
    <row r="1078" spans="5:21" x14ac:dyDescent="0.3">
      <c r="E1078">
        <v>5412978</v>
      </c>
      <c r="H1078">
        <v>210</v>
      </c>
      <c r="I1078" t="s">
        <v>1106</v>
      </c>
      <c r="J1078" t="s">
        <v>14</v>
      </c>
      <c r="K1078" s="10">
        <v>45264</v>
      </c>
      <c r="L1078" t="s">
        <v>1800</v>
      </c>
      <c r="M1078" t="s">
        <v>28</v>
      </c>
      <c r="N1078" t="str">
        <f>IF(VLOOKUP(J1078,[1]liste!M:M,1,0)&gt;0,"oui","non")</f>
        <v>oui</v>
      </c>
      <c r="O1078" t="str">
        <f>VLOOKUP(J1078,[1]liste!M:N,2,0)</f>
        <v>DF</v>
      </c>
      <c r="P1078" t="e">
        <f>MATCH(J1078,[1]!Tableau1[Codearticle],0)</f>
        <v>#REF!</v>
      </c>
      <c r="R1078" t="str">
        <f ca="1">IFERROR(INDEX(Tableau1[[#Headers],[01_LANCEMENT]:[15]],1,MATCH(récap!H1078,OFFSET(Tableau1[[#Headers],[01_LANCEMENT]:[15]],MATCH(récap!J1078,Tableau1[Codearticle],0),0),0)),"")</f>
        <v/>
      </c>
      <c r="S1078" t="e">
        <f>IF(P1078=0,"",VLOOKUP(J1078,[1]!Tableau1[#All],3,0))</f>
        <v>#REF!</v>
      </c>
      <c r="T1078" s="11">
        <f t="shared" si="136"/>
        <v>49</v>
      </c>
      <c r="U1078" t="str">
        <f t="shared" si="137"/>
        <v>2023-49</v>
      </c>
    </row>
    <row r="1079" spans="5:21" x14ac:dyDescent="0.3">
      <c r="E1079">
        <v>7912573</v>
      </c>
      <c r="H1079">
        <v>210</v>
      </c>
      <c r="I1079" t="s">
        <v>1107</v>
      </c>
      <c r="J1079" t="s">
        <v>14</v>
      </c>
      <c r="K1079" s="10">
        <v>45275</v>
      </c>
      <c r="L1079" t="s">
        <v>1800</v>
      </c>
      <c r="M1079" t="s">
        <v>28</v>
      </c>
      <c r="N1079" t="str">
        <f>IF(VLOOKUP(J1079,[1]liste!M:M,1,0)&gt;0,"oui","non")</f>
        <v>oui</v>
      </c>
      <c r="O1079" t="str">
        <f>VLOOKUP(J1079,[1]liste!M:N,2,0)</f>
        <v>DF</v>
      </c>
      <c r="P1079" t="e">
        <f>MATCH(J1079,[1]!Tableau1[Codearticle],0)</f>
        <v>#REF!</v>
      </c>
      <c r="R1079" t="str">
        <f ca="1">IFERROR(INDEX(Tableau1[[#Headers],[01_LANCEMENT]:[15]],1,MATCH(récap!H1079,OFFSET(Tableau1[[#Headers],[01_LANCEMENT]:[15]],MATCH(récap!J1079,Tableau1[Codearticle],0),0),0)),"")</f>
        <v/>
      </c>
      <c r="S1079" t="e">
        <f>IF(P1079=0,"",VLOOKUP(J1079,[1]!Tableau1[#All],3,0))</f>
        <v>#REF!</v>
      </c>
      <c r="T1079" s="11">
        <f t="shared" si="136"/>
        <v>50</v>
      </c>
      <c r="U1079" t="str">
        <f t="shared" si="137"/>
        <v>2023-50</v>
      </c>
    </row>
    <row r="1080" spans="5:21" x14ac:dyDescent="0.3">
      <c r="E1080">
        <v>7722244</v>
      </c>
      <c r="H1080">
        <v>223</v>
      </c>
      <c r="I1080" t="s">
        <v>1108</v>
      </c>
      <c r="J1080" t="s">
        <v>14</v>
      </c>
      <c r="K1080" s="10">
        <v>45281</v>
      </c>
      <c r="L1080" t="s">
        <v>1800</v>
      </c>
      <c r="M1080" t="s">
        <v>28</v>
      </c>
      <c r="N1080" t="str">
        <f>IF(VLOOKUP(J1080,[1]liste!M:M,1,0)&gt;0,"oui","non")</f>
        <v>oui</v>
      </c>
      <c r="O1080" t="str">
        <f>VLOOKUP(J1080,[1]liste!M:N,2,0)</f>
        <v>DF</v>
      </c>
      <c r="P1080" t="e">
        <f>MATCH(J1080,[1]!Tableau1[Codearticle],0)</f>
        <v>#REF!</v>
      </c>
      <c r="R1080" t="str">
        <f ca="1">IFERROR(INDEX(Tableau1[[#Headers],[01_LANCEMENT]:[15]],1,MATCH(récap!H1080,OFFSET(Tableau1[[#Headers],[01_LANCEMENT]:[15]],MATCH(récap!J1080,Tableau1[Codearticle],0),0),0)),"")</f>
        <v/>
      </c>
      <c r="S1080" t="e">
        <f>IF(P1080=0,"",VLOOKUP(J1080,[1]!Tableau1[#All],3,0))</f>
        <v>#REF!</v>
      </c>
      <c r="T1080" s="11">
        <f t="shared" si="136"/>
        <v>51</v>
      </c>
      <c r="U1080" t="str">
        <f t="shared" si="137"/>
        <v>2023-51</v>
      </c>
    </row>
    <row r="1081" spans="5:21" x14ac:dyDescent="0.3">
      <c r="E1081">
        <v>2588909</v>
      </c>
      <c r="H1081">
        <v>9025</v>
      </c>
      <c r="I1081" t="s">
        <v>1109</v>
      </c>
      <c r="J1081" t="s">
        <v>14</v>
      </c>
      <c r="K1081" s="10">
        <v>45265</v>
      </c>
      <c r="L1081" t="s">
        <v>1800</v>
      </c>
      <c r="M1081" t="s">
        <v>29</v>
      </c>
      <c r="N1081" t="str">
        <f>IF(VLOOKUP(J1081,[1]liste!M:M,1,0)&gt;0,"oui","non")</f>
        <v>oui</v>
      </c>
      <c r="O1081" t="str">
        <f>VLOOKUP(J1081,[1]liste!M:N,2,0)</f>
        <v>DF</v>
      </c>
      <c r="P1081" t="e">
        <f>MATCH(J1081,[1]!Tableau1[Codearticle],0)</f>
        <v>#REF!</v>
      </c>
      <c r="R1081" t="str">
        <f ca="1">IFERROR(INDEX(Tableau1[[#Headers],[01_LANCEMENT]:[15]],1,MATCH(récap!H1081,OFFSET(Tableau1[[#Headers],[01_LANCEMENT]:[15]],MATCH(récap!J1081,Tableau1[Codearticle],0),0),0)),"")</f>
        <v/>
      </c>
      <c r="S1081" t="e">
        <f>IF(P1081=0,"",VLOOKUP(J1081,[1]!Tableau1[#All],3,0))</f>
        <v>#REF!</v>
      </c>
      <c r="T1081" s="11">
        <f t="shared" si="136"/>
        <v>49</v>
      </c>
      <c r="U1081" t="str">
        <f t="shared" si="137"/>
        <v>2023-49</v>
      </c>
    </row>
    <row r="1082" spans="5:21" x14ac:dyDescent="0.3">
      <c r="E1082">
        <v>8407204</v>
      </c>
      <c r="H1082">
        <v>200</v>
      </c>
      <c r="I1082" t="s">
        <v>1110</v>
      </c>
      <c r="J1082" t="s">
        <v>14</v>
      </c>
      <c r="K1082" s="10">
        <v>45254</v>
      </c>
      <c r="L1082" t="s">
        <v>1800</v>
      </c>
      <c r="M1082" t="s">
        <v>28</v>
      </c>
      <c r="N1082" t="str">
        <f>IF(VLOOKUP(J1082,[1]liste!M:M,1,0)&gt;0,"oui","non")</f>
        <v>oui</v>
      </c>
      <c r="O1082" t="str">
        <f>VLOOKUP(J1082,[1]liste!M:N,2,0)</f>
        <v>DF</v>
      </c>
      <c r="P1082" t="e">
        <f>MATCH(J1082,[1]!Tableau1[Codearticle],0)</f>
        <v>#REF!</v>
      </c>
      <c r="R1082" t="str">
        <f ca="1">IFERROR(INDEX(Tableau1[[#Headers],[01_LANCEMENT]:[15]],1,MATCH(récap!H1082,OFFSET(Tableau1[[#Headers],[01_LANCEMENT]:[15]],MATCH(récap!J1082,Tableau1[Codearticle],0),0),0)),"")</f>
        <v/>
      </c>
      <c r="S1082" t="e">
        <f>IF(P1082=0,"",VLOOKUP(J1082,[1]!Tableau1[#All],3,0))</f>
        <v>#REF!</v>
      </c>
      <c r="T1082" s="11">
        <f t="shared" si="136"/>
        <v>47</v>
      </c>
      <c r="U1082" t="str">
        <f t="shared" si="137"/>
        <v>2023-47</v>
      </c>
    </row>
    <row r="1083" spans="5:21" x14ac:dyDescent="0.3">
      <c r="E1083">
        <v>2485380</v>
      </c>
      <c r="H1083">
        <v>200</v>
      </c>
      <c r="I1083" t="s">
        <v>1111</v>
      </c>
      <c r="J1083" t="s">
        <v>14</v>
      </c>
      <c r="K1083" s="10">
        <v>45252</v>
      </c>
      <c r="L1083" t="s">
        <v>1800</v>
      </c>
      <c r="M1083" t="s">
        <v>28</v>
      </c>
      <c r="N1083" t="str">
        <f>IF(VLOOKUP(J1083,[1]liste!M:M,1,0)&gt;0,"oui","non")</f>
        <v>oui</v>
      </c>
      <c r="O1083" t="str">
        <f>VLOOKUP(J1083,[1]liste!M:N,2,0)</f>
        <v>DF</v>
      </c>
      <c r="P1083" t="e">
        <f>MATCH(J1083,[1]!Tableau1[Codearticle],0)</f>
        <v>#REF!</v>
      </c>
      <c r="R1083" t="str">
        <f ca="1">IFERROR(INDEX(Tableau1[[#Headers],[01_LANCEMENT]:[15]],1,MATCH(récap!H1083,OFFSET(Tableau1[[#Headers],[01_LANCEMENT]:[15]],MATCH(récap!J1083,Tableau1[Codearticle],0),0),0)),"")</f>
        <v/>
      </c>
      <c r="S1083" t="e">
        <f>IF(P1083=0,"",VLOOKUP(J1083,[1]!Tableau1[#All],3,0))</f>
        <v>#REF!</v>
      </c>
      <c r="T1083" s="11">
        <f t="shared" si="136"/>
        <v>47</v>
      </c>
      <c r="U1083" t="str">
        <f t="shared" si="137"/>
        <v>2023-47</v>
      </c>
    </row>
    <row r="1084" spans="5:21" x14ac:dyDescent="0.3">
      <c r="E1084">
        <v>7644265</v>
      </c>
      <c r="H1084">
        <v>200</v>
      </c>
      <c r="I1084" t="s">
        <v>1112</v>
      </c>
      <c r="J1084" t="s">
        <v>14</v>
      </c>
      <c r="K1084" s="10">
        <v>45236</v>
      </c>
      <c r="L1084" t="s">
        <v>1800</v>
      </c>
      <c r="M1084" t="s">
        <v>28</v>
      </c>
      <c r="N1084" t="str">
        <f>IF(VLOOKUP(J1084,[1]liste!M:M,1,0)&gt;0,"oui","non")</f>
        <v>oui</v>
      </c>
      <c r="O1084" t="str">
        <f>VLOOKUP(J1084,[1]liste!M:N,2,0)</f>
        <v>DF</v>
      </c>
      <c r="P1084" t="e">
        <f>MATCH(J1084,[1]!Tableau1[Codearticle],0)</f>
        <v>#REF!</v>
      </c>
      <c r="R1084" t="str">
        <f ca="1">IFERROR(INDEX(Tableau1[[#Headers],[01_LANCEMENT]:[15]],1,MATCH(récap!H1084,OFFSET(Tableau1[[#Headers],[01_LANCEMENT]:[15]],MATCH(récap!J1084,Tableau1[Codearticle],0),0),0)),"")</f>
        <v/>
      </c>
      <c r="S1084" t="e">
        <f>IF(P1084=0,"",VLOOKUP(J1084,[1]!Tableau1[#All],3,0))</f>
        <v>#REF!</v>
      </c>
      <c r="T1084" s="11">
        <f t="shared" si="136"/>
        <v>45</v>
      </c>
      <c r="U1084" t="str">
        <f t="shared" si="137"/>
        <v>2023-45</v>
      </c>
    </row>
    <row r="1085" spans="5:21" x14ac:dyDescent="0.3">
      <c r="E1085">
        <v>6242221</v>
      </c>
      <c r="H1085">
        <v>200</v>
      </c>
      <c r="I1085" t="s">
        <v>1113</v>
      </c>
      <c r="J1085" t="s">
        <v>14</v>
      </c>
      <c r="K1085" s="10">
        <v>45244</v>
      </c>
      <c r="L1085" t="s">
        <v>1800</v>
      </c>
      <c r="M1085" t="s">
        <v>28</v>
      </c>
      <c r="N1085" t="str">
        <f>IF(VLOOKUP(J1085,[1]liste!M:M,1,0)&gt;0,"oui","non")</f>
        <v>oui</v>
      </c>
      <c r="O1085" t="str">
        <f>VLOOKUP(J1085,[1]liste!M:N,2,0)</f>
        <v>DF</v>
      </c>
      <c r="P1085" t="e">
        <f>MATCH(J1085,[1]!Tableau1[Codearticle],0)</f>
        <v>#REF!</v>
      </c>
      <c r="R1085" t="str">
        <f ca="1">IFERROR(INDEX(Tableau1[[#Headers],[01_LANCEMENT]:[15]],1,MATCH(récap!H1085,OFFSET(Tableau1[[#Headers],[01_LANCEMENT]:[15]],MATCH(récap!J1085,Tableau1[Codearticle],0),0),0)),"")</f>
        <v/>
      </c>
      <c r="S1085" t="e">
        <f>IF(P1085=0,"",VLOOKUP(J1085,[1]!Tableau1[#All],3,0))</f>
        <v>#REF!</v>
      </c>
      <c r="T1085" s="11">
        <f t="shared" si="136"/>
        <v>46</v>
      </c>
      <c r="U1085" t="str">
        <f t="shared" si="137"/>
        <v>2023-46</v>
      </c>
    </row>
    <row r="1086" spans="5:21" x14ac:dyDescent="0.3">
      <c r="E1086">
        <v>7167271</v>
      </c>
      <c r="H1086">
        <v>230</v>
      </c>
      <c r="I1086" t="s">
        <v>1114</v>
      </c>
      <c r="J1086" t="s">
        <v>14</v>
      </c>
      <c r="K1086" s="10">
        <v>45247</v>
      </c>
      <c r="L1086" t="s">
        <v>1800</v>
      </c>
      <c r="M1086" t="s">
        <v>28</v>
      </c>
      <c r="N1086" t="str">
        <f>IF(VLOOKUP(J1086,[1]liste!M:M,1,0)&gt;0,"oui","non")</f>
        <v>oui</v>
      </c>
      <c r="O1086" t="str">
        <f>VLOOKUP(J1086,[1]liste!M:N,2,0)</f>
        <v>DF</v>
      </c>
      <c r="P1086" t="e">
        <f>MATCH(J1086,[1]!Tableau1[Codearticle],0)</f>
        <v>#REF!</v>
      </c>
      <c r="R1086" t="str">
        <f ca="1">IFERROR(INDEX(Tableau1[[#Headers],[01_LANCEMENT]:[15]],1,MATCH(récap!H1086,OFFSET(Tableau1[[#Headers],[01_LANCEMENT]:[15]],MATCH(récap!J1086,Tableau1[Codearticle],0),0),0)),"")</f>
        <v/>
      </c>
      <c r="S1086" t="e">
        <f>IF(P1086=0,"",VLOOKUP(J1086,[1]!Tableau1[#All],3,0))</f>
        <v>#REF!</v>
      </c>
      <c r="T1086" s="11">
        <f t="shared" si="136"/>
        <v>46</v>
      </c>
      <c r="U1086" t="str">
        <f t="shared" si="137"/>
        <v>2023-46</v>
      </c>
    </row>
    <row r="1087" spans="5:21" x14ac:dyDescent="0.3">
      <c r="E1087">
        <v>3155319</v>
      </c>
      <c r="H1087">
        <v>230</v>
      </c>
      <c r="I1087" t="s">
        <v>1115</v>
      </c>
      <c r="J1087" t="s">
        <v>14</v>
      </c>
      <c r="K1087" s="10">
        <v>45258</v>
      </c>
      <c r="L1087" t="s">
        <v>1800</v>
      </c>
      <c r="M1087" t="s">
        <v>28</v>
      </c>
      <c r="N1087" t="str">
        <f>IF(VLOOKUP(J1087,[1]liste!M:M,1,0)&gt;0,"oui","non")</f>
        <v>oui</v>
      </c>
      <c r="O1087" t="str">
        <f>VLOOKUP(J1087,[1]liste!M:N,2,0)</f>
        <v>DF</v>
      </c>
      <c r="P1087" t="e">
        <f>MATCH(J1087,[1]!Tableau1[Codearticle],0)</f>
        <v>#REF!</v>
      </c>
      <c r="R1087" t="str">
        <f ca="1">IFERROR(INDEX(Tableau1[[#Headers],[01_LANCEMENT]:[15]],1,MATCH(récap!H1087,OFFSET(Tableau1[[#Headers],[01_LANCEMENT]:[15]],MATCH(récap!J1087,Tableau1[Codearticle],0),0),0)),"")</f>
        <v/>
      </c>
      <c r="S1087" t="e">
        <f>IF(P1087=0,"",VLOOKUP(J1087,[1]!Tableau1[#All],3,0))</f>
        <v>#REF!</v>
      </c>
      <c r="T1087" s="11">
        <f t="shared" si="136"/>
        <v>48</v>
      </c>
      <c r="U1087" t="str">
        <f t="shared" si="137"/>
        <v>2023-48</v>
      </c>
    </row>
    <row r="1088" spans="5:21" x14ac:dyDescent="0.3">
      <c r="E1088">
        <v>7696565</v>
      </c>
      <c r="H1088">
        <v>9200</v>
      </c>
      <c r="I1088" t="s">
        <v>1116</v>
      </c>
      <c r="J1088" t="s">
        <v>14</v>
      </c>
      <c r="K1088" s="10">
        <v>45268</v>
      </c>
      <c r="L1088" t="s">
        <v>1800</v>
      </c>
      <c r="M1088" t="s">
        <v>28</v>
      </c>
      <c r="N1088" t="str">
        <f>IF(VLOOKUP(J1088,[1]liste!M:M,1,0)&gt;0,"oui","non")</f>
        <v>oui</v>
      </c>
      <c r="O1088" t="str">
        <f>VLOOKUP(J1088,[1]liste!M:N,2,0)</f>
        <v>DF</v>
      </c>
      <c r="P1088" t="e">
        <f>MATCH(J1088,[1]!Tableau1[Codearticle],0)</f>
        <v>#REF!</v>
      </c>
      <c r="R1088" t="str">
        <f ca="1">IFERROR(INDEX(Tableau1[[#Headers],[01_LANCEMENT]:[15]],1,MATCH(récap!H1088,OFFSET(Tableau1[[#Headers],[01_LANCEMENT]:[15]],MATCH(récap!J1088,Tableau1[Codearticle],0),0),0)),"")</f>
        <v/>
      </c>
      <c r="S1088" t="e">
        <f>IF(P1088=0,"",VLOOKUP(J1088,[1]!Tableau1[#All],3,0))</f>
        <v>#REF!</v>
      </c>
      <c r="T1088" s="11">
        <f t="shared" si="136"/>
        <v>49</v>
      </c>
      <c r="U1088" t="str">
        <f t="shared" si="137"/>
        <v>2023-49</v>
      </c>
    </row>
    <row r="1089" spans="5:21" x14ac:dyDescent="0.3">
      <c r="E1089">
        <v>1534773</v>
      </c>
      <c r="H1089">
        <v>9230</v>
      </c>
      <c r="I1089" t="s">
        <v>1117</v>
      </c>
      <c r="J1089" t="s">
        <v>14</v>
      </c>
      <c r="K1089" s="10">
        <v>45236</v>
      </c>
      <c r="L1089" t="s">
        <v>1800</v>
      </c>
      <c r="M1089" t="s">
        <v>28</v>
      </c>
      <c r="N1089" t="str">
        <f>IF(VLOOKUP(J1089,[1]liste!M:M,1,0)&gt;0,"oui","non")</f>
        <v>oui</v>
      </c>
      <c r="O1089" t="str">
        <f>VLOOKUP(J1089,[1]liste!M:N,2,0)</f>
        <v>DF</v>
      </c>
      <c r="P1089" t="e">
        <f>MATCH(J1089,[1]!Tableau1[Codearticle],0)</f>
        <v>#REF!</v>
      </c>
      <c r="R1089" t="str">
        <f ca="1">IFERROR(INDEX(Tableau1[[#Headers],[01_LANCEMENT]:[15]],1,MATCH(récap!H1089,OFFSET(Tableau1[[#Headers],[01_LANCEMENT]:[15]],MATCH(récap!J1089,Tableau1[Codearticle],0),0),0)),"")</f>
        <v/>
      </c>
      <c r="S1089" t="e">
        <f>IF(P1089=0,"",VLOOKUP(J1089,[1]!Tableau1[#All],3,0))</f>
        <v>#REF!</v>
      </c>
      <c r="T1089" s="11">
        <f t="shared" si="136"/>
        <v>45</v>
      </c>
      <c r="U1089" t="str">
        <f t="shared" si="137"/>
        <v>2023-45</v>
      </c>
    </row>
    <row r="1090" spans="5:21" x14ac:dyDescent="0.3">
      <c r="E1090">
        <v>7660734</v>
      </c>
      <c r="H1090">
        <v>900</v>
      </c>
      <c r="I1090" t="s">
        <v>1118</v>
      </c>
      <c r="J1090" t="s">
        <v>14</v>
      </c>
      <c r="K1090" s="10">
        <v>45278</v>
      </c>
      <c r="L1090" t="s">
        <v>1800</v>
      </c>
      <c r="M1090" t="s">
        <v>28</v>
      </c>
      <c r="N1090" t="str">
        <f>IF(VLOOKUP(J1090,[1]liste!M:M,1,0)&gt;0,"oui","non")</f>
        <v>oui</v>
      </c>
      <c r="O1090" t="str">
        <f>VLOOKUP(J1090,[1]liste!M:N,2,0)</f>
        <v>DF</v>
      </c>
      <c r="P1090" t="e">
        <f>MATCH(J1090,[1]!Tableau1[Codearticle],0)</f>
        <v>#REF!</v>
      </c>
      <c r="R1090" t="str">
        <f ca="1">IFERROR(INDEX(Tableau1[[#Headers],[01_LANCEMENT]:[15]],1,MATCH(récap!H1090,OFFSET(Tableau1[[#Headers],[01_LANCEMENT]:[15]],MATCH(récap!J1090,Tableau1[Codearticle],0),0),0)),"")</f>
        <v/>
      </c>
      <c r="S1090" t="e">
        <f>IF(P1090=0,"",VLOOKUP(J1090,[1]!Tableau1[#All],3,0))</f>
        <v>#REF!</v>
      </c>
      <c r="T1090" s="11">
        <f t="shared" si="136"/>
        <v>51</v>
      </c>
      <c r="U1090" t="str">
        <f t="shared" si="137"/>
        <v>2023-51</v>
      </c>
    </row>
    <row r="1091" spans="5:21" x14ac:dyDescent="0.3">
      <c r="E1091">
        <v>1661625</v>
      </c>
      <c r="H1091">
        <v>990</v>
      </c>
      <c r="I1091" t="s">
        <v>1119</v>
      </c>
      <c r="J1091" t="s">
        <v>14</v>
      </c>
      <c r="K1091" s="10">
        <v>45236</v>
      </c>
      <c r="L1091" t="s">
        <v>1800</v>
      </c>
      <c r="M1091" t="s">
        <v>28</v>
      </c>
      <c r="N1091" t="str">
        <f>IF(VLOOKUP(J1091,[1]liste!M:M,1,0)&gt;0,"oui","non")</f>
        <v>oui</v>
      </c>
      <c r="O1091" t="str">
        <f>VLOOKUP(J1091,[1]liste!M:N,2,0)</f>
        <v>DF</v>
      </c>
      <c r="P1091" t="e">
        <f>MATCH(J1091,[1]!Tableau1[Codearticle],0)</f>
        <v>#REF!</v>
      </c>
      <c r="R1091" t="str">
        <f ca="1">IFERROR(INDEX(Tableau1[[#Headers],[01_LANCEMENT]:[15]],1,MATCH(récap!H1091,OFFSET(Tableau1[[#Headers],[01_LANCEMENT]:[15]],MATCH(récap!J1091,Tableau1[Codearticle],0),0),0)),"")</f>
        <v/>
      </c>
      <c r="S1091" t="e">
        <f>IF(P1091=0,"",VLOOKUP(J1091,[1]!Tableau1[#All],3,0))</f>
        <v>#REF!</v>
      </c>
      <c r="T1091" s="11">
        <f t="shared" si="136"/>
        <v>45</v>
      </c>
      <c r="U1091" t="str">
        <f t="shared" si="137"/>
        <v>2023-45</v>
      </c>
    </row>
    <row r="1092" spans="5:21" x14ac:dyDescent="0.3">
      <c r="E1092">
        <v>1750471</v>
      </c>
      <c r="H1092">
        <v>1000</v>
      </c>
      <c r="I1092" t="s">
        <v>1120</v>
      </c>
      <c r="J1092" t="s">
        <v>14</v>
      </c>
      <c r="K1092" s="10">
        <v>45239</v>
      </c>
      <c r="L1092" t="s">
        <v>1800</v>
      </c>
      <c r="M1092" t="s">
        <v>28</v>
      </c>
      <c r="N1092" t="str">
        <f>IF(VLOOKUP(J1092,[1]liste!M:M,1,0)&gt;0,"oui","non")</f>
        <v>oui</v>
      </c>
      <c r="O1092" t="str">
        <f>VLOOKUP(J1092,[1]liste!M:N,2,0)</f>
        <v>DF</v>
      </c>
      <c r="P1092" t="e">
        <f>MATCH(J1092,[1]!Tableau1[Codearticle],0)</f>
        <v>#REF!</v>
      </c>
      <c r="R1092" t="str">
        <f ca="1">IFERROR(INDEX(Tableau1[[#Headers],[01_LANCEMENT]:[15]],1,MATCH(récap!H1092,OFFSET(Tableau1[[#Headers],[01_LANCEMENT]:[15]],MATCH(récap!J1092,Tableau1[Codearticle],0),0),0)),"")</f>
        <v/>
      </c>
      <c r="S1092" t="e">
        <f>IF(P1092=0,"",VLOOKUP(J1092,[1]!Tableau1[#All],3,0))</f>
        <v>#REF!</v>
      </c>
      <c r="T1092" s="11">
        <f t="shared" si="136"/>
        <v>45</v>
      </c>
      <c r="U1092" t="str">
        <f t="shared" si="137"/>
        <v>2023-45</v>
      </c>
    </row>
    <row r="1093" spans="5:21" x14ac:dyDescent="0.3">
      <c r="E1093">
        <v>7035574</v>
      </c>
      <c r="H1093">
        <v>180</v>
      </c>
      <c r="I1093" t="s">
        <v>1121</v>
      </c>
      <c r="J1093" t="s">
        <v>14</v>
      </c>
      <c r="K1093" s="10">
        <v>45272</v>
      </c>
      <c r="L1093" t="s">
        <v>1800</v>
      </c>
      <c r="M1093" t="s">
        <v>28</v>
      </c>
      <c r="N1093" t="str">
        <f>IF(VLOOKUP(J1093,[1]liste!M:M,1,0)&gt;0,"oui","non")</f>
        <v>oui</v>
      </c>
      <c r="O1093" t="str">
        <f>VLOOKUP(J1093,[1]liste!M:N,2,0)</f>
        <v>DF</v>
      </c>
      <c r="P1093" t="e">
        <f>MATCH(J1093,[1]!Tableau1[Codearticle],0)</f>
        <v>#REF!</v>
      </c>
      <c r="R1093" t="str">
        <f ca="1">IFERROR(INDEX(Tableau1[[#Headers],[01_LANCEMENT]:[15]],1,MATCH(récap!H1093,OFFSET(Tableau1[[#Headers],[01_LANCEMENT]:[15]],MATCH(récap!J1093,Tableau1[Codearticle],0),0),0)),"")</f>
        <v/>
      </c>
      <c r="S1093" t="e">
        <f>IF(P1093=0,"",VLOOKUP(J1093,[1]!Tableau1[#All],3,0))</f>
        <v>#REF!</v>
      </c>
      <c r="T1093" s="11">
        <f t="shared" si="136"/>
        <v>50</v>
      </c>
      <c r="U1093" t="str">
        <f t="shared" si="137"/>
        <v>2023-50</v>
      </c>
    </row>
    <row r="1094" spans="5:21" x14ac:dyDescent="0.3">
      <c r="E1094">
        <v>6379882</v>
      </c>
      <c r="H1094">
        <v>10</v>
      </c>
      <c r="I1094" t="s">
        <v>1122</v>
      </c>
      <c r="J1094" t="s">
        <v>14</v>
      </c>
      <c r="K1094" s="10">
        <v>45252</v>
      </c>
      <c r="L1094" t="s">
        <v>1800</v>
      </c>
      <c r="M1094" t="s">
        <v>28</v>
      </c>
      <c r="N1094" t="str">
        <f>IF(VLOOKUP(J1094,[1]liste!M:M,1,0)&gt;0,"oui","non")</f>
        <v>oui</v>
      </c>
      <c r="O1094" t="str">
        <f>VLOOKUP(J1094,[1]liste!M:N,2,0)</f>
        <v>DF</v>
      </c>
      <c r="P1094" t="e">
        <f>MATCH(J1094,[1]!Tableau1[Codearticle],0)</f>
        <v>#REF!</v>
      </c>
      <c r="R1094" t="str">
        <f ca="1">IFERROR(INDEX(Tableau1[[#Headers],[01_LANCEMENT]:[15]],1,MATCH(récap!H1094,OFFSET(Tableau1[[#Headers],[01_LANCEMENT]:[15]],MATCH(récap!J1094,Tableau1[Codearticle],0),0),0)),"")</f>
        <v>01_LANCEMENT</v>
      </c>
      <c r="S1094" t="e">
        <f>IF(P1094=0,"",VLOOKUP(J1094,[1]!Tableau1[#All],3,0))</f>
        <v>#REF!</v>
      </c>
      <c r="T1094" s="11">
        <f t="shared" si="136"/>
        <v>47</v>
      </c>
      <c r="U1094" t="str">
        <f t="shared" si="137"/>
        <v>2023-47</v>
      </c>
    </row>
    <row r="1095" spans="5:21" x14ac:dyDescent="0.3">
      <c r="E1095">
        <v>2040775</v>
      </c>
      <c r="H1095">
        <v>9045</v>
      </c>
      <c r="I1095" t="s">
        <v>1123</v>
      </c>
      <c r="J1095" t="s">
        <v>14</v>
      </c>
      <c r="K1095" s="10">
        <v>45273</v>
      </c>
      <c r="L1095" t="s">
        <v>1800</v>
      </c>
      <c r="M1095" t="s">
        <v>28</v>
      </c>
      <c r="N1095" t="str">
        <f>IF(VLOOKUP(J1095,[1]liste!M:M,1,0)&gt;0,"oui","non")</f>
        <v>oui</v>
      </c>
      <c r="O1095" t="str">
        <f>VLOOKUP(J1095,[1]liste!M:N,2,0)</f>
        <v>DF</v>
      </c>
      <c r="P1095" t="e">
        <f>MATCH(J1095,[1]!Tableau1[Codearticle],0)</f>
        <v>#REF!</v>
      </c>
      <c r="R1095" t="str">
        <f ca="1">IFERROR(INDEX(Tableau1[[#Headers],[01_LANCEMENT]:[15]],1,MATCH(récap!H1095,OFFSET(Tableau1[[#Headers],[01_LANCEMENT]:[15]],MATCH(récap!J1095,Tableau1[Codearticle],0),0),0)),"")</f>
        <v/>
      </c>
      <c r="S1095" t="e">
        <f>IF(P1095=0,"",VLOOKUP(J1095,[1]!Tableau1[#All],3,0))</f>
        <v>#REF!</v>
      </c>
      <c r="T1095" s="11">
        <f t="shared" si="136"/>
        <v>50</v>
      </c>
      <c r="U1095" t="str">
        <f t="shared" si="137"/>
        <v>2023-50</v>
      </c>
    </row>
    <row r="1096" spans="5:21" x14ac:dyDescent="0.3">
      <c r="E1096">
        <v>6528646</v>
      </c>
      <c r="H1096">
        <v>980</v>
      </c>
      <c r="I1096" t="s">
        <v>1124</v>
      </c>
      <c r="J1096" t="s">
        <v>14</v>
      </c>
      <c r="K1096" s="10">
        <v>45268</v>
      </c>
      <c r="L1096" t="s">
        <v>1800</v>
      </c>
      <c r="M1096" t="s">
        <v>28</v>
      </c>
      <c r="N1096" t="str">
        <f>IF(VLOOKUP(J1096,[1]liste!M:M,1,0)&gt;0,"oui","non")</f>
        <v>oui</v>
      </c>
      <c r="O1096" t="str">
        <f>VLOOKUP(J1096,[1]liste!M:N,2,0)</f>
        <v>DF</v>
      </c>
      <c r="P1096" t="e">
        <f>MATCH(J1096,[1]!Tableau1[Codearticle],0)</f>
        <v>#REF!</v>
      </c>
      <c r="R1096" t="str">
        <f ca="1">IFERROR(INDEX(Tableau1[[#Headers],[01_LANCEMENT]:[15]],1,MATCH(récap!H1096,OFFSET(Tableau1[[#Headers],[01_LANCEMENT]:[15]],MATCH(récap!J1096,Tableau1[Codearticle],0),0),0)),"")</f>
        <v/>
      </c>
      <c r="S1096" t="e">
        <f>IF(P1096=0,"",VLOOKUP(J1096,[1]!Tableau1[#All],3,0))</f>
        <v>#REF!</v>
      </c>
      <c r="T1096" s="11">
        <f t="shared" si="136"/>
        <v>49</v>
      </c>
      <c r="U1096" t="str">
        <f t="shared" si="137"/>
        <v>2023-49</v>
      </c>
    </row>
    <row r="1097" spans="5:21" x14ac:dyDescent="0.3">
      <c r="E1097">
        <v>6735890</v>
      </c>
      <c r="H1097">
        <v>9240</v>
      </c>
      <c r="I1097" t="s">
        <v>1125</v>
      </c>
      <c r="J1097" t="s">
        <v>14</v>
      </c>
      <c r="K1097" s="10">
        <v>45239</v>
      </c>
      <c r="L1097" t="s">
        <v>1800</v>
      </c>
      <c r="M1097" t="s">
        <v>28</v>
      </c>
      <c r="N1097" t="str">
        <f>IF(VLOOKUP(J1097,[1]liste!M:M,1,0)&gt;0,"oui","non")</f>
        <v>oui</v>
      </c>
      <c r="O1097" t="str">
        <f>VLOOKUP(J1097,[1]liste!M:N,2,0)</f>
        <v>DF</v>
      </c>
      <c r="P1097" t="e">
        <f>MATCH(J1097,[1]!Tableau1[Codearticle],0)</f>
        <v>#REF!</v>
      </c>
      <c r="R1097" t="str">
        <f ca="1">IFERROR(INDEX(Tableau1[[#Headers],[01_LANCEMENT]:[15]],1,MATCH(récap!H1097,OFFSET(Tableau1[[#Headers],[01_LANCEMENT]:[15]],MATCH(récap!J1097,Tableau1[Codearticle],0),0),0)),"")</f>
        <v/>
      </c>
      <c r="S1097" t="e">
        <f>IF(P1097=0,"",VLOOKUP(J1097,[1]!Tableau1[#All],3,0))</f>
        <v>#REF!</v>
      </c>
      <c r="T1097" s="11">
        <f t="shared" si="136"/>
        <v>45</v>
      </c>
      <c r="U1097" t="str">
        <f t="shared" si="137"/>
        <v>2023-45</v>
      </c>
    </row>
    <row r="1098" spans="5:21" x14ac:dyDescent="0.3">
      <c r="E1098">
        <v>5664946</v>
      </c>
      <c r="H1098">
        <v>9070</v>
      </c>
      <c r="I1098" t="s">
        <v>1126</v>
      </c>
      <c r="J1098" t="s">
        <v>14</v>
      </c>
      <c r="K1098" s="10">
        <v>45273</v>
      </c>
      <c r="L1098" t="s">
        <v>1800</v>
      </c>
      <c r="M1098" t="s">
        <v>28</v>
      </c>
      <c r="N1098" t="str">
        <f>IF(VLOOKUP(J1098,[1]liste!M:M,1,0)&gt;0,"oui","non")</f>
        <v>oui</v>
      </c>
      <c r="O1098" t="str">
        <f>VLOOKUP(J1098,[1]liste!M:N,2,0)</f>
        <v>DF</v>
      </c>
      <c r="P1098" t="e">
        <f>MATCH(J1098,[1]!Tableau1[Codearticle],0)</f>
        <v>#REF!</v>
      </c>
      <c r="R1098" t="str">
        <f ca="1">IFERROR(INDEX(Tableau1[[#Headers],[01_LANCEMENT]:[15]],1,MATCH(récap!H1098,OFFSET(Tableau1[[#Headers],[01_LANCEMENT]:[15]],MATCH(récap!J1098,Tableau1[Codearticle],0),0),0)),"")</f>
        <v/>
      </c>
      <c r="S1098" t="e">
        <f>IF(P1098=0,"",VLOOKUP(J1098,[1]!Tableau1[#All],3,0))</f>
        <v>#REF!</v>
      </c>
      <c r="T1098" s="11">
        <f t="shared" ref="T1098:T1106" si="138">_xlfn.ISOWEEKNUM(K1098)</f>
        <v>50</v>
      </c>
      <c r="U1098" t="str">
        <f t="shared" ref="U1098:U1106" si="139">YEAR(K1098)&amp;"-"&amp;""&amp;T1098</f>
        <v>2023-50</v>
      </c>
    </row>
    <row r="1099" spans="5:21" x14ac:dyDescent="0.3">
      <c r="E1099">
        <v>3864945</v>
      </c>
      <c r="H1099">
        <v>930</v>
      </c>
      <c r="I1099" t="s">
        <v>1127</v>
      </c>
      <c r="J1099" t="s">
        <v>14</v>
      </c>
      <c r="K1099" s="10">
        <v>45253</v>
      </c>
      <c r="L1099" t="s">
        <v>1800</v>
      </c>
      <c r="M1099" t="s">
        <v>28</v>
      </c>
      <c r="N1099" t="str">
        <f>IF(VLOOKUP(J1099,[1]liste!M:M,1,0)&gt;0,"oui","non")</f>
        <v>oui</v>
      </c>
      <c r="O1099" t="str">
        <f>VLOOKUP(J1099,[1]liste!M:N,2,0)</f>
        <v>DF</v>
      </c>
      <c r="P1099" t="e">
        <f>MATCH(J1099,[1]!Tableau1[Codearticle],0)</f>
        <v>#REF!</v>
      </c>
      <c r="R1099" t="str">
        <f ca="1">IFERROR(INDEX(Tableau1[[#Headers],[01_LANCEMENT]:[15]],1,MATCH(récap!H1099,OFFSET(Tableau1[[#Headers],[01_LANCEMENT]:[15]],MATCH(récap!J1099,Tableau1[Codearticle],0),0),0)),"")</f>
        <v/>
      </c>
      <c r="S1099" t="e">
        <f>IF(P1099=0,"",VLOOKUP(J1099,[1]!Tableau1[#All],3,0))</f>
        <v>#REF!</v>
      </c>
      <c r="T1099" s="11">
        <f t="shared" si="138"/>
        <v>47</v>
      </c>
      <c r="U1099" t="str">
        <f t="shared" si="139"/>
        <v>2023-47</v>
      </c>
    </row>
    <row r="1100" spans="5:21" x14ac:dyDescent="0.3">
      <c r="E1100">
        <v>5692429</v>
      </c>
      <c r="H1100">
        <v>900</v>
      </c>
      <c r="I1100" t="s">
        <v>1128</v>
      </c>
      <c r="J1100" t="s">
        <v>14</v>
      </c>
      <c r="K1100" s="10">
        <v>45260</v>
      </c>
      <c r="L1100" t="s">
        <v>1800</v>
      </c>
      <c r="M1100" t="s">
        <v>28</v>
      </c>
      <c r="N1100" t="str">
        <f>IF(VLOOKUP(J1100,[1]liste!M:M,1,0)&gt;0,"oui","non")</f>
        <v>oui</v>
      </c>
      <c r="O1100" t="str">
        <f>VLOOKUP(J1100,[1]liste!M:N,2,0)</f>
        <v>DF</v>
      </c>
      <c r="P1100" t="e">
        <f>MATCH(J1100,[1]!Tableau1[Codearticle],0)</f>
        <v>#REF!</v>
      </c>
      <c r="R1100" t="str">
        <f ca="1">IFERROR(INDEX(Tableau1[[#Headers],[01_LANCEMENT]:[15]],1,MATCH(récap!H1100,OFFSET(Tableau1[[#Headers],[01_LANCEMENT]:[15]],MATCH(récap!J1100,Tableau1[Codearticle],0),0),0)),"")</f>
        <v/>
      </c>
      <c r="S1100" t="e">
        <f>IF(P1100=0,"",VLOOKUP(J1100,[1]!Tableau1[#All],3,0))</f>
        <v>#REF!</v>
      </c>
      <c r="T1100" s="11">
        <f t="shared" si="138"/>
        <v>48</v>
      </c>
      <c r="U1100" t="str">
        <f t="shared" si="139"/>
        <v>2023-48</v>
      </c>
    </row>
    <row r="1101" spans="5:21" x14ac:dyDescent="0.3">
      <c r="E1101">
        <v>8541074</v>
      </c>
      <c r="H1101">
        <v>180</v>
      </c>
      <c r="I1101" t="s">
        <v>1129</v>
      </c>
      <c r="J1101" t="s">
        <v>14</v>
      </c>
      <c r="K1101" s="10">
        <v>45281</v>
      </c>
      <c r="L1101" t="s">
        <v>1800</v>
      </c>
      <c r="M1101" t="s">
        <v>28</v>
      </c>
      <c r="N1101" t="str">
        <f>IF(VLOOKUP(J1101,[1]liste!M:M,1,0)&gt;0,"oui","non")</f>
        <v>oui</v>
      </c>
      <c r="O1101" t="str">
        <f>VLOOKUP(J1101,[1]liste!M:N,2,0)</f>
        <v>DF</v>
      </c>
      <c r="P1101" t="e">
        <f>MATCH(J1101,[1]!Tableau1[Codearticle],0)</f>
        <v>#REF!</v>
      </c>
      <c r="R1101" t="str">
        <f ca="1">IFERROR(INDEX(Tableau1[[#Headers],[01_LANCEMENT]:[15]],1,MATCH(récap!H1101,OFFSET(Tableau1[[#Headers],[01_LANCEMENT]:[15]],MATCH(récap!J1101,Tableau1[Codearticle],0),0),0)),"")</f>
        <v/>
      </c>
      <c r="S1101" t="e">
        <f>IF(P1101=0,"",VLOOKUP(J1101,[1]!Tableau1[#All],3,0))</f>
        <v>#REF!</v>
      </c>
      <c r="T1101" s="11">
        <f t="shared" si="138"/>
        <v>51</v>
      </c>
      <c r="U1101" t="str">
        <f t="shared" si="139"/>
        <v>2023-51</v>
      </c>
    </row>
    <row r="1102" spans="5:21" x14ac:dyDescent="0.3">
      <c r="E1102">
        <v>1842494</v>
      </c>
      <c r="H1102">
        <v>220</v>
      </c>
      <c r="I1102" t="s">
        <v>1130</v>
      </c>
      <c r="J1102" t="s">
        <v>14</v>
      </c>
      <c r="K1102" s="10">
        <v>45258</v>
      </c>
      <c r="L1102" t="s">
        <v>1800</v>
      </c>
      <c r="M1102" t="s">
        <v>28</v>
      </c>
      <c r="N1102" t="str">
        <f>IF(VLOOKUP(J1102,[1]liste!M:M,1,0)&gt;0,"oui","non")</f>
        <v>oui</v>
      </c>
      <c r="O1102" t="str">
        <f>VLOOKUP(J1102,[1]liste!M:N,2,0)</f>
        <v>DF</v>
      </c>
      <c r="P1102" t="e">
        <f>MATCH(J1102,[1]!Tableau1[Codearticle],0)</f>
        <v>#REF!</v>
      </c>
      <c r="R1102" t="str">
        <f ca="1">IFERROR(INDEX(Tableau1[[#Headers],[01_LANCEMENT]:[15]],1,MATCH(récap!H1102,OFFSET(Tableau1[[#Headers],[01_LANCEMENT]:[15]],MATCH(récap!J1102,Tableau1[Codearticle],0),0),0)),"")</f>
        <v>05</v>
      </c>
      <c r="S1102" t="e">
        <f>IF(P1102=0,"",VLOOKUP(J1102,[1]!Tableau1[#All],3,0))</f>
        <v>#REF!</v>
      </c>
      <c r="T1102" s="11">
        <f t="shared" si="138"/>
        <v>48</v>
      </c>
      <c r="U1102" t="str">
        <f t="shared" si="139"/>
        <v>2023-48</v>
      </c>
    </row>
    <row r="1103" spans="5:21" x14ac:dyDescent="0.3">
      <c r="E1103">
        <v>2021190</v>
      </c>
      <c r="H1103">
        <v>220</v>
      </c>
      <c r="I1103" t="s">
        <v>1131</v>
      </c>
      <c r="J1103" t="s">
        <v>14</v>
      </c>
      <c r="K1103" s="10">
        <v>45281</v>
      </c>
      <c r="L1103" t="s">
        <v>1800</v>
      </c>
      <c r="M1103" t="s">
        <v>28</v>
      </c>
      <c r="N1103" t="str">
        <f>IF(VLOOKUP(J1103,[1]liste!M:M,1,0)&gt;0,"oui","non")</f>
        <v>oui</v>
      </c>
      <c r="O1103" t="str">
        <f>VLOOKUP(J1103,[1]liste!M:N,2,0)</f>
        <v>DF</v>
      </c>
      <c r="P1103" t="e">
        <f>MATCH(J1103,[1]!Tableau1[Codearticle],0)</f>
        <v>#REF!</v>
      </c>
      <c r="R1103" t="str">
        <f ca="1">IFERROR(INDEX(Tableau1[[#Headers],[01_LANCEMENT]:[15]],1,MATCH(récap!H1103,OFFSET(Tableau1[[#Headers],[01_LANCEMENT]:[15]],MATCH(récap!J1103,Tableau1[Codearticle],0),0),0)),"")</f>
        <v>05</v>
      </c>
      <c r="S1103" t="e">
        <f>IF(P1103=0,"",VLOOKUP(J1103,[1]!Tableau1[#All],3,0))</f>
        <v>#REF!</v>
      </c>
      <c r="T1103" s="11">
        <f t="shared" si="138"/>
        <v>51</v>
      </c>
      <c r="U1103" t="str">
        <f t="shared" si="139"/>
        <v>2023-51</v>
      </c>
    </row>
    <row r="1104" spans="5:21" x14ac:dyDescent="0.3">
      <c r="E1104">
        <v>1200321</v>
      </c>
      <c r="H1104">
        <v>160</v>
      </c>
      <c r="I1104" t="s">
        <v>1132</v>
      </c>
      <c r="J1104" t="s">
        <v>14</v>
      </c>
      <c r="K1104" s="10">
        <v>45271</v>
      </c>
      <c r="L1104" t="s">
        <v>1800</v>
      </c>
      <c r="M1104" t="s">
        <v>28</v>
      </c>
      <c r="N1104" t="str">
        <f>IF(VLOOKUP(J1104,[1]liste!M:M,1,0)&gt;0,"oui","non")</f>
        <v>oui</v>
      </c>
      <c r="O1104" t="str">
        <f>VLOOKUP(J1104,[1]liste!M:N,2,0)</f>
        <v>DF</v>
      </c>
      <c r="P1104" t="e">
        <f>MATCH(J1104,[1]!Tableau1[Codearticle],0)</f>
        <v>#REF!</v>
      </c>
      <c r="R1104" t="str">
        <f ca="1">IFERROR(INDEX(Tableau1[[#Headers],[01_LANCEMENT]:[15]],1,MATCH(récap!H1104,OFFSET(Tableau1[[#Headers],[01_LANCEMENT]:[15]],MATCH(récap!J1104,Tableau1[Codearticle],0),0),0)),"")</f>
        <v/>
      </c>
      <c r="S1104" t="e">
        <f>IF(P1104=0,"",VLOOKUP(J1104,[1]!Tableau1[#All],3,0))</f>
        <v>#REF!</v>
      </c>
      <c r="T1104" s="11">
        <f t="shared" si="138"/>
        <v>50</v>
      </c>
      <c r="U1104" t="str">
        <f t="shared" si="139"/>
        <v>2023-50</v>
      </c>
    </row>
    <row r="1105" spans="5:21" x14ac:dyDescent="0.3">
      <c r="E1105">
        <v>3890904</v>
      </c>
      <c r="H1105">
        <v>110</v>
      </c>
      <c r="I1105" t="s">
        <v>1133</v>
      </c>
      <c r="J1105" t="s">
        <v>14</v>
      </c>
      <c r="K1105" s="10">
        <v>45254</v>
      </c>
      <c r="L1105" t="s">
        <v>1800</v>
      </c>
      <c r="M1105" t="s">
        <v>28</v>
      </c>
      <c r="N1105" t="str">
        <f>IF(VLOOKUP(J1105,[1]liste!M:M,1,0)&gt;0,"oui","non")</f>
        <v>oui</v>
      </c>
      <c r="O1105" t="str">
        <f>VLOOKUP(J1105,[1]liste!M:N,2,0)</f>
        <v>DF</v>
      </c>
      <c r="P1105" t="e">
        <f>MATCH(J1105,[1]!Tableau1[Codearticle],0)</f>
        <v>#REF!</v>
      </c>
      <c r="R1105" t="str">
        <f ca="1">IFERROR(INDEX(Tableau1[[#Headers],[01_LANCEMENT]:[15]],1,MATCH(récap!H1105,OFFSET(Tableau1[[#Headers],[01_LANCEMENT]:[15]],MATCH(récap!J1105,Tableau1[Codearticle],0),0),0)),"")</f>
        <v/>
      </c>
      <c r="S1105" t="e">
        <f>IF(P1105=0,"",VLOOKUP(J1105,[1]!Tableau1[#All],3,0))</f>
        <v>#REF!</v>
      </c>
      <c r="T1105" s="11">
        <f t="shared" si="138"/>
        <v>47</v>
      </c>
      <c r="U1105" t="str">
        <f t="shared" si="139"/>
        <v>2023-47</v>
      </c>
    </row>
    <row r="1106" spans="5:21" x14ac:dyDescent="0.3">
      <c r="E1106">
        <v>5518029</v>
      </c>
      <c r="H1106">
        <v>110</v>
      </c>
      <c r="I1106" t="s">
        <v>1134</v>
      </c>
      <c r="J1106" t="s">
        <v>14</v>
      </c>
      <c r="K1106" s="10">
        <v>45272</v>
      </c>
      <c r="L1106" t="s">
        <v>1800</v>
      </c>
      <c r="M1106" t="s">
        <v>28</v>
      </c>
      <c r="N1106" t="str">
        <f>IF(VLOOKUP(J1106,[1]liste!M:M,1,0)&gt;0,"oui","non")</f>
        <v>oui</v>
      </c>
      <c r="O1106" t="str">
        <f>VLOOKUP(J1106,[1]liste!M:N,2,0)</f>
        <v>DF</v>
      </c>
      <c r="P1106" t="e">
        <f>MATCH(J1106,[1]!Tableau1[Codearticle],0)</f>
        <v>#REF!</v>
      </c>
      <c r="R1106" t="str">
        <f ca="1">IFERROR(INDEX(Tableau1[[#Headers],[01_LANCEMENT]:[15]],1,MATCH(récap!H1106,OFFSET(Tableau1[[#Headers],[01_LANCEMENT]:[15]],MATCH(récap!J1106,Tableau1[Codearticle],0),0),0)),"")</f>
        <v/>
      </c>
      <c r="S1106" t="e">
        <f>IF(P1106=0,"",VLOOKUP(J1106,[1]!Tableau1[#All],3,0))</f>
        <v>#REF!</v>
      </c>
      <c r="T1106" s="11">
        <f t="shared" si="138"/>
        <v>50</v>
      </c>
      <c r="U1106" t="str">
        <f t="shared" si="139"/>
        <v>2023-50</v>
      </c>
    </row>
    <row r="1107" spans="5:21" x14ac:dyDescent="0.3">
      <c r="E1107">
        <v>5196507</v>
      </c>
      <c r="H1107">
        <v>9275</v>
      </c>
      <c r="I1107" t="s">
        <v>1135</v>
      </c>
      <c r="J1107" t="s">
        <v>14</v>
      </c>
      <c r="K1107" s="10">
        <v>45260</v>
      </c>
      <c r="L1107" t="s">
        <v>1800</v>
      </c>
      <c r="M1107" t="s">
        <v>29</v>
      </c>
      <c r="N1107" t="str">
        <f>IF(VLOOKUP(J1107,[1]liste!M:M,1,0)&gt;0,"oui","non")</f>
        <v>oui</v>
      </c>
      <c r="O1107" t="str">
        <f>VLOOKUP(J1107,[1]liste!M:N,2,0)</f>
        <v>DF</v>
      </c>
      <c r="P1107" t="e">
        <f>MATCH(J1107,[1]!Tableau1[Codearticle],0)</f>
        <v>#REF!</v>
      </c>
      <c r="R1107" t="str">
        <f ca="1">IFERROR(INDEX(Tableau1[[#Headers],[01_LANCEMENT]:[15]],1,MATCH(récap!H1107,OFFSET(Tableau1[[#Headers],[01_LANCEMENT]:[15]],MATCH(récap!J1107,Tableau1[Codearticle],0),0),0)),"")</f>
        <v/>
      </c>
      <c r="S1107" t="e">
        <f>IF(P1107=0,"",VLOOKUP(J1107,[1]!Tableau1[#All],3,0))</f>
        <v>#REF!</v>
      </c>
      <c r="T1107" s="11">
        <f t="shared" ref="T1107:T1119" si="140">_xlfn.ISOWEEKNUM(K1107)</f>
        <v>48</v>
      </c>
      <c r="U1107" t="str">
        <f t="shared" ref="U1107:U1119" si="141">YEAR(K1107)&amp;"-"&amp;""&amp;T1107</f>
        <v>2023-48</v>
      </c>
    </row>
    <row r="1108" spans="5:21" x14ac:dyDescent="0.3">
      <c r="E1108">
        <v>1710571</v>
      </c>
      <c r="H1108">
        <v>9037</v>
      </c>
      <c r="I1108" t="s">
        <v>1136</v>
      </c>
      <c r="J1108" t="s">
        <v>14</v>
      </c>
      <c r="K1108" s="10">
        <v>45236</v>
      </c>
      <c r="L1108" t="s">
        <v>1800</v>
      </c>
      <c r="M1108" t="s">
        <v>28</v>
      </c>
      <c r="N1108" t="str">
        <f>IF(VLOOKUP(J1108,[1]liste!M:M,1,0)&gt;0,"oui","non")</f>
        <v>oui</v>
      </c>
      <c r="O1108" t="str">
        <f>VLOOKUP(J1108,[1]liste!M:N,2,0)</f>
        <v>DF</v>
      </c>
      <c r="P1108" t="e">
        <f>MATCH(J1108,[1]!Tableau1[Codearticle],0)</f>
        <v>#REF!</v>
      </c>
      <c r="R1108" t="str">
        <f ca="1">IFERROR(INDEX(Tableau1[[#Headers],[01_LANCEMENT]:[15]],1,MATCH(récap!H1108,OFFSET(Tableau1[[#Headers],[01_LANCEMENT]:[15]],MATCH(récap!J1108,Tableau1[Codearticle],0),0),0)),"")</f>
        <v/>
      </c>
      <c r="S1108" t="e">
        <f>IF(P1108=0,"",VLOOKUP(J1108,[1]!Tableau1[#All],3,0))</f>
        <v>#REF!</v>
      </c>
      <c r="T1108" s="11">
        <f t="shared" si="140"/>
        <v>45</v>
      </c>
      <c r="U1108" t="str">
        <f t="shared" si="141"/>
        <v>2023-45</v>
      </c>
    </row>
    <row r="1109" spans="5:21" x14ac:dyDescent="0.3">
      <c r="E1109">
        <v>4352500</v>
      </c>
      <c r="H1109">
        <v>240</v>
      </c>
      <c r="I1109" t="s">
        <v>1137</v>
      </c>
      <c r="J1109" t="s">
        <v>14</v>
      </c>
      <c r="K1109" s="10">
        <v>45273</v>
      </c>
      <c r="L1109" t="s">
        <v>1800</v>
      </c>
      <c r="M1109" t="s">
        <v>28</v>
      </c>
      <c r="N1109" t="str">
        <f>IF(VLOOKUP(J1109,[1]liste!M:M,1,0)&gt;0,"oui","non")</f>
        <v>oui</v>
      </c>
      <c r="O1109" t="str">
        <f>VLOOKUP(J1109,[1]liste!M:N,2,0)</f>
        <v>DF</v>
      </c>
      <c r="P1109" t="e">
        <f>MATCH(J1109,[1]!Tableau1[Codearticle],0)</f>
        <v>#REF!</v>
      </c>
      <c r="R1109" t="str">
        <f ca="1">IFERROR(INDEX(Tableau1[[#Headers],[01_LANCEMENT]:[15]],1,MATCH(récap!H1109,OFFSET(Tableau1[[#Headers],[01_LANCEMENT]:[15]],MATCH(récap!J1109,Tableau1[Codearticle],0),0),0)),"")</f>
        <v/>
      </c>
      <c r="S1109" t="e">
        <f>IF(P1109=0,"",VLOOKUP(J1109,[1]!Tableau1[#All],3,0))</f>
        <v>#REF!</v>
      </c>
      <c r="T1109" s="11">
        <f t="shared" si="140"/>
        <v>50</v>
      </c>
      <c r="U1109" t="str">
        <f t="shared" si="141"/>
        <v>2023-50</v>
      </c>
    </row>
    <row r="1110" spans="5:21" x14ac:dyDescent="0.3">
      <c r="E1110">
        <v>6165461</v>
      </c>
      <c r="H1110">
        <v>240</v>
      </c>
      <c r="I1110" t="s">
        <v>1138</v>
      </c>
      <c r="J1110" t="s">
        <v>14</v>
      </c>
      <c r="K1110" s="10">
        <v>45250</v>
      </c>
      <c r="L1110" t="s">
        <v>1800</v>
      </c>
      <c r="M1110" t="s">
        <v>28</v>
      </c>
      <c r="N1110" t="str">
        <f>IF(VLOOKUP(J1110,[1]liste!M:M,1,0)&gt;0,"oui","non")</f>
        <v>oui</v>
      </c>
      <c r="O1110" t="str">
        <f>VLOOKUP(J1110,[1]liste!M:N,2,0)</f>
        <v>DF</v>
      </c>
      <c r="P1110" t="e">
        <f>MATCH(J1110,[1]!Tableau1[Codearticle],0)</f>
        <v>#REF!</v>
      </c>
      <c r="R1110" t="str">
        <f ca="1">IFERROR(INDEX(Tableau1[[#Headers],[01_LANCEMENT]:[15]],1,MATCH(récap!H1110,OFFSET(Tableau1[[#Headers],[01_LANCEMENT]:[15]],MATCH(récap!J1110,Tableau1[Codearticle],0),0),0)),"")</f>
        <v/>
      </c>
      <c r="S1110" t="e">
        <f>IF(P1110=0,"",VLOOKUP(J1110,[1]!Tableau1[#All],3,0))</f>
        <v>#REF!</v>
      </c>
      <c r="T1110" s="11">
        <f t="shared" si="140"/>
        <v>47</v>
      </c>
      <c r="U1110" t="str">
        <f t="shared" si="141"/>
        <v>2023-47</v>
      </c>
    </row>
    <row r="1111" spans="5:21" x14ac:dyDescent="0.3">
      <c r="E1111">
        <v>2499468</v>
      </c>
      <c r="H1111">
        <v>70</v>
      </c>
      <c r="I1111" t="s">
        <v>1139</v>
      </c>
      <c r="J1111" t="s">
        <v>14</v>
      </c>
      <c r="K1111" s="10">
        <v>45247</v>
      </c>
      <c r="L1111" t="s">
        <v>1800</v>
      </c>
      <c r="M1111" t="s">
        <v>28</v>
      </c>
      <c r="N1111" t="str">
        <f>IF(VLOOKUP(J1111,[1]liste!M:M,1,0)&gt;0,"oui","non")</f>
        <v>oui</v>
      </c>
      <c r="O1111" t="str">
        <f>VLOOKUP(J1111,[1]liste!M:N,2,0)</f>
        <v>DF</v>
      </c>
      <c r="P1111" t="e">
        <f>MATCH(J1111,[1]!Tableau1[Codearticle],0)</f>
        <v>#REF!</v>
      </c>
      <c r="R1111" t="str">
        <f ca="1">IFERROR(INDEX(Tableau1[[#Headers],[01_LANCEMENT]:[15]],1,MATCH(récap!H1111,OFFSET(Tableau1[[#Headers],[01_LANCEMENT]:[15]],MATCH(récap!J1111,Tableau1[Codearticle],0),0),0)),"")</f>
        <v>03</v>
      </c>
      <c r="S1111" t="e">
        <f>IF(P1111=0,"",VLOOKUP(J1111,[1]!Tableau1[#All],3,0))</f>
        <v>#REF!</v>
      </c>
      <c r="T1111" s="11">
        <f t="shared" si="140"/>
        <v>46</v>
      </c>
      <c r="U1111" t="str">
        <f t="shared" si="141"/>
        <v>2023-46</v>
      </c>
    </row>
    <row r="1112" spans="5:21" x14ac:dyDescent="0.3">
      <c r="E1112">
        <v>5714516</v>
      </c>
      <c r="H1112">
        <v>9060</v>
      </c>
      <c r="I1112" t="s">
        <v>1140</v>
      </c>
      <c r="J1112" t="s">
        <v>14</v>
      </c>
      <c r="K1112" s="10">
        <v>45258</v>
      </c>
      <c r="L1112" t="s">
        <v>1800</v>
      </c>
      <c r="M1112" t="s">
        <v>28</v>
      </c>
      <c r="N1112" t="str">
        <f>IF(VLOOKUP(J1112,[1]liste!M:M,1,0)&gt;0,"oui","non")</f>
        <v>oui</v>
      </c>
      <c r="O1112" t="str">
        <f>VLOOKUP(J1112,[1]liste!M:N,2,0)</f>
        <v>DF</v>
      </c>
      <c r="P1112" t="e">
        <f>MATCH(J1112,[1]!Tableau1[Codearticle],0)</f>
        <v>#REF!</v>
      </c>
      <c r="R1112" t="str">
        <f ca="1">IFERROR(INDEX(Tableau1[[#Headers],[01_LANCEMENT]:[15]],1,MATCH(récap!H1112,OFFSET(Tableau1[[#Headers],[01_LANCEMENT]:[15]],MATCH(récap!J1112,Tableau1[Codearticle],0),0),0)),"")</f>
        <v/>
      </c>
      <c r="S1112" t="e">
        <f>IF(P1112=0,"",VLOOKUP(J1112,[1]!Tableau1[#All],3,0))</f>
        <v>#REF!</v>
      </c>
      <c r="T1112" s="11">
        <f t="shared" si="140"/>
        <v>48</v>
      </c>
      <c r="U1112" t="str">
        <f t="shared" si="141"/>
        <v>2023-48</v>
      </c>
    </row>
    <row r="1113" spans="5:21" x14ac:dyDescent="0.3">
      <c r="E1113">
        <v>1728523</v>
      </c>
      <c r="H1113">
        <v>190</v>
      </c>
      <c r="I1113" t="s">
        <v>1141</v>
      </c>
      <c r="J1113" t="s">
        <v>14</v>
      </c>
      <c r="K1113" s="10">
        <v>45236</v>
      </c>
      <c r="L1113" t="s">
        <v>1800</v>
      </c>
      <c r="M1113" t="s">
        <v>28</v>
      </c>
      <c r="N1113" t="str">
        <f>IF(VLOOKUP(J1113,[1]liste!M:M,1,0)&gt;0,"oui","non")</f>
        <v>oui</v>
      </c>
      <c r="O1113" t="str">
        <f>VLOOKUP(J1113,[1]liste!M:N,2,0)</f>
        <v>DF</v>
      </c>
      <c r="P1113" t="e">
        <f>MATCH(J1113,[1]!Tableau1[Codearticle],0)</f>
        <v>#REF!</v>
      </c>
      <c r="R1113" t="str">
        <f ca="1">IFERROR(INDEX(Tableau1[[#Headers],[01_LANCEMENT]:[15]],1,MATCH(récap!H1113,OFFSET(Tableau1[[#Headers],[01_LANCEMENT]:[15]],MATCH(récap!J1113,Tableau1[Codearticle],0),0),0)),"")</f>
        <v/>
      </c>
      <c r="S1113" t="e">
        <f>IF(P1113=0,"",VLOOKUP(J1113,[1]!Tableau1[#All],3,0))</f>
        <v>#REF!</v>
      </c>
      <c r="T1113" s="11">
        <f t="shared" si="140"/>
        <v>45</v>
      </c>
      <c r="U1113" t="str">
        <f t="shared" si="141"/>
        <v>2023-45</v>
      </c>
    </row>
    <row r="1114" spans="5:21" x14ac:dyDescent="0.3">
      <c r="E1114">
        <v>2178791</v>
      </c>
      <c r="H1114">
        <v>190</v>
      </c>
      <c r="I1114" t="s">
        <v>1142</v>
      </c>
      <c r="J1114" t="s">
        <v>14</v>
      </c>
      <c r="K1114" s="10">
        <v>45254</v>
      </c>
      <c r="L1114" t="s">
        <v>1800</v>
      </c>
      <c r="M1114" t="s">
        <v>28</v>
      </c>
      <c r="N1114" t="str">
        <f>IF(VLOOKUP(J1114,[1]liste!M:M,1,0)&gt;0,"oui","non")</f>
        <v>oui</v>
      </c>
      <c r="O1114" t="str">
        <f>VLOOKUP(J1114,[1]liste!M:N,2,0)</f>
        <v>DF</v>
      </c>
      <c r="P1114" t="e">
        <f>MATCH(J1114,[1]!Tableau1[Codearticle],0)</f>
        <v>#REF!</v>
      </c>
      <c r="R1114" t="str">
        <f ca="1">IFERROR(INDEX(Tableau1[[#Headers],[01_LANCEMENT]:[15]],1,MATCH(récap!H1114,OFFSET(Tableau1[[#Headers],[01_LANCEMENT]:[15]],MATCH(récap!J1114,Tableau1[Codearticle],0),0),0)),"")</f>
        <v/>
      </c>
      <c r="S1114" t="e">
        <f>IF(P1114=0,"",VLOOKUP(J1114,[1]!Tableau1[#All],3,0))</f>
        <v>#REF!</v>
      </c>
      <c r="T1114" s="11">
        <f t="shared" si="140"/>
        <v>47</v>
      </c>
      <c r="U1114" t="str">
        <f t="shared" si="141"/>
        <v>2023-47</v>
      </c>
    </row>
    <row r="1115" spans="5:21" x14ac:dyDescent="0.3">
      <c r="E1115">
        <v>9272676</v>
      </c>
      <c r="H1115">
        <v>190</v>
      </c>
      <c r="I1115" t="s">
        <v>1143</v>
      </c>
      <c r="J1115" t="s">
        <v>14</v>
      </c>
      <c r="K1115" s="10">
        <v>45244</v>
      </c>
      <c r="L1115" t="s">
        <v>1800</v>
      </c>
      <c r="M1115" t="s">
        <v>28</v>
      </c>
      <c r="N1115" t="str">
        <f>IF(VLOOKUP(J1115,[1]liste!M:M,1,0)&gt;0,"oui","non")</f>
        <v>oui</v>
      </c>
      <c r="O1115" t="str">
        <f>VLOOKUP(J1115,[1]liste!M:N,2,0)</f>
        <v>DF</v>
      </c>
      <c r="P1115" t="e">
        <f>MATCH(J1115,[1]!Tableau1[Codearticle],0)</f>
        <v>#REF!</v>
      </c>
      <c r="R1115" t="str">
        <f ca="1">IFERROR(INDEX(Tableau1[[#Headers],[01_LANCEMENT]:[15]],1,MATCH(récap!H1115,OFFSET(Tableau1[[#Headers],[01_LANCEMENT]:[15]],MATCH(récap!J1115,Tableau1[Codearticle],0),0),0)),"")</f>
        <v/>
      </c>
      <c r="S1115" t="e">
        <f>IF(P1115=0,"",VLOOKUP(J1115,[1]!Tableau1[#All],3,0))</f>
        <v>#REF!</v>
      </c>
      <c r="T1115" s="11">
        <f t="shared" si="140"/>
        <v>46</v>
      </c>
      <c r="U1115" t="str">
        <f t="shared" si="141"/>
        <v>2023-46</v>
      </c>
    </row>
    <row r="1116" spans="5:21" x14ac:dyDescent="0.3">
      <c r="E1116">
        <v>2807798</v>
      </c>
      <c r="H1116">
        <v>240</v>
      </c>
      <c r="I1116" t="s">
        <v>1144</v>
      </c>
      <c r="J1116" t="s">
        <v>14</v>
      </c>
      <c r="K1116" s="10">
        <v>45268</v>
      </c>
      <c r="L1116" t="s">
        <v>1800</v>
      </c>
      <c r="M1116" t="s">
        <v>28</v>
      </c>
      <c r="N1116" t="str">
        <f>IF(VLOOKUP(J1116,[1]liste!M:M,1,0)&gt;0,"oui","non")</f>
        <v>oui</v>
      </c>
      <c r="O1116" t="str">
        <f>VLOOKUP(J1116,[1]liste!M:N,2,0)</f>
        <v>DF</v>
      </c>
      <c r="P1116" t="e">
        <f>MATCH(J1116,[1]!Tableau1[Codearticle],0)</f>
        <v>#REF!</v>
      </c>
      <c r="R1116" t="str">
        <f ca="1">IFERROR(INDEX(Tableau1[[#Headers],[01_LANCEMENT]:[15]],1,MATCH(récap!H1116,OFFSET(Tableau1[[#Headers],[01_LANCEMENT]:[15]],MATCH(récap!J1116,Tableau1[Codearticle],0),0),0)),"")</f>
        <v/>
      </c>
      <c r="S1116" t="e">
        <f>IF(P1116=0,"",VLOOKUP(J1116,[1]!Tableau1[#All],3,0))</f>
        <v>#REF!</v>
      </c>
      <c r="T1116" s="11">
        <f t="shared" si="140"/>
        <v>49</v>
      </c>
      <c r="U1116" t="str">
        <f t="shared" si="141"/>
        <v>2023-49</v>
      </c>
    </row>
    <row r="1117" spans="5:21" x14ac:dyDescent="0.3">
      <c r="E1117">
        <v>5924614</v>
      </c>
      <c r="H1117">
        <v>230</v>
      </c>
      <c r="I1117" t="s">
        <v>1145</v>
      </c>
      <c r="J1117" t="s">
        <v>14</v>
      </c>
      <c r="K1117" s="10">
        <v>45268</v>
      </c>
      <c r="L1117" t="s">
        <v>1800</v>
      </c>
      <c r="M1117" t="s">
        <v>28</v>
      </c>
      <c r="N1117" t="str">
        <f>IF(VLOOKUP(J1117,[1]liste!M:M,1,0)&gt;0,"oui","non")</f>
        <v>oui</v>
      </c>
      <c r="O1117" t="str">
        <f>VLOOKUP(J1117,[1]liste!M:N,2,0)</f>
        <v>DF</v>
      </c>
      <c r="P1117" t="e">
        <f>MATCH(J1117,[1]!Tableau1[Codearticle],0)</f>
        <v>#REF!</v>
      </c>
      <c r="R1117" t="str">
        <f ca="1">IFERROR(INDEX(Tableau1[[#Headers],[01_LANCEMENT]:[15]],1,MATCH(récap!H1117,OFFSET(Tableau1[[#Headers],[01_LANCEMENT]:[15]],MATCH(récap!J1117,Tableau1[Codearticle],0),0),0)),"")</f>
        <v/>
      </c>
      <c r="S1117" t="e">
        <f>IF(P1117=0,"",VLOOKUP(J1117,[1]!Tableau1[#All],3,0))</f>
        <v>#REF!</v>
      </c>
      <c r="T1117" s="11">
        <f t="shared" si="140"/>
        <v>49</v>
      </c>
      <c r="U1117" t="str">
        <f t="shared" si="141"/>
        <v>2023-49</v>
      </c>
    </row>
    <row r="1118" spans="5:21" x14ac:dyDescent="0.3">
      <c r="E1118">
        <v>8125333</v>
      </c>
      <c r="H1118">
        <v>223</v>
      </c>
      <c r="I1118" t="s">
        <v>1146</v>
      </c>
      <c r="J1118" t="s">
        <v>14</v>
      </c>
      <c r="K1118" s="10">
        <v>45274</v>
      </c>
      <c r="L1118" t="s">
        <v>1800</v>
      </c>
      <c r="M1118" t="s">
        <v>28</v>
      </c>
      <c r="N1118" t="str">
        <f>IF(VLOOKUP(J1118,[1]liste!M:M,1,0)&gt;0,"oui","non")</f>
        <v>oui</v>
      </c>
      <c r="O1118" t="str">
        <f>VLOOKUP(J1118,[1]liste!M:N,2,0)</f>
        <v>DF</v>
      </c>
      <c r="P1118" t="e">
        <f>MATCH(J1118,[1]!Tableau1[Codearticle],0)</f>
        <v>#REF!</v>
      </c>
      <c r="R1118" t="str">
        <f ca="1">IFERROR(INDEX(Tableau1[[#Headers],[01_LANCEMENT]:[15]],1,MATCH(récap!H1118,OFFSET(Tableau1[[#Headers],[01_LANCEMENT]:[15]],MATCH(récap!J1118,Tableau1[Codearticle],0),0),0)),"")</f>
        <v/>
      </c>
      <c r="S1118" t="e">
        <f>IF(P1118=0,"",VLOOKUP(J1118,[1]!Tableau1[#All],3,0))</f>
        <v>#REF!</v>
      </c>
      <c r="T1118" s="11">
        <f t="shared" si="140"/>
        <v>50</v>
      </c>
      <c r="U1118" t="str">
        <f t="shared" si="141"/>
        <v>2023-50</v>
      </c>
    </row>
    <row r="1119" spans="5:21" x14ac:dyDescent="0.3">
      <c r="E1119">
        <v>2933192</v>
      </c>
      <c r="H1119">
        <v>150</v>
      </c>
      <c r="I1119" t="s">
        <v>1147</v>
      </c>
      <c r="J1119" t="s">
        <v>14</v>
      </c>
      <c r="K1119" s="10">
        <v>45282</v>
      </c>
      <c r="L1119" t="s">
        <v>1800</v>
      </c>
      <c r="M1119" t="s">
        <v>28</v>
      </c>
      <c r="N1119" t="str">
        <f>IF(VLOOKUP(J1119,[1]liste!M:M,1,0)&gt;0,"oui","non")</f>
        <v>oui</v>
      </c>
      <c r="O1119" t="str">
        <f>VLOOKUP(J1119,[1]liste!M:N,2,0)</f>
        <v>DF</v>
      </c>
      <c r="P1119" t="e">
        <f>MATCH(J1119,[1]!Tableau1[Codearticle],0)</f>
        <v>#REF!</v>
      </c>
      <c r="R1119" t="str">
        <f ca="1">IFERROR(INDEX(Tableau1[[#Headers],[01_LANCEMENT]:[15]],1,MATCH(récap!H1119,OFFSET(Tableau1[[#Headers],[01_LANCEMENT]:[15]],MATCH(récap!J1119,Tableau1[Codearticle],0),0),0)),"")</f>
        <v/>
      </c>
      <c r="S1119" t="e">
        <f>IF(P1119=0,"",VLOOKUP(J1119,[1]!Tableau1[#All],3,0))</f>
        <v>#REF!</v>
      </c>
      <c r="T1119" s="11">
        <f t="shared" si="140"/>
        <v>51</v>
      </c>
      <c r="U1119" t="str">
        <f t="shared" si="141"/>
        <v>2023-51</v>
      </c>
    </row>
    <row r="1120" spans="5:21" x14ac:dyDescent="0.3">
      <c r="E1120">
        <v>9592596</v>
      </c>
      <c r="H1120">
        <v>240</v>
      </c>
      <c r="I1120" t="s">
        <v>1148</v>
      </c>
      <c r="J1120" t="s">
        <v>14</v>
      </c>
      <c r="K1120" s="10">
        <v>45273</v>
      </c>
      <c r="L1120" t="s">
        <v>1800</v>
      </c>
      <c r="M1120" t="s">
        <v>28</v>
      </c>
      <c r="N1120" t="str">
        <f>IF(VLOOKUP(J1120,[1]liste!M:M,1,0)&gt;0,"oui","non")</f>
        <v>oui</v>
      </c>
      <c r="O1120" t="str">
        <f>VLOOKUP(J1120,[1]liste!M:N,2,0)</f>
        <v>DF</v>
      </c>
      <c r="P1120" t="e">
        <f>MATCH(J1120,[1]!Tableau1[Codearticle],0)</f>
        <v>#REF!</v>
      </c>
      <c r="R1120" t="str">
        <f ca="1">IFERROR(INDEX(Tableau1[[#Headers],[01_LANCEMENT]:[15]],1,MATCH(récap!H1120,OFFSET(Tableau1[[#Headers],[01_LANCEMENT]:[15]],MATCH(récap!J1120,Tableau1[Codearticle],0),0),0)),"")</f>
        <v/>
      </c>
      <c r="S1120" t="e">
        <f>IF(P1120=0,"",VLOOKUP(J1120,[1]!Tableau1[#All],3,0))</f>
        <v>#REF!</v>
      </c>
      <c r="T1120" s="11">
        <f t="shared" ref="T1120:T1125" si="142">_xlfn.ISOWEEKNUM(K1120)</f>
        <v>50</v>
      </c>
      <c r="U1120" t="str">
        <f t="shared" ref="U1120:U1125" si="143">YEAR(K1120)&amp;"-"&amp;""&amp;T1120</f>
        <v>2023-50</v>
      </c>
    </row>
    <row r="1121" spans="5:21" x14ac:dyDescent="0.3">
      <c r="E1121">
        <v>7064343</v>
      </c>
      <c r="H1121">
        <v>240</v>
      </c>
      <c r="I1121" t="s">
        <v>1149</v>
      </c>
      <c r="J1121" t="s">
        <v>14</v>
      </c>
      <c r="K1121" s="10">
        <v>45238</v>
      </c>
      <c r="L1121" t="s">
        <v>1800</v>
      </c>
      <c r="M1121" t="s">
        <v>28</v>
      </c>
      <c r="N1121" t="str">
        <f>IF(VLOOKUP(J1121,[1]liste!M:M,1,0)&gt;0,"oui","non")</f>
        <v>oui</v>
      </c>
      <c r="O1121" t="str">
        <f>VLOOKUP(J1121,[1]liste!M:N,2,0)</f>
        <v>DF</v>
      </c>
      <c r="P1121" t="e">
        <f>MATCH(J1121,[1]!Tableau1[Codearticle],0)</f>
        <v>#REF!</v>
      </c>
      <c r="R1121" t="str">
        <f ca="1">IFERROR(INDEX(Tableau1[[#Headers],[01_LANCEMENT]:[15]],1,MATCH(récap!H1121,OFFSET(Tableau1[[#Headers],[01_LANCEMENT]:[15]],MATCH(récap!J1121,Tableau1[Codearticle],0),0),0)),"")</f>
        <v/>
      </c>
      <c r="S1121" t="e">
        <f>IF(P1121=0,"",VLOOKUP(J1121,[1]!Tableau1[#All],3,0))</f>
        <v>#REF!</v>
      </c>
      <c r="T1121" s="11">
        <f t="shared" si="142"/>
        <v>45</v>
      </c>
      <c r="U1121" t="str">
        <f t="shared" si="143"/>
        <v>2023-45</v>
      </c>
    </row>
    <row r="1122" spans="5:21" x14ac:dyDescent="0.3">
      <c r="E1122">
        <v>7163858</v>
      </c>
      <c r="H1122">
        <v>240</v>
      </c>
      <c r="I1122" t="s">
        <v>1150</v>
      </c>
      <c r="J1122" t="s">
        <v>14</v>
      </c>
      <c r="K1122" s="10">
        <v>45253</v>
      </c>
      <c r="L1122" t="s">
        <v>1800</v>
      </c>
      <c r="M1122" t="s">
        <v>28</v>
      </c>
      <c r="N1122" t="str">
        <f>IF(VLOOKUP(J1122,[1]liste!M:M,1,0)&gt;0,"oui","non")</f>
        <v>oui</v>
      </c>
      <c r="O1122" t="str">
        <f>VLOOKUP(J1122,[1]liste!M:N,2,0)</f>
        <v>DF</v>
      </c>
      <c r="P1122" t="e">
        <f>MATCH(J1122,[1]!Tableau1[Codearticle],0)</f>
        <v>#REF!</v>
      </c>
      <c r="R1122" t="str">
        <f ca="1">IFERROR(INDEX(Tableau1[[#Headers],[01_LANCEMENT]:[15]],1,MATCH(récap!H1122,OFFSET(Tableau1[[#Headers],[01_LANCEMENT]:[15]],MATCH(récap!J1122,Tableau1[Codearticle],0),0),0)),"")</f>
        <v/>
      </c>
      <c r="S1122" t="e">
        <f>IF(P1122=0,"",VLOOKUP(J1122,[1]!Tableau1[#All],3,0))</f>
        <v>#REF!</v>
      </c>
      <c r="T1122" s="11">
        <f t="shared" si="142"/>
        <v>47</v>
      </c>
      <c r="U1122" t="str">
        <f t="shared" si="143"/>
        <v>2023-47</v>
      </c>
    </row>
    <row r="1123" spans="5:21" x14ac:dyDescent="0.3">
      <c r="E1123">
        <v>4268119</v>
      </c>
      <c r="H1123">
        <v>10</v>
      </c>
      <c r="I1123" t="s">
        <v>1151</v>
      </c>
      <c r="J1123" t="s">
        <v>14</v>
      </c>
      <c r="K1123" s="10">
        <v>45237</v>
      </c>
      <c r="L1123" t="s">
        <v>1800</v>
      </c>
      <c r="M1123" t="s">
        <v>28</v>
      </c>
      <c r="N1123" t="str">
        <f>IF(VLOOKUP(J1123,[1]liste!M:M,1,0)&gt;0,"oui","non")</f>
        <v>oui</v>
      </c>
      <c r="O1123" t="str">
        <f>VLOOKUP(J1123,[1]liste!M:N,2,0)</f>
        <v>DF</v>
      </c>
      <c r="P1123" t="e">
        <f>MATCH(J1123,[1]!Tableau1[Codearticle],0)</f>
        <v>#REF!</v>
      </c>
      <c r="R1123" t="str">
        <f ca="1">IFERROR(INDEX(Tableau1[[#Headers],[01_LANCEMENT]:[15]],1,MATCH(récap!H1123,OFFSET(Tableau1[[#Headers],[01_LANCEMENT]:[15]],MATCH(récap!J1123,Tableau1[Codearticle],0),0),0)),"")</f>
        <v>01_LANCEMENT</v>
      </c>
      <c r="S1123" t="e">
        <f>IF(P1123=0,"",VLOOKUP(J1123,[1]!Tableau1[#All],3,0))</f>
        <v>#REF!</v>
      </c>
      <c r="T1123" s="11">
        <f t="shared" si="142"/>
        <v>45</v>
      </c>
      <c r="U1123" t="str">
        <f t="shared" si="143"/>
        <v>2023-45</v>
      </c>
    </row>
    <row r="1124" spans="5:21" x14ac:dyDescent="0.3">
      <c r="E1124">
        <v>6183513</v>
      </c>
      <c r="H1124">
        <v>240</v>
      </c>
      <c r="I1124" t="s">
        <v>1152</v>
      </c>
      <c r="J1124" t="s">
        <v>14</v>
      </c>
      <c r="K1124" s="10">
        <v>45258</v>
      </c>
      <c r="L1124" t="s">
        <v>1800</v>
      </c>
      <c r="M1124" t="s">
        <v>28</v>
      </c>
      <c r="N1124" t="str">
        <f>IF(VLOOKUP(J1124,[1]liste!M:M,1,0)&gt;0,"oui","non")</f>
        <v>oui</v>
      </c>
      <c r="O1124" t="str">
        <f>VLOOKUP(J1124,[1]liste!M:N,2,0)</f>
        <v>DF</v>
      </c>
      <c r="P1124" t="e">
        <f>MATCH(J1124,[1]!Tableau1[Codearticle],0)</f>
        <v>#REF!</v>
      </c>
      <c r="R1124" t="str">
        <f ca="1">IFERROR(INDEX(Tableau1[[#Headers],[01_LANCEMENT]:[15]],1,MATCH(récap!H1124,OFFSET(Tableau1[[#Headers],[01_LANCEMENT]:[15]],MATCH(récap!J1124,Tableau1[Codearticle],0),0),0)),"")</f>
        <v/>
      </c>
      <c r="S1124" t="e">
        <f>IF(P1124=0,"",VLOOKUP(J1124,[1]!Tableau1[#All],3,0))</f>
        <v>#REF!</v>
      </c>
      <c r="T1124" s="11">
        <f t="shared" si="142"/>
        <v>48</v>
      </c>
      <c r="U1124" t="str">
        <f t="shared" si="143"/>
        <v>2023-48</v>
      </c>
    </row>
    <row r="1125" spans="5:21" x14ac:dyDescent="0.3">
      <c r="E1125">
        <v>4119747</v>
      </c>
      <c r="H1125">
        <v>240</v>
      </c>
      <c r="I1125" t="s">
        <v>1153</v>
      </c>
      <c r="J1125" t="s">
        <v>14</v>
      </c>
      <c r="K1125" s="10">
        <v>45274</v>
      </c>
      <c r="L1125" t="s">
        <v>1800</v>
      </c>
      <c r="M1125" t="s">
        <v>28</v>
      </c>
      <c r="N1125" t="str">
        <f>IF(VLOOKUP(J1125,[1]liste!M:M,1,0)&gt;0,"oui","non")</f>
        <v>oui</v>
      </c>
      <c r="O1125" t="str">
        <f>VLOOKUP(J1125,[1]liste!M:N,2,0)</f>
        <v>DF</v>
      </c>
      <c r="P1125" t="e">
        <f>MATCH(J1125,[1]!Tableau1[Codearticle],0)</f>
        <v>#REF!</v>
      </c>
      <c r="R1125" t="str">
        <f ca="1">IFERROR(INDEX(Tableau1[[#Headers],[01_LANCEMENT]:[15]],1,MATCH(récap!H1125,OFFSET(Tableau1[[#Headers],[01_LANCEMENT]:[15]],MATCH(récap!J1125,Tableau1[Codearticle],0),0),0)),"")</f>
        <v/>
      </c>
      <c r="S1125" t="e">
        <f>IF(P1125=0,"",VLOOKUP(J1125,[1]!Tableau1[#All],3,0))</f>
        <v>#REF!</v>
      </c>
      <c r="T1125" s="11">
        <f t="shared" si="142"/>
        <v>50</v>
      </c>
      <c r="U1125" t="str">
        <f t="shared" si="143"/>
        <v>2023-50</v>
      </c>
    </row>
    <row r="1126" spans="5:21" x14ac:dyDescent="0.3">
      <c r="E1126">
        <v>5138045</v>
      </c>
      <c r="H1126">
        <v>10</v>
      </c>
      <c r="I1126" t="s">
        <v>1154</v>
      </c>
      <c r="J1126" t="s">
        <v>14</v>
      </c>
      <c r="K1126" s="10">
        <v>45252</v>
      </c>
      <c r="L1126" t="s">
        <v>1800</v>
      </c>
      <c r="M1126" t="s">
        <v>28</v>
      </c>
      <c r="N1126" t="str">
        <f>IF(VLOOKUP(J1126,[1]liste!M:M,1,0)&gt;0,"oui","non")</f>
        <v>oui</v>
      </c>
      <c r="O1126" t="str">
        <f>VLOOKUP(J1126,[1]liste!M:N,2,0)</f>
        <v>DF</v>
      </c>
      <c r="P1126" t="e">
        <f>MATCH(J1126,[1]!Tableau1[Codearticle],0)</f>
        <v>#REF!</v>
      </c>
      <c r="R1126" t="str">
        <f ca="1">IFERROR(INDEX(Tableau1[[#Headers],[01_LANCEMENT]:[15]],1,MATCH(récap!H1126,OFFSET(Tableau1[[#Headers],[01_LANCEMENT]:[15]],MATCH(récap!J1126,Tableau1[Codearticle],0),0),0)),"")</f>
        <v>01_LANCEMENT</v>
      </c>
      <c r="S1126" t="e">
        <f>IF(P1126=0,"",VLOOKUP(J1126,[1]!Tableau1[#All],3,0))</f>
        <v>#REF!</v>
      </c>
      <c r="T1126" s="11">
        <f t="shared" ref="T1126:T1128" si="144">_xlfn.ISOWEEKNUM(K1126)</f>
        <v>47</v>
      </c>
      <c r="U1126" t="str">
        <f t="shared" ref="U1126:U1128" si="145">YEAR(K1126)&amp;"-"&amp;""&amp;T1126</f>
        <v>2023-47</v>
      </c>
    </row>
    <row r="1127" spans="5:21" x14ac:dyDescent="0.3">
      <c r="E1127">
        <v>7319274</v>
      </c>
      <c r="H1127">
        <v>9245</v>
      </c>
      <c r="I1127" t="s">
        <v>1155</v>
      </c>
      <c r="J1127" t="s">
        <v>14</v>
      </c>
      <c r="K1127" s="10">
        <v>45258</v>
      </c>
      <c r="L1127" t="s">
        <v>1800</v>
      </c>
      <c r="M1127" t="s">
        <v>28</v>
      </c>
      <c r="N1127" t="str">
        <f>IF(VLOOKUP(J1127,[1]liste!M:M,1,0)&gt;0,"oui","non")</f>
        <v>oui</v>
      </c>
      <c r="O1127" t="str">
        <f>VLOOKUP(J1127,[1]liste!M:N,2,0)</f>
        <v>DF</v>
      </c>
      <c r="P1127" t="e">
        <f>MATCH(J1127,[1]!Tableau1[Codearticle],0)</f>
        <v>#REF!</v>
      </c>
      <c r="R1127" t="str">
        <f ca="1">IFERROR(INDEX(Tableau1[[#Headers],[01_LANCEMENT]:[15]],1,MATCH(récap!H1127,OFFSET(Tableau1[[#Headers],[01_LANCEMENT]:[15]],MATCH(récap!J1127,Tableau1[Codearticle],0),0),0)),"")</f>
        <v/>
      </c>
      <c r="S1127" t="e">
        <f>IF(P1127=0,"",VLOOKUP(J1127,[1]!Tableau1[#All],3,0))</f>
        <v>#REF!</v>
      </c>
      <c r="T1127" s="11">
        <f t="shared" si="144"/>
        <v>48</v>
      </c>
      <c r="U1127" t="str">
        <f t="shared" si="145"/>
        <v>2023-48</v>
      </c>
    </row>
    <row r="1128" spans="5:21" x14ac:dyDescent="0.3">
      <c r="E1128">
        <v>2895087</v>
      </c>
      <c r="H1128">
        <v>200</v>
      </c>
      <c r="I1128" t="s">
        <v>1156</v>
      </c>
      <c r="J1128" t="s">
        <v>14</v>
      </c>
      <c r="K1128" s="10">
        <v>45271</v>
      </c>
      <c r="L1128" t="s">
        <v>1800</v>
      </c>
      <c r="M1128" t="s">
        <v>28</v>
      </c>
      <c r="N1128" t="str">
        <f>IF(VLOOKUP(J1128,[1]liste!M:M,1,0)&gt;0,"oui","non")</f>
        <v>oui</v>
      </c>
      <c r="O1128" t="str">
        <f>VLOOKUP(J1128,[1]liste!M:N,2,0)</f>
        <v>DF</v>
      </c>
      <c r="P1128" t="e">
        <f>MATCH(J1128,[1]!Tableau1[Codearticle],0)</f>
        <v>#REF!</v>
      </c>
      <c r="R1128" t="str">
        <f ca="1">IFERROR(INDEX(Tableau1[[#Headers],[01_LANCEMENT]:[15]],1,MATCH(récap!H1128,OFFSET(Tableau1[[#Headers],[01_LANCEMENT]:[15]],MATCH(récap!J1128,Tableau1[Codearticle],0),0),0)),"")</f>
        <v/>
      </c>
      <c r="S1128" t="e">
        <f>IF(P1128=0,"",VLOOKUP(J1128,[1]!Tableau1[#All],3,0))</f>
        <v>#REF!</v>
      </c>
      <c r="T1128" s="11">
        <f t="shared" si="144"/>
        <v>50</v>
      </c>
      <c r="U1128" t="str">
        <f t="shared" si="145"/>
        <v>2023-50</v>
      </c>
    </row>
    <row r="1129" spans="5:21" x14ac:dyDescent="0.3">
      <c r="E1129">
        <v>3303605</v>
      </c>
      <c r="H1129">
        <v>10</v>
      </c>
      <c r="I1129" t="s">
        <v>1157</v>
      </c>
      <c r="J1129" t="s">
        <v>14</v>
      </c>
      <c r="K1129" s="10">
        <v>45281</v>
      </c>
      <c r="L1129" t="s">
        <v>1800</v>
      </c>
      <c r="M1129" t="s">
        <v>28</v>
      </c>
      <c r="N1129" t="str">
        <f>IF(VLOOKUP(J1129,[1]liste!M:M,1,0)&gt;0,"oui","non")</f>
        <v>oui</v>
      </c>
      <c r="O1129" t="str">
        <f>VLOOKUP(J1129,[1]liste!M:N,2,0)</f>
        <v>DF</v>
      </c>
      <c r="P1129" t="e">
        <f>MATCH(J1129,[1]!Tableau1[Codearticle],0)</f>
        <v>#REF!</v>
      </c>
      <c r="R1129" t="str">
        <f ca="1">IFERROR(INDEX(Tableau1[[#Headers],[01_LANCEMENT]:[15]],1,MATCH(récap!H1129,OFFSET(Tableau1[[#Headers],[01_LANCEMENT]:[15]],MATCH(récap!J1129,Tableau1[Codearticle],0),0),0)),"")</f>
        <v>01_LANCEMENT</v>
      </c>
      <c r="S1129" t="e">
        <f>IF(P1129=0,"",VLOOKUP(J1129,[1]!Tableau1[#All],3,0))</f>
        <v>#REF!</v>
      </c>
      <c r="T1129" s="11">
        <f t="shared" ref="T1129:T1137" si="146">_xlfn.ISOWEEKNUM(K1129)</f>
        <v>51</v>
      </c>
      <c r="U1129" t="str">
        <f t="shared" ref="U1129:U1137" si="147">YEAR(K1129)&amp;"-"&amp;""&amp;T1129</f>
        <v>2023-51</v>
      </c>
    </row>
    <row r="1130" spans="5:21" x14ac:dyDescent="0.3">
      <c r="E1130">
        <v>1093833</v>
      </c>
      <c r="H1130">
        <v>10</v>
      </c>
      <c r="I1130" t="s">
        <v>1158</v>
      </c>
      <c r="J1130" t="s">
        <v>14</v>
      </c>
      <c r="K1130" s="10">
        <v>45271</v>
      </c>
      <c r="L1130" t="s">
        <v>1800</v>
      </c>
      <c r="M1130" t="s">
        <v>28</v>
      </c>
      <c r="N1130" t="str">
        <f>IF(VLOOKUP(J1130,[1]liste!M:M,1,0)&gt;0,"oui","non")</f>
        <v>oui</v>
      </c>
      <c r="O1130" t="str">
        <f>VLOOKUP(J1130,[1]liste!M:N,2,0)</f>
        <v>DF</v>
      </c>
      <c r="P1130" t="e">
        <f>MATCH(J1130,[1]!Tableau1[Codearticle],0)</f>
        <v>#REF!</v>
      </c>
      <c r="R1130" t="str">
        <f ca="1">IFERROR(INDEX(Tableau1[[#Headers],[01_LANCEMENT]:[15]],1,MATCH(récap!H1130,OFFSET(Tableau1[[#Headers],[01_LANCEMENT]:[15]],MATCH(récap!J1130,Tableau1[Codearticle],0),0),0)),"")</f>
        <v>01_LANCEMENT</v>
      </c>
      <c r="S1130" t="e">
        <f>IF(P1130=0,"",VLOOKUP(J1130,[1]!Tableau1[#All],3,0))</f>
        <v>#REF!</v>
      </c>
      <c r="T1130" s="11">
        <f t="shared" si="146"/>
        <v>50</v>
      </c>
      <c r="U1130" t="str">
        <f t="shared" si="147"/>
        <v>2023-50</v>
      </c>
    </row>
    <row r="1131" spans="5:21" x14ac:dyDescent="0.3">
      <c r="E1131">
        <v>3235019</v>
      </c>
      <c r="H1131">
        <v>226</v>
      </c>
      <c r="I1131" t="s">
        <v>1159</v>
      </c>
      <c r="J1131" t="s">
        <v>14</v>
      </c>
      <c r="K1131" s="10">
        <v>45282</v>
      </c>
      <c r="L1131" t="s">
        <v>1800</v>
      </c>
      <c r="M1131" t="s">
        <v>28</v>
      </c>
      <c r="N1131" t="str">
        <f>IF(VLOOKUP(J1131,[1]liste!M:M,1,0)&gt;0,"oui","non")</f>
        <v>oui</v>
      </c>
      <c r="O1131" t="str">
        <f>VLOOKUP(J1131,[1]liste!M:N,2,0)</f>
        <v>DF</v>
      </c>
      <c r="P1131" t="e">
        <f>MATCH(J1131,[1]!Tableau1[Codearticle],0)</f>
        <v>#REF!</v>
      </c>
      <c r="R1131" t="str">
        <f ca="1">IFERROR(INDEX(Tableau1[[#Headers],[01_LANCEMENT]:[15]],1,MATCH(récap!H1131,OFFSET(Tableau1[[#Headers],[01_LANCEMENT]:[15]],MATCH(récap!J1131,Tableau1[Codearticle],0),0),0)),"")</f>
        <v/>
      </c>
      <c r="S1131" t="e">
        <f>IF(P1131=0,"",VLOOKUP(J1131,[1]!Tableau1[#All],3,0))</f>
        <v>#REF!</v>
      </c>
      <c r="T1131" s="11">
        <f t="shared" si="146"/>
        <v>51</v>
      </c>
      <c r="U1131" t="str">
        <f t="shared" si="147"/>
        <v>2023-51</v>
      </c>
    </row>
    <row r="1132" spans="5:21" x14ac:dyDescent="0.3">
      <c r="E1132">
        <v>4347072</v>
      </c>
      <c r="H1132">
        <v>1010</v>
      </c>
      <c r="I1132" t="s">
        <v>1160</v>
      </c>
      <c r="J1132" t="s">
        <v>14</v>
      </c>
      <c r="K1132" s="10">
        <v>45254</v>
      </c>
      <c r="L1132" t="s">
        <v>1800</v>
      </c>
      <c r="M1132" t="s">
        <v>28</v>
      </c>
      <c r="N1132" t="str">
        <f>IF(VLOOKUP(J1132,[1]liste!M:M,1,0)&gt;0,"oui","non")</f>
        <v>oui</v>
      </c>
      <c r="O1132" t="str">
        <f>VLOOKUP(J1132,[1]liste!M:N,2,0)</f>
        <v>DF</v>
      </c>
      <c r="P1132" t="e">
        <f>MATCH(J1132,[1]!Tableau1[Codearticle],0)</f>
        <v>#REF!</v>
      </c>
      <c r="R1132" t="str">
        <f ca="1">IFERROR(INDEX(Tableau1[[#Headers],[01_LANCEMENT]:[15]],1,MATCH(récap!H1132,OFFSET(Tableau1[[#Headers],[01_LANCEMENT]:[15]],MATCH(récap!J1132,Tableau1[Codearticle],0),0),0)),"")</f>
        <v/>
      </c>
      <c r="S1132" t="e">
        <f>IF(P1132=0,"",VLOOKUP(J1132,[1]!Tableau1[#All],3,0))</f>
        <v>#REF!</v>
      </c>
      <c r="T1132" s="11">
        <f t="shared" si="146"/>
        <v>47</v>
      </c>
      <c r="U1132" t="str">
        <f t="shared" si="147"/>
        <v>2023-47</v>
      </c>
    </row>
    <row r="1133" spans="5:21" x14ac:dyDescent="0.3">
      <c r="E1133">
        <v>9127820</v>
      </c>
      <c r="H1133">
        <v>1010</v>
      </c>
      <c r="I1133" t="s">
        <v>1161</v>
      </c>
      <c r="J1133" t="s">
        <v>14</v>
      </c>
      <c r="K1133" s="10">
        <v>45257</v>
      </c>
      <c r="L1133" t="s">
        <v>1800</v>
      </c>
      <c r="M1133" t="s">
        <v>28</v>
      </c>
      <c r="N1133" t="str">
        <f>IF(VLOOKUP(J1133,[1]liste!M:M,1,0)&gt;0,"oui","non")</f>
        <v>oui</v>
      </c>
      <c r="O1133" t="str">
        <f>VLOOKUP(J1133,[1]liste!M:N,2,0)</f>
        <v>DF</v>
      </c>
      <c r="P1133" t="e">
        <f>MATCH(J1133,[1]!Tableau1[Codearticle],0)</f>
        <v>#REF!</v>
      </c>
      <c r="R1133" t="str">
        <f ca="1">IFERROR(INDEX(Tableau1[[#Headers],[01_LANCEMENT]:[15]],1,MATCH(récap!H1133,OFFSET(Tableau1[[#Headers],[01_LANCEMENT]:[15]],MATCH(récap!J1133,Tableau1[Codearticle],0),0),0)),"")</f>
        <v/>
      </c>
      <c r="S1133" t="e">
        <f>IF(P1133=0,"",VLOOKUP(J1133,[1]!Tableau1[#All],3,0))</f>
        <v>#REF!</v>
      </c>
      <c r="T1133" s="11">
        <f t="shared" si="146"/>
        <v>48</v>
      </c>
      <c r="U1133" t="str">
        <f t="shared" si="147"/>
        <v>2023-48</v>
      </c>
    </row>
    <row r="1134" spans="5:21" x14ac:dyDescent="0.3">
      <c r="E1134">
        <v>3962343</v>
      </c>
      <c r="H1134">
        <v>190</v>
      </c>
      <c r="I1134" t="s">
        <v>1162</v>
      </c>
      <c r="J1134" t="s">
        <v>14</v>
      </c>
      <c r="K1134" s="10">
        <v>45254</v>
      </c>
      <c r="L1134" t="s">
        <v>1800</v>
      </c>
      <c r="M1134" t="s">
        <v>28</v>
      </c>
      <c r="N1134" t="str">
        <f>IF(VLOOKUP(J1134,[1]liste!M:M,1,0)&gt;0,"oui","non")</f>
        <v>oui</v>
      </c>
      <c r="O1134" t="str">
        <f>VLOOKUP(J1134,[1]liste!M:N,2,0)</f>
        <v>DF</v>
      </c>
      <c r="P1134" t="e">
        <f>MATCH(J1134,[1]!Tableau1[Codearticle],0)</f>
        <v>#REF!</v>
      </c>
      <c r="R1134" t="str">
        <f ca="1">IFERROR(INDEX(Tableau1[[#Headers],[01_LANCEMENT]:[15]],1,MATCH(récap!H1134,OFFSET(Tableau1[[#Headers],[01_LANCEMENT]:[15]],MATCH(récap!J1134,Tableau1[Codearticle],0),0),0)),"")</f>
        <v/>
      </c>
      <c r="S1134" t="e">
        <f>IF(P1134=0,"",VLOOKUP(J1134,[1]!Tableau1[#All],3,0))</f>
        <v>#REF!</v>
      </c>
      <c r="T1134" s="11">
        <f t="shared" si="146"/>
        <v>47</v>
      </c>
      <c r="U1134" t="str">
        <f t="shared" si="147"/>
        <v>2023-47</v>
      </c>
    </row>
    <row r="1135" spans="5:21" x14ac:dyDescent="0.3">
      <c r="E1135">
        <v>5091386</v>
      </c>
      <c r="H1135">
        <v>1010</v>
      </c>
      <c r="I1135" t="s">
        <v>1163</v>
      </c>
      <c r="J1135" t="s">
        <v>14</v>
      </c>
      <c r="K1135" s="10">
        <v>45258</v>
      </c>
      <c r="L1135" t="s">
        <v>1800</v>
      </c>
      <c r="M1135" t="s">
        <v>28</v>
      </c>
      <c r="N1135" t="str">
        <f>IF(VLOOKUP(J1135,[1]liste!M:M,1,0)&gt;0,"oui","non")</f>
        <v>oui</v>
      </c>
      <c r="O1135" t="str">
        <f>VLOOKUP(J1135,[1]liste!M:N,2,0)</f>
        <v>DF</v>
      </c>
      <c r="P1135" t="e">
        <f>MATCH(J1135,[1]!Tableau1[Codearticle],0)</f>
        <v>#REF!</v>
      </c>
      <c r="R1135" t="str">
        <f ca="1">IFERROR(INDEX(Tableau1[[#Headers],[01_LANCEMENT]:[15]],1,MATCH(récap!H1135,OFFSET(Tableau1[[#Headers],[01_LANCEMENT]:[15]],MATCH(récap!J1135,Tableau1[Codearticle],0),0),0)),"")</f>
        <v/>
      </c>
      <c r="S1135" t="e">
        <f>IF(P1135=0,"",VLOOKUP(J1135,[1]!Tableau1[#All],3,0))</f>
        <v>#REF!</v>
      </c>
      <c r="T1135" s="11">
        <f t="shared" si="146"/>
        <v>48</v>
      </c>
      <c r="U1135" t="str">
        <f t="shared" si="147"/>
        <v>2023-48</v>
      </c>
    </row>
    <row r="1136" spans="5:21" x14ac:dyDescent="0.3">
      <c r="E1136">
        <v>1246924</v>
      </c>
      <c r="H1136">
        <v>10</v>
      </c>
      <c r="I1136" t="s">
        <v>1164</v>
      </c>
      <c r="J1136" t="s">
        <v>14</v>
      </c>
      <c r="K1136" s="10">
        <v>45281</v>
      </c>
      <c r="L1136" t="s">
        <v>1800</v>
      </c>
      <c r="M1136" t="s">
        <v>28</v>
      </c>
      <c r="N1136" t="str">
        <f>IF(VLOOKUP(J1136,[1]liste!M:M,1,0)&gt;0,"oui","non")</f>
        <v>oui</v>
      </c>
      <c r="O1136" t="str">
        <f>VLOOKUP(J1136,[1]liste!M:N,2,0)</f>
        <v>DF</v>
      </c>
      <c r="P1136" t="e">
        <f>MATCH(J1136,[1]!Tableau1[Codearticle],0)</f>
        <v>#REF!</v>
      </c>
      <c r="R1136" t="str">
        <f ca="1">IFERROR(INDEX(Tableau1[[#Headers],[01_LANCEMENT]:[15]],1,MATCH(récap!H1136,OFFSET(Tableau1[[#Headers],[01_LANCEMENT]:[15]],MATCH(récap!J1136,Tableau1[Codearticle],0),0),0)),"")</f>
        <v>01_LANCEMENT</v>
      </c>
      <c r="S1136" t="e">
        <f>IF(P1136=0,"",VLOOKUP(J1136,[1]!Tableau1[#All],3,0))</f>
        <v>#REF!</v>
      </c>
      <c r="T1136" s="11">
        <f t="shared" si="146"/>
        <v>51</v>
      </c>
      <c r="U1136" t="str">
        <f t="shared" si="147"/>
        <v>2023-51</v>
      </c>
    </row>
    <row r="1137" spans="5:21" x14ac:dyDescent="0.3">
      <c r="E1137">
        <v>5524135</v>
      </c>
      <c r="H1137">
        <v>140</v>
      </c>
      <c r="I1137" t="s">
        <v>1165</v>
      </c>
      <c r="J1137" t="s">
        <v>14</v>
      </c>
      <c r="K1137" s="10">
        <v>45254</v>
      </c>
      <c r="L1137" t="s">
        <v>1800</v>
      </c>
      <c r="M1137" t="s">
        <v>28</v>
      </c>
      <c r="N1137" t="str">
        <f>IF(VLOOKUP(J1137,[1]liste!M:M,1,0)&gt;0,"oui","non")</f>
        <v>oui</v>
      </c>
      <c r="O1137" t="str">
        <f>VLOOKUP(J1137,[1]liste!M:N,2,0)</f>
        <v>DF</v>
      </c>
      <c r="P1137" t="e">
        <f>MATCH(J1137,[1]!Tableau1[Codearticle],0)</f>
        <v>#REF!</v>
      </c>
      <c r="R1137" t="str">
        <f ca="1">IFERROR(INDEX(Tableau1[[#Headers],[01_LANCEMENT]:[15]],1,MATCH(récap!H1137,OFFSET(Tableau1[[#Headers],[01_LANCEMENT]:[15]],MATCH(récap!J1137,Tableau1[Codearticle],0),0),0)),"")</f>
        <v/>
      </c>
      <c r="S1137" t="e">
        <f>IF(P1137=0,"",VLOOKUP(J1137,[1]!Tableau1[#All],3,0))</f>
        <v>#REF!</v>
      </c>
      <c r="T1137" s="11">
        <f t="shared" si="146"/>
        <v>47</v>
      </c>
      <c r="U1137" t="str">
        <f t="shared" si="147"/>
        <v>2023-47</v>
      </c>
    </row>
    <row r="1138" spans="5:21" x14ac:dyDescent="0.3">
      <c r="E1138">
        <v>6358065</v>
      </c>
      <c r="H1138">
        <v>1010</v>
      </c>
      <c r="I1138" t="s">
        <v>1166</v>
      </c>
      <c r="J1138" t="s">
        <v>14</v>
      </c>
      <c r="K1138" s="10">
        <v>45258</v>
      </c>
      <c r="L1138" t="s">
        <v>1800</v>
      </c>
      <c r="M1138" t="s">
        <v>28</v>
      </c>
      <c r="N1138" t="str">
        <f>IF(VLOOKUP(J1138,[1]liste!M:M,1,0)&gt;0,"oui","non")</f>
        <v>oui</v>
      </c>
      <c r="O1138" t="str">
        <f>VLOOKUP(J1138,[1]liste!M:N,2,0)</f>
        <v>DF</v>
      </c>
      <c r="P1138" t="e">
        <f>MATCH(J1138,[1]!Tableau1[Codearticle],0)</f>
        <v>#REF!</v>
      </c>
      <c r="R1138" t="str">
        <f ca="1">IFERROR(INDEX(Tableau1[[#Headers],[01_LANCEMENT]:[15]],1,MATCH(récap!H1138,OFFSET(Tableau1[[#Headers],[01_LANCEMENT]:[15]],MATCH(récap!J1138,Tableau1[Codearticle],0),0),0)),"")</f>
        <v/>
      </c>
      <c r="S1138" t="e">
        <f>IF(P1138=0,"",VLOOKUP(J1138,[1]!Tableau1[#All],3,0))</f>
        <v>#REF!</v>
      </c>
      <c r="T1138" s="11">
        <f t="shared" ref="T1138:T1145" si="148">_xlfn.ISOWEEKNUM(K1138)</f>
        <v>48</v>
      </c>
      <c r="U1138" t="str">
        <f t="shared" ref="U1138:U1145" si="149">YEAR(K1138)&amp;"-"&amp;""&amp;T1138</f>
        <v>2023-48</v>
      </c>
    </row>
    <row r="1139" spans="5:21" x14ac:dyDescent="0.3">
      <c r="E1139">
        <v>9176260</v>
      </c>
      <c r="H1139">
        <v>190</v>
      </c>
      <c r="I1139" t="s">
        <v>1167</v>
      </c>
      <c r="J1139" t="s">
        <v>14</v>
      </c>
      <c r="K1139" s="10">
        <v>45253</v>
      </c>
      <c r="L1139" t="s">
        <v>1800</v>
      </c>
      <c r="M1139" t="s">
        <v>28</v>
      </c>
      <c r="N1139" t="str">
        <f>IF(VLOOKUP(J1139,[1]liste!M:M,1,0)&gt;0,"oui","non")</f>
        <v>oui</v>
      </c>
      <c r="O1139" t="str">
        <f>VLOOKUP(J1139,[1]liste!M:N,2,0)</f>
        <v>DF</v>
      </c>
      <c r="P1139" t="e">
        <f>MATCH(J1139,[1]!Tableau1[Codearticle],0)</f>
        <v>#REF!</v>
      </c>
      <c r="R1139" t="str">
        <f ca="1">IFERROR(INDEX(Tableau1[[#Headers],[01_LANCEMENT]:[15]],1,MATCH(récap!H1139,OFFSET(Tableau1[[#Headers],[01_LANCEMENT]:[15]],MATCH(récap!J1139,Tableau1[Codearticle],0),0),0)),"")</f>
        <v/>
      </c>
      <c r="S1139" t="e">
        <f>IF(P1139=0,"",VLOOKUP(J1139,[1]!Tableau1[#All],3,0))</f>
        <v>#REF!</v>
      </c>
      <c r="T1139" s="11">
        <f t="shared" si="148"/>
        <v>47</v>
      </c>
      <c r="U1139" t="str">
        <f t="shared" si="149"/>
        <v>2023-47</v>
      </c>
    </row>
    <row r="1140" spans="5:21" x14ac:dyDescent="0.3">
      <c r="E1140">
        <v>1957204</v>
      </c>
      <c r="H1140">
        <v>140</v>
      </c>
      <c r="I1140" t="s">
        <v>1168</v>
      </c>
      <c r="J1140" t="s">
        <v>14</v>
      </c>
      <c r="K1140" s="10">
        <v>45247</v>
      </c>
      <c r="L1140" t="s">
        <v>1800</v>
      </c>
      <c r="M1140" t="s">
        <v>28</v>
      </c>
      <c r="N1140" t="str">
        <f>IF(VLOOKUP(J1140,[1]liste!M:M,1,0)&gt;0,"oui","non")</f>
        <v>oui</v>
      </c>
      <c r="O1140" t="str">
        <f>VLOOKUP(J1140,[1]liste!M:N,2,0)</f>
        <v>DF</v>
      </c>
      <c r="P1140" t="e">
        <f>MATCH(J1140,[1]!Tableau1[Codearticle],0)</f>
        <v>#REF!</v>
      </c>
      <c r="R1140" t="str">
        <f ca="1">IFERROR(INDEX(Tableau1[[#Headers],[01_LANCEMENT]:[15]],1,MATCH(récap!H1140,OFFSET(Tableau1[[#Headers],[01_LANCEMENT]:[15]],MATCH(récap!J1140,Tableau1[Codearticle],0),0),0)),"")</f>
        <v/>
      </c>
      <c r="S1140" t="e">
        <f>IF(P1140=0,"",VLOOKUP(J1140,[1]!Tableau1[#All],3,0))</f>
        <v>#REF!</v>
      </c>
      <c r="T1140" s="11">
        <f t="shared" si="148"/>
        <v>46</v>
      </c>
      <c r="U1140" t="str">
        <f t="shared" si="149"/>
        <v>2023-46</v>
      </c>
    </row>
    <row r="1141" spans="5:21" x14ac:dyDescent="0.3">
      <c r="E1141">
        <v>7248700</v>
      </c>
      <c r="H1141">
        <v>140</v>
      </c>
      <c r="I1141" t="s">
        <v>1169</v>
      </c>
      <c r="J1141" t="s">
        <v>14</v>
      </c>
      <c r="K1141" s="10">
        <v>45272</v>
      </c>
      <c r="L1141" t="s">
        <v>1800</v>
      </c>
      <c r="M1141" t="s">
        <v>28</v>
      </c>
      <c r="N1141" t="str">
        <f>IF(VLOOKUP(J1141,[1]liste!M:M,1,0)&gt;0,"oui","non")</f>
        <v>oui</v>
      </c>
      <c r="O1141" t="str">
        <f>VLOOKUP(J1141,[1]liste!M:N,2,0)</f>
        <v>DF</v>
      </c>
      <c r="P1141" t="e">
        <f>MATCH(J1141,[1]!Tableau1[Codearticle],0)</f>
        <v>#REF!</v>
      </c>
      <c r="R1141" t="str">
        <f ca="1">IFERROR(INDEX(Tableau1[[#Headers],[01_LANCEMENT]:[15]],1,MATCH(récap!H1141,OFFSET(Tableau1[[#Headers],[01_LANCEMENT]:[15]],MATCH(récap!J1141,Tableau1[Codearticle],0),0),0)),"")</f>
        <v/>
      </c>
      <c r="S1141" t="e">
        <f>IF(P1141=0,"",VLOOKUP(J1141,[1]!Tableau1[#All],3,0))</f>
        <v>#REF!</v>
      </c>
      <c r="T1141" s="11">
        <f t="shared" si="148"/>
        <v>50</v>
      </c>
      <c r="U1141" t="str">
        <f t="shared" si="149"/>
        <v>2023-50</v>
      </c>
    </row>
    <row r="1142" spans="5:21" x14ac:dyDescent="0.3">
      <c r="E1142">
        <v>4686072</v>
      </c>
      <c r="H1142">
        <v>140</v>
      </c>
      <c r="I1142" t="s">
        <v>1170</v>
      </c>
      <c r="J1142" t="s">
        <v>14</v>
      </c>
      <c r="K1142" s="10">
        <v>45266</v>
      </c>
      <c r="L1142" t="s">
        <v>1800</v>
      </c>
      <c r="M1142" t="s">
        <v>28</v>
      </c>
      <c r="N1142" t="str">
        <f>IF(VLOOKUP(J1142,[1]liste!M:M,1,0)&gt;0,"oui","non")</f>
        <v>oui</v>
      </c>
      <c r="O1142" t="str">
        <f>VLOOKUP(J1142,[1]liste!M:N,2,0)</f>
        <v>DF</v>
      </c>
      <c r="P1142" t="e">
        <f>MATCH(J1142,[1]!Tableau1[Codearticle],0)</f>
        <v>#REF!</v>
      </c>
      <c r="R1142" t="str">
        <f ca="1">IFERROR(INDEX(Tableau1[[#Headers],[01_LANCEMENT]:[15]],1,MATCH(récap!H1142,OFFSET(Tableau1[[#Headers],[01_LANCEMENT]:[15]],MATCH(récap!J1142,Tableau1[Codearticle],0),0),0)),"")</f>
        <v/>
      </c>
      <c r="S1142" t="e">
        <f>IF(P1142=0,"",VLOOKUP(J1142,[1]!Tableau1[#All],3,0))</f>
        <v>#REF!</v>
      </c>
      <c r="T1142" s="11">
        <f t="shared" si="148"/>
        <v>49</v>
      </c>
      <c r="U1142" t="str">
        <f t="shared" si="149"/>
        <v>2023-49</v>
      </c>
    </row>
    <row r="1143" spans="5:21" x14ac:dyDescent="0.3">
      <c r="E1143">
        <v>4083084</v>
      </c>
      <c r="H1143">
        <v>190</v>
      </c>
      <c r="I1143" t="s">
        <v>1171</v>
      </c>
      <c r="J1143" t="s">
        <v>14</v>
      </c>
      <c r="K1143" s="10">
        <v>45253</v>
      </c>
      <c r="L1143" t="s">
        <v>1800</v>
      </c>
      <c r="M1143" t="s">
        <v>28</v>
      </c>
      <c r="N1143" t="str">
        <f>IF(VLOOKUP(J1143,[1]liste!M:M,1,0)&gt;0,"oui","non")</f>
        <v>oui</v>
      </c>
      <c r="O1143" t="str">
        <f>VLOOKUP(J1143,[1]liste!M:N,2,0)</f>
        <v>DF</v>
      </c>
      <c r="P1143" t="e">
        <f>MATCH(J1143,[1]!Tableau1[Codearticle],0)</f>
        <v>#REF!</v>
      </c>
      <c r="R1143" t="str">
        <f ca="1">IFERROR(INDEX(Tableau1[[#Headers],[01_LANCEMENT]:[15]],1,MATCH(récap!H1143,OFFSET(Tableau1[[#Headers],[01_LANCEMENT]:[15]],MATCH(récap!J1143,Tableau1[Codearticle],0),0),0)),"")</f>
        <v/>
      </c>
      <c r="S1143" t="e">
        <f>IF(P1143=0,"",VLOOKUP(J1143,[1]!Tableau1[#All],3,0))</f>
        <v>#REF!</v>
      </c>
      <c r="T1143" s="11">
        <f t="shared" si="148"/>
        <v>47</v>
      </c>
      <c r="U1143" t="str">
        <f t="shared" si="149"/>
        <v>2023-47</v>
      </c>
    </row>
    <row r="1144" spans="5:21" x14ac:dyDescent="0.3">
      <c r="E1144">
        <v>9118544</v>
      </c>
      <c r="H1144">
        <v>190</v>
      </c>
      <c r="I1144" t="s">
        <v>1172</v>
      </c>
      <c r="J1144" t="s">
        <v>14</v>
      </c>
      <c r="K1144" s="10">
        <v>45290</v>
      </c>
      <c r="L1144" t="s">
        <v>1800</v>
      </c>
      <c r="M1144" t="s">
        <v>28</v>
      </c>
      <c r="N1144" t="str">
        <f>IF(VLOOKUP(J1144,[1]liste!M:M,1,0)&gt;0,"oui","non")</f>
        <v>oui</v>
      </c>
      <c r="O1144" t="str">
        <f>VLOOKUP(J1144,[1]liste!M:N,2,0)</f>
        <v>DF</v>
      </c>
      <c r="P1144" t="e">
        <f>MATCH(J1144,[1]!Tableau1[Codearticle],0)</f>
        <v>#REF!</v>
      </c>
      <c r="R1144" t="str">
        <f ca="1">IFERROR(INDEX(Tableau1[[#Headers],[01_LANCEMENT]:[15]],1,MATCH(récap!H1144,OFFSET(Tableau1[[#Headers],[01_LANCEMENT]:[15]],MATCH(récap!J1144,Tableau1[Codearticle],0),0),0)),"")</f>
        <v/>
      </c>
      <c r="S1144" t="e">
        <f>IF(P1144=0,"",VLOOKUP(J1144,[1]!Tableau1[#All],3,0))</f>
        <v>#REF!</v>
      </c>
      <c r="T1144" s="11">
        <f t="shared" si="148"/>
        <v>52</v>
      </c>
      <c r="U1144" t="str">
        <f t="shared" si="149"/>
        <v>2023-52</v>
      </c>
    </row>
    <row r="1145" spans="5:21" x14ac:dyDescent="0.3">
      <c r="E1145">
        <v>6989075</v>
      </c>
      <c r="H1145">
        <v>240</v>
      </c>
      <c r="I1145" t="s">
        <v>1173</v>
      </c>
      <c r="J1145" t="s">
        <v>14</v>
      </c>
      <c r="K1145" s="10">
        <v>45273</v>
      </c>
      <c r="L1145" t="s">
        <v>1800</v>
      </c>
      <c r="M1145" t="s">
        <v>28</v>
      </c>
      <c r="N1145" t="str">
        <f>IF(VLOOKUP(J1145,[1]liste!M:M,1,0)&gt;0,"oui","non")</f>
        <v>oui</v>
      </c>
      <c r="O1145" t="str">
        <f>VLOOKUP(J1145,[1]liste!M:N,2,0)</f>
        <v>DF</v>
      </c>
      <c r="P1145" t="e">
        <f>MATCH(J1145,[1]!Tableau1[Codearticle],0)</f>
        <v>#REF!</v>
      </c>
      <c r="R1145" t="str">
        <f ca="1">IFERROR(INDEX(Tableau1[[#Headers],[01_LANCEMENT]:[15]],1,MATCH(récap!H1145,OFFSET(Tableau1[[#Headers],[01_LANCEMENT]:[15]],MATCH(récap!J1145,Tableau1[Codearticle],0),0),0)),"")</f>
        <v/>
      </c>
      <c r="S1145" t="e">
        <f>IF(P1145=0,"",VLOOKUP(J1145,[1]!Tableau1[#All],3,0))</f>
        <v>#REF!</v>
      </c>
      <c r="T1145" s="11">
        <f t="shared" si="148"/>
        <v>50</v>
      </c>
      <c r="U1145" t="str">
        <f t="shared" si="149"/>
        <v>2023-50</v>
      </c>
    </row>
    <row r="1146" spans="5:21" x14ac:dyDescent="0.3">
      <c r="E1146">
        <v>8671877</v>
      </c>
      <c r="H1146">
        <v>130</v>
      </c>
      <c r="I1146" t="s">
        <v>1174</v>
      </c>
      <c r="J1146" t="s">
        <v>14</v>
      </c>
      <c r="K1146" s="10">
        <v>45238</v>
      </c>
      <c r="L1146" t="s">
        <v>1800</v>
      </c>
      <c r="M1146" t="s">
        <v>28</v>
      </c>
      <c r="N1146" t="str">
        <f>IF(VLOOKUP(J1146,[1]liste!M:M,1,0)&gt;0,"oui","non")</f>
        <v>oui</v>
      </c>
      <c r="O1146" t="str">
        <f>VLOOKUP(J1146,[1]liste!M:N,2,0)</f>
        <v>DF</v>
      </c>
      <c r="P1146" t="e">
        <f>MATCH(J1146,[1]!Tableau1[Codearticle],0)</f>
        <v>#REF!</v>
      </c>
      <c r="R1146" t="str">
        <f ca="1">IFERROR(INDEX(Tableau1[[#Headers],[01_LANCEMENT]:[15]],1,MATCH(récap!H1146,OFFSET(Tableau1[[#Headers],[01_LANCEMENT]:[15]],MATCH(récap!J1146,Tableau1[Codearticle],0),0),0)),"")</f>
        <v>04</v>
      </c>
      <c r="S1146" t="e">
        <f>IF(P1146=0,"",VLOOKUP(J1146,[1]!Tableau1[#All],3,0))</f>
        <v>#REF!</v>
      </c>
      <c r="T1146" s="11">
        <f t="shared" ref="T1146:T1156" si="150">_xlfn.ISOWEEKNUM(K1146)</f>
        <v>45</v>
      </c>
      <c r="U1146" t="str">
        <f t="shared" ref="U1146:U1156" si="151">YEAR(K1146)&amp;"-"&amp;""&amp;T1146</f>
        <v>2023-45</v>
      </c>
    </row>
    <row r="1147" spans="5:21" x14ac:dyDescent="0.3">
      <c r="E1147">
        <v>7844580</v>
      </c>
      <c r="H1147">
        <v>130</v>
      </c>
      <c r="I1147" t="s">
        <v>1175</v>
      </c>
      <c r="J1147" t="s">
        <v>14</v>
      </c>
      <c r="K1147" s="10">
        <v>45246</v>
      </c>
      <c r="L1147" t="s">
        <v>1800</v>
      </c>
      <c r="M1147" t="s">
        <v>28</v>
      </c>
      <c r="N1147" t="str">
        <f>IF(VLOOKUP(J1147,[1]liste!M:M,1,0)&gt;0,"oui","non")</f>
        <v>oui</v>
      </c>
      <c r="O1147" t="str">
        <f>VLOOKUP(J1147,[1]liste!M:N,2,0)</f>
        <v>DF</v>
      </c>
      <c r="P1147" t="e">
        <f>MATCH(J1147,[1]!Tableau1[Codearticle],0)</f>
        <v>#REF!</v>
      </c>
      <c r="R1147" t="str">
        <f ca="1">IFERROR(INDEX(Tableau1[[#Headers],[01_LANCEMENT]:[15]],1,MATCH(récap!H1147,OFFSET(Tableau1[[#Headers],[01_LANCEMENT]:[15]],MATCH(récap!J1147,Tableau1[Codearticle],0),0),0)),"")</f>
        <v>04</v>
      </c>
      <c r="S1147" t="e">
        <f>IF(P1147=0,"",VLOOKUP(J1147,[1]!Tableau1[#All],3,0))</f>
        <v>#REF!</v>
      </c>
      <c r="T1147" s="11">
        <f t="shared" si="150"/>
        <v>46</v>
      </c>
      <c r="U1147" t="str">
        <f t="shared" si="151"/>
        <v>2023-46</v>
      </c>
    </row>
    <row r="1148" spans="5:21" x14ac:dyDescent="0.3">
      <c r="E1148">
        <v>9026963</v>
      </c>
      <c r="H1148">
        <v>130</v>
      </c>
      <c r="I1148" t="s">
        <v>1176</v>
      </c>
      <c r="J1148" t="s">
        <v>14</v>
      </c>
      <c r="K1148" s="10">
        <v>45259</v>
      </c>
      <c r="L1148" t="s">
        <v>1800</v>
      </c>
      <c r="M1148" t="s">
        <v>28</v>
      </c>
      <c r="N1148" t="str">
        <f>IF(VLOOKUP(J1148,[1]liste!M:M,1,0)&gt;0,"oui","non")</f>
        <v>oui</v>
      </c>
      <c r="O1148" t="str">
        <f>VLOOKUP(J1148,[1]liste!M:N,2,0)</f>
        <v>DF</v>
      </c>
      <c r="P1148" t="e">
        <f>MATCH(J1148,[1]!Tableau1[Codearticle],0)</f>
        <v>#REF!</v>
      </c>
      <c r="R1148" t="str">
        <f ca="1">IFERROR(INDEX(Tableau1[[#Headers],[01_LANCEMENT]:[15]],1,MATCH(récap!H1148,OFFSET(Tableau1[[#Headers],[01_LANCEMENT]:[15]],MATCH(récap!J1148,Tableau1[Codearticle],0),0),0)),"")</f>
        <v>04</v>
      </c>
      <c r="S1148" t="e">
        <f>IF(P1148=0,"",VLOOKUP(J1148,[1]!Tableau1[#All],3,0))</f>
        <v>#REF!</v>
      </c>
      <c r="T1148" s="11">
        <f t="shared" si="150"/>
        <v>48</v>
      </c>
      <c r="U1148" t="str">
        <f t="shared" si="151"/>
        <v>2023-48</v>
      </c>
    </row>
    <row r="1149" spans="5:21" x14ac:dyDescent="0.3">
      <c r="E1149">
        <v>4031065</v>
      </c>
      <c r="H1149">
        <v>250</v>
      </c>
      <c r="I1149" t="s">
        <v>1177</v>
      </c>
      <c r="J1149" t="s">
        <v>14</v>
      </c>
      <c r="K1149" s="10">
        <v>45253</v>
      </c>
      <c r="L1149" t="s">
        <v>1800</v>
      </c>
      <c r="M1149" t="s">
        <v>28</v>
      </c>
      <c r="N1149" t="str">
        <f>IF(VLOOKUP(J1149,[1]liste!M:M,1,0)&gt;0,"oui","non")</f>
        <v>oui</v>
      </c>
      <c r="O1149" t="str">
        <f>VLOOKUP(J1149,[1]liste!M:N,2,0)</f>
        <v>DF</v>
      </c>
      <c r="P1149" t="e">
        <f>MATCH(J1149,[1]!Tableau1[Codearticle],0)</f>
        <v>#REF!</v>
      </c>
      <c r="R1149" t="str">
        <f ca="1">IFERROR(INDEX(Tableau1[[#Headers],[01_LANCEMENT]:[15]],1,MATCH(récap!H1149,OFFSET(Tableau1[[#Headers],[01_LANCEMENT]:[15]],MATCH(récap!J1149,Tableau1[Codearticle],0),0),0)),"")</f>
        <v/>
      </c>
      <c r="S1149" t="e">
        <f>IF(P1149=0,"",VLOOKUP(J1149,[1]!Tableau1[#All],3,0))</f>
        <v>#REF!</v>
      </c>
      <c r="T1149" s="11">
        <f t="shared" si="150"/>
        <v>47</v>
      </c>
      <c r="U1149" t="str">
        <f t="shared" si="151"/>
        <v>2023-47</v>
      </c>
    </row>
    <row r="1150" spans="5:21" x14ac:dyDescent="0.3">
      <c r="E1150">
        <v>3945536</v>
      </c>
      <c r="H1150">
        <v>250</v>
      </c>
      <c r="I1150" t="s">
        <v>1178</v>
      </c>
      <c r="J1150" t="s">
        <v>14</v>
      </c>
      <c r="K1150" s="10">
        <v>45251</v>
      </c>
      <c r="L1150" t="s">
        <v>1800</v>
      </c>
      <c r="M1150" t="s">
        <v>28</v>
      </c>
      <c r="N1150" t="str">
        <f>IF(VLOOKUP(J1150,[1]liste!M:M,1,0)&gt;0,"oui","non")</f>
        <v>oui</v>
      </c>
      <c r="O1150" t="str">
        <f>VLOOKUP(J1150,[1]liste!M:N,2,0)</f>
        <v>DF</v>
      </c>
      <c r="P1150" t="e">
        <f>MATCH(J1150,[1]!Tableau1[Codearticle],0)</f>
        <v>#REF!</v>
      </c>
      <c r="R1150" t="str">
        <f ca="1">IFERROR(INDEX(Tableau1[[#Headers],[01_LANCEMENT]:[15]],1,MATCH(récap!H1150,OFFSET(Tableau1[[#Headers],[01_LANCEMENT]:[15]],MATCH(récap!J1150,Tableau1[Codearticle],0),0),0)),"")</f>
        <v/>
      </c>
      <c r="S1150" t="e">
        <f>IF(P1150=0,"",VLOOKUP(J1150,[1]!Tableau1[#All],3,0))</f>
        <v>#REF!</v>
      </c>
      <c r="T1150" s="11">
        <f t="shared" si="150"/>
        <v>47</v>
      </c>
      <c r="U1150" t="str">
        <f t="shared" si="151"/>
        <v>2023-47</v>
      </c>
    </row>
    <row r="1151" spans="5:21" x14ac:dyDescent="0.3">
      <c r="E1151">
        <v>7069748</v>
      </c>
      <c r="H1151">
        <v>250</v>
      </c>
      <c r="I1151" t="s">
        <v>1179</v>
      </c>
      <c r="J1151" t="s">
        <v>14</v>
      </c>
      <c r="K1151" s="10">
        <v>45279</v>
      </c>
      <c r="L1151" t="s">
        <v>1800</v>
      </c>
      <c r="M1151" t="s">
        <v>28</v>
      </c>
      <c r="N1151" t="str">
        <f>IF(VLOOKUP(J1151,[1]liste!M:M,1,0)&gt;0,"oui","non")</f>
        <v>oui</v>
      </c>
      <c r="O1151" t="str">
        <f>VLOOKUP(J1151,[1]liste!M:N,2,0)</f>
        <v>DF</v>
      </c>
      <c r="P1151" t="e">
        <f>MATCH(J1151,[1]!Tableau1[Codearticle],0)</f>
        <v>#REF!</v>
      </c>
      <c r="R1151" t="str">
        <f ca="1">IFERROR(INDEX(Tableau1[[#Headers],[01_LANCEMENT]:[15]],1,MATCH(récap!H1151,OFFSET(Tableau1[[#Headers],[01_LANCEMENT]:[15]],MATCH(récap!J1151,Tableau1[Codearticle],0),0),0)),"")</f>
        <v/>
      </c>
      <c r="S1151" t="e">
        <f>IF(P1151=0,"",VLOOKUP(J1151,[1]!Tableau1[#All],3,0))</f>
        <v>#REF!</v>
      </c>
      <c r="T1151" s="11">
        <f t="shared" si="150"/>
        <v>51</v>
      </c>
      <c r="U1151" t="str">
        <f t="shared" si="151"/>
        <v>2023-51</v>
      </c>
    </row>
    <row r="1152" spans="5:21" x14ac:dyDescent="0.3">
      <c r="E1152">
        <v>6437590</v>
      </c>
      <c r="H1152">
        <v>250</v>
      </c>
      <c r="I1152" t="s">
        <v>1180</v>
      </c>
      <c r="J1152" t="s">
        <v>14</v>
      </c>
      <c r="K1152" s="10">
        <v>45265</v>
      </c>
      <c r="L1152" t="s">
        <v>1800</v>
      </c>
      <c r="M1152" t="s">
        <v>28</v>
      </c>
      <c r="N1152" t="str">
        <f>IF(VLOOKUP(J1152,[1]liste!M:M,1,0)&gt;0,"oui","non")</f>
        <v>oui</v>
      </c>
      <c r="O1152" t="str">
        <f>VLOOKUP(J1152,[1]liste!M:N,2,0)</f>
        <v>DF</v>
      </c>
      <c r="P1152" t="e">
        <f>MATCH(J1152,[1]!Tableau1[Codearticle],0)</f>
        <v>#REF!</v>
      </c>
      <c r="R1152" t="str">
        <f ca="1">IFERROR(INDEX(Tableau1[[#Headers],[01_LANCEMENT]:[15]],1,MATCH(récap!H1152,OFFSET(Tableau1[[#Headers],[01_LANCEMENT]:[15]],MATCH(récap!J1152,Tableau1[Codearticle],0),0),0)),"")</f>
        <v/>
      </c>
      <c r="S1152" t="e">
        <f>IF(P1152=0,"",VLOOKUP(J1152,[1]!Tableau1[#All],3,0))</f>
        <v>#REF!</v>
      </c>
      <c r="T1152" s="11">
        <f t="shared" si="150"/>
        <v>49</v>
      </c>
      <c r="U1152" t="str">
        <f t="shared" si="151"/>
        <v>2023-49</v>
      </c>
    </row>
    <row r="1153" spans="5:21" x14ac:dyDescent="0.3">
      <c r="E1153">
        <v>5807924</v>
      </c>
      <c r="H1153">
        <v>130</v>
      </c>
      <c r="I1153" t="s">
        <v>1181</v>
      </c>
      <c r="J1153" t="s">
        <v>14</v>
      </c>
      <c r="K1153" s="10">
        <v>45275</v>
      </c>
      <c r="L1153" t="s">
        <v>1800</v>
      </c>
      <c r="M1153" t="s">
        <v>28</v>
      </c>
      <c r="N1153" t="str">
        <f>IF(VLOOKUP(J1153,[1]liste!M:M,1,0)&gt;0,"oui","non")</f>
        <v>oui</v>
      </c>
      <c r="O1153" t="str">
        <f>VLOOKUP(J1153,[1]liste!M:N,2,0)</f>
        <v>DF</v>
      </c>
      <c r="P1153" t="e">
        <f>MATCH(J1153,[1]!Tableau1[Codearticle],0)</f>
        <v>#REF!</v>
      </c>
      <c r="R1153" t="str">
        <f ca="1">IFERROR(INDEX(Tableau1[[#Headers],[01_LANCEMENT]:[15]],1,MATCH(récap!H1153,OFFSET(Tableau1[[#Headers],[01_LANCEMENT]:[15]],MATCH(récap!J1153,Tableau1[Codearticle],0),0),0)),"")</f>
        <v>04</v>
      </c>
      <c r="S1153" t="e">
        <f>IF(P1153=0,"",VLOOKUP(J1153,[1]!Tableau1[#All],3,0))</f>
        <v>#REF!</v>
      </c>
      <c r="T1153" s="11">
        <f t="shared" si="150"/>
        <v>50</v>
      </c>
      <c r="U1153" t="str">
        <f t="shared" si="151"/>
        <v>2023-50</v>
      </c>
    </row>
    <row r="1154" spans="5:21" x14ac:dyDescent="0.3">
      <c r="E1154">
        <v>5997862</v>
      </c>
      <c r="H1154">
        <v>130</v>
      </c>
      <c r="I1154" t="s">
        <v>1182</v>
      </c>
      <c r="J1154" t="s">
        <v>14</v>
      </c>
      <c r="K1154" s="10">
        <v>45266</v>
      </c>
      <c r="L1154" t="s">
        <v>1800</v>
      </c>
      <c r="M1154" t="s">
        <v>28</v>
      </c>
      <c r="N1154" t="str">
        <f>IF(VLOOKUP(J1154,[1]liste!M:M,1,0)&gt;0,"oui","non")</f>
        <v>oui</v>
      </c>
      <c r="O1154" t="str">
        <f>VLOOKUP(J1154,[1]liste!M:N,2,0)</f>
        <v>DF</v>
      </c>
      <c r="P1154" t="e">
        <f>MATCH(J1154,[1]!Tableau1[Codearticle],0)</f>
        <v>#REF!</v>
      </c>
      <c r="R1154" t="str">
        <f ca="1">IFERROR(INDEX(Tableau1[[#Headers],[01_LANCEMENT]:[15]],1,MATCH(récap!H1154,OFFSET(Tableau1[[#Headers],[01_LANCEMENT]:[15]],MATCH(récap!J1154,Tableau1[Codearticle],0),0),0)),"")</f>
        <v>04</v>
      </c>
      <c r="S1154" t="e">
        <f>IF(P1154=0,"",VLOOKUP(J1154,[1]!Tableau1[#All],3,0))</f>
        <v>#REF!</v>
      </c>
      <c r="T1154" s="11">
        <f t="shared" si="150"/>
        <v>49</v>
      </c>
      <c r="U1154" t="str">
        <f t="shared" si="151"/>
        <v>2023-49</v>
      </c>
    </row>
    <row r="1155" spans="5:21" x14ac:dyDescent="0.3">
      <c r="E1155">
        <v>1692809</v>
      </c>
      <c r="H1155">
        <v>130</v>
      </c>
      <c r="I1155" t="s">
        <v>1183</v>
      </c>
      <c r="J1155" t="s">
        <v>14</v>
      </c>
      <c r="K1155" s="10">
        <v>45279</v>
      </c>
      <c r="L1155" t="s">
        <v>1800</v>
      </c>
      <c r="M1155" t="s">
        <v>28</v>
      </c>
      <c r="N1155" t="str">
        <f>IF(VLOOKUP(J1155,[1]liste!M:M,1,0)&gt;0,"oui","non")</f>
        <v>oui</v>
      </c>
      <c r="O1155" t="str">
        <f>VLOOKUP(J1155,[1]liste!M:N,2,0)</f>
        <v>DF</v>
      </c>
      <c r="P1155" t="e">
        <f>MATCH(J1155,[1]!Tableau1[Codearticle],0)</f>
        <v>#REF!</v>
      </c>
      <c r="R1155" t="str">
        <f ca="1">IFERROR(INDEX(Tableau1[[#Headers],[01_LANCEMENT]:[15]],1,MATCH(récap!H1155,OFFSET(Tableau1[[#Headers],[01_LANCEMENT]:[15]],MATCH(récap!J1155,Tableau1[Codearticle],0),0),0)),"")</f>
        <v>04</v>
      </c>
      <c r="S1155" t="e">
        <f>IF(P1155=0,"",VLOOKUP(J1155,[1]!Tableau1[#All],3,0))</f>
        <v>#REF!</v>
      </c>
      <c r="T1155" s="11">
        <f t="shared" si="150"/>
        <v>51</v>
      </c>
      <c r="U1155" t="str">
        <f t="shared" si="151"/>
        <v>2023-51</v>
      </c>
    </row>
    <row r="1156" spans="5:21" x14ac:dyDescent="0.3">
      <c r="E1156">
        <v>9834448</v>
      </c>
      <c r="H1156">
        <v>130</v>
      </c>
      <c r="I1156" t="s">
        <v>1184</v>
      </c>
      <c r="J1156" t="s">
        <v>14</v>
      </c>
      <c r="K1156" s="10">
        <v>45247</v>
      </c>
      <c r="L1156" t="s">
        <v>1800</v>
      </c>
      <c r="M1156" t="s">
        <v>28</v>
      </c>
      <c r="N1156" t="str">
        <f>IF(VLOOKUP(J1156,[1]liste!M:M,1,0)&gt;0,"oui","non")</f>
        <v>oui</v>
      </c>
      <c r="O1156" t="str">
        <f>VLOOKUP(J1156,[1]liste!M:N,2,0)</f>
        <v>DF</v>
      </c>
      <c r="P1156" t="e">
        <f>MATCH(J1156,[1]!Tableau1[Codearticle],0)</f>
        <v>#REF!</v>
      </c>
      <c r="R1156" t="str">
        <f ca="1">IFERROR(INDEX(Tableau1[[#Headers],[01_LANCEMENT]:[15]],1,MATCH(récap!H1156,OFFSET(Tableau1[[#Headers],[01_LANCEMENT]:[15]],MATCH(récap!J1156,Tableau1[Codearticle],0),0),0)),"")</f>
        <v>04</v>
      </c>
      <c r="S1156" t="e">
        <f>IF(P1156=0,"",VLOOKUP(J1156,[1]!Tableau1[#All],3,0))</f>
        <v>#REF!</v>
      </c>
      <c r="T1156" s="11">
        <f t="shared" si="150"/>
        <v>46</v>
      </c>
      <c r="U1156" t="str">
        <f t="shared" si="151"/>
        <v>2023-46</v>
      </c>
    </row>
    <row r="1157" spans="5:21" x14ac:dyDescent="0.3">
      <c r="E1157">
        <v>8894994</v>
      </c>
      <c r="H1157">
        <v>130</v>
      </c>
      <c r="I1157" t="s">
        <v>1185</v>
      </c>
      <c r="J1157" t="s">
        <v>14</v>
      </c>
      <c r="K1157" s="10">
        <v>45247</v>
      </c>
      <c r="L1157" t="s">
        <v>1800</v>
      </c>
      <c r="M1157" t="s">
        <v>28</v>
      </c>
      <c r="N1157" t="str">
        <f>IF(VLOOKUP(J1157,[1]liste!M:M,1,0)&gt;0,"oui","non")</f>
        <v>oui</v>
      </c>
      <c r="O1157" t="str">
        <f>VLOOKUP(J1157,[1]liste!M:N,2,0)</f>
        <v>DF</v>
      </c>
      <c r="P1157" t="e">
        <f>MATCH(J1157,[1]!Tableau1[Codearticle],0)</f>
        <v>#REF!</v>
      </c>
      <c r="R1157" t="str">
        <f ca="1">IFERROR(INDEX(Tableau1[[#Headers],[01_LANCEMENT]:[15]],1,MATCH(récap!H1157,OFFSET(Tableau1[[#Headers],[01_LANCEMENT]:[15]],MATCH(récap!J1157,Tableau1[Codearticle],0),0),0)),"")</f>
        <v>04</v>
      </c>
      <c r="S1157" t="e">
        <f>IF(P1157=0,"",VLOOKUP(J1157,[1]!Tableau1[#All],3,0))</f>
        <v>#REF!</v>
      </c>
      <c r="T1157" s="11">
        <f t="shared" ref="T1157:T1163" si="152">_xlfn.ISOWEEKNUM(K1157)</f>
        <v>46</v>
      </c>
      <c r="U1157" t="str">
        <f t="shared" ref="U1157:U1163" si="153">YEAR(K1157)&amp;"-"&amp;""&amp;T1157</f>
        <v>2023-46</v>
      </c>
    </row>
    <row r="1158" spans="5:21" x14ac:dyDescent="0.3">
      <c r="E1158">
        <v>8559539</v>
      </c>
      <c r="H1158">
        <v>200</v>
      </c>
      <c r="I1158" t="s">
        <v>1186</v>
      </c>
      <c r="J1158" t="s">
        <v>14</v>
      </c>
      <c r="K1158" s="10">
        <v>45275</v>
      </c>
      <c r="L1158" t="s">
        <v>1800</v>
      </c>
      <c r="M1158" t="s">
        <v>28</v>
      </c>
      <c r="N1158" t="str">
        <f>IF(VLOOKUP(J1158,[1]liste!M:M,1,0)&gt;0,"oui","non")</f>
        <v>oui</v>
      </c>
      <c r="O1158" t="str">
        <f>VLOOKUP(J1158,[1]liste!M:N,2,0)</f>
        <v>DF</v>
      </c>
      <c r="P1158" t="e">
        <f>MATCH(J1158,[1]!Tableau1[Codearticle],0)</f>
        <v>#REF!</v>
      </c>
      <c r="R1158" t="str">
        <f ca="1">IFERROR(INDEX(Tableau1[[#Headers],[01_LANCEMENT]:[15]],1,MATCH(récap!H1158,OFFSET(Tableau1[[#Headers],[01_LANCEMENT]:[15]],MATCH(récap!J1158,Tableau1[Codearticle],0),0),0)),"")</f>
        <v/>
      </c>
      <c r="S1158" t="e">
        <f>IF(P1158=0,"",VLOOKUP(J1158,[1]!Tableau1[#All],3,0))</f>
        <v>#REF!</v>
      </c>
      <c r="T1158" s="11">
        <f t="shared" si="152"/>
        <v>50</v>
      </c>
      <c r="U1158" t="str">
        <f t="shared" si="153"/>
        <v>2023-50</v>
      </c>
    </row>
    <row r="1159" spans="5:21" x14ac:dyDescent="0.3">
      <c r="E1159">
        <v>3733783</v>
      </c>
      <c r="H1159">
        <v>130</v>
      </c>
      <c r="I1159" t="s">
        <v>1187</v>
      </c>
      <c r="J1159" t="s">
        <v>14</v>
      </c>
      <c r="K1159" s="10">
        <v>45273</v>
      </c>
      <c r="L1159" t="s">
        <v>1800</v>
      </c>
      <c r="M1159" t="s">
        <v>28</v>
      </c>
      <c r="N1159" t="str">
        <f>IF(VLOOKUP(J1159,[1]liste!M:M,1,0)&gt;0,"oui","non")</f>
        <v>oui</v>
      </c>
      <c r="O1159" t="str">
        <f>VLOOKUP(J1159,[1]liste!M:N,2,0)</f>
        <v>DF</v>
      </c>
      <c r="P1159" t="e">
        <f>MATCH(J1159,[1]!Tableau1[Codearticle],0)</f>
        <v>#REF!</v>
      </c>
      <c r="R1159" t="str">
        <f ca="1">IFERROR(INDEX(Tableau1[[#Headers],[01_LANCEMENT]:[15]],1,MATCH(récap!H1159,OFFSET(Tableau1[[#Headers],[01_LANCEMENT]:[15]],MATCH(récap!J1159,Tableau1[Codearticle],0),0),0)),"")</f>
        <v>04</v>
      </c>
      <c r="S1159" t="e">
        <f>IF(P1159=0,"",VLOOKUP(J1159,[1]!Tableau1[#All],3,0))</f>
        <v>#REF!</v>
      </c>
      <c r="T1159" s="11">
        <f t="shared" si="152"/>
        <v>50</v>
      </c>
      <c r="U1159" t="str">
        <f t="shared" si="153"/>
        <v>2023-50</v>
      </c>
    </row>
    <row r="1160" spans="5:21" x14ac:dyDescent="0.3">
      <c r="E1160">
        <v>6365968</v>
      </c>
      <c r="H1160">
        <v>20</v>
      </c>
      <c r="I1160" t="s">
        <v>1188</v>
      </c>
      <c r="J1160">
        <v>10028920</v>
      </c>
      <c r="K1160" s="10">
        <v>45271</v>
      </c>
      <c r="L1160" t="s">
        <v>1800</v>
      </c>
      <c r="M1160" t="s">
        <v>28</v>
      </c>
      <c r="N1160" t="str">
        <f>IF(VLOOKUP(J1160,[1]liste!M:M,1,0)&gt;0,"oui","non")</f>
        <v>oui</v>
      </c>
      <c r="O1160" t="str">
        <f>VLOOKUP(J1160,[1]liste!M:N,2,0)</f>
        <v>MANCHON</v>
      </c>
      <c r="P1160" t="e">
        <f>MATCH(J1160,[1]!Tableau1[Codearticle],0)</f>
        <v>#REF!</v>
      </c>
      <c r="R1160" t="str">
        <f ca="1">IFERROR(INDEX(Tableau1[[#Headers],[01_LANCEMENT]:[15]],1,MATCH(récap!H1160,OFFSET(Tableau1[[#Headers],[01_LANCEMENT]:[15]],MATCH(récap!J1160,Tableau1[Codearticle],0),0),0)),"")</f>
        <v/>
      </c>
      <c r="S1160" t="e">
        <f>IF(P1160=0,"",VLOOKUP(J1160,[1]!Tableau1[#All],3,0))</f>
        <v>#REF!</v>
      </c>
      <c r="T1160" s="11">
        <f t="shared" si="152"/>
        <v>50</v>
      </c>
      <c r="U1160" t="str">
        <f t="shared" si="153"/>
        <v>2023-50</v>
      </c>
    </row>
    <row r="1161" spans="5:21" x14ac:dyDescent="0.3">
      <c r="E1161">
        <v>9695183</v>
      </c>
      <c r="H1161">
        <v>20</v>
      </c>
      <c r="I1161" t="s">
        <v>1189</v>
      </c>
      <c r="J1161">
        <v>10028920</v>
      </c>
      <c r="K1161" s="10">
        <v>45271</v>
      </c>
      <c r="L1161" t="s">
        <v>1800</v>
      </c>
      <c r="M1161" t="s">
        <v>28</v>
      </c>
      <c r="N1161" t="str">
        <f>IF(VLOOKUP(J1161,[1]liste!M:M,1,0)&gt;0,"oui","non")</f>
        <v>oui</v>
      </c>
      <c r="O1161" t="str">
        <f>VLOOKUP(J1161,[1]liste!M:N,2,0)</f>
        <v>MANCHON</v>
      </c>
      <c r="P1161" t="e">
        <f>MATCH(J1161,[1]!Tableau1[Codearticle],0)</f>
        <v>#REF!</v>
      </c>
      <c r="R1161" t="str">
        <f ca="1">IFERROR(INDEX(Tableau1[[#Headers],[01_LANCEMENT]:[15]],1,MATCH(récap!H1161,OFFSET(Tableau1[[#Headers],[01_LANCEMENT]:[15]],MATCH(récap!J1161,Tableau1[Codearticle],0),0),0)),"")</f>
        <v/>
      </c>
      <c r="S1161" t="e">
        <f>IF(P1161=0,"",VLOOKUP(J1161,[1]!Tableau1[#All],3,0))</f>
        <v>#REF!</v>
      </c>
      <c r="T1161" s="11">
        <f t="shared" si="152"/>
        <v>50</v>
      </c>
      <c r="U1161" t="str">
        <f t="shared" si="153"/>
        <v>2023-50</v>
      </c>
    </row>
    <row r="1162" spans="5:21" x14ac:dyDescent="0.3">
      <c r="E1162">
        <v>7310664</v>
      </c>
      <c r="H1162">
        <v>1010</v>
      </c>
      <c r="I1162" t="s">
        <v>1190</v>
      </c>
      <c r="J1162" t="s">
        <v>14</v>
      </c>
      <c r="K1162" s="10">
        <v>45250</v>
      </c>
      <c r="L1162" t="s">
        <v>1800</v>
      </c>
      <c r="M1162" t="s">
        <v>28</v>
      </c>
      <c r="N1162" t="str">
        <f>IF(VLOOKUP(J1162,[1]liste!M:M,1,0)&gt;0,"oui","non")</f>
        <v>oui</v>
      </c>
      <c r="O1162" t="str">
        <f>VLOOKUP(J1162,[1]liste!M:N,2,0)</f>
        <v>DF</v>
      </c>
      <c r="P1162" t="e">
        <f>MATCH(J1162,[1]!Tableau1[Codearticle],0)</f>
        <v>#REF!</v>
      </c>
      <c r="R1162" t="str">
        <f ca="1">IFERROR(INDEX(Tableau1[[#Headers],[01_LANCEMENT]:[15]],1,MATCH(récap!H1162,OFFSET(Tableau1[[#Headers],[01_LANCEMENT]:[15]],MATCH(récap!J1162,Tableau1[Codearticle],0),0),0)),"")</f>
        <v/>
      </c>
      <c r="S1162" t="e">
        <f>IF(P1162=0,"",VLOOKUP(J1162,[1]!Tableau1[#All],3,0))</f>
        <v>#REF!</v>
      </c>
      <c r="T1162" s="11">
        <f t="shared" si="152"/>
        <v>47</v>
      </c>
      <c r="U1162" t="str">
        <f t="shared" si="153"/>
        <v>2023-47</v>
      </c>
    </row>
    <row r="1163" spans="5:21" x14ac:dyDescent="0.3">
      <c r="E1163">
        <v>6238755</v>
      </c>
      <c r="H1163">
        <v>190</v>
      </c>
      <c r="I1163" t="s">
        <v>1191</v>
      </c>
      <c r="J1163" t="s">
        <v>14</v>
      </c>
      <c r="K1163" s="10">
        <v>45259</v>
      </c>
      <c r="L1163" t="s">
        <v>1800</v>
      </c>
      <c r="M1163" t="s">
        <v>28</v>
      </c>
      <c r="N1163" t="str">
        <f>IF(VLOOKUP(J1163,[1]liste!M:M,1,0)&gt;0,"oui","non")</f>
        <v>oui</v>
      </c>
      <c r="O1163" t="str">
        <f>VLOOKUP(J1163,[1]liste!M:N,2,0)</f>
        <v>DF</v>
      </c>
      <c r="P1163" t="e">
        <f>MATCH(J1163,[1]!Tableau1[Codearticle],0)</f>
        <v>#REF!</v>
      </c>
      <c r="R1163" t="str">
        <f ca="1">IFERROR(INDEX(Tableau1[[#Headers],[01_LANCEMENT]:[15]],1,MATCH(récap!H1163,OFFSET(Tableau1[[#Headers],[01_LANCEMENT]:[15]],MATCH(récap!J1163,Tableau1[Codearticle],0),0),0)),"")</f>
        <v/>
      </c>
      <c r="S1163" t="e">
        <f>IF(P1163=0,"",VLOOKUP(J1163,[1]!Tableau1[#All],3,0))</f>
        <v>#REF!</v>
      </c>
      <c r="T1163" s="11">
        <f t="shared" si="152"/>
        <v>48</v>
      </c>
      <c r="U1163" t="str">
        <f t="shared" si="153"/>
        <v>2023-48</v>
      </c>
    </row>
    <row r="1164" spans="5:21" x14ac:dyDescent="0.3">
      <c r="E1164">
        <v>6124677</v>
      </c>
      <c r="H1164">
        <v>190</v>
      </c>
      <c r="I1164" t="s">
        <v>1192</v>
      </c>
      <c r="J1164" t="s">
        <v>14</v>
      </c>
      <c r="K1164" s="10">
        <v>45271</v>
      </c>
      <c r="L1164" t="s">
        <v>1800</v>
      </c>
      <c r="M1164" t="s">
        <v>28</v>
      </c>
      <c r="N1164" t="str">
        <f>IF(VLOOKUP(J1164,[1]liste!M:M,1,0)&gt;0,"oui","non")</f>
        <v>oui</v>
      </c>
      <c r="O1164" t="str">
        <f>VLOOKUP(J1164,[1]liste!M:N,2,0)</f>
        <v>DF</v>
      </c>
      <c r="P1164" t="e">
        <f>MATCH(J1164,[1]!Tableau1[Codearticle],0)</f>
        <v>#REF!</v>
      </c>
      <c r="R1164" t="str">
        <f ca="1">IFERROR(INDEX(Tableau1[[#Headers],[01_LANCEMENT]:[15]],1,MATCH(récap!H1164,OFFSET(Tableau1[[#Headers],[01_LANCEMENT]:[15]],MATCH(récap!J1164,Tableau1[Codearticle],0),0),0)),"")</f>
        <v/>
      </c>
      <c r="S1164" t="e">
        <f>IF(P1164=0,"",VLOOKUP(J1164,[1]!Tableau1[#All],3,0))</f>
        <v>#REF!</v>
      </c>
      <c r="T1164" s="11">
        <f t="shared" ref="T1164:T1171" si="154">_xlfn.ISOWEEKNUM(K1164)</f>
        <v>50</v>
      </c>
      <c r="U1164" t="str">
        <f t="shared" ref="U1164:U1171" si="155">YEAR(K1164)&amp;"-"&amp;""&amp;T1164</f>
        <v>2023-50</v>
      </c>
    </row>
    <row r="1165" spans="5:21" x14ac:dyDescent="0.3">
      <c r="E1165">
        <v>9052095</v>
      </c>
      <c r="H1165">
        <v>130</v>
      </c>
      <c r="I1165" t="s">
        <v>1193</v>
      </c>
      <c r="J1165" t="s">
        <v>14</v>
      </c>
      <c r="K1165" s="10">
        <v>45287</v>
      </c>
      <c r="L1165" t="s">
        <v>1800</v>
      </c>
      <c r="M1165" t="s">
        <v>28</v>
      </c>
      <c r="N1165" t="str">
        <f>IF(VLOOKUP(J1165,[1]liste!M:M,1,0)&gt;0,"oui","non")</f>
        <v>oui</v>
      </c>
      <c r="O1165" t="str">
        <f>VLOOKUP(J1165,[1]liste!M:N,2,0)</f>
        <v>DF</v>
      </c>
      <c r="P1165" t="e">
        <f>MATCH(J1165,[1]!Tableau1[Codearticle],0)</f>
        <v>#REF!</v>
      </c>
      <c r="R1165" t="str">
        <f ca="1">IFERROR(INDEX(Tableau1[[#Headers],[01_LANCEMENT]:[15]],1,MATCH(récap!H1165,OFFSET(Tableau1[[#Headers],[01_LANCEMENT]:[15]],MATCH(récap!J1165,Tableau1[Codearticle],0),0),0)),"")</f>
        <v>04</v>
      </c>
      <c r="S1165" t="e">
        <f>IF(P1165=0,"",VLOOKUP(J1165,[1]!Tableau1[#All],3,0))</f>
        <v>#REF!</v>
      </c>
      <c r="T1165" s="11">
        <f t="shared" si="154"/>
        <v>52</v>
      </c>
      <c r="U1165" t="str">
        <f t="shared" si="155"/>
        <v>2023-52</v>
      </c>
    </row>
    <row r="1166" spans="5:21" x14ac:dyDescent="0.3">
      <c r="E1166">
        <v>4164789</v>
      </c>
      <c r="H1166">
        <v>130</v>
      </c>
      <c r="I1166" t="s">
        <v>1194</v>
      </c>
      <c r="J1166" t="s">
        <v>14</v>
      </c>
      <c r="K1166" s="10">
        <v>45282</v>
      </c>
      <c r="L1166" t="s">
        <v>1800</v>
      </c>
      <c r="M1166" t="s">
        <v>28</v>
      </c>
      <c r="N1166" t="str">
        <f>IF(VLOOKUP(J1166,[1]liste!M:M,1,0)&gt;0,"oui","non")</f>
        <v>oui</v>
      </c>
      <c r="O1166" t="str">
        <f>VLOOKUP(J1166,[1]liste!M:N,2,0)</f>
        <v>DF</v>
      </c>
      <c r="P1166" t="e">
        <f>MATCH(J1166,[1]!Tableau1[Codearticle],0)</f>
        <v>#REF!</v>
      </c>
      <c r="R1166" t="str">
        <f ca="1">IFERROR(INDEX(Tableau1[[#Headers],[01_LANCEMENT]:[15]],1,MATCH(récap!H1166,OFFSET(Tableau1[[#Headers],[01_LANCEMENT]:[15]],MATCH(récap!J1166,Tableau1[Codearticle],0),0),0)),"")</f>
        <v>04</v>
      </c>
      <c r="S1166" t="e">
        <f>IF(P1166=0,"",VLOOKUP(J1166,[1]!Tableau1[#All],3,0))</f>
        <v>#REF!</v>
      </c>
      <c r="T1166" s="11">
        <f t="shared" si="154"/>
        <v>51</v>
      </c>
      <c r="U1166" t="str">
        <f t="shared" si="155"/>
        <v>2023-51</v>
      </c>
    </row>
    <row r="1167" spans="5:21" x14ac:dyDescent="0.3">
      <c r="E1167">
        <v>5883563</v>
      </c>
      <c r="H1167">
        <v>9020</v>
      </c>
      <c r="I1167" t="s">
        <v>1195</v>
      </c>
      <c r="J1167" t="s">
        <v>14</v>
      </c>
      <c r="K1167" s="10">
        <v>45245</v>
      </c>
      <c r="L1167" t="s">
        <v>1800</v>
      </c>
      <c r="M1167" t="s">
        <v>28</v>
      </c>
      <c r="N1167" t="str">
        <f>IF(VLOOKUP(J1167,[1]liste!M:M,1,0)&gt;0,"oui","non")</f>
        <v>oui</v>
      </c>
      <c r="O1167" t="str">
        <f>VLOOKUP(J1167,[1]liste!M:N,2,0)</f>
        <v>DF</v>
      </c>
      <c r="P1167" t="e">
        <f>MATCH(J1167,[1]!Tableau1[Codearticle],0)</f>
        <v>#REF!</v>
      </c>
      <c r="R1167" t="str">
        <f ca="1">IFERROR(INDEX(Tableau1[[#Headers],[01_LANCEMENT]:[15]],1,MATCH(récap!H1167,OFFSET(Tableau1[[#Headers],[01_LANCEMENT]:[15]],MATCH(récap!J1167,Tableau1[Codearticle],0),0),0)),"")</f>
        <v/>
      </c>
      <c r="S1167" t="e">
        <f>IF(P1167=0,"",VLOOKUP(J1167,[1]!Tableau1[#All],3,0))</f>
        <v>#REF!</v>
      </c>
      <c r="T1167" s="11">
        <f t="shared" si="154"/>
        <v>46</v>
      </c>
      <c r="U1167" t="str">
        <f t="shared" si="155"/>
        <v>2023-46</v>
      </c>
    </row>
    <row r="1168" spans="5:21" x14ac:dyDescent="0.3">
      <c r="E1168">
        <v>6661575</v>
      </c>
      <c r="H1168">
        <v>9020</v>
      </c>
      <c r="I1168" t="s">
        <v>1196</v>
      </c>
      <c r="J1168" t="s">
        <v>14</v>
      </c>
      <c r="K1168" s="10">
        <v>45245</v>
      </c>
      <c r="L1168" t="s">
        <v>1800</v>
      </c>
      <c r="M1168" t="s">
        <v>28</v>
      </c>
      <c r="N1168" t="str">
        <f>IF(VLOOKUP(J1168,[1]liste!M:M,1,0)&gt;0,"oui","non")</f>
        <v>oui</v>
      </c>
      <c r="O1168" t="str">
        <f>VLOOKUP(J1168,[1]liste!M:N,2,0)</f>
        <v>DF</v>
      </c>
      <c r="P1168" t="e">
        <f>MATCH(J1168,[1]!Tableau1[Codearticle],0)</f>
        <v>#REF!</v>
      </c>
      <c r="R1168" t="str">
        <f ca="1">IFERROR(INDEX(Tableau1[[#Headers],[01_LANCEMENT]:[15]],1,MATCH(récap!H1168,OFFSET(Tableau1[[#Headers],[01_LANCEMENT]:[15]],MATCH(récap!J1168,Tableau1[Codearticle],0),0),0)),"")</f>
        <v/>
      </c>
      <c r="S1168" t="e">
        <f>IF(P1168=0,"",VLOOKUP(J1168,[1]!Tableau1[#All],3,0))</f>
        <v>#REF!</v>
      </c>
      <c r="T1168" s="11">
        <f t="shared" si="154"/>
        <v>46</v>
      </c>
      <c r="U1168" t="str">
        <f t="shared" si="155"/>
        <v>2023-46</v>
      </c>
    </row>
    <row r="1169" spans="5:21" x14ac:dyDescent="0.3">
      <c r="E1169">
        <v>5234402</v>
      </c>
      <c r="H1169">
        <v>190</v>
      </c>
      <c r="I1169" t="s">
        <v>1197</v>
      </c>
      <c r="J1169" t="s">
        <v>14</v>
      </c>
      <c r="K1169" s="10">
        <v>45262</v>
      </c>
      <c r="L1169" t="s">
        <v>1800</v>
      </c>
      <c r="M1169" t="s">
        <v>28</v>
      </c>
      <c r="N1169" t="str">
        <f>IF(VLOOKUP(J1169,[1]liste!M:M,1,0)&gt;0,"oui","non")</f>
        <v>oui</v>
      </c>
      <c r="O1169" t="str">
        <f>VLOOKUP(J1169,[1]liste!M:N,2,0)</f>
        <v>DF</v>
      </c>
      <c r="P1169" t="e">
        <f>MATCH(J1169,[1]!Tableau1[Codearticle],0)</f>
        <v>#REF!</v>
      </c>
      <c r="R1169" t="str">
        <f ca="1">IFERROR(INDEX(Tableau1[[#Headers],[01_LANCEMENT]:[15]],1,MATCH(récap!H1169,OFFSET(Tableau1[[#Headers],[01_LANCEMENT]:[15]],MATCH(récap!J1169,Tableau1[Codearticle],0),0),0)),"")</f>
        <v/>
      </c>
      <c r="S1169" t="e">
        <f>IF(P1169=0,"",VLOOKUP(J1169,[1]!Tableau1[#All],3,0))</f>
        <v>#REF!</v>
      </c>
      <c r="T1169" s="11">
        <f t="shared" si="154"/>
        <v>48</v>
      </c>
      <c r="U1169" t="str">
        <f t="shared" si="155"/>
        <v>2023-48</v>
      </c>
    </row>
    <row r="1170" spans="5:21" x14ac:dyDescent="0.3">
      <c r="E1170">
        <v>5556056</v>
      </c>
      <c r="H1170">
        <v>190</v>
      </c>
      <c r="I1170" t="s">
        <v>1198</v>
      </c>
      <c r="J1170" t="s">
        <v>14</v>
      </c>
      <c r="K1170" s="10">
        <v>45274</v>
      </c>
      <c r="L1170" t="s">
        <v>1800</v>
      </c>
      <c r="M1170" t="s">
        <v>28</v>
      </c>
      <c r="N1170" t="str">
        <f>IF(VLOOKUP(J1170,[1]liste!M:M,1,0)&gt;0,"oui","non")</f>
        <v>oui</v>
      </c>
      <c r="O1170" t="str">
        <f>VLOOKUP(J1170,[1]liste!M:N,2,0)</f>
        <v>DF</v>
      </c>
      <c r="P1170" t="e">
        <f>MATCH(J1170,[1]!Tableau1[Codearticle],0)</f>
        <v>#REF!</v>
      </c>
      <c r="R1170" t="str">
        <f ca="1">IFERROR(INDEX(Tableau1[[#Headers],[01_LANCEMENT]:[15]],1,MATCH(récap!H1170,OFFSET(Tableau1[[#Headers],[01_LANCEMENT]:[15]],MATCH(récap!J1170,Tableau1[Codearticle],0),0),0)),"")</f>
        <v/>
      </c>
      <c r="S1170" t="e">
        <f>IF(P1170=0,"",VLOOKUP(J1170,[1]!Tableau1[#All],3,0))</f>
        <v>#REF!</v>
      </c>
      <c r="T1170" s="11">
        <f t="shared" si="154"/>
        <v>50</v>
      </c>
      <c r="U1170" t="str">
        <f t="shared" si="155"/>
        <v>2023-50</v>
      </c>
    </row>
    <row r="1171" spans="5:21" x14ac:dyDescent="0.3">
      <c r="E1171">
        <v>7223761</v>
      </c>
      <c r="H1171">
        <v>9040</v>
      </c>
      <c r="I1171" t="s">
        <v>1199</v>
      </c>
      <c r="J1171" t="s">
        <v>14</v>
      </c>
      <c r="K1171" s="10">
        <v>45279</v>
      </c>
      <c r="L1171" t="s">
        <v>1800</v>
      </c>
      <c r="M1171" t="s">
        <v>28</v>
      </c>
      <c r="N1171" t="str">
        <f>IF(VLOOKUP(J1171,[1]liste!M:M,1,0)&gt;0,"oui","non")</f>
        <v>oui</v>
      </c>
      <c r="O1171" t="str">
        <f>VLOOKUP(J1171,[1]liste!M:N,2,0)</f>
        <v>DF</v>
      </c>
      <c r="P1171" t="e">
        <f>MATCH(J1171,[1]!Tableau1[Codearticle],0)</f>
        <v>#REF!</v>
      </c>
      <c r="R1171" t="str">
        <f ca="1">IFERROR(INDEX(Tableau1[[#Headers],[01_LANCEMENT]:[15]],1,MATCH(récap!H1171,OFFSET(Tableau1[[#Headers],[01_LANCEMENT]:[15]],MATCH(récap!J1171,Tableau1[Codearticle],0),0),0)),"")</f>
        <v/>
      </c>
      <c r="S1171" t="e">
        <f>IF(P1171=0,"",VLOOKUP(J1171,[1]!Tableau1[#All],3,0))</f>
        <v>#REF!</v>
      </c>
      <c r="T1171" s="11">
        <f t="shared" si="154"/>
        <v>51</v>
      </c>
      <c r="U1171" t="str">
        <f t="shared" si="155"/>
        <v>2023-51</v>
      </c>
    </row>
    <row r="1172" spans="5:21" x14ac:dyDescent="0.3">
      <c r="E1172">
        <v>5953409</v>
      </c>
      <c r="H1172">
        <v>180</v>
      </c>
      <c r="I1172" t="s">
        <v>1200</v>
      </c>
      <c r="J1172" t="s">
        <v>14</v>
      </c>
      <c r="K1172" s="10">
        <v>45261</v>
      </c>
      <c r="L1172" t="s">
        <v>1800</v>
      </c>
      <c r="M1172" t="s">
        <v>28</v>
      </c>
      <c r="N1172" t="str">
        <f>IF(VLOOKUP(J1172,[1]liste!M:M,1,0)&gt;0,"oui","non")</f>
        <v>oui</v>
      </c>
      <c r="O1172" t="str">
        <f>VLOOKUP(J1172,[1]liste!M:N,2,0)</f>
        <v>DF</v>
      </c>
      <c r="P1172" t="e">
        <f>MATCH(J1172,[1]!Tableau1[Codearticle],0)</f>
        <v>#REF!</v>
      </c>
      <c r="R1172" t="str">
        <f ca="1">IFERROR(INDEX(Tableau1[[#Headers],[01_LANCEMENT]:[15]],1,MATCH(récap!H1172,OFFSET(Tableau1[[#Headers],[01_LANCEMENT]:[15]],MATCH(récap!J1172,Tableau1[Codearticle],0),0),0)),"")</f>
        <v/>
      </c>
      <c r="S1172" t="e">
        <f>IF(P1172=0,"",VLOOKUP(J1172,[1]!Tableau1[#All],3,0))</f>
        <v>#REF!</v>
      </c>
      <c r="T1172" s="11">
        <f t="shared" ref="T1172:T1181" si="156">_xlfn.ISOWEEKNUM(K1172)</f>
        <v>48</v>
      </c>
      <c r="U1172" t="str">
        <f t="shared" ref="U1172:U1181" si="157">YEAR(K1172)&amp;"-"&amp;""&amp;T1172</f>
        <v>2023-48</v>
      </c>
    </row>
    <row r="1173" spans="5:21" x14ac:dyDescent="0.3">
      <c r="E1173">
        <v>2478934</v>
      </c>
      <c r="H1173">
        <v>180</v>
      </c>
      <c r="I1173" t="s">
        <v>1201</v>
      </c>
      <c r="J1173" t="s">
        <v>14</v>
      </c>
      <c r="K1173" s="10">
        <v>45260</v>
      </c>
      <c r="L1173" t="s">
        <v>1800</v>
      </c>
      <c r="M1173" t="s">
        <v>28</v>
      </c>
      <c r="N1173" t="str">
        <f>IF(VLOOKUP(J1173,[1]liste!M:M,1,0)&gt;0,"oui","non")</f>
        <v>oui</v>
      </c>
      <c r="O1173" t="str">
        <f>VLOOKUP(J1173,[1]liste!M:N,2,0)</f>
        <v>DF</v>
      </c>
      <c r="P1173" t="e">
        <f>MATCH(J1173,[1]!Tableau1[Codearticle],0)</f>
        <v>#REF!</v>
      </c>
      <c r="R1173" t="str">
        <f ca="1">IFERROR(INDEX(Tableau1[[#Headers],[01_LANCEMENT]:[15]],1,MATCH(récap!H1173,OFFSET(Tableau1[[#Headers],[01_LANCEMENT]:[15]],MATCH(récap!J1173,Tableau1[Codearticle],0),0),0)),"")</f>
        <v/>
      </c>
      <c r="S1173" t="e">
        <f>IF(P1173=0,"",VLOOKUP(J1173,[1]!Tableau1[#All],3,0))</f>
        <v>#REF!</v>
      </c>
      <c r="T1173" s="11">
        <f t="shared" si="156"/>
        <v>48</v>
      </c>
      <c r="U1173" t="str">
        <f t="shared" si="157"/>
        <v>2023-48</v>
      </c>
    </row>
    <row r="1174" spans="5:21" x14ac:dyDescent="0.3">
      <c r="E1174">
        <v>8660820</v>
      </c>
      <c r="H1174">
        <v>200</v>
      </c>
      <c r="I1174" t="s">
        <v>1202</v>
      </c>
      <c r="J1174" t="s">
        <v>14</v>
      </c>
      <c r="K1174" s="10">
        <v>45262</v>
      </c>
      <c r="L1174" t="s">
        <v>1800</v>
      </c>
      <c r="M1174" t="s">
        <v>28</v>
      </c>
      <c r="N1174" t="str">
        <f>IF(VLOOKUP(J1174,[1]liste!M:M,1,0)&gt;0,"oui","non")</f>
        <v>oui</v>
      </c>
      <c r="O1174" t="str">
        <f>VLOOKUP(J1174,[1]liste!M:N,2,0)</f>
        <v>DF</v>
      </c>
      <c r="P1174" t="e">
        <f>MATCH(J1174,[1]!Tableau1[Codearticle],0)</f>
        <v>#REF!</v>
      </c>
      <c r="R1174" t="str">
        <f ca="1">IFERROR(INDEX(Tableau1[[#Headers],[01_LANCEMENT]:[15]],1,MATCH(récap!H1174,OFFSET(Tableau1[[#Headers],[01_LANCEMENT]:[15]],MATCH(récap!J1174,Tableau1[Codearticle],0),0),0)),"")</f>
        <v/>
      </c>
      <c r="S1174" t="e">
        <f>IF(P1174=0,"",VLOOKUP(J1174,[1]!Tableau1[#All],3,0))</f>
        <v>#REF!</v>
      </c>
      <c r="T1174" s="11">
        <f t="shared" si="156"/>
        <v>48</v>
      </c>
      <c r="U1174" t="str">
        <f t="shared" si="157"/>
        <v>2023-48</v>
      </c>
    </row>
    <row r="1175" spans="5:21" x14ac:dyDescent="0.3">
      <c r="E1175">
        <v>4839058</v>
      </c>
      <c r="H1175">
        <v>180</v>
      </c>
      <c r="I1175" t="s">
        <v>1203</v>
      </c>
      <c r="J1175" t="s">
        <v>14</v>
      </c>
      <c r="K1175" s="10">
        <v>45279</v>
      </c>
      <c r="L1175" t="s">
        <v>1800</v>
      </c>
      <c r="M1175" t="s">
        <v>28</v>
      </c>
      <c r="N1175" t="str">
        <f>IF(VLOOKUP(J1175,[1]liste!M:M,1,0)&gt;0,"oui","non")</f>
        <v>oui</v>
      </c>
      <c r="O1175" t="str">
        <f>VLOOKUP(J1175,[1]liste!M:N,2,0)</f>
        <v>DF</v>
      </c>
      <c r="P1175" t="e">
        <f>MATCH(J1175,[1]!Tableau1[Codearticle],0)</f>
        <v>#REF!</v>
      </c>
      <c r="R1175" t="str">
        <f ca="1">IFERROR(INDEX(Tableau1[[#Headers],[01_LANCEMENT]:[15]],1,MATCH(récap!H1175,OFFSET(Tableau1[[#Headers],[01_LANCEMENT]:[15]],MATCH(récap!J1175,Tableau1[Codearticle],0),0),0)),"")</f>
        <v/>
      </c>
      <c r="S1175" t="e">
        <f>IF(P1175=0,"",VLOOKUP(J1175,[1]!Tableau1[#All],3,0))</f>
        <v>#REF!</v>
      </c>
      <c r="T1175" s="11">
        <f t="shared" si="156"/>
        <v>51</v>
      </c>
      <c r="U1175" t="str">
        <f t="shared" si="157"/>
        <v>2023-51</v>
      </c>
    </row>
    <row r="1176" spans="5:21" x14ac:dyDescent="0.3">
      <c r="E1176">
        <v>5434426</v>
      </c>
      <c r="H1176">
        <v>280</v>
      </c>
      <c r="I1176" t="s">
        <v>1204</v>
      </c>
      <c r="J1176" t="s">
        <v>14</v>
      </c>
      <c r="K1176" s="10">
        <v>45260</v>
      </c>
      <c r="L1176" t="s">
        <v>1800</v>
      </c>
      <c r="M1176" t="s">
        <v>28</v>
      </c>
      <c r="N1176" t="str">
        <f>IF(VLOOKUP(J1176,[1]liste!M:M,1,0)&gt;0,"oui","non")</f>
        <v>oui</v>
      </c>
      <c r="O1176" t="str">
        <f>VLOOKUP(J1176,[1]liste!M:N,2,0)</f>
        <v>DF</v>
      </c>
      <c r="P1176" t="e">
        <f>MATCH(J1176,[1]!Tableau1[Codearticle],0)</f>
        <v>#REF!</v>
      </c>
      <c r="R1176" t="str">
        <f ca="1">IFERROR(INDEX(Tableau1[[#Headers],[01_LANCEMENT]:[15]],1,MATCH(récap!H1176,OFFSET(Tableau1[[#Headers],[01_LANCEMENT]:[15]],MATCH(récap!J1176,Tableau1[Codearticle],0),0),0)),"")</f>
        <v>15</v>
      </c>
      <c r="S1176" t="e">
        <f>IF(P1176=0,"",VLOOKUP(J1176,[1]!Tableau1[#All],3,0))</f>
        <v>#REF!</v>
      </c>
      <c r="T1176" s="11">
        <f t="shared" si="156"/>
        <v>48</v>
      </c>
      <c r="U1176" t="str">
        <f t="shared" si="157"/>
        <v>2023-48</v>
      </c>
    </row>
    <row r="1177" spans="5:21" x14ac:dyDescent="0.3">
      <c r="E1177">
        <v>5180885</v>
      </c>
      <c r="H1177">
        <v>280</v>
      </c>
      <c r="I1177" t="s">
        <v>1205</v>
      </c>
      <c r="J1177" t="s">
        <v>14</v>
      </c>
      <c r="K1177" s="10">
        <v>45268</v>
      </c>
      <c r="L1177" t="s">
        <v>1800</v>
      </c>
      <c r="M1177" t="s">
        <v>28</v>
      </c>
      <c r="N1177" t="str">
        <f>IF(VLOOKUP(J1177,[1]liste!M:M,1,0)&gt;0,"oui","non")</f>
        <v>oui</v>
      </c>
      <c r="O1177" t="str">
        <f>VLOOKUP(J1177,[1]liste!M:N,2,0)</f>
        <v>DF</v>
      </c>
      <c r="P1177" t="e">
        <f>MATCH(J1177,[1]!Tableau1[Codearticle],0)</f>
        <v>#REF!</v>
      </c>
      <c r="R1177" t="str">
        <f ca="1">IFERROR(INDEX(Tableau1[[#Headers],[01_LANCEMENT]:[15]],1,MATCH(récap!H1177,OFFSET(Tableau1[[#Headers],[01_LANCEMENT]:[15]],MATCH(récap!J1177,Tableau1[Codearticle],0),0),0)),"")</f>
        <v>15</v>
      </c>
      <c r="S1177" t="e">
        <f>IF(P1177=0,"",VLOOKUP(J1177,[1]!Tableau1[#All],3,0))</f>
        <v>#REF!</v>
      </c>
      <c r="T1177" s="11">
        <f t="shared" si="156"/>
        <v>49</v>
      </c>
      <c r="U1177" t="str">
        <f t="shared" si="157"/>
        <v>2023-49</v>
      </c>
    </row>
    <row r="1178" spans="5:21" x14ac:dyDescent="0.3">
      <c r="E1178">
        <v>4185384</v>
      </c>
      <c r="H1178">
        <v>223</v>
      </c>
      <c r="I1178" t="s">
        <v>1206</v>
      </c>
      <c r="J1178" t="s">
        <v>14</v>
      </c>
      <c r="K1178" s="10">
        <v>45258</v>
      </c>
      <c r="L1178" t="s">
        <v>1800</v>
      </c>
      <c r="M1178" t="s">
        <v>28</v>
      </c>
      <c r="N1178" t="str">
        <f>IF(VLOOKUP(J1178,[1]liste!M:M,1,0)&gt;0,"oui","non")</f>
        <v>oui</v>
      </c>
      <c r="O1178" t="str">
        <f>VLOOKUP(J1178,[1]liste!M:N,2,0)</f>
        <v>DF</v>
      </c>
      <c r="P1178" t="e">
        <f>MATCH(J1178,[1]!Tableau1[Codearticle],0)</f>
        <v>#REF!</v>
      </c>
      <c r="R1178" t="str">
        <f ca="1">IFERROR(INDEX(Tableau1[[#Headers],[01_LANCEMENT]:[15]],1,MATCH(récap!H1178,OFFSET(Tableau1[[#Headers],[01_LANCEMENT]:[15]],MATCH(récap!J1178,Tableau1[Codearticle],0),0),0)),"")</f>
        <v/>
      </c>
      <c r="S1178" t="e">
        <f>IF(P1178=0,"",VLOOKUP(J1178,[1]!Tableau1[#All],3,0))</f>
        <v>#REF!</v>
      </c>
      <c r="T1178" s="11">
        <f t="shared" si="156"/>
        <v>48</v>
      </c>
      <c r="U1178" t="str">
        <f t="shared" si="157"/>
        <v>2023-48</v>
      </c>
    </row>
    <row r="1179" spans="5:21" x14ac:dyDescent="0.3">
      <c r="E1179">
        <v>1004181</v>
      </c>
      <c r="H1179">
        <v>210</v>
      </c>
      <c r="I1179" t="s">
        <v>1207</v>
      </c>
      <c r="J1179" t="s">
        <v>14</v>
      </c>
      <c r="K1179" s="10">
        <v>45261</v>
      </c>
      <c r="L1179" t="s">
        <v>1800</v>
      </c>
      <c r="M1179" t="s">
        <v>28</v>
      </c>
      <c r="N1179" t="str">
        <f>IF(VLOOKUP(J1179,[1]liste!M:M,1,0)&gt;0,"oui","non")</f>
        <v>oui</v>
      </c>
      <c r="O1179" t="str">
        <f>VLOOKUP(J1179,[1]liste!M:N,2,0)</f>
        <v>DF</v>
      </c>
      <c r="P1179" t="e">
        <f>MATCH(J1179,[1]!Tableau1[Codearticle],0)</f>
        <v>#REF!</v>
      </c>
      <c r="R1179" t="str">
        <f ca="1">IFERROR(INDEX(Tableau1[[#Headers],[01_LANCEMENT]:[15]],1,MATCH(récap!H1179,OFFSET(Tableau1[[#Headers],[01_LANCEMENT]:[15]],MATCH(récap!J1179,Tableau1[Codearticle],0),0),0)),"")</f>
        <v/>
      </c>
      <c r="S1179" t="e">
        <f>IF(P1179=0,"",VLOOKUP(J1179,[1]!Tableau1[#All],3,0))</f>
        <v>#REF!</v>
      </c>
      <c r="T1179" s="11">
        <f t="shared" si="156"/>
        <v>48</v>
      </c>
      <c r="U1179" t="str">
        <f t="shared" si="157"/>
        <v>2023-48</v>
      </c>
    </row>
    <row r="1180" spans="5:21" x14ac:dyDescent="0.3">
      <c r="E1180">
        <v>9171037</v>
      </c>
      <c r="H1180">
        <v>280</v>
      </c>
      <c r="I1180" t="s">
        <v>1208</v>
      </c>
      <c r="J1180" t="s">
        <v>14</v>
      </c>
      <c r="K1180" s="10">
        <v>45245</v>
      </c>
      <c r="L1180" t="s">
        <v>1800</v>
      </c>
      <c r="M1180" t="s">
        <v>28</v>
      </c>
      <c r="N1180" t="str">
        <f>IF(VLOOKUP(J1180,[1]liste!M:M,1,0)&gt;0,"oui","non")</f>
        <v>oui</v>
      </c>
      <c r="O1180" t="str">
        <f>VLOOKUP(J1180,[1]liste!M:N,2,0)</f>
        <v>DF</v>
      </c>
      <c r="P1180" t="e">
        <f>MATCH(J1180,[1]!Tableau1[Codearticle],0)</f>
        <v>#REF!</v>
      </c>
      <c r="R1180" t="str">
        <f ca="1">IFERROR(INDEX(Tableau1[[#Headers],[01_LANCEMENT]:[15]],1,MATCH(récap!H1180,OFFSET(Tableau1[[#Headers],[01_LANCEMENT]:[15]],MATCH(récap!J1180,Tableau1[Codearticle],0),0),0)),"")</f>
        <v>15</v>
      </c>
      <c r="S1180" t="e">
        <f>IF(P1180=0,"",VLOOKUP(J1180,[1]!Tableau1[#All],3,0))</f>
        <v>#REF!</v>
      </c>
      <c r="T1180" s="11">
        <f t="shared" si="156"/>
        <v>46</v>
      </c>
      <c r="U1180" t="str">
        <f t="shared" si="157"/>
        <v>2023-46</v>
      </c>
    </row>
    <row r="1181" spans="5:21" x14ac:dyDescent="0.3">
      <c r="E1181">
        <v>1266320</v>
      </c>
      <c r="H1181">
        <v>190</v>
      </c>
      <c r="I1181" t="s">
        <v>1209</v>
      </c>
      <c r="J1181" t="s">
        <v>14</v>
      </c>
      <c r="K1181" s="10">
        <v>45274</v>
      </c>
      <c r="L1181" t="s">
        <v>1800</v>
      </c>
      <c r="M1181" t="s">
        <v>28</v>
      </c>
      <c r="N1181" t="str">
        <f>IF(VLOOKUP(J1181,[1]liste!M:M,1,0)&gt;0,"oui","non")</f>
        <v>oui</v>
      </c>
      <c r="O1181" t="str">
        <f>VLOOKUP(J1181,[1]liste!M:N,2,0)</f>
        <v>DF</v>
      </c>
      <c r="P1181" t="e">
        <f>MATCH(J1181,[1]!Tableau1[Codearticle],0)</f>
        <v>#REF!</v>
      </c>
      <c r="R1181" t="str">
        <f ca="1">IFERROR(INDEX(Tableau1[[#Headers],[01_LANCEMENT]:[15]],1,MATCH(récap!H1181,OFFSET(Tableau1[[#Headers],[01_LANCEMENT]:[15]],MATCH(récap!J1181,Tableau1[Codearticle],0),0),0)),"")</f>
        <v/>
      </c>
      <c r="S1181" t="e">
        <f>IF(P1181=0,"",VLOOKUP(J1181,[1]!Tableau1[#All],3,0))</f>
        <v>#REF!</v>
      </c>
      <c r="T1181" s="11">
        <f t="shared" si="156"/>
        <v>50</v>
      </c>
      <c r="U1181" t="str">
        <f t="shared" si="157"/>
        <v>2023-50</v>
      </c>
    </row>
    <row r="1182" spans="5:21" x14ac:dyDescent="0.3">
      <c r="E1182">
        <v>8237214</v>
      </c>
      <c r="H1182">
        <v>280</v>
      </c>
      <c r="I1182" t="s">
        <v>1210</v>
      </c>
      <c r="J1182" t="s">
        <v>14</v>
      </c>
      <c r="K1182" s="10">
        <v>45237</v>
      </c>
      <c r="L1182" t="s">
        <v>1800</v>
      </c>
      <c r="M1182" t="s">
        <v>28</v>
      </c>
      <c r="N1182" t="str">
        <f>IF(VLOOKUP(J1182,[1]liste!M:M,1,0)&gt;0,"oui","non")</f>
        <v>oui</v>
      </c>
      <c r="O1182" t="str">
        <f>VLOOKUP(J1182,[1]liste!M:N,2,0)</f>
        <v>DF</v>
      </c>
      <c r="P1182" t="e">
        <f>MATCH(J1182,[1]!Tableau1[Codearticle],0)</f>
        <v>#REF!</v>
      </c>
      <c r="R1182" t="str">
        <f ca="1">IFERROR(INDEX(Tableau1[[#Headers],[01_LANCEMENT]:[15]],1,MATCH(récap!H1182,OFFSET(Tableau1[[#Headers],[01_LANCEMENT]:[15]],MATCH(récap!J1182,Tableau1[Codearticle],0),0),0)),"")</f>
        <v>15</v>
      </c>
      <c r="S1182" t="e">
        <f>IF(P1182=0,"",VLOOKUP(J1182,[1]!Tableau1[#All],3,0))</f>
        <v>#REF!</v>
      </c>
      <c r="T1182" s="11">
        <f t="shared" ref="T1182:T1211" si="158">_xlfn.ISOWEEKNUM(K1182)</f>
        <v>45</v>
      </c>
      <c r="U1182" t="str">
        <f t="shared" ref="U1182:U1211" si="159">YEAR(K1182)&amp;"-"&amp;""&amp;T1182</f>
        <v>2023-45</v>
      </c>
    </row>
    <row r="1183" spans="5:21" x14ac:dyDescent="0.3">
      <c r="E1183">
        <v>2365183</v>
      </c>
      <c r="H1183">
        <v>210</v>
      </c>
      <c r="I1183" t="s">
        <v>1211</v>
      </c>
      <c r="J1183" t="s">
        <v>14</v>
      </c>
      <c r="K1183" s="10">
        <v>45245</v>
      </c>
      <c r="L1183" t="s">
        <v>1800</v>
      </c>
      <c r="M1183" t="s">
        <v>28</v>
      </c>
      <c r="N1183" t="str">
        <f>IF(VLOOKUP(J1183,[1]liste!M:M,1,0)&gt;0,"oui","non")</f>
        <v>oui</v>
      </c>
      <c r="O1183" t="str">
        <f>VLOOKUP(J1183,[1]liste!M:N,2,0)</f>
        <v>DF</v>
      </c>
      <c r="P1183" t="e">
        <f>MATCH(J1183,[1]!Tableau1[Codearticle],0)</f>
        <v>#REF!</v>
      </c>
      <c r="R1183" t="str">
        <f ca="1">IFERROR(INDEX(Tableau1[[#Headers],[01_LANCEMENT]:[15]],1,MATCH(récap!H1183,OFFSET(Tableau1[[#Headers],[01_LANCEMENT]:[15]],MATCH(récap!J1183,Tableau1[Codearticle],0),0),0)),"")</f>
        <v/>
      </c>
      <c r="S1183" t="e">
        <f>IF(P1183=0,"",VLOOKUP(J1183,[1]!Tableau1[#All],3,0))</f>
        <v>#REF!</v>
      </c>
      <c r="T1183" s="11">
        <f t="shared" si="158"/>
        <v>46</v>
      </c>
      <c r="U1183" t="str">
        <f t="shared" si="159"/>
        <v>2023-46</v>
      </c>
    </row>
    <row r="1184" spans="5:21" x14ac:dyDescent="0.3">
      <c r="E1184">
        <v>9433617</v>
      </c>
      <c r="H1184">
        <v>223</v>
      </c>
      <c r="I1184" t="s">
        <v>1212</v>
      </c>
      <c r="J1184" t="s">
        <v>14</v>
      </c>
      <c r="K1184" s="10">
        <v>45236</v>
      </c>
      <c r="L1184" t="s">
        <v>1800</v>
      </c>
      <c r="M1184" t="s">
        <v>28</v>
      </c>
      <c r="N1184" t="str">
        <f>IF(VLOOKUP(J1184,[1]liste!M:M,1,0)&gt;0,"oui","non")</f>
        <v>oui</v>
      </c>
      <c r="O1184" t="str">
        <f>VLOOKUP(J1184,[1]liste!M:N,2,0)</f>
        <v>DF</v>
      </c>
      <c r="P1184" t="e">
        <f>MATCH(J1184,[1]!Tableau1[Codearticle],0)</f>
        <v>#REF!</v>
      </c>
      <c r="R1184" t="str">
        <f ca="1">IFERROR(INDEX(Tableau1[[#Headers],[01_LANCEMENT]:[15]],1,MATCH(récap!H1184,OFFSET(Tableau1[[#Headers],[01_LANCEMENT]:[15]],MATCH(récap!J1184,Tableau1[Codearticle],0),0),0)),"")</f>
        <v/>
      </c>
      <c r="S1184" t="e">
        <f>IF(P1184=0,"",VLOOKUP(J1184,[1]!Tableau1[#All],3,0))</f>
        <v>#REF!</v>
      </c>
      <c r="T1184" s="11">
        <f t="shared" si="158"/>
        <v>45</v>
      </c>
      <c r="U1184" t="str">
        <f t="shared" si="159"/>
        <v>2023-45</v>
      </c>
    </row>
    <row r="1185" spans="5:21" x14ac:dyDescent="0.3">
      <c r="E1185">
        <v>3916310</v>
      </c>
      <c r="H1185">
        <v>280</v>
      </c>
      <c r="I1185" t="s">
        <v>1213</v>
      </c>
      <c r="J1185" t="s">
        <v>14</v>
      </c>
      <c r="K1185" s="10">
        <v>45254</v>
      </c>
      <c r="L1185" t="s">
        <v>1800</v>
      </c>
      <c r="M1185" t="s">
        <v>28</v>
      </c>
      <c r="N1185" t="str">
        <f>IF(VLOOKUP(J1185,[1]liste!M:M,1,0)&gt;0,"oui","non")</f>
        <v>oui</v>
      </c>
      <c r="O1185" t="str">
        <f>VLOOKUP(J1185,[1]liste!M:N,2,0)</f>
        <v>DF</v>
      </c>
      <c r="P1185" t="e">
        <f>MATCH(J1185,[1]!Tableau1[Codearticle],0)</f>
        <v>#REF!</v>
      </c>
      <c r="R1185" t="str">
        <f ca="1">IFERROR(INDEX(Tableau1[[#Headers],[01_LANCEMENT]:[15]],1,MATCH(récap!H1185,OFFSET(Tableau1[[#Headers],[01_LANCEMENT]:[15]],MATCH(récap!J1185,Tableau1[Codearticle],0),0),0)),"")</f>
        <v>15</v>
      </c>
      <c r="S1185" t="e">
        <f>IF(P1185=0,"",VLOOKUP(J1185,[1]!Tableau1[#All],3,0))</f>
        <v>#REF!</v>
      </c>
      <c r="T1185" s="11">
        <f t="shared" si="158"/>
        <v>47</v>
      </c>
      <c r="U1185" t="str">
        <f t="shared" si="159"/>
        <v>2023-47</v>
      </c>
    </row>
    <row r="1186" spans="5:21" x14ac:dyDescent="0.3">
      <c r="E1186">
        <v>3568974</v>
      </c>
      <c r="H1186">
        <v>210</v>
      </c>
      <c r="I1186" t="s">
        <v>1214</v>
      </c>
      <c r="J1186" t="s">
        <v>14</v>
      </c>
      <c r="K1186" s="10">
        <v>45245</v>
      </c>
      <c r="L1186" t="s">
        <v>1800</v>
      </c>
      <c r="M1186" t="s">
        <v>28</v>
      </c>
      <c r="N1186" t="str">
        <f>IF(VLOOKUP(J1186,[1]liste!M:M,1,0)&gt;0,"oui","non")</f>
        <v>oui</v>
      </c>
      <c r="O1186" t="str">
        <f>VLOOKUP(J1186,[1]liste!M:N,2,0)</f>
        <v>DF</v>
      </c>
      <c r="P1186" t="e">
        <f>MATCH(J1186,[1]!Tableau1[Codearticle],0)</f>
        <v>#REF!</v>
      </c>
      <c r="R1186" t="str">
        <f ca="1">IFERROR(INDEX(Tableau1[[#Headers],[01_LANCEMENT]:[15]],1,MATCH(récap!H1186,OFFSET(Tableau1[[#Headers],[01_LANCEMENT]:[15]],MATCH(récap!J1186,Tableau1[Codearticle],0),0),0)),"")</f>
        <v/>
      </c>
      <c r="S1186" t="e">
        <f>IF(P1186=0,"",VLOOKUP(J1186,[1]!Tableau1[#All],3,0))</f>
        <v>#REF!</v>
      </c>
      <c r="T1186" s="11">
        <f t="shared" si="158"/>
        <v>46</v>
      </c>
      <c r="U1186" t="str">
        <f t="shared" si="159"/>
        <v>2023-46</v>
      </c>
    </row>
    <row r="1187" spans="5:21" x14ac:dyDescent="0.3">
      <c r="E1187">
        <v>6759831</v>
      </c>
      <c r="H1187">
        <v>280</v>
      </c>
      <c r="I1187" t="s">
        <v>1215</v>
      </c>
      <c r="J1187" t="s">
        <v>14</v>
      </c>
      <c r="K1187" s="10">
        <v>45252</v>
      </c>
      <c r="L1187" t="s">
        <v>1800</v>
      </c>
      <c r="M1187" t="s">
        <v>28</v>
      </c>
      <c r="N1187" t="str">
        <f>IF(VLOOKUP(J1187,[1]liste!M:M,1,0)&gt;0,"oui","non")</f>
        <v>oui</v>
      </c>
      <c r="O1187" t="str">
        <f>VLOOKUP(J1187,[1]liste!M:N,2,0)</f>
        <v>DF</v>
      </c>
      <c r="P1187" t="e">
        <f>MATCH(J1187,[1]!Tableau1[Codearticle],0)</f>
        <v>#REF!</v>
      </c>
      <c r="R1187" t="str">
        <f ca="1">IFERROR(INDEX(Tableau1[[#Headers],[01_LANCEMENT]:[15]],1,MATCH(récap!H1187,OFFSET(Tableau1[[#Headers],[01_LANCEMENT]:[15]],MATCH(récap!J1187,Tableau1[Codearticle],0),0),0)),"")</f>
        <v>15</v>
      </c>
      <c r="S1187" t="e">
        <f>IF(P1187=0,"",VLOOKUP(J1187,[1]!Tableau1[#All],3,0))</f>
        <v>#REF!</v>
      </c>
      <c r="T1187" s="11">
        <f t="shared" si="158"/>
        <v>47</v>
      </c>
      <c r="U1187" t="str">
        <f t="shared" si="159"/>
        <v>2023-47</v>
      </c>
    </row>
    <row r="1188" spans="5:21" x14ac:dyDescent="0.3">
      <c r="E1188">
        <v>4507462</v>
      </c>
      <c r="H1188">
        <v>280</v>
      </c>
      <c r="I1188" t="s">
        <v>1216</v>
      </c>
      <c r="J1188" t="s">
        <v>14</v>
      </c>
      <c r="K1188" s="10">
        <v>45245</v>
      </c>
      <c r="L1188" t="s">
        <v>1800</v>
      </c>
      <c r="M1188" t="s">
        <v>28</v>
      </c>
      <c r="N1188" t="str">
        <f>IF(VLOOKUP(J1188,[1]liste!M:M,1,0)&gt;0,"oui","non")</f>
        <v>oui</v>
      </c>
      <c r="O1188" t="str">
        <f>VLOOKUP(J1188,[1]liste!M:N,2,0)</f>
        <v>DF</v>
      </c>
      <c r="P1188" t="e">
        <f>MATCH(J1188,[1]!Tableau1[Codearticle],0)</f>
        <v>#REF!</v>
      </c>
      <c r="R1188" t="str">
        <f ca="1">IFERROR(INDEX(Tableau1[[#Headers],[01_LANCEMENT]:[15]],1,MATCH(récap!H1188,OFFSET(Tableau1[[#Headers],[01_LANCEMENT]:[15]],MATCH(récap!J1188,Tableau1[Codearticle],0),0),0)),"")</f>
        <v>15</v>
      </c>
      <c r="S1188" t="e">
        <f>IF(P1188=0,"",VLOOKUP(J1188,[1]!Tableau1[#All],3,0))</f>
        <v>#REF!</v>
      </c>
      <c r="T1188" s="11">
        <f t="shared" si="158"/>
        <v>46</v>
      </c>
      <c r="U1188" t="str">
        <f t="shared" si="159"/>
        <v>2023-46</v>
      </c>
    </row>
    <row r="1189" spans="5:21" x14ac:dyDescent="0.3">
      <c r="E1189">
        <v>8616951</v>
      </c>
      <c r="H1189">
        <v>280</v>
      </c>
      <c r="I1189" t="s">
        <v>1217</v>
      </c>
      <c r="J1189" t="s">
        <v>14</v>
      </c>
      <c r="K1189" s="10">
        <v>45254</v>
      </c>
      <c r="L1189" t="s">
        <v>1800</v>
      </c>
      <c r="M1189" t="s">
        <v>28</v>
      </c>
      <c r="N1189" t="str">
        <f>IF(VLOOKUP(J1189,[1]liste!M:M,1,0)&gt;0,"oui","non")</f>
        <v>oui</v>
      </c>
      <c r="O1189" t="str">
        <f>VLOOKUP(J1189,[1]liste!M:N,2,0)</f>
        <v>DF</v>
      </c>
      <c r="P1189" t="e">
        <f>MATCH(J1189,[1]!Tableau1[Codearticle],0)</f>
        <v>#REF!</v>
      </c>
      <c r="R1189" t="str">
        <f ca="1">IFERROR(INDEX(Tableau1[[#Headers],[01_LANCEMENT]:[15]],1,MATCH(récap!H1189,OFFSET(Tableau1[[#Headers],[01_LANCEMENT]:[15]],MATCH(récap!J1189,Tableau1[Codearticle],0),0),0)),"")</f>
        <v>15</v>
      </c>
      <c r="S1189" t="e">
        <f>IF(P1189=0,"",VLOOKUP(J1189,[1]!Tableau1[#All],3,0))</f>
        <v>#REF!</v>
      </c>
      <c r="T1189" s="11">
        <f t="shared" si="158"/>
        <v>47</v>
      </c>
      <c r="U1189" t="str">
        <f t="shared" si="159"/>
        <v>2023-47</v>
      </c>
    </row>
    <row r="1190" spans="5:21" x14ac:dyDescent="0.3">
      <c r="E1190">
        <v>1689732</v>
      </c>
      <c r="H1190">
        <v>210</v>
      </c>
      <c r="I1190" t="s">
        <v>1218</v>
      </c>
      <c r="J1190" t="s">
        <v>14</v>
      </c>
      <c r="K1190" s="10">
        <v>45245</v>
      </c>
      <c r="L1190" t="s">
        <v>1800</v>
      </c>
      <c r="M1190" t="s">
        <v>28</v>
      </c>
      <c r="N1190" t="str">
        <f>IF(VLOOKUP(J1190,[1]liste!M:M,1,0)&gt;0,"oui","non")</f>
        <v>oui</v>
      </c>
      <c r="O1190" t="str">
        <f>VLOOKUP(J1190,[1]liste!M:N,2,0)</f>
        <v>DF</v>
      </c>
      <c r="P1190" t="e">
        <f>MATCH(J1190,[1]!Tableau1[Codearticle],0)</f>
        <v>#REF!</v>
      </c>
      <c r="R1190" t="str">
        <f ca="1">IFERROR(INDEX(Tableau1[[#Headers],[01_LANCEMENT]:[15]],1,MATCH(récap!H1190,OFFSET(Tableau1[[#Headers],[01_LANCEMENT]:[15]],MATCH(récap!J1190,Tableau1[Codearticle],0),0),0)),"")</f>
        <v/>
      </c>
      <c r="S1190" t="e">
        <f>IF(P1190=0,"",VLOOKUP(J1190,[1]!Tableau1[#All],3,0))</f>
        <v>#REF!</v>
      </c>
      <c r="T1190" s="11">
        <f t="shared" si="158"/>
        <v>46</v>
      </c>
      <c r="U1190" t="str">
        <f t="shared" si="159"/>
        <v>2023-46</v>
      </c>
    </row>
    <row r="1191" spans="5:21" x14ac:dyDescent="0.3">
      <c r="E1191">
        <v>1537808</v>
      </c>
      <c r="H1191">
        <v>280</v>
      </c>
      <c r="I1191" t="s">
        <v>1219</v>
      </c>
      <c r="J1191" t="s">
        <v>14</v>
      </c>
      <c r="K1191" s="10">
        <v>45272</v>
      </c>
      <c r="L1191" t="s">
        <v>1800</v>
      </c>
      <c r="M1191" t="s">
        <v>28</v>
      </c>
      <c r="N1191" t="str">
        <f>IF(VLOOKUP(J1191,[1]liste!M:M,1,0)&gt;0,"oui","non")</f>
        <v>oui</v>
      </c>
      <c r="O1191" t="str">
        <f>VLOOKUP(J1191,[1]liste!M:N,2,0)</f>
        <v>DF</v>
      </c>
      <c r="P1191" t="e">
        <f>MATCH(J1191,[1]!Tableau1[Codearticle],0)</f>
        <v>#REF!</v>
      </c>
      <c r="R1191" t="str">
        <f ca="1">IFERROR(INDEX(Tableau1[[#Headers],[01_LANCEMENT]:[15]],1,MATCH(récap!H1191,OFFSET(Tableau1[[#Headers],[01_LANCEMENT]:[15]],MATCH(récap!J1191,Tableau1[Codearticle],0),0),0)),"")</f>
        <v>15</v>
      </c>
      <c r="S1191" t="e">
        <f>IF(P1191=0,"",VLOOKUP(J1191,[1]!Tableau1[#All],3,0))</f>
        <v>#REF!</v>
      </c>
      <c r="T1191" s="11">
        <f t="shared" si="158"/>
        <v>50</v>
      </c>
      <c r="U1191" t="str">
        <f t="shared" si="159"/>
        <v>2023-50</v>
      </c>
    </row>
    <row r="1192" spans="5:21" x14ac:dyDescent="0.3">
      <c r="E1192">
        <v>9533168</v>
      </c>
      <c r="H1192">
        <v>223</v>
      </c>
      <c r="I1192" t="s">
        <v>1220</v>
      </c>
      <c r="J1192" t="s">
        <v>14</v>
      </c>
      <c r="K1192" s="10">
        <v>45257</v>
      </c>
      <c r="L1192" t="s">
        <v>1800</v>
      </c>
      <c r="M1192" t="s">
        <v>28</v>
      </c>
      <c r="N1192" t="str">
        <f>IF(VLOOKUP(J1192,[1]liste!M:M,1,0)&gt;0,"oui","non")</f>
        <v>oui</v>
      </c>
      <c r="O1192" t="str">
        <f>VLOOKUP(J1192,[1]liste!M:N,2,0)</f>
        <v>DF</v>
      </c>
      <c r="P1192" t="e">
        <f>MATCH(J1192,[1]!Tableau1[Codearticle],0)</f>
        <v>#REF!</v>
      </c>
      <c r="R1192" t="str">
        <f ca="1">IFERROR(INDEX(Tableau1[[#Headers],[01_LANCEMENT]:[15]],1,MATCH(récap!H1192,OFFSET(Tableau1[[#Headers],[01_LANCEMENT]:[15]],MATCH(récap!J1192,Tableau1[Codearticle],0),0),0)),"")</f>
        <v/>
      </c>
      <c r="S1192" t="e">
        <f>IF(P1192=0,"",VLOOKUP(J1192,[1]!Tableau1[#All],3,0))</f>
        <v>#REF!</v>
      </c>
      <c r="T1192" s="11">
        <f t="shared" si="158"/>
        <v>48</v>
      </c>
      <c r="U1192" t="str">
        <f t="shared" si="159"/>
        <v>2023-48</v>
      </c>
    </row>
    <row r="1193" spans="5:21" x14ac:dyDescent="0.3">
      <c r="E1193">
        <v>9391026</v>
      </c>
      <c r="H1193">
        <v>210</v>
      </c>
      <c r="I1193" t="s">
        <v>1221</v>
      </c>
      <c r="J1193" t="s">
        <v>14</v>
      </c>
      <c r="K1193" s="10">
        <v>45245</v>
      </c>
      <c r="L1193" t="s">
        <v>1800</v>
      </c>
      <c r="M1193" t="s">
        <v>28</v>
      </c>
      <c r="N1193" t="str">
        <f>IF(VLOOKUP(J1193,[1]liste!M:M,1,0)&gt;0,"oui","non")</f>
        <v>oui</v>
      </c>
      <c r="O1193" t="str">
        <f>VLOOKUP(J1193,[1]liste!M:N,2,0)</f>
        <v>DF</v>
      </c>
      <c r="P1193" t="e">
        <f>MATCH(J1193,[1]!Tableau1[Codearticle],0)</f>
        <v>#REF!</v>
      </c>
      <c r="R1193" t="str">
        <f ca="1">IFERROR(INDEX(Tableau1[[#Headers],[01_LANCEMENT]:[15]],1,MATCH(récap!H1193,OFFSET(Tableau1[[#Headers],[01_LANCEMENT]:[15]],MATCH(récap!J1193,Tableau1[Codearticle],0),0),0)),"")</f>
        <v/>
      </c>
      <c r="S1193" t="e">
        <f>IF(P1193=0,"",VLOOKUP(J1193,[1]!Tableau1[#All],3,0))</f>
        <v>#REF!</v>
      </c>
      <c r="T1193" s="11">
        <f t="shared" si="158"/>
        <v>46</v>
      </c>
      <c r="U1193" t="str">
        <f t="shared" si="159"/>
        <v>2023-46</v>
      </c>
    </row>
    <row r="1194" spans="5:21" x14ac:dyDescent="0.3">
      <c r="E1194">
        <v>9331515</v>
      </c>
      <c r="H1194">
        <v>200</v>
      </c>
      <c r="I1194" t="s">
        <v>1222</v>
      </c>
      <c r="J1194" t="s">
        <v>14</v>
      </c>
      <c r="K1194" s="10">
        <v>45286</v>
      </c>
      <c r="L1194" t="s">
        <v>1800</v>
      </c>
      <c r="M1194" t="s">
        <v>28</v>
      </c>
      <c r="N1194" t="str">
        <f>IF(VLOOKUP(J1194,[1]liste!M:M,1,0)&gt;0,"oui","non")</f>
        <v>oui</v>
      </c>
      <c r="O1194" t="str">
        <f>VLOOKUP(J1194,[1]liste!M:N,2,0)</f>
        <v>DF</v>
      </c>
      <c r="P1194" t="e">
        <f>MATCH(J1194,[1]!Tableau1[Codearticle],0)</f>
        <v>#REF!</v>
      </c>
      <c r="R1194" t="str">
        <f ca="1">IFERROR(INDEX(Tableau1[[#Headers],[01_LANCEMENT]:[15]],1,MATCH(récap!H1194,OFFSET(Tableau1[[#Headers],[01_LANCEMENT]:[15]],MATCH(récap!J1194,Tableau1[Codearticle],0),0),0)),"")</f>
        <v/>
      </c>
      <c r="S1194" t="e">
        <f>IF(P1194=0,"",VLOOKUP(J1194,[1]!Tableau1[#All],3,0))</f>
        <v>#REF!</v>
      </c>
      <c r="T1194" s="11">
        <f t="shared" si="158"/>
        <v>52</v>
      </c>
      <c r="U1194" t="str">
        <f t="shared" si="159"/>
        <v>2023-52</v>
      </c>
    </row>
    <row r="1195" spans="5:21" x14ac:dyDescent="0.3">
      <c r="E1195">
        <v>8651770</v>
      </c>
      <c r="H1195">
        <v>9130</v>
      </c>
      <c r="I1195" t="s">
        <v>1223</v>
      </c>
      <c r="J1195" t="s">
        <v>14</v>
      </c>
      <c r="K1195" s="10">
        <v>45265</v>
      </c>
      <c r="L1195" t="s">
        <v>1800</v>
      </c>
      <c r="M1195" t="s">
        <v>29</v>
      </c>
      <c r="N1195" t="str">
        <f>IF(VLOOKUP(J1195,[1]liste!M:M,1,0)&gt;0,"oui","non")</f>
        <v>oui</v>
      </c>
      <c r="O1195" t="str">
        <f>VLOOKUP(J1195,[1]liste!M:N,2,0)</f>
        <v>DF</v>
      </c>
      <c r="P1195" t="e">
        <f>MATCH(J1195,[1]!Tableau1[Codearticle],0)</f>
        <v>#REF!</v>
      </c>
      <c r="R1195" t="str">
        <f ca="1">IFERROR(INDEX(Tableau1[[#Headers],[01_LANCEMENT]:[15]],1,MATCH(récap!H1195,OFFSET(Tableau1[[#Headers],[01_LANCEMENT]:[15]],MATCH(récap!J1195,Tableau1[Codearticle],0),0),0)),"")</f>
        <v/>
      </c>
      <c r="S1195" t="e">
        <f>IF(P1195=0,"",VLOOKUP(J1195,[1]!Tableau1[#All],3,0))</f>
        <v>#REF!</v>
      </c>
      <c r="T1195" s="11">
        <f t="shared" si="158"/>
        <v>49</v>
      </c>
      <c r="U1195" t="str">
        <f t="shared" si="159"/>
        <v>2023-49</v>
      </c>
    </row>
    <row r="1196" spans="5:21" x14ac:dyDescent="0.3">
      <c r="E1196">
        <v>2381707</v>
      </c>
      <c r="H1196">
        <v>180</v>
      </c>
      <c r="I1196" t="s">
        <v>1224</v>
      </c>
      <c r="J1196" t="s">
        <v>14</v>
      </c>
      <c r="K1196" s="10">
        <v>45251</v>
      </c>
      <c r="L1196" t="s">
        <v>1800</v>
      </c>
      <c r="M1196" t="s">
        <v>28</v>
      </c>
      <c r="N1196" t="str">
        <f>IF(VLOOKUP(J1196,[1]liste!M:M,1,0)&gt;0,"oui","non")</f>
        <v>oui</v>
      </c>
      <c r="O1196" t="str">
        <f>VLOOKUP(J1196,[1]liste!M:N,2,0)</f>
        <v>DF</v>
      </c>
      <c r="P1196" t="e">
        <f>MATCH(J1196,[1]!Tableau1[Codearticle],0)</f>
        <v>#REF!</v>
      </c>
      <c r="R1196" t="str">
        <f ca="1">IFERROR(INDEX(Tableau1[[#Headers],[01_LANCEMENT]:[15]],1,MATCH(récap!H1196,OFFSET(Tableau1[[#Headers],[01_LANCEMENT]:[15]],MATCH(récap!J1196,Tableau1[Codearticle],0),0),0)),"")</f>
        <v/>
      </c>
      <c r="S1196" t="e">
        <f>IF(P1196=0,"",VLOOKUP(J1196,[1]!Tableau1[#All],3,0))</f>
        <v>#REF!</v>
      </c>
      <c r="T1196" s="11">
        <f t="shared" si="158"/>
        <v>47</v>
      </c>
      <c r="U1196" t="str">
        <f t="shared" si="159"/>
        <v>2023-47</v>
      </c>
    </row>
    <row r="1197" spans="5:21" x14ac:dyDescent="0.3">
      <c r="E1197">
        <v>6347115</v>
      </c>
      <c r="H1197">
        <v>180</v>
      </c>
      <c r="I1197" t="s">
        <v>1225</v>
      </c>
      <c r="J1197" t="s">
        <v>14</v>
      </c>
      <c r="K1197" s="10">
        <v>45243</v>
      </c>
      <c r="L1197" t="s">
        <v>1800</v>
      </c>
      <c r="M1197" t="s">
        <v>28</v>
      </c>
      <c r="N1197" t="str">
        <f>IF(VLOOKUP(J1197,[1]liste!M:M,1,0)&gt;0,"oui","non")</f>
        <v>oui</v>
      </c>
      <c r="O1197" t="str">
        <f>VLOOKUP(J1197,[1]liste!M:N,2,0)</f>
        <v>DF</v>
      </c>
      <c r="P1197" t="e">
        <f>MATCH(J1197,[1]!Tableau1[Codearticle],0)</f>
        <v>#REF!</v>
      </c>
      <c r="R1197" t="str">
        <f ca="1">IFERROR(INDEX(Tableau1[[#Headers],[01_LANCEMENT]:[15]],1,MATCH(récap!H1197,OFFSET(Tableau1[[#Headers],[01_LANCEMENT]:[15]],MATCH(récap!J1197,Tableau1[Codearticle],0),0),0)),"")</f>
        <v/>
      </c>
      <c r="S1197" t="e">
        <f>IF(P1197=0,"",VLOOKUP(J1197,[1]!Tableau1[#All],3,0))</f>
        <v>#REF!</v>
      </c>
      <c r="T1197" s="11">
        <f t="shared" si="158"/>
        <v>46</v>
      </c>
      <c r="U1197" t="str">
        <f t="shared" si="159"/>
        <v>2023-46</v>
      </c>
    </row>
    <row r="1198" spans="5:21" x14ac:dyDescent="0.3">
      <c r="E1198">
        <v>2254231</v>
      </c>
      <c r="H1198">
        <v>223</v>
      </c>
      <c r="I1198" t="s">
        <v>1226</v>
      </c>
      <c r="J1198" t="s">
        <v>14</v>
      </c>
      <c r="K1198" s="10">
        <v>45246</v>
      </c>
      <c r="L1198" t="s">
        <v>1800</v>
      </c>
      <c r="M1198" t="s">
        <v>28</v>
      </c>
      <c r="N1198" t="str">
        <f>IF(VLOOKUP(J1198,[1]liste!M:M,1,0)&gt;0,"oui","non")</f>
        <v>oui</v>
      </c>
      <c r="O1198" t="str">
        <f>VLOOKUP(J1198,[1]liste!M:N,2,0)</f>
        <v>DF</v>
      </c>
      <c r="P1198" t="e">
        <f>MATCH(J1198,[1]!Tableau1[Codearticle],0)</f>
        <v>#REF!</v>
      </c>
      <c r="R1198" t="str">
        <f ca="1">IFERROR(INDEX(Tableau1[[#Headers],[01_LANCEMENT]:[15]],1,MATCH(récap!H1198,OFFSET(Tableau1[[#Headers],[01_LANCEMENT]:[15]],MATCH(récap!J1198,Tableau1[Codearticle],0),0),0)),"")</f>
        <v/>
      </c>
      <c r="S1198" t="e">
        <f>IF(P1198=0,"",VLOOKUP(J1198,[1]!Tableau1[#All],3,0))</f>
        <v>#REF!</v>
      </c>
      <c r="T1198" s="11">
        <f t="shared" si="158"/>
        <v>46</v>
      </c>
      <c r="U1198" t="str">
        <f t="shared" si="159"/>
        <v>2023-46</v>
      </c>
    </row>
    <row r="1199" spans="5:21" x14ac:dyDescent="0.3">
      <c r="E1199">
        <v>4018354</v>
      </c>
      <c r="H1199">
        <v>280</v>
      </c>
      <c r="I1199" t="s">
        <v>1227</v>
      </c>
      <c r="J1199" t="s">
        <v>14</v>
      </c>
      <c r="K1199" s="10">
        <v>45282</v>
      </c>
      <c r="L1199" t="s">
        <v>1800</v>
      </c>
      <c r="M1199" t="s">
        <v>28</v>
      </c>
      <c r="N1199" t="str">
        <f>IF(VLOOKUP(J1199,[1]liste!M:M,1,0)&gt;0,"oui","non")</f>
        <v>oui</v>
      </c>
      <c r="O1199" t="str">
        <f>VLOOKUP(J1199,[1]liste!M:N,2,0)</f>
        <v>DF</v>
      </c>
      <c r="P1199" t="e">
        <f>MATCH(J1199,[1]!Tableau1[Codearticle],0)</f>
        <v>#REF!</v>
      </c>
      <c r="R1199" t="str">
        <f ca="1">IFERROR(INDEX(Tableau1[[#Headers],[01_LANCEMENT]:[15]],1,MATCH(récap!H1199,OFFSET(Tableau1[[#Headers],[01_LANCEMENT]:[15]],MATCH(récap!J1199,Tableau1[Codearticle],0),0),0)),"")</f>
        <v>15</v>
      </c>
      <c r="S1199" t="e">
        <f>IF(P1199=0,"",VLOOKUP(J1199,[1]!Tableau1[#All],3,0))</f>
        <v>#REF!</v>
      </c>
      <c r="T1199" s="11">
        <f t="shared" si="158"/>
        <v>51</v>
      </c>
      <c r="U1199" t="str">
        <f t="shared" si="159"/>
        <v>2023-51</v>
      </c>
    </row>
    <row r="1200" spans="5:21" x14ac:dyDescent="0.3">
      <c r="E1200">
        <v>9823565</v>
      </c>
      <c r="H1200">
        <v>210</v>
      </c>
      <c r="I1200" t="s">
        <v>1228</v>
      </c>
      <c r="J1200" t="s">
        <v>14</v>
      </c>
      <c r="K1200" s="10">
        <v>45280</v>
      </c>
      <c r="L1200" t="s">
        <v>1800</v>
      </c>
      <c r="M1200" t="s">
        <v>28</v>
      </c>
      <c r="N1200" t="str">
        <f>IF(VLOOKUP(J1200,[1]liste!M:M,1,0)&gt;0,"oui","non")</f>
        <v>oui</v>
      </c>
      <c r="O1200" t="str">
        <f>VLOOKUP(J1200,[1]liste!M:N,2,0)</f>
        <v>DF</v>
      </c>
      <c r="P1200" t="e">
        <f>MATCH(J1200,[1]!Tableau1[Codearticle],0)</f>
        <v>#REF!</v>
      </c>
      <c r="R1200" t="str">
        <f ca="1">IFERROR(INDEX(Tableau1[[#Headers],[01_LANCEMENT]:[15]],1,MATCH(récap!H1200,OFFSET(Tableau1[[#Headers],[01_LANCEMENT]:[15]],MATCH(récap!J1200,Tableau1[Codearticle],0),0),0)),"")</f>
        <v/>
      </c>
      <c r="S1200" t="e">
        <f>IF(P1200=0,"",VLOOKUP(J1200,[1]!Tableau1[#All],3,0))</f>
        <v>#REF!</v>
      </c>
      <c r="T1200" s="11">
        <f t="shared" si="158"/>
        <v>51</v>
      </c>
      <c r="U1200" t="str">
        <f t="shared" si="159"/>
        <v>2023-51</v>
      </c>
    </row>
    <row r="1201" spans="5:21" x14ac:dyDescent="0.3">
      <c r="E1201">
        <v>9949146</v>
      </c>
      <c r="H1201">
        <v>210</v>
      </c>
      <c r="I1201" t="s">
        <v>1229</v>
      </c>
      <c r="J1201" t="s">
        <v>14</v>
      </c>
      <c r="K1201" s="10">
        <v>45280</v>
      </c>
      <c r="L1201" t="s">
        <v>1800</v>
      </c>
      <c r="M1201" t="s">
        <v>28</v>
      </c>
      <c r="N1201" t="str">
        <f>IF(VLOOKUP(J1201,[1]liste!M:M,1,0)&gt;0,"oui","non")</f>
        <v>oui</v>
      </c>
      <c r="O1201" t="str">
        <f>VLOOKUP(J1201,[1]liste!M:N,2,0)</f>
        <v>DF</v>
      </c>
      <c r="P1201" t="e">
        <f>MATCH(J1201,[1]!Tableau1[Codearticle],0)</f>
        <v>#REF!</v>
      </c>
      <c r="R1201" t="str">
        <f ca="1">IFERROR(INDEX(Tableau1[[#Headers],[01_LANCEMENT]:[15]],1,MATCH(récap!H1201,OFFSET(Tableau1[[#Headers],[01_LANCEMENT]:[15]],MATCH(récap!J1201,Tableau1[Codearticle],0),0),0)),"")</f>
        <v/>
      </c>
      <c r="S1201" t="e">
        <f>IF(P1201=0,"",VLOOKUP(J1201,[1]!Tableau1[#All],3,0))</f>
        <v>#REF!</v>
      </c>
      <c r="T1201" s="11">
        <f t="shared" si="158"/>
        <v>51</v>
      </c>
      <c r="U1201" t="str">
        <f t="shared" si="159"/>
        <v>2023-51</v>
      </c>
    </row>
    <row r="1202" spans="5:21" x14ac:dyDescent="0.3">
      <c r="E1202">
        <v>7788239</v>
      </c>
      <c r="H1202">
        <v>9180</v>
      </c>
      <c r="I1202" t="s">
        <v>1230</v>
      </c>
      <c r="J1202" t="s">
        <v>14</v>
      </c>
      <c r="K1202" s="10">
        <v>45273</v>
      </c>
      <c r="L1202" t="s">
        <v>1800</v>
      </c>
      <c r="M1202" t="s">
        <v>28</v>
      </c>
      <c r="N1202" t="str">
        <f>IF(VLOOKUP(J1202,[1]liste!M:M,1,0)&gt;0,"oui","non")</f>
        <v>oui</v>
      </c>
      <c r="O1202" t="str">
        <f>VLOOKUP(J1202,[1]liste!M:N,2,0)</f>
        <v>DF</v>
      </c>
      <c r="P1202" t="e">
        <f>MATCH(J1202,[1]!Tableau1[Codearticle],0)</f>
        <v>#REF!</v>
      </c>
      <c r="R1202" t="str">
        <f ca="1">IFERROR(INDEX(Tableau1[[#Headers],[01_LANCEMENT]:[15]],1,MATCH(récap!H1202,OFFSET(Tableau1[[#Headers],[01_LANCEMENT]:[15]],MATCH(récap!J1202,Tableau1[Codearticle],0),0),0)),"")</f>
        <v/>
      </c>
      <c r="S1202" t="e">
        <f>IF(P1202=0,"",VLOOKUP(J1202,[1]!Tableau1[#All],3,0))</f>
        <v>#REF!</v>
      </c>
      <c r="T1202" s="11">
        <f t="shared" si="158"/>
        <v>50</v>
      </c>
      <c r="U1202" t="str">
        <f t="shared" si="159"/>
        <v>2023-50</v>
      </c>
    </row>
    <row r="1203" spans="5:21" x14ac:dyDescent="0.3">
      <c r="E1203">
        <v>3453542</v>
      </c>
      <c r="H1203">
        <v>9037</v>
      </c>
      <c r="I1203" t="s">
        <v>1231</v>
      </c>
      <c r="J1203" t="s">
        <v>14</v>
      </c>
      <c r="K1203" s="10">
        <v>45273</v>
      </c>
      <c r="L1203" t="s">
        <v>1800</v>
      </c>
      <c r="M1203" t="s">
        <v>28</v>
      </c>
      <c r="N1203" t="str">
        <f>IF(VLOOKUP(J1203,[1]liste!M:M,1,0)&gt;0,"oui","non")</f>
        <v>oui</v>
      </c>
      <c r="O1203" t="str">
        <f>VLOOKUP(J1203,[1]liste!M:N,2,0)</f>
        <v>DF</v>
      </c>
      <c r="P1203" t="e">
        <f>MATCH(J1203,[1]!Tableau1[Codearticle],0)</f>
        <v>#REF!</v>
      </c>
      <c r="R1203" t="str">
        <f ca="1">IFERROR(INDEX(Tableau1[[#Headers],[01_LANCEMENT]:[15]],1,MATCH(récap!H1203,OFFSET(Tableau1[[#Headers],[01_LANCEMENT]:[15]],MATCH(récap!J1203,Tableau1[Codearticle],0),0),0)),"")</f>
        <v/>
      </c>
      <c r="S1203" t="e">
        <f>IF(P1203=0,"",VLOOKUP(J1203,[1]!Tableau1[#All],3,0))</f>
        <v>#REF!</v>
      </c>
      <c r="T1203" s="11">
        <f t="shared" si="158"/>
        <v>50</v>
      </c>
      <c r="U1203" t="str">
        <f t="shared" si="159"/>
        <v>2023-50</v>
      </c>
    </row>
    <row r="1204" spans="5:21" x14ac:dyDescent="0.3">
      <c r="E1204">
        <v>2021465</v>
      </c>
      <c r="H1204">
        <v>935</v>
      </c>
      <c r="I1204" t="s">
        <v>1232</v>
      </c>
      <c r="J1204" t="s">
        <v>14</v>
      </c>
      <c r="K1204" s="10">
        <v>45261</v>
      </c>
      <c r="L1204" t="s">
        <v>1800</v>
      </c>
      <c r="M1204" t="s">
        <v>28</v>
      </c>
      <c r="N1204" t="str">
        <f>IF(VLOOKUP(J1204,[1]liste!M:M,1,0)&gt;0,"oui","non")</f>
        <v>oui</v>
      </c>
      <c r="O1204" t="str">
        <f>VLOOKUP(J1204,[1]liste!M:N,2,0)</f>
        <v>DF</v>
      </c>
      <c r="P1204" t="e">
        <f>MATCH(J1204,[1]!Tableau1[Codearticle],0)</f>
        <v>#REF!</v>
      </c>
      <c r="R1204" t="str">
        <f ca="1">IFERROR(INDEX(Tableau1[[#Headers],[01_LANCEMENT]:[15]],1,MATCH(récap!H1204,OFFSET(Tableau1[[#Headers],[01_LANCEMENT]:[15]],MATCH(récap!J1204,Tableau1[Codearticle],0),0),0)),"")</f>
        <v/>
      </c>
      <c r="S1204" t="e">
        <f>IF(P1204=0,"",VLOOKUP(J1204,[1]!Tableau1[#All],3,0))</f>
        <v>#REF!</v>
      </c>
      <c r="T1204" s="11">
        <f t="shared" si="158"/>
        <v>48</v>
      </c>
      <c r="U1204" t="str">
        <f t="shared" si="159"/>
        <v>2023-48</v>
      </c>
    </row>
    <row r="1205" spans="5:21" x14ac:dyDescent="0.3">
      <c r="E1205">
        <v>4616482</v>
      </c>
      <c r="H1205">
        <v>9115</v>
      </c>
      <c r="I1205" t="s">
        <v>1233</v>
      </c>
      <c r="J1205" t="s">
        <v>14</v>
      </c>
      <c r="K1205" s="10">
        <v>45268</v>
      </c>
      <c r="L1205" t="s">
        <v>1800</v>
      </c>
      <c r="M1205" t="s">
        <v>28</v>
      </c>
      <c r="N1205" t="str">
        <f>IF(VLOOKUP(J1205,[1]liste!M:M,1,0)&gt;0,"oui","non")</f>
        <v>oui</v>
      </c>
      <c r="O1205" t="str">
        <f>VLOOKUP(J1205,[1]liste!M:N,2,0)</f>
        <v>DF</v>
      </c>
      <c r="P1205" t="e">
        <f>MATCH(J1205,[1]!Tableau1[Codearticle],0)</f>
        <v>#REF!</v>
      </c>
      <c r="R1205" t="str">
        <f ca="1">IFERROR(INDEX(Tableau1[[#Headers],[01_LANCEMENT]:[15]],1,MATCH(récap!H1205,OFFSET(Tableau1[[#Headers],[01_LANCEMENT]:[15]],MATCH(récap!J1205,Tableau1[Codearticle],0),0),0)),"")</f>
        <v/>
      </c>
      <c r="S1205" t="e">
        <f>IF(P1205=0,"",VLOOKUP(J1205,[1]!Tableau1[#All],3,0))</f>
        <v>#REF!</v>
      </c>
      <c r="T1205" s="11">
        <f t="shared" si="158"/>
        <v>49</v>
      </c>
      <c r="U1205" t="str">
        <f t="shared" si="159"/>
        <v>2023-49</v>
      </c>
    </row>
    <row r="1206" spans="5:21" x14ac:dyDescent="0.3">
      <c r="E1206">
        <v>6235859</v>
      </c>
      <c r="H1206">
        <v>9070</v>
      </c>
      <c r="I1206" t="s">
        <v>1234</v>
      </c>
      <c r="J1206" t="s">
        <v>14</v>
      </c>
      <c r="K1206" s="10">
        <v>45273</v>
      </c>
      <c r="L1206" t="s">
        <v>1800</v>
      </c>
      <c r="M1206" t="s">
        <v>28</v>
      </c>
      <c r="N1206" t="str">
        <f>IF(VLOOKUP(J1206,[1]liste!M:M,1,0)&gt;0,"oui","non")</f>
        <v>oui</v>
      </c>
      <c r="O1206" t="str">
        <f>VLOOKUP(J1206,[1]liste!M:N,2,0)</f>
        <v>DF</v>
      </c>
      <c r="P1206" t="e">
        <f>MATCH(J1206,[1]!Tableau1[Codearticle],0)</f>
        <v>#REF!</v>
      </c>
      <c r="R1206" t="str">
        <f ca="1">IFERROR(INDEX(Tableau1[[#Headers],[01_LANCEMENT]:[15]],1,MATCH(récap!H1206,OFFSET(Tableau1[[#Headers],[01_LANCEMENT]:[15]],MATCH(récap!J1206,Tableau1[Codearticle],0),0),0)),"")</f>
        <v/>
      </c>
      <c r="S1206" t="e">
        <f>IF(P1206=0,"",VLOOKUP(J1206,[1]!Tableau1[#All],3,0))</f>
        <v>#REF!</v>
      </c>
      <c r="T1206" s="11">
        <f t="shared" si="158"/>
        <v>50</v>
      </c>
      <c r="U1206" t="str">
        <f t="shared" si="159"/>
        <v>2023-50</v>
      </c>
    </row>
    <row r="1207" spans="5:21" x14ac:dyDescent="0.3">
      <c r="E1207">
        <v>8180643</v>
      </c>
      <c r="H1207">
        <v>950</v>
      </c>
      <c r="I1207" t="s">
        <v>1235</v>
      </c>
      <c r="J1207" t="s">
        <v>14</v>
      </c>
      <c r="K1207" s="10">
        <v>45260</v>
      </c>
      <c r="L1207" t="s">
        <v>1800</v>
      </c>
      <c r="M1207" t="s">
        <v>28</v>
      </c>
      <c r="N1207" t="str">
        <f>IF(VLOOKUP(J1207,[1]liste!M:M,1,0)&gt;0,"oui","non")</f>
        <v>oui</v>
      </c>
      <c r="O1207" t="str">
        <f>VLOOKUP(J1207,[1]liste!M:N,2,0)</f>
        <v>DF</v>
      </c>
      <c r="P1207" t="e">
        <f>MATCH(J1207,[1]!Tableau1[Codearticle],0)</f>
        <v>#REF!</v>
      </c>
      <c r="R1207" t="str">
        <f ca="1">IFERROR(INDEX(Tableau1[[#Headers],[01_LANCEMENT]:[15]],1,MATCH(récap!H1207,OFFSET(Tableau1[[#Headers],[01_LANCEMENT]:[15]],MATCH(récap!J1207,Tableau1[Codearticle],0),0),0)),"")</f>
        <v/>
      </c>
      <c r="S1207" t="e">
        <f>IF(P1207=0,"",VLOOKUP(J1207,[1]!Tableau1[#All],3,0))</f>
        <v>#REF!</v>
      </c>
      <c r="T1207" s="11">
        <f t="shared" si="158"/>
        <v>48</v>
      </c>
      <c r="U1207" t="str">
        <f t="shared" si="159"/>
        <v>2023-48</v>
      </c>
    </row>
    <row r="1208" spans="5:21" x14ac:dyDescent="0.3">
      <c r="E1208">
        <v>4674483</v>
      </c>
      <c r="H1208">
        <v>9035</v>
      </c>
      <c r="I1208" t="s">
        <v>1236</v>
      </c>
      <c r="J1208" t="s">
        <v>14</v>
      </c>
      <c r="K1208" s="10">
        <v>45267</v>
      </c>
      <c r="L1208" t="s">
        <v>1800</v>
      </c>
      <c r="M1208" t="s">
        <v>29</v>
      </c>
      <c r="N1208" t="str">
        <f>IF(VLOOKUP(J1208,[1]liste!M:M,1,0)&gt;0,"oui","non")</f>
        <v>oui</v>
      </c>
      <c r="O1208" t="str">
        <f>VLOOKUP(J1208,[1]liste!M:N,2,0)</f>
        <v>DF</v>
      </c>
      <c r="P1208" t="e">
        <f>MATCH(J1208,[1]!Tableau1[Codearticle],0)</f>
        <v>#REF!</v>
      </c>
      <c r="R1208" t="str">
        <f ca="1">IFERROR(INDEX(Tableau1[[#Headers],[01_LANCEMENT]:[15]],1,MATCH(récap!H1208,OFFSET(Tableau1[[#Headers],[01_LANCEMENT]:[15]],MATCH(récap!J1208,Tableau1[Codearticle],0),0),0)),"")</f>
        <v/>
      </c>
      <c r="S1208" t="e">
        <f>IF(P1208=0,"",VLOOKUP(J1208,[1]!Tableau1[#All],3,0))</f>
        <v>#REF!</v>
      </c>
      <c r="T1208" s="11">
        <f t="shared" si="158"/>
        <v>49</v>
      </c>
      <c r="U1208" t="str">
        <f t="shared" si="159"/>
        <v>2023-49</v>
      </c>
    </row>
    <row r="1209" spans="5:21" x14ac:dyDescent="0.3">
      <c r="E1209">
        <v>2715809</v>
      </c>
      <c r="H1209">
        <v>200</v>
      </c>
      <c r="I1209" t="s">
        <v>1237</v>
      </c>
      <c r="J1209" t="s">
        <v>14</v>
      </c>
      <c r="K1209" s="10">
        <v>45253</v>
      </c>
      <c r="L1209" t="s">
        <v>1800</v>
      </c>
      <c r="M1209" t="s">
        <v>28</v>
      </c>
      <c r="N1209" t="str">
        <f>IF(VLOOKUP(J1209,[1]liste!M:M,1,0)&gt;0,"oui","non")</f>
        <v>oui</v>
      </c>
      <c r="O1209" t="str">
        <f>VLOOKUP(J1209,[1]liste!M:N,2,0)</f>
        <v>DF</v>
      </c>
      <c r="P1209" t="e">
        <f>MATCH(J1209,[1]!Tableau1[Codearticle],0)</f>
        <v>#REF!</v>
      </c>
      <c r="R1209" t="str">
        <f ca="1">IFERROR(INDEX(Tableau1[[#Headers],[01_LANCEMENT]:[15]],1,MATCH(récap!H1209,OFFSET(Tableau1[[#Headers],[01_LANCEMENT]:[15]],MATCH(récap!J1209,Tableau1[Codearticle],0),0),0)),"")</f>
        <v/>
      </c>
      <c r="S1209" t="e">
        <f>IF(P1209=0,"",VLOOKUP(J1209,[1]!Tableau1[#All],3,0))</f>
        <v>#REF!</v>
      </c>
      <c r="T1209" s="11">
        <f t="shared" si="158"/>
        <v>47</v>
      </c>
      <c r="U1209" t="str">
        <f t="shared" si="159"/>
        <v>2023-47</v>
      </c>
    </row>
    <row r="1210" spans="5:21" x14ac:dyDescent="0.3">
      <c r="E1210">
        <v>5316389</v>
      </c>
      <c r="H1210">
        <v>200</v>
      </c>
      <c r="I1210" t="s">
        <v>1238</v>
      </c>
      <c r="J1210" t="s">
        <v>14</v>
      </c>
      <c r="K1210" s="10">
        <v>45275</v>
      </c>
      <c r="L1210" t="s">
        <v>1800</v>
      </c>
      <c r="M1210" t="s">
        <v>28</v>
      </c>
      <c r="N1210" t="str">
        <f>IF(VLOOKUP(J1210,[1]liste!M:M,1,0)&gt;0,"oui","non")</f>
        <v>oui</v>
      </c>
      <c r="O1210" t="str">
        <f>VLOOKUP(J1210,[1]liste!M:N,2,0)</f>
        <v>DF</v>
      </c>
      <c r="P1210" t="e">
        <f>MATCH(J1210,[1]!Tableau1[Codearticle],0)</f>
        <v>#REF!</v>
      </c>
      <c r="R1210" t="str">
        <f ca="1">IFERROR(INDEX(Tableau1[[#Headers],[01_LANCEMENT]:[15]],1,MATCH(récap!H1210,OFFSET(Tableau1[[#Headers],[01_LANCEMENT]:[15]],MATCH(récap!J1210,Tableau1[Codearticle],0),0),0)),"")</f>
        <v/>
      </c>
      <c r="S1210" t="e">
        <f>IF(P1210=0,"",VLOOKUP(J1210,[1]!Tableau1[#All],3,0))</f>
        <v>#REF!</v>
      </c>
      <c r="T1210" s="11">
        <f t="shared" si="158"/>
        <v>50</v>
      </c>
      <c r="U1210" t="str">
        <f t="shared" si="159"/>
        <v>2023-50</v>
      </c>
    </row>
    <row r="1211" spans="5:21" x14ac:dyDescent="0.3">
      <c r="E1211">
        <v>7237806</v>
      </c>
      <c r="H1211">
        <v>9120</v>
      </c>
      <c r="I1211" t="s">
        <v>1239</v>
      </c>
      <c r="J1211" t="s">
        <v>14</v>
      </c>
      <c r="K1211" s="10">
        <v>45264</v>
      </c>
      <c r="L1211" t="s">
        <v>1800</v>
      </c>
      <c r="M1211" t="s">
        <v>28</v>
      </c>
      <c r="N1211" t="str">
        <f>IF(VLOOKUP(J1211,[1]liste!M:M,1,0)&gt;0,"oui","non")</f>
        <v>oui</v>
      </c>
      <c r="O1211" t="str">
        <f>VLOOKUP(J1211,[1]liste!M:N,2,0)</f>
        <v>DF</v>
      </c>
      <c r="P1211" t="e">
        <f>MATCH(J1211,[1]!Tableau1[Codearticle],0)</f>
        <v>#REF!</v>
      </c>
      <c r="R1211" t="str">
        <f ca="1">IFERROR(INDEX(Tableau1[[#Headers],[01_LANCEMENT]:[15]],1,MATCH(récap!H1211,OFFSET(Tableau1[[#Headers],[01_LANCEMENT]:[15]],MATCH(récap!J1211,Tableau1[Codearticle],0),0),0)),"")</f>
        <v/>
      </c>
      <c r="S1211" t="e">
        <f>IF(P1211=0,"",VLOOKUP(J1211,[1]!Tableau1[#All],3,0))</f>
        <v>#REF!</v>
      </c>
      <c r="T1211" s="11">
        <f t="shared" si="158"/>
        <v>49</v>
      </c>
      <c r="U1211" t="str">
        <f t="shared" si="159"/>
        <v>2023-49</v>
      </c>
    </row>
    <row r="1212" spans="5:21" x14ac:dyDescent="0.3">
      <c r="E1212">
        <v>4783132</v>
      </c>
      <c r="H1212">
        <v>9000</v>
      </c>
      <c r="I1212" t="s">
        <v>1240</v>
      </c>
      <c r="J1212" t="s">
        <v>14</v>
      </c>
      <c r="K1212" s="10">
        <v>45279</v>
      </c>
      <c r="L1212" t="s">
        <v>1800</v>
      </c>
      <c r="M1212" t="s">
        <v>28</v>
      </c>
      <c r="N1212" t="str">
        <f>IF(VLOOKUP(J1212,[1]liste!M:M,1,0)&gt;0,"oui","non")</f>
        <v>oui</v>
      </c>
      <c r="O1212" t="str">
        <f>VLOOKUP(J1212,[1]liste!M:N,2,0)</f>
        <v>DF</v>
      </c>
      <c r="P1212" t="e">
        <f>MATCH(J1212,[1]!Tableau1[Codearticle],0)</f>
        <v>#REF!</v>
      </c>
      <c r="R1212" t="str">
        <f ca="1">IFERROR(INDEX(Tableau1[[#Headers],[01_LANCEMENT]:[15]],1,MATCH(récap!H1212,OFFSET(Tableau1[[#Headers],[01_LANCEMENT]:[15]],MATCH(récap!J1212,Tableau1[Codearticle],0),0),0)),"")</f>
        <v/>
      </c>
      <c r="S1212" t="e">
        <f>IF(P1212=0,"",VLOOKUP(J1212,[1]!Tableau1[#All],3,0))</f>
        <v>#REF!</v>
      </c>
      <c r="T1212" s="11">
        <f t="shared" ref="T1212:T1228" si="160">_xlfn.ISOWEEKNUM(K1212)</f>
        <v>51</v>
      </c>
      <c r="U1212" t="str">
        <f t="shared" ref="U1212:U1228" si="161">YEAR(K1212)&amp;"-"&amp;""&amp;T1212</f>
        <v>2023-51</v>
      </c>
    </row>
    <row r="1213" spans="5:21" x14ac:dyDescent="0.3">
      <c r="E1213">
        <v>8556038</v>
      </c>
      <c r="H1213">
        <v>9110</v>
      </c>
      <c r="I1213" t="s">
        <v>1241</v>
      </c>
      <c r="J1213" t="s">
        <v>14</v>
      </c>
      <c r="K1213" s="10">
        <v>45260</v>
      </c>
      <c r="L1213" t="s">
        <v>1800</v>
      </c>
      <c r="M1213" t="s">
        <v>28</v>
      </c>
      <c r="N1213" t="str">
        <f>IF(VLOOKUP(J1213,[1]liste!M:M,1,0)&gt;0,"oui","non")</f>
        <v>oui</v>
      </c>
      <c r="O1213" t="str">
        <f>VLOOKUP(J1213,[1]liste!M:N,2,0)</f>
        <v>DF</v>
      </c>
      <c r="P1213" t="e">
        <f>MATCH(J1213,[1]!Tableau1[Codearticle],0)</f>
        <v>#REF!</v>
      </c>
      <c r="R1213" t="str">
        <f ca="1">IFERROR(INDEX(Tableau1[[#Headers],[01_LANCEMENT]:[15]],1,MATCH(récap!H1213,OFFSET(Tableau1[[#Headers],[01_LANCEMENT]:[15]],MATCH(récap!J1213,Tableau1[Codearticle],0),0),0)),"")</f>
        <v/>
      </c>
      <c r="S1213" t="e">
        <f>IF(P1213=0,"",VLOOKUP(J1213,[1]!Tableau1[#All],3,0))</f>
        <v>#REF!</v>
      </c>
      <c r="T1213" s="11">
        <f t="shared" si="160"/>
        <v>48</v>
      </c>
      <c r="U1213" t="str">
        <f t="shared" si="161"/>
        <v>2023-48</v>
      </c>
    </row>
    <row r="1214" spans="5:21" x14ac:dyDescent="0.3">
      <c r="E1214">
        <v>3728977</v>
      </c>
      <c r="H1214">
        <v>280</v>
      </c>
      <c r="I1214" t="s">
        <v>1242</v>
      </c>
      <c r="J1214" t="s">
        <v>14</v>
      </c>
      <c r="K1214" s="10">
        <v>45278</v>
      </c>
      <c r="L1214" t="s">
        <v>1800</v>
      </c>
      <c r="M1214" t="s">
        <v>28</v>
      </c>
      <c r="N1214" t="str">
        <f>IF(VLOOKUP(J1214,[1]liste!M:M,1,0)&gt;0,"oui","non")</f>
        <v>oui</v>
      </c>
      <c r="O1214" t="str">
        <f>VLOOKUP(J1214,[1]liste!M:N,2,0)</f>
        <v>DF</v>
      </c>
      <c r="P1214" t="e">
        <f>MATCH(J1214,[1]!Tableau1[Codearticle],0)</f>
        <v>#REF!</v>
      </c>
      <c r="R1214" t="str">
        <f ca="1">IFERROR(INDEX(Tableau1[[#Headers],[01_LANCEMENT]:[15]],1,MATCH(récap!H1214,OFFSET(Tableau1[[#Headers],[01_LANCEMENT]:[15]],MATCH(récap!J1214,Tableau1[Codearticle],0),0),0)),"")</f>
        <v>15</v>
      </c>
      <c r="S1214" t="e">
        <f>IF(P1214=0,"",VLOOKUP(J1214,[1]!Tableau1[#All],3,0))</f>
        <v>#REF!</v>
      </c>
      <c r="T1214" s="11">
        <f t="shared" si="160"/>
        <v>51</v>
      </c>
      <c r="U1214" t="str">
        <f t="shared" si="161"/>
        <v>2023-51</v>
      </c>
    </row>
    <row r="1215" spans="5:21" x14ac:dyDescent="0.3">
      <c r="E1215">
        <v>3429845</v>
      </c>
      <c r="H1215">
        <v>210</v>
      </c>
      <c r="I1215" t="s">
        <v>1243</v>
      </c>
      <c r="J1215" t="s">
        <v>14</v>
      </c>
      <c r="K1215" s="10">
        <v>45271</v>
      </c>
      <c r="L1215" t="s">
        <v>1800</v>
      </c>
      <c r="M1215" t="s">
        <v>28</v>
      </c>
      <c r="N1215" t="str">
        <f>IF(VLOOKUP(J1215,[1]liste!M:M,1,0)&gt;0,"oui","non")</f>
        <v>oui</v>
      </c>
      <c r="O1215" t="str">
        <f>VLOOKUP(J1215,[1]liste!M:N,2,0)</f>
        <v>DF</v>
      </c>
      <c r="P1215" t="e">
        <f>MATCH(J1215,[1]!Tableau1[Codearticle],0)</f>
        <v>#REF!</v>
      </c>
      <c r="R1215" t="str">
        <f ca="1">IFERROR(INDEX(Tableau1[[#Headers],[01_LANCEMENT]:[15]],1,MATCH(récap!H1215,OFFSET(Tableau1[[#Headers],[01_LANCEMENT]:[15]],MATCH(récap!J1215,Tableau1[Codearticle],0),0),0)),"")</f>
        <v/>
      </c>
      <c r="S1215" t="e">
        <f>IF(P1215=0,"",VLOOKUP(J1215,[1]!Tableau1[#All],3,0))</f>
        <v>#REF!</v>
      </c>
      <c r="T1215" s="11">
        <f t="shared" si="160"/>
        <v>50</v>
      </c>
      <c r="U1215" t="str">
        <f t="shared" si="161"/>
        <v>2023-50</v>
      </c>
    </row>
    <row r="1216" spans="5:21" x14ac:dyDescent="0.3">
      <c r="E1216">
        <v>2442399</v>
      </c>
      <c r="H1216">
        <v>280</v>
      </c>
      <c r="I1216" t="s">
        <v>1244</v>
      </c>
      <c r="J1216" t="s">
        <v>14</v>
      </c>
      <c r="K1216" s="10">
        <v>45240</v>
      </c>
      <c r="L1216" t="s">
        <v>1800</v>
      </c>
      <c r="M1216" t="s">
        <v>28</v>
      </c>
      <c r="N1216" t="str">
        <f>IF(VLOOKUP(J1216,[1]liste!M:M,1,0)&gt;0,"oui","non")</f>
        <v>oui</v>
      </c>
      <c r="O1216" t="str">
        <f>VLOOKUP(J1216,[1]liste!M:N,2,0)</f>
        <v>DF</v>
      </c>
      <c r="P1216" t="e">
        <f>MATCH(J1216,[1]!Tableau1[Codearticle],0)</f>
        <v>#REF!</v>
      </c>
      <c r="R1216" t="str">
        <f ca="1">IFERROR(INDEX(Tableau1[[#Headers],[01_LANCEMENT]:[15]],1,MATCH(récap!H1216,OFFSET(Tableau1[[#Headers],[01_LANCEMENT]:[15]],MATCH(récap!J1216,Tableau1[Codearticle],0),0),0)),"")</f>
        <v>15</v>
      </c>
      <c r="S1216" t="e">
        <f>IF(P1216=0,"",VLOOKUP(J1216,[1]!Tableau1[#All],3,0))</f>
        <v>#REF!</v>
      </c>
      <c r="T1216" s="11">
        <f t="shared" si="160"/>
        <v>45</v>
      </c>
      <c r="U1216" t="str">
        <f t="shared" si="161"/>
        <v>2023-45</v>
      </c>
    </row>
    <row r="1217" spans="5:21" x14ac:dyDescent="0.3">
      <c r="E1217">
        <v>9988249</v>
      </c>
      <c r="H1217">
        <v>210</v>
      </c>
      <c r="I1217" t="s">
        <v>1245</v>
      </c>
      <c r="J1217" t="s">
        <v>14</v>
      </c>
      <c r="K1217" s="10">
        <v>45236</v>
      </c>
      <c r="L1217" t="s">
        <v>1800</v>
      </c>
      <c r="M1217" t="s">
        <v>28</v>
      </c>
      <c r="N1217" t="str">
        <f>IF(VLOOKUP(J1217,[1]liste!M:M,1,0)&gt;0,"oui","non")</f>
        <v>oui</v>
      </c>
      <c r="O1217" t="str">
        <f>VLOOKUP(J1217,[1]liste!M:N,2,0)</f>
        <v>DF</v>
      </c>
      <c r="P1217" t="e">
        <f>MATCH(J1217,[1]!Tableau1[Codearticle],0)</f>
        <v>#REF!</v>
      </c>
      <c r="R1217" t="str">
        <f ca="1">IFERROR(INDEX(Tableau1[[#Headers],[01_LANCEMENT]:[15]],1,MATCH(récap!H1217,OFFSET(Tableau1[[#Headers],[01_LANCEMENT]:[15]],MATCH(récap!J1217,Tableau1[Codearticle],0),0),0)),"")</f>
        <v/>
      </c>
      <c r="S1217" t="e">
        <f>IF(P1217=0,"",VLOOKUP(J1217,[1]!Tableau1[#All],3,0))</f>
        <v>#REF!</v>
      </c>
      <c r="T1217" s="11">
        <f t="shared" si="160"/>
        <v>45</v>
      </c>
      <c r="U1217" t="str">
        <f t="shared" si="161"/>
        <v>2023-45</v>
      </c>
    </row>
    <row r="1218" spans="5:21" x14ac:dyDescent="0.3">
      <c r="E1218">
        <v>5612907</v>
      </c>
      <c r="H1218">
        <v>180</v>
      </c>
      <c r="I1218" t="s">
        <v>1246</v>
      </c>
      <c r="J1218" t="s">
        <v>14</v>
      </c>
      <c r="K1218" s="10">
        <v>45287</v>
      </c>
      <c r="L1218" t="s">
        <v>1800</v>
      </c>
      <c r="M1218" t="s">
        <v>28</v>
      </c>
      <c r="N1218" t="str">
        <f>IF(VLOOKUP(J1218,[1]liste!M:M,1,0)&gt;0,"oui","non")</f>
        <v>oui</v>
      </c>
      <c r="O1218" t="str">
        <f>VLOOKUP(J1218,[1]liste!M:N,2,0)</f>
        <v>DF</v>
      </c>
      <c r="P1218" t="e">
        <f>MATCH(J1218,[1]!Tableau1[Codearticle],0)</f>
        <v>#REF!</v>
      </c>
      <c r="R1218" t="str">
        <f ca="1">IFERROR(INDEX(Tableau1[[#Headers],[01_LANCEMENT]:[15]],1,MATCH(récap!H1218,OFFSET(Tableau1[[#Headers],[01_LANCEMENT]:[15]],MATCH(récap!J1218,Tableau1[Codearticle],0),0),0)),"")</f>
        <v/>
      </c>
      <c r="S1218" t="e">
        <f>IF(P1218=0,"",VLOOKUP(J1218,[1]!Tableau1[#All],3,0))</f>
        <v>#REF!</v>
      </c>
      <c r="T1218" s="11">
        <f t="shared" si="160"/>
        <v>52</v>
      </c>
      <c r="U1218" t="str">
        <f t="shared" si="161"/>
        <v>2023-52</v>
      </c>
    </row>
    <row r="1219" spans="5:21" x14ac:dyDescent="0.3">
      <c r="E1219">
        <v>7862224</v>
      </c>
      <c r="H1219">
        <v>180</v>
      </c>
      <c r="I1219" t="s">
        <v>1247</v>
      </c>
      <c r="J1219" t="s">
        <v>14</v>
      </c>
      <c r="K1219" s="10">
        <v>45281</v>
      </c>
      <c r="L1219" t="s">
        <v>1800</v>
      </c>
      <c r="M1219" t="s">
        <v>28</v>
      </c>
      <c r="N1219" t="str">
        <f>IF(VLOOKUP(J1219,[1]liste!M:M,1,0)&gt;0,"oui","non")</f>
        <v>oui</v>
      </c>
      <c r="O1219" t="str">
        <f>VLOOKUP(J1219,[1]liste!M:N,2,0)</f>
        <v>DF</v>
      </c>
      <c r="P1219" t="e">
        <f>MATCH(J1219,[1]!Tableau1[Codearticle],0)</f>
        <v>#REF!</v>
      </c>
      <c r="R1219" t="str">
        <f ca="1">IFERROR(INDEX(Tableau1[[#Headers],[01_LANCEMENT]:[15]],1,MATCH(récap!H1219,OFFSET(Tableau1[[#Headers],[01_LANCEMENT]:[15]],MATCH(récap!J1219,Tableau1[Codearticle],0),0),0)),"")</f>
        <v/>
      </c>
      <c r="S1219" t="e">
        <f>IF(P1219=0,"",VLOOKUP(J1219,[1]!Tableau1[#All],3,0))</f>
        <v>#REF!</v>
      </c>
      <c r="T1219" s="11">
        <f t="shared" si="160"/>
        <v>51</v>
      </c>
      <c r="U1219" t="str">
        <f t="shared" si="161"/>
        <v>2023-51</v>
      </c>
    </row>
    <row r="1220" spans="5:21" x14ac:dyDescent="0.3">
      <c r="E1220">
        <v>6368132</v>
      </c>
      <c r="H1220">
        <v>210</v>
      </c>
      <c r="I1220" t="s">
        <v>1248</v>
      </c>
      <c r="J1220" t="s">
        <v>14</v>
      </c>
      <c r="K1220" s="10">
        <v>45243</v>
      </c>
      <c r="L1220" t="s">
        <v>1800</v>
      </c>
      <c r="M1220" t="s">
        <v>28</v>
      </c>
      <c r="N1220" t="str">
        <f>IF(VLOOKUP(J1220,[1]liste!M:M,1,0)&gt;0,"oui","non")</f>
        <v>oui</v>
      </c>
      <c r="O1220" t="str">
        <f>VLOOKUP(J1220,[1]liste!M:N,2,0)</f>
        <v>DF</v>
      </c>
      <c r="P1220" t="e">
        <f>MATCH(J1220,[1]!Tableau1[Codearticle],0)</f>
        <v>#REF!</v>
      </c>
      <c r="R1220" t="str">
        <f ca="1">IFERROR(INDEX(Tableau1[[#Headers],[01_LANCEMENT]:[15]],1,MATCH(récap!H1220,OFFSET(Tableau1[[#Headers],[01_LANCEMENT]:[15]],MATCH(récap!J1220,Tableau1[Codearticle],0),0),0)),"")</f>
        <v/>
      </c>
      <c r="S1220" t="e">
        <f>IF(P1220=0,"",VLOOKUP(J1220,[1]!Tableau1[#All],3,0))</f>
        <v>#REF!</v>
      </c>
      <c r="T1220" s="11">
        <f t="shared" si="160"/>
        <v>46</v>
      </c>
      <c r="U1220" t="str">
        <f t="shared" si="161"/>
        <v>2023-46</v>
      </c>
    </row>
    <row r="1221" spans="5:21" x14ac:dyDescent="0.3">
      <c r="E1221">
        <v>3256007</v>
      </c>
      <c r="H1221">
        <v>210</v>
      </c>
      <c r="I1221" t="s">
        <v>1249</v>
      </c>
      <c r="J1221" t="s">
        <v>14</v>
      </c>
      <c r="K1221" s="10">
        <v>45257</v>
      </c>
      <c r="L1221" t="s">
        <v>1800</v>
      </c>
      <c r="M1221" t="s">
        <v>28</v>
      </c>
      <c r="N1221" t="str">
        <f>IF(VLOOKUP(J1221,[1]liste!M:M,1,0)&gt;0,"oui","non")</f>
        <v>oui</v>
      </c>
      <c r="O1221" t="str">
        <f>VLOOKUP(J1221,[1]liste!M:N,2,0)</f>
        <v>DF</v>
      </c>
      <c r="P1221" t="e">
        <f>MATCH(J1221,[1]!Tableau1[Codearticle],0)</f>
        <v>#REF!</v>
      </c>
      <c r="R1221" t="str">
        <f ca="1">IFERROR(INDEX(Tableau1[[#Headers],[01_LANCEMENT]:[15]],1,MATCH(récap!H1221,OFFSET(Tableau1[[#Headers],[01_LANCEMENT]:[15]],MATCH(récap!J1221,Tableau1[Codearticle],0),0),0)),"")</f>
        <v/>
      </c>
      <c r="S1221" t="e">
        <f>IF(P1221=0,"",VLOOKUP(J1221,[1]!Tableau1[#All],3,0))</f>
        <v>#REF!</v>
      </c>
      <c r="T1221" s="11">
        <f t="shared" si="160"/>
        <v>48</v>
      </c>
      <c r="U1221" t="str">
        <f t="shared" si="161"/>
        <v>2023-48</v>
      </c>
    </row>
    <row r="1222" spans="5:21" x14ac:dyDescent="0.3">
      <c r="E1222">
        <v>9691055</v>
      </c>
      <c r="H1222">
        <v>210</v>
      </c>
      <c r="I1222" t="s">
        <v>1250</v>
      </c>
      <c r="J1222" t="s">
        <v>14</v>
      </c>
      <c r="K1222" s="10">
        <v>45253</v>
      </c>
      <c r="L1222" t="s">
        <v>1800</v>
      </c>
      <c r="M1222" t="s">
        <v>28</v>
      </c>
      <c r="N1222" t="str">
        <f>IF(VLOOKUP(J1222,[1]liste!M:M,1,0)&gt;0,"oui","non")</f>
        <v>oui</v>
      </c>
      <c r="O1222" t="str">
        <f>VLOOKUP(J1222,[1]liste!M:N,2,0)</f>
        <v>DF</v>
      </c>
      <c r="P1222" t="e">
        <f>MATCH(J1222,[1]!Tableau1[Codearticle],0)</f>
        <v>#REF!</v>
      </c>
      <c r="R1222" t="str">
        <f ca="1">IFERROR(INDEX(Tableau1[[#Headers],[01_LANCEMENT]:[15]],1,MATCH(récap!H1222,OFFSET(Tableau1[[#Headers],[01_LANCEMENT]:[15]],MATCH(récap!J1222,Tableau1[Codearticle],0),0),0)),"")</f>
        <v/>
      </c>
      <c r="S1222" t="e">
        <f>IF(P1222=0,"",VLOOKUP(J1222,[1]!Tableau1[#All],3,0))</f>
        <v>#REF!</v>
      </c>
      <c r="T1222" s="11">
        <f t="shared" si="160"/>
        <v>47</v>
      </c>
      <c r="U1222" t="str">
        <f t="shared" si="161"/>
        <v>2023-47</v>
      </c>
    </row>
    <row r="1223" spans="5:21" x14ac:dyDescent="0.3">
      <c r="E1223">
        <v>1044915</v>
      </c>
      <c r="H1223">
        <v>223</v>
      </c>
      <c r="I1223" t="s">
        <v>1251</v>
      </c>
      <c r="J1223" t="s">
        <v>14</v>
      </c>
      <c r="K1223" s="10">
        <v>45258</v>
      </c>
      <c r="L1223" t="s">
        <v>1800</v>
      </c>
      <c r="M1223" t="s">
        <v>28</v>
      </c>
      <c r="N1223" t="str">
        <f>IF(VLOOKUP(J1223,[1]liste!M:M,1,0)&gt;0,"oui","non")</f>
        <v>oui</v>
      </c>
      <c r="O1223" t="str">
        <f>VLOOKUP(J1223,[1]liste!M:N,2,0)</f>
        <v>DF</v>
      </c>
      <c r="P1223" t="e">
        <f>MATCH(J1223,[1]!Tableau1[Codearticle],0)</f>
        <v>#REF!</v>
      </c>
      <c r="R1223" t="str">
        <f ca="1">IFERROR(INDEX(Tableau1[[#Headers],[01_LANCEMENT]:[15]],1,MATCH(récap!H1223,OFFSET(Tableau1[[#Headers],[01_LANCEMENT]:[15]],MATCH(récap!J1223,Tableau1[Codearticle],0),0),0)),"")</f>
        <v/>
      </c>
      <c r="S1223" t="e">
        <f>IF(P1223=0,"",VLOOKUP(J1223,[1]!Tableau1[#All],3,0))</f>
        <v>#REF!</v>
      </c>
      <c r="T1223" s="11">
        <f t="shared" si="160"/>
        <v>48</v>
      </c>
      <c r="U1223" t="str">
        <f t="shared" si="161"/>
        <v>2023-48</v>
      </c>
    </row>
    <row r="1224" spans="5:21" x14ac:dyDescent="0.3">
      <c r="E1224">
        <v>6010356</v>
      </c>
      <c r="H1224">
        <v>210</v>
      </c>
      <c r="I1224" t="s">
        <v>1252</v>
      </c>
      <c r="J1224" t="s">
        <v>14</v>
      </c>
      <c r="K1224" s="10">
        <v>45257</v>
      </c>
      <c r="L1224" t="s">
        <v>1800</v>
      </c>
      <c r="M1224" t="s">
        <v>28</v>
      </c>
      <c r="N1224" t="str">
        <f>IF(VLOOKUP(J1224,[1]liste!M:M,1,0)&gt;0,"oui","non")</f>
        <v>oui</v>
      </c>
      <c r="O1224" t="str">
        <f>VLOOKUP(J1224,[1]liste!M:N,2,0)</f>
        <v>DF</v>
      </c>
      <c r="P1224" t="e">
        <f>MATCH(J1224,[1]!Tableau1[Codearticle],0)</f>
        <v>#REF!</v>
      </c>
      <c r="R1224" t="str">
        <f ca="1">IFERROR(INDEX(Tableau1[[#Headers],[01_LANCEMENT]:[15]],1,MATCH(récap!H1224,OFFSET(Tableau1[[#Headers],[01_LANCEMENT]:[15]],MATCH(récap!J1224,Tableau1[Codearticle],0),0),0)),"")</f>
        <v/>
      </c>
      <c r="S1224" t="e">
        <f>IF(P1224=0,"",VLOOKUP(J1224,[1]!Tableau1[#All],3,0))</f>
        <v>#REF!</v>
      </c>
      <c r="T1224" s="11">
        <f t="shared" si="160"/>
        <v>48</v>
      </c>
      <c r="U1224" t="str">
        <f t="shared" si="161"/>
        <v>2023-48</v>
      </c>
    </row>
    <row r="1225" spans="5:21" x14ac:dyDescent="0.3">
      <c r="E1225">
        <v>9304437</v>
      </c>
      <c r="H1225">
        <v>210</v>
      </c>
      <c r="I1225" t="s">
        <v>1253</v>
      </c>
      <c r="J1225" t="s">
        <v>14</v>
      </c>
      <c r="K1225" s="10">
        <v>45236</v>
      </c>
      <c r="L1225" t="s">
        <v>1800</v>
      </c>
      <c r="M1225" t="s">
        <v>28</v>
      </c>
      <c r="N1225" t="str">
        <f>IF(VLOOKUP(J1225,[1]liste!M:M,1,0)&gt;0,"oui","non")</f>
        <v>oui</v>
      </c>
      <c r="O1225" t="str">
        <f>VLOOKUP(J1225,[1]liste!M:N,2,0)</f>
        <v>DF</v>
      </c>
      <c r="P1225" t="e">
        <f>MATCH(J1225,[1]!Tableau1[Codearticle],0)</f>
        <v>#REF!</v>
      </c>
      <c r="R1225" t="str">
        <f ca="1">IFERROR(INDEX(Tableau1[[#Headers],[01_LANCEMENT]:[15]],1,MATCH(récap!H1225,OFFSET(Tableau1[[#Headers],[01_LANCEMENT]:[15]],MATCH(récap!J1225,Tableau1[Codearticle],0),0),0)),"")</f>
        <v/>
      </c>
      <c r="S1225" t="e">
        <f>IF(P1225=0,"",VLOOKUP(J1225,[1]!Tableau1[#All],3,0))</f>
        <v>#REF!</v>
      </c>
      <c r="T1225" s="11">
        <f t="shared" si="160"/>
        <v>45</v>
      </c>
      <c r="U1225" t="str">
        <f t="shared" si="161"/>
        <v>2023-45</v>
      </c>
    </row>
    <row r="1226" spans="5:21" x14ac:dyDescent="0.3">
      <c r="E1226">
        <v>2266514</v>
      </c>
      <c r="H1226">
        <v>210</v>
      </c>
      <c r="I1226" t="s">
        <v>1254</v>
      </c>
      <c r="J1226" t="s">
        <v>14</v>
      </c>
      <c r="K1226" s="10">
        <v>45243</v>
      </c>
      <c r="L1226" t="s">
        <v>1800</v>
      </c>
      <c r="M1226" t="s">
        <v>28</v>
      </c>
      <c r="N1226" t="str">
        <f>IF(VLOOKUP(J1226,[1]liste!M:M,1,0)&gt;0,"oui","non")</f>
        <v>oui</v>
      </c>
      <c r="O1226" t="str">
        <f>VLOOKUP(J1226,[1]liste!M:N,2,0)</f>
        <v>DF</v>
      </c>
      <c r="P1226" t="e">
        <f>MATCH(J1226,[1]!Tableau1[Codearticle],0)</f>
        <v>#REF!</v>
      </c>
      <c r="R1226" t="str">
        <f ca="1">IFERROR(INDEX(Tableau1[[#Headers],[01_LANCEMENT]:[15]],1,MATCH(récap!H1226,OFFSET(Tableau1[[#Headers],[01_LANCEMENT]:[15]],MATCH(récap!J1226,Tableau1[Codearticle],0),0),0)),"")</f>
        <v/>
      </c>
      <c r="S1226" t="e">
        <f>IF(P1226=0,"",VLOOKUP(J1226,[1]!Tableau1[#All],3,0))</f>
        <v>#REF!</v>
      </c>
      <c r="T1226" s="11">
        <f t="shared" si="160"/>
        <v>46</v>
      </c>
      <c r="U1226" t="str">
        <f t="shared" si="161"/>
        <v>2023-46</v>
      </c>
    </row>
    <row r="1227" spans="5:21" x14ac:dyDescent="0.3">
      <c r="E1227">
        <v>9654663</v>
      </c>
      <c r="H1227">
        <v>210</v>
      </c>
      <c r="I1227" t="s">
        <v>1255</v>
      </c>
      <c r="J1227" t="s">
        <v>14</v>
      </c>
      <c r="K1227" s="10">
        <v>45274</v>
      </c>
      <c r="L1227" t="s">
        <v>1800</v>
      </c>
      <c r="M1227" t="s">
        <v>28</v>
      </c>
      <c r="N1227" t="str">
        <f>IF(VLOOKUP(J1227,[1]liste!M:M,1,0)&gt;0,"oui","non")</f>
        <v>oui</v>
      </c>
      <c r="O1227" t="str">
        <f>VLOOKUP(J1227,[1]liste!M:N,2,0)</f>
        <v>DF</v>
      </c>
      <c r="P1227" t="e">
        <f>MATCH(J1227,[1]!Tableau1[Codearticle],0)</f>
        <v>#REF!</v>
      </c>
      <c r="R1227" t="str">
        <f ca="1">IFERROR(INDEX(Tableau1[[#Headers],[01_LANCEMENT]:[15]],1,MATCH(récap!H1227,OFFSET(Tableau1[[#Headers],[01_LANCEMENT]:[15]],MATCH(récap!J1227,Tableau1[Codearticle],0),0),0)),"")</f>
        <v/>
      </c>
      <c r="S1227" t="e">
        <f>IF(P1227=0,"",VLOOKUP(J1227,[1]!Tableau1[#All],3,0))</f>
        <v>#REF!</v>
      </c>
      <c r="T1227" s="11">
        <f t="shared" si="160"/>
        <v>50</v>
      </c>
      <c r="U1227" t="str">
        <f t="shared" si="161"/>
        <v>2023-50</v>
      </c>
    </row>
    <row r="1228" spans="5:21" x14ac:dyDescent="0.3">
      <c r="E1228">
        <v>8816871</v>
      </c>
      <c r="H1228">
        <v>210</v>
      </c>
      <c r="I1228" t="s">
        <v>1256</v>
      </c>
      <c r="J1228" t="s">
        <v>14</v>
      </c>
      <c r="K1228" s="10">
        <v>45274</v>
      </c>
      <c r="L1228" t="s">
        <v>1800</v>
      </c>
      <c r="M1228" t="s">
        <v>28</v>
      </c>
      <c r="N1228" t="str">
        <f>IF(VLOOKUP(J1228,[1]liste!M:M,1,0)&gt;0,"oui","non")</f>
        <v>oui</v>
      </c>
      <c r="O1228" t="str">
        <f>VLOOKUP(J1228,[1]liste!M:N,2,0)</f>
        <v>DF</v>
      </c>
      <c r="P1228" t="e">
        <f>MATCH(J1228,[1]!Tableau1[Codearticle],0)</f>
        <v>#REF!</v>
      </c>
      <c r="R1228" t="str">
        <f ca="1">IFERROR(INDEX(Tableau1[[#Headers],[01_LANCEMENT]:[15]],1,MATCH(récap!H1228,OFFSET(Tableau1[[#Headers],[01_LANCEMENT]:[15]],MATCH(récap!J1228,Tableau1[Codearticle],0),0),0)),"")</f>
        <v/>
      </c>
      <c r="S1228" t="e">
        <f>IF(P1228=0,"",VLOOKUP(J1228,[1]!Tableau1[#All],3,0))</f>
        <v>#REF!</v>
      </c>
      <c r="T1228" s="11">
        <f t="shared" si="160"/>
        <v>50</v>
      </c>
      <c r="U1228" t="str">
        <f t="shared" si="161"/>
        <v>2023-50</v>
      </c>
    </row>
    <row r="1229" spans="5:21" x14ac:dyDescent="0.3">
      <c r="E1229">
        <v>5365167</v>
      </c>
      <c r="H1229">
        <v>223</v>
      </c>
      <c r="I1229" t="s">
        <v>1257</v>
      </c>
      <c r="J1229" t="s">
        <v>14</v>
      </c>
      <c r="K1229" s="10">
        <v>45280</v>
      </c>
      <c r="L1229" t="s">
        <v>1800</v>
      </c>
      <c r="M1229" t="s">
        <v>28</v>
      </c>
      <c r="N1229" t="str">
        <f>IF(VLOOKUP(J1229,[1]liste!M:M,1,0)&gt;0,"oui","non")</f>
        <v>oui</v>
      </c>
      <c r="O1229" t="str">
        <f>VLOOKUP(J1229,[1]liste!M:N,2,0)</f>
        <v>DF</v>
      </c>
      <c r="P1229" t="e">
        <f>MATCH(J1229,[1]!Tableau1[Codearticle],0)</f>
        <v>#REF!</v>
      </c>
      <c r="R1229" t="str">
        <f ca="1">IFERROR(INDEX(Tableau1[[#Headers],[01_LANCEMENT]:[15]],1,MATCH(récap!H1229,OFFSET(Tableau1[[#Headers],[01_LANCEMENT]:[15]],MATCH(récap!J1229,Tableau1[Codearticle],0),0),0)),"")</f>
        <v/>
      </c>
      <c r="S1229" t="e">
        <f>IF(P1229=0,"",VLOOKUP(J1229,[1]!Tableau1[#All],3,0))</f>
        <v>#REF!</v>
      </c>
      <c r="T1229" s="11">
        <f t="shared" ref="T1229:T1237" si="162">_xlfn.ISOWEEKNUM(K1229)</f>
        <v>51</v>
      </c>
      <c r="U1229" t="str">
        <f t="shared" ref="U1229:U1237" si="163">YEAR(K1229)&amp;"-"&amp;""&amp;T1229</f>
        <v>2023-51</v>
      </c>
    </row>
    <row r="1230" spans="5:21" x14ac:dyDescent="0.3">
      <c r="E1230">
        <v>8485965</v>
      </c>
      <c r="H1230">
        <v>200</v>
      </c>
      <c r="I1230" t="s">
        <v>1258</v>
      </c>
      <c r="J1230" t="s">
        <v>14</v>
      </c>
      <c r="K1230" s="10">
        <v>45253</v>
      </c>
      <c r="L1230" t="s">
        <v>1800</v>
      </c>
      <c r="M1230" t="s">
        <v>28</v>
      </c>
      <c r="N1230" t="str">
        <f>IF(VLOOKUP(J1230,[1]liste!M:M,1,0)&gt;0,"oui","non")</f>
        <v>oui</v>
      </c>
      <c r="O1230" t="str">
        <f>VLOOKUP(J1230,[1]liste!M:N,2,0)</f>
        <v>DF</v>
      </c>
      <c r="P1230" t="e">
        <f>MATCH(J1230,[1]!Tableau1[Codearticle],0)</f>
        <v>#REF!</v>
      </c>
      <c r="R1230" t="str">
        <f ca="1">IFERROR(INDEX(Tableau1[[#Headers],[01_LANCEMENT]:[15]],1,MATCH(récap!H1230,OFFSET(Tableau1[[#Headers],[01_LANCEMENT]:[15]],MATCH(récap!J1230,Tableau1[Codearticle],0),0),0)),"")</f>
        <v/>
      </c>
      <c r="S1230" t="e">
        <f>IF(P1230=0,"",VLOOKUP(J1230,[1]!Tableau1[#All],3,0))</f>
        <v>#REF!</v>
      </c>
      <c r="T1230" s="11">
        <f t="shared" si="162"/>
        <v>47</v>
      </c>
      <c r="U1230" t="str">
        <f t="shared" si="163"/>
        <v>2023-47</v>
      </c>
    </row>
    <row r="1231" spans="5:21" x14ac:dyDescent="0.3">
      <c r="E1231">
        <v>4093570</v>
      </c>
      <c r="H1231">
        <v>180</v>
      </c>
      <c r="I1231" t="s">
        <v>1259</v>
      </c>
      <c r="J1231" t="s">
        <v>14</v>
      </c>
      <c r="K1231" s="10">
        <v>45273</v>
      </c>
      <c r="L1231" t="s">
        <v>1800</v>
      </c>
      <c r="M1231" t="s">
        <v>28</v>
      </c>
      <c r="N1231" t="str">
        <f>IF(VLOOKUP(J1231,[1]liste!M:M,1,0)&gt;0,"oui","non")</f>
        <v>oui</v>
      </c>
      <c r="O1231" t="str">
        <f>VLOOKUP(J1231,[1]liste!M:N,2,0)</f>
        <v>DF</v>
      </c>
      <c r="P1231" t="e">
        <f>MATCH(J1231,[1]!Tableau1[Codearticle],0)</f>
        <v>#REF!</v>
      </c>
      <c r="R1231" t="str">
        <f ca="1">IFERROR(INDEX(Tableau1[[#Headers],[01_LANCEMENT]:[15]],1,MATCH(récap!H1231,OFFSET(Tableau1[[#Headers],[01_LANCEMENT]:[15]],MATCH(récap!J1231,Tableau1[Codearticle],0),0),0)),"")</f>
        <v/>
      </c>
      <c r="S1231" t="e">
        <f>IF(P1231=0,"",VLOOKUP(J1231,[1]!Tableau1[#All],3,0))</f>
        <v>#REF!</v>
      </c>
      <c r="T1231" s="11">
        <f t="shared" si="162"/>
        <v>50</v>
      </c>
      <c r="U1231" t="str">
        <f t="shared" si="163"/>
        <v>2023-50</v>
      </c>
    </row>
    <row r="1232" spans="5:21" x14ac:dyDescent="0.3">
      <c r="E1232">
        <v>2206575</v>
      </c>
      <c r="H1232">
        <v>200</v>
      </c>
      <c r="I1232" t="s">
        <v>1260</v>
      </c>
      <c r="J1232" t="s">
        <v>14</v>
      </c>
      <c r="K1232" s="10">
        <v>45274</v>
      </c>
      <c r="L1232" t="s">
        <v>1800</v>
      </c>
      <c r="M1232" t="s">
        <v>28</v>
      </c>
      <c r="N1232" t="str">
        <f>IF(VLOOKUP(J1232,[1]liste!M:M,1,0)&gt;0,"oui","non")</f>
        <v>oui</v>
      </c>
      <c r="O1232" t="str">
        <f>VLOOKUP(J1232,[1]liste!M:N,2,0)</f>
        <v>DF</v>
      </c>
      <c r="P1232" t="e">
        <f>MATCH(J1232,[1]!Tableau1[Codearticle],0)</f>
        <v>#REF!</v>
      </c>
      <c r="R1232" t="str">
        <f ca="1">IFERROR(INDEX(Tableau1[[#Headers],[01_LANCEMENT]:[15]],1,MATCH(récap!H1232,OFFSET(Tableau1[[#Headers],[01_LANCEMENT]:[15]],MATCH(récap!J1232,Tableau1[Codearticle],0),0),0)),"")</f>
        <v/>
      </c>
      <c r="S1232" t="e">
        <f>IF(P1232=0,"",VLOOKUP(J1232,[1]!Tableau1[#All],3,0))</f>
        <v>#REF!</v>
      </c>
      <c r="T1232" s="11">
        <f t="shared" si="162"/>
        <v>50</v>
      </c>
      <c r="U1232" t="str">
        <f t="shared" si="163"/>
        <v>2023-50</v>
      </c>
    </row>
    <row r="1233" spans="5:21" x14ac:dyDescent="0.3">
      <c r="E1233">
        <v>5826010</v>
      </c>
      <c r="H1233">
        <v>200</v>
      </c>
      <c r="I1233" t="s">
        <v>1261</v>
      </c>
      <c r="J1233" t="s">
        <v>14</v>
      </c>
      <c r="K1233" s="10">
        <v>45275</v>
      </c>
      <c r="L1233" t="s">
        <v>1800</v>
      </c>
      <c r="M1233" t="s">
        <v>28</v>
      </c>
      <c r="N1233" t="str">
        <f>IF(VLOOKUP(J1233,[1]liste!M:M,1,0)&gt;0,"oui","non")</f>
        <v>oui</v>
      </c>
      <c r="O1233" t="str">
        <f>VLOOKUP(J1233,[1]liste!M:N,2,0)</f>
        <v>DF</v>
      </c>
      <c r="P1233" t="e">
        <f>MATCH(J1233,[1]!Tableau1[Codearticle],0)</f>
        <v>#REF!</v>
      </c>
      <c r="R1233" t="str">
        <f ca="1">IFERROR(INDEX(Tableau1[[#Headers],[01_LANCEMENT]:[15]],1,MATCH(récap!H1233,OFFSET(Tableau1[[#Headers],[01_LANCEMENT]:[15]],MATCH(récap!J1233,Tableau1[Codearticle],0),0),0)),"")</f>
        <v/>
      </c>
      <c r="S1233" t="e">
        <f>IF(P1233=0,"",VLOOKUP(J1233,[1]!Tableau1[#All],3,0))</f>
        <v>#REF!</v>
      </c>
      <c r="T1233" s="11">
        <f t="shared" si="162"/>
        <v>50</v>
      </c>
      <c r="U1233" t="str">
        <f t="shared" si="163"/>
        <v>2023-50</v>
      </c>
    </row>
    <row r="1234" spans="5:21" x14ac:dyDescent="0.3">
      <c r="E1234">
        <v>2483991</v>
      </c>
      <c r="H1234">
        <v>9070</v>
      </c>
      <c r="I1234" t="s">
        <v>1262</v>
      </c>
      <c r="J1234" t="s">
        <v>14</v>
      </c>
      <c r="K1234" s="10">
        <v>45278</v>
      </c>
      <c r="L1234" t="s">
        <v>1800</v>
      </c>
      <c r="M1234" t="s">
        <v>28</v>
      </c>
      <c r="N1234" t="str">
        <f>IF(VLOOKUP(J1234,[1]liste!M:M,1,0)&gt;0,"oui","non")</f>
        <v>oui</v>
      </c>
      <c r="O1234" t="str">
        <f>VLOOKUP(J1234,[1]liste!M:N,2,0)</f>
        <v>DF</v>
      </c>
      <c r="P1234" t="e">
        <f>MATCH(J1234,[1]!Tableau1[Codearticle],0)</f>
        <v>#REF!</v>
      </c>
      <c r="R1234" t="str">
        <f ca="1">IFERROR(INDEX(Tableau1[[#Headers],[01_LANCEMENT]:[15]],1,MATCH(récap!H1234,OFFSET(Tableau1[[#Headers],[01_LANCEMENT]:[15]],MATCH(récap!J1234,Tableau1[Codearticle],0),0),0)),"")</f>
        <v/>
      </c>
      <c r="S1234" t="e">
        <f>IF(P1234=0,"",VLOOKUP(J1234,[1]!Tableau1[#All],3,0))</f>
        <v>#REF!</v>
      </c>
      <c r="T1234" s="11">
        <f t="shared" si="162"/>
        <v>51</v>
      </c>
      <c r="U1234" t="str">
        <f t="shared" si="163"/>
        <v>2023-51</v>
      </c>
    </row>
    <row r="1235" spans="5:21" x14ac:dyDescent="0.3">
      <c r="E1235">
        <v>2033346</v>
      </c>
      <c r="H1235">
        <v>970</v>
      </c>
      <c r="I1235" t="s">
        <v>1263</v>
      </c>
      <c r="J1235" t="s">
        <v>14</v>
      </c>
      <c r="K1235" s="10">
        <v>45271</v>
      </c>
      <c r="L1235" t="s">
        <v>1800</v>
      </c>
      <c r="M1235" t="s">
        <v>28</v>
      </c>
      <c r="N1235" t="str">
        <f>IF(VLOOKUP(J1235,[1]liste!M:M,1,0)&gt;0,"oui","non")</f>
        <v>oui</v>
      </c>
      <c r="O1235" t="str">
        <f>VLOOKUP(J1235,[1]liste!M:N,2,0)</f>
        <v>DF</v>
      </c>
      <c r="P1235" t="e">
        <f>MATCH(J1235,[1]!Tableau1[Codearticle],0)</f>
        <v>#REF!</v>
      </c>
      <c r="R1235" t="str">
        <f ca="1">IFERROR(INDEX(Tableau1[[#Headers],[01_LANCEMENT]:[15]],1,MATCH(récap!H1235,OFFSET(Tableau1[[#Headers],[01_LANCEMENT]:[15]],MATCH(récap!J1235,Tableau1[Codearticle],0),0),0)),"")</f>
        <v/>
      </c>
      <c r="S1235" t="e">
        <f>IF(P1235=0,"",VLOOKUP(J1235,[1]!Tableau1[#All],3,0))</f>
        <v>#REF!</v>
      </c>
      <c r="T1235" s="11">
        <f t="shared" si="162"/>
        <v>50</v>
      </c>
      <c r="U1235" t="str">
        <f t="shared" si="163"/>
        <v>2023-50</v>
      </c>
    </row>
    <row r="1236" spans="5:21" x14ac:dyDescent="0.3">
      <c r="E1236">
        <v>1564123</v>
      </c>
      <c r="H1236">
        <v>240</v>
      </c>
      <c r="I1236" t="s">
        <v>1264</v>
      </c>
      <c r="J1236" t="s">
        <v>14</v>
      </c>
      <c r="K1236" s="10">
        <v>45281</v>
      </c>
      <c r="L1236" t="s">
        <v>1800</v>
      </c>
      <c r="M1236" t="s">
        <v>28</v>
      </c>
      <c r="N1236" t="str">
        <f>IF(VLOOKUP(J1236,[1]liste!M:M,1,0)&gt;0,"oui","non")</f>
        <v>oui</v>
      </c>
      <c r="O1236" t="str">
        <f>VLOOKUP(J1236,[1]liste!M:N,2,0)</f>
        <v>DF</v>
      </c>
      <c r="P1236" t="e">
        <f>MATCH(J1236,[1]!Tableau1[Codearticle],0)</f>
        <v>#REF!</v>
      </c>
      <c r="R1236" t="str">
        <f ca="1">IFERROR(INDEX(Tableau1[[#Headers],[01_LANCEMENT]:[15]],1,MATCH(récap!H1236,OFFSET(Tableau1[[#Headers],[01_LANCEMENT]:[15]],MATCH(récap!J1236,Tableau1[Codearticle],0),0),0)),"")</f>
        <v/>
      </c>
      <c r="S1236" t="e">
        <f>IF(P1236=0,"",VLOOKUP(J1236,[1]!Tableau1[#All],3,0))</f>
        <v>#REF!</v>
      </c>
      <c r="T1236" s="11">
        <f t="shared" si="162"/>
        <v>51</v>
      </c>
      <c r="U1236" t="str">
        <f t="shared" si="163"/>
        <v>2023-51</v>
      </c>
    </row>
    <row r="1237" spans="5:21" x14ac:dyDescent="0.3">
      <c r="E1237">
        <v>7693443</v>
      </c>
      <c r="H1237">
        <v>240</v>
      </c>
      <c r="I1237" t="s">
        <v>1265</v>
      </c>
      <c r="J1237" t="s">
        <v>14</v>
      </c>
      <c r="K1237" s="10">
        <v>45265</v>
      </c>
      <c r="L1237" t="s">
        <v>1800</v>
      </c>
      <c r="M1237" t="s">
        <v>28</v>
      </c>
      <c r="N1237" t="str">
        <f>IF(VLOOKUP(J1237,[1]liste!M:M,1,0)&gt;0,"oui","non")</f>
        <v>oui</v>
      </c>
      <c r="O1237" t="str">
        <f>VLOOKUP(J1237,[1]liste!M:N,2,0)</f>
        <v>DF</v>
      </c>
      <c r="P1237" t="e">
        <f>MATCH(J1237,[1]!Tableau1[Codearticle],0)</f>
        <v>#REF!</v>
      </c>
      <c r="R1237" t="str">
        <f ca="1">IFERROR(INDEX(Tableau1[[#Headers],[01_LANCEMENT]:[15]],1,MATCH(récap!H1237,OFFSET(Tableau1[[#Headers],[01_LANCEMENT]:[15]],MATCH(récap!J1237,Tableau1[Codearticle],0),0),0)),"")</f>
        <v/>
      </c>
      <c r="S1237" t="e">
        <f>IF(P1237=0,"",VLOOKUP(J1237,[1]!Tableau1[#All],3,0))</f>
        <v>#REF!</v>
      </c>
      <c r="T1237" s="11">
        <f t="shared" si="162"/>
        <v>49</v>
      </c>
      <c r="U1237" t="str">
        <f t="shared" si="163"/>
        <v>2023-49</v>
      </c>
    </row>
    <row r="1238" spans="5:21" x14ac:dyDescent="0.3">
      <c r="E1238">
        <v>3840587</v>
      </c>
      <c r="H1238">
        <v>1010</v>
      </c>
      <c r="I1238" t="s">
        <v>1266</v>
      </c>
      <c r="J1238" t="s">
        <v>14</v>
      </c>
      <c r="K1238" s="10">
        <v>45265</v>
      </c>
      <c r="L1238" t="s">
        <v>1800</v>
      </c>
      <c r="M1238" t="s">
        <v>28</v>
      </c>
      <c r="N1238" t="str">
        <f>IF(VLOOKUP(J1238,[1]liste!M:M,1,0)&gt;0,"oui","non")</f>
        <v>oui</v>
      </c>
      <c r="O1238" t="str">
        <f>VLOOKUP(J1238,[1]liste!M:N,2,0)</f>
        <v>DF</v>
      </c>
      <c r="P1238" t="e">
        <f>MATCH(J1238,[1]!Tableau1[Codearticle],0)</f>
        <v>#REF!</v>
      </c>
      <c r="R1238" t="str">
        <f ca="1">IFERROR(INDEX(Tableau1[[#Headers],[01_LANCEMENT]:[15]],1,MATCH(récap!H1238,OFFSET(Tableau1[[#Headers],[01_LANCEMENT]:[15]],MATCH(récap!J1238,Tableau1[Codearticle],0),0),0)),"")</f>
        <v/>
      </c>
      <c r="S1238" t="e">
        <f>IF(P1238=0,"",VLOOKUP(J1238,[1]!Tableau1[#All],3,0))</f>
        <v>#REF!</v>
      </c>
      <c r="T1238" s="11">
        <f t="shared" ref="T1238:T1239" si="164">_xlfn.ISOWEEKNUM(K1238)</f>
        <v>49</v>
      </c>
      <c r="U1238" t="str">
        <f t="shared" ref="U1238:U1239" si="165">YEAR(K1238)&amp;"-"&amp;""&amp;T1238</f>
        <v>2023-49</v>
      </c>
    </row>
    <row r="1239" spans="5:21" x14ac:dyDescent="0.3">
      <c r="E1239">
        <v>4649677</v>
      </c>
      <c r="H1239">
        <v>200</v>
      </c>
      <c r="I1239" t="s">
        <v>1267</v>
      </c>
      <c r="J1239" t="s">
        <v>14</v>
      </c>
      <c r="K1239" s="10">
        <v>45275</v>
      </c>
      <c r="L1239" t="s">
        <v>1800</v>
      </c>
      <c r="M1239" t="s">
        <v>28</v>
      </c>
      <c r="N1239" t="str">
        <f>IF(VLOOKUP(J1239,[1]liste!M:M,1,0)&gt;0,"oui","non")</f>
        <v>oui</v>
      </c>
      <c r="O1239" t="str">
        <f>VLOOKUP(J1239,[1]liste!M:N,2,0)</f>
        <v>DF</v>
      </c>
      <c r="P1239" t="e">
        <f>MATCH(J1239,[1]!Tableau1[Codearticle],0)</f>
        <v>#REF!</v>
      </c>
      <c r="R1239" t="str">
        <f ca="1">IFERROR(INDEX(Tableau1[[#Headers],[01_LANCEMENT]:[15]],1,MATCH(récap!H1239,OFFSET(Tableau1[[#Headers],[01_LANCEMENT]:[15]],MATCH(récap!J1239,Tableau1[Codearticle],0),0),0)),"")</f>
        <v/>
      </c>
      <c r="S1239" t="e">
        <f>IF(P1239=0,"",VLOOKUP(J1239,[1]!Tableau1[#All],3,0))</f>
        <v>#REF!</v>
      </c>
      <c r="T1239" s="11">
        <f t="shared" si="164"/>
        <v>50</v>
      </c>
      <c r="U1239" t="str">
        <f t="shared" si="165"/>
        <v>2023-50</v>
      </c>
    </row>
    <row r="1240" spans="5:21" x14ac:dyDescent="0.3">
      <c r="E1240">
        <v>7215482</v>
      </c>
      <c r="H1240">
        <v>920</v>
      </c>
      <c r="I1240" t="s">
        <v>1268</v>
      </c>
      <c r="J1240" t="s">
        <v>14</v>
      </c>
      <c r="K1240" s="10">
        <v>45245</v>
      </c>
      <c r="L1240" t="s">
        <v>1800</v>
      </c>
      <c r="M1240" t="s">
        <v>28</v>
      </c>
      <c r="N1240" t="str">
        <f>IF(VLOOKUP(J1240,[1]liste!M:M,1,0)&gt;0,"oui","non")</f>
        <v>oui</v>
      </c>
      <c r="O1240" t="str">
        <f>VLOOKUP(J1240,[1]liste!M:N,2,0)</f>
        <v>DF</v>
      </c>
      <c r="P1240" t="e">
        <f>MATCH(J1240,[1]!Tableau1[Codearticle],0)</f>
        <v>#REF!</v>
      </c>
      <c r="R1240" t="str">
        <f ca="1">IFERROR(INDEX(Tableau1[[#Headers],[01_LANCEMENT]:[15]],1,MATCH(récap!H1240,OFFSET(Tableau1[[#Headers],[01_LANCEMENT]:[15]],MATCH(récap!J1240,Tableau1[Codearticle],0),0),0)),"")</f>
        <v/>
      </c>
      <c r="S1240" t="e">
        <f>IF(P1240=0,"",VLOOKUP(J1240,[1]!Tableau1[#All],3,0))</f>
        <v>#REF!</v>
      </c>
      <c r="T1240" s="11">
        <f t="shared" ref="T1240:T1242" si="166">_xlfn.ISOWEEKNUM(K1240)</f>
        <v>46</v>
      </c>
      <c r="U1240" t="str">
        <f t="shared" ref="U1240:U1242" si="167">YEAR(K1240)&amp;"-"&amp;""&amp;T1240</f>
        <v>2023-46</v>
      </c>
    </row>
    <row r="1241" spans="5:21" x14ac:dyDescent="0.3">
      <c r="E1241">
        <v>8512255</v>
      </c>
      <c r="H1241">
        <v>190</v>
      </c>
      <c r="I1241" t="s">
        <v>1269</v>
      </c>
      <c r="J1241" t="s">
        <v>14</v>
      </c>
      <c r="K1241" s="10">
        <v>45261</v>
      </c>
      <c r="L1241" t="s">
        <v>1800</v>
      </c>
      <c r="M1241" t="s">
        <v>28</v>
      </c>
      <c r="N1241" t="str">
        <f>IF(VLOOKUP(J1241,[1]liste!M:M,1,0)&gt;0,"oui","non")</f>
        <v>oui</v>
      </c>
      <c r="O1241" t="str">
        <f>VLOOKUP(J1241,[1]liste!M:N,2,0)</f>
        <v>DF</v>
      </c>
      <c r="P1241" t="e">
        <f>MATCH(J1241,[1]!Tableau1[Codearticle],0)</f>
        <v>#REF!</v>
      </c>
      <c r="R1241" t="str">
        <f ca="1">IFERROR(INDEX(Tableau1[[#Headers],[01_LANCEMENT]:[15]],1,MATCH(récap!H1241,OFFSET(Tableau1[[#Headers],[01_LANCEMENT]:[15]],MATCH(récap!J1241,Tableau1[Codearticle],0),0),0)),"")</f>
        <v/>
      </c>
      <c r="S1241" t="e">
        <f>IF(P1241=0,"",VLOOKUP(J1241,[1]!Tableau1[#All],3,0))</f>
        <v>#REF!</v>
      </c>
      <c r="T1241" s="11">
        <f t="shared" si="166"/>
        <v>48</v>
      </c>
      <c r="U1241" t="str">
        <f t="shared" si="167"/>
        <v>2023-48</v>
      </c>
    </row>
    <row r="1242" spans="5:21" x14ac:dyDescent="0.3">
      <c r="E1242">
        <v>4676939</v>
      </c>
      <c r="H1242">
        <v>190</v>
      </c>
      <c r="I1242" t="s">
        <v>1270</v>
      </c>
      <c r="J1242" t="s">
        <v>14</v>
      </c>
      <c r="K1242" s="10">
        <v>45244</v>
      </c>
      <c r="L1242" t="s">
        <v>1800</v>
      </c>
      <c r="M1242" t="s">
        <v>28</v>
      </c>
      <c r="N1242" t="str">
        <f>IF(VLOOKUP(J1242,[1]liste!M:M,1,0)&gt;0,"oui","non")</f>
        <v>oui</v>
      </c>
      <c r="O1242" t="str">
        <f>VLOOKUP(J1242,[1]liste!M:N,2,0)</f>
        <v>DF</v>
      </c>
      <c r="P1242" t="e">
        <f>MATCH(J1242,[1]!Tableau1[Codearticle],0)</f>
        <v>#REF!</v>
      </c>
      <c r="R1242" t="str">
        <f ca="1">IFERROR(INDEX(Tableau1[[#Headers],[01_LANCEMENT]:[15]],1,MATCH(récap!H1242,OFFSET(Tableau1[[#Headers],[01_LANCEMENT]:[15]],MATCH(récap!J1242,Tableau1[Codearticle],0),0),0)),"")</f>
        <v/>
      </c>
      <c r="S1242" t="e">
        <f>IF(P1242=0,"",VLOOKUP(J1242,[1]!Tableau1[#All],3,0))</f>
        <v>#REF!</v>
      </c>
      <c r="T1242" s="11">
        <f t="shared" si="166"/>
        <v>46</v>
      </c>
      <c r="U1242" t="str">
        <f t="shared" si="167"/>
        <v>2023-46</v>
      </c>
    </row>
    <row r="1243" spans="5:21" x14ac:dyDescent="0.3">
      <c r="E1243">
        <v>7125343</v>
      </c>
      <c r="H1243">
        <v>920</v>
      </c>
      <c r="I1243" t="s">
        <v>1271</v>
      </c>
      <c r="J1243" t="s">
        <v>14</v>
      </c>
      <c r="K1243" s="10">
        <v>45245</v>
      </c>
      <c r="L1243" t="s">
        <v>1800</v>
      </c>
      <c r="M1243" t="s">
        <v>28</v>
      </c>
      <c r="N1243" t="str">
        <f>IF(VLOOKUP(J1243,[1]liste!M:M,1,0)&gt;0,"oui","non")</f>
        <v>oui</v>
      </c>
      <c r="O1243" t="str">
        <f>VLOOKUP(J1243,[1]liste!M:N,2,0)</f>
        <v>DF</v>
      </c>
      <c r="P1243" t="e">
        <f>MATCH(J1243,[1]!Tableau1[Codearticle],0)</f>
        <v>#REF!</v>
      </c>
      <c r="R1243" t="str">
        <f ca="1">IFERROR(INDEX(Tableau1[[#Headers],[01_LANCEMENT]:[15]],1,MATCH(récap!H1243,OFFSET(Tableau1[[#Headers],[01_LANCEMENT]:[15]],MATCH(récap!J1243,Tableau1[Codearticle],0),0),0)),"")</f>
        <v/>
      </c>
      <c r="S1243" t="e">
        <f>IF(P1243=0,"",VLOOKUP(J1243,[1]!Tableau1[#All],3,0))</f>
        <v>#REF!</v>
      </c>
      <c r="T1243" s="11">
        <f t="shared" ref="T1243:T1254" si="168">_xlfn.ISOWEEKNUM(K1243)</f>
        <v>46</v>
      </c>
      <c r="U1243" t="str">
        <f t="shared" ref="U1243:U1254" si="169">YEAR(K1243)&amp;"-"&amp;""&amp;T1243</f>
        <v>2023-46</v>
      </c>
    </row>
    <row r="1244" spans="5:21" x14ac:dyDescent="0.3">
      <c r="E1244">
        <v>6898565</v>
      </c>
      <c r="H1244">
        <v>1110</v>
      </c>
      <c r="I1244" t="s">
        <v>1272</v>
      </c>
      <c r="J1244" t="s">
        <v>14</v>
      </c>
      <c r="K1244" s="10">
        <v>45273</v>
      </c>
      <c r="L1244" t="s">
        <v>1800</v>
      </c>
      <c r="M1244" t="s">
        <v>28</v>
      </c>
      <c r="N1244" t="str">
        <f>IF(VLOOKUP(J1244,[1]liste!M:M,1,0)&gt;0,"oui","non")</f>
        <v>oui</v>
      </c>
      <c r="O1244" t="str">
        <f>VLOOKUP(J1244,[1]liste!M:N,2,0)</f>
        <v>DF</v>
      </c>
      <c r="P1244" t="e">
        <f>MATCH(J1244,[1]!Tableau1[Codearticle],0)</f>
        <v>#REF!</v>
      </c>
      <c r="R1244" t="str">
        <f ca="1">IFERROR(INDEX(Tableau1[[#Headers],[01_LANCEMENT]:[15]],1,MATCH(récap!H1244,OFFSET(Tableau1[[#Headers],[01_LANCEMENT]:[15]],MATCH(récap!J1244,Tableau1[Codearticle],0),0),0)),"")</f>
        <v/>
      </c>
      <c r="S1244" t="e">
        <f>IF(P1244=0,"",VLOOKUP(J1244,[1]!Tableau1[#All],3,0))</f>
        <v>#REF!</v>
      </c>
      <c r="T1244" s="11">
        <f t="shared" si="168"/>
        <v>50</v>
      </c>
      <c r="U1244" t="str">
        <f t="shared" si="169"/>
        <v>2023-50</v>
      </c>
    </row>
    <row r="1245" spans="5:21" x14ac:dyDescent="0.3">
      <c r="E1245">
        <v>6295702</v>
      </c>
      <c r="H1245">
        <v>1012</v>
      </c>
      <c r="I1245" t="s">
        <v>1273</v>
      </c>
      <c r="J1245" t="s">
        <v>14</v>
      </c>
      <c r="K1245" s="10">
        <v>45258</v>
      </c>
      <c r="L1245" t="s">
        <v>1800</v>
      </c>
      <c r="M1245" t="s">
        <v>28</v>
      </c>
      <c r="N1245" t="str">
        <f>IF(VLOOKUP(J1245,[1]liste!M:M,1,0)&gt;0,"oui","non")</f>
        <v>oui</v>
      </c>
      <c r="O1245" t="str">
        <f>VLOOKUP(J1245,[1]liste!M:N,2,0)</f>
        <v>DF</v>
      </c>
      <c r="P1245" t="e">
        <f>MATCH(J1245,[1]!Tableau1[Codearticle],0)</f>
        <v>#REF!</v>
      </c>
      <c r="R1245" t="str">
        <f ca="1">IFERROR(INDEX(Tableau1[[#Headers],[01_LANCEMENT]:[15]],1,MATCH(récap!H1245,OFFSET(Tableau1[[#Headers],[01_LANCEMENT]:[15]],MATCH(récap!J1245,Tableau1[Codearticle],0),0),0)),"")</f>
        <v/>
      </c>
      <c r="S1245" t="e">
        <f>IF(P1245=0,"",VLOOKUP(J1245,[1]!Tableau1[#All],3,0))</f>
        <v>#REF!</v>
      </c>
      <c r="T1245" s="11">
        <f t="shared" si="168"/>
        <v>48</v>
      </c>
      <c r="U1245" t="str">
        <f t="shared" si="169"/>
        <v>2023-48</v>
      </c>
    </row>
    <row r="1246" spans="5:21" x14ac:dyDescent="0.3">
      <c r="E1246">
        <v>2483602</v>
      </c>
      <c r="H1246">
        <v>1012</v>
      </c>
      <c r="I1246" t="s">
        <v>1274</v>
      </c>
      <c r="J1246" t="s">
        <v>14</v>
      </c>
      <c r="K1246" s="10">
        <v>45258</v>
      </c>
      <c r="L1246" t="s">
        <v>1800</v>
      </c>
      <c r="M1246" t="s">
        <v>28</v>
      </c>
      <c r="N1246" t="str">
        <f>IF(VLOOKUP(J1246,[1]liste!M:M,1,0)&gt;0,"oui","non")</f>
        <v>oui</v>
      </c>
      <c r="O1246" t="str">
        <f>VLOOKUP(J1246,[1]liste!M:N,2,0)</f>
        <v>DF</v>
      </c>
      <c r="P1246" t="e">
        <f>MATCH(J1246,[1]!Tableau1[Codearticle],0)</f>
        <v>#REF!</v>
      </c>
      <c r="R1246" t="str">
        <f ca="1">IFERROR(INDEX(Tableau1[[#Headers],[01_LANCEMENT]:[15]],1,MATCH(récap!H1246,OFFSET(Tableau1[[#Headers],[01_LANCEMENT]:[15]],MATCH(récap!J1246,Tableau1[Codearticle],0),0),0)),"")</f>
        <v/>
      </c>
      <c r="S1246" t="e">
        <f>IF(P1246=0,"",VLOOKUP(J1246,[1]!Tableau1[#All],3,0))</f>
        <v>#REF!</v>
      </c>
      <c r="T1246" s="11">
        <f t="shared" si="168"/>
        <v>48</v>
      </c>
      <c r="U1246" t="str">
        <f t="shared" si="169"/>
        <v>2023-48</v>
      </c>
    </row>
    <row r="1247" spans="5:21" x14ac:dyDescent="0.3">
      <c r="E1247">
        <v>8420329</v>
      </c>
      <c r="H1247">
        <v>240</v>
      </c>
      <c r="I1247" t="s">
        <v>1275</v>
      </c>
      <c r="J1247" t="s">
        <v>14</v>
      </c>
      <c r="K1247" s="10">
        <v>45238</v>
      </c>
      <c r="L1247" t="s">
        <v>1800</v>
      </c>
      <c r="M1247" t="s">
        <v>28</v>
      </c>
      <c r="N1247" t="str">
        <f>IF(VLOOKUP(J1247,[1]liste!M:M,1,0)&gt;0,"oui","non")</f>
        <v>oui</v>
      </c>
      <c r="O1247" t="str">
        <f>VLOOKUP(J1247,[1]liste!M:N,2,0)</f>
        <v>DF</v>
      </c>
      <c r="P1247" t="e">
        <f>MATCH(J1247,[1]!Tableau1[Codearticle],0)</f>
        <v>#REF!</v>
      </c>
      <c r="R1247" t="str">
        <f ca="1">IFERROR(INDEX(Tableau1[[#Headers],[01_LANCEMENT]:[15]],1,MATCH(récap!H1247,OFFSET(Tableau1[[#Headers],[01_LANCEMENT]:[15]],MATCH(récap!J1247,Tableau1[Codearticle],0),0),0)),"")</f>
        <v/>
      </c>
      <c r="S1247" t="e">
        <f>IF(P1247=0,"",VLOOKUP(J1247,[1]!Tableau1[#All],3,0))</f>
        <v>#REF!</v>
      </c>
      <c r="T1247" s="11">
        <f t="shared" si="168"/>
        <v>45</v>
      </c>
      <c r="U1247" t="str">
        <f t="shared" si="169"/>
        <v>2023-45</v>
      </c>
    </row>
    <row r="1248" spans="5:21" x14ac:dyDescent="0.3">
      <c r="E1248">
        <v>7836958</v>
      </c>
      <c r="H1248">
        <v>240</v>
      </c>
      <c r="I1248" t="s">
        <v>1276</v>
      </c>
      <c r="J1248" t="s">
        <v>14</v>
      </c>
      <c r="K1248" s="10">
        <v>45238</v>
      </c>
      <c r="L1248" t="s">
        <v>1800</v>
      </c>
      <c r="M1248" t="s">
        <v>28</v>
      </c>
      <c r="N1248" t="str">
        <f>IF(VLOOKUP(J1248,[1]liste!M:M,1,0)&gt;0,"oui","non")</f>
        <v>oui</v>
      </c>
      <c r="O1248" t="str">
        <f>VLOOKUP(J1248,[1]liste!M:N,2,0)</f>
        <v>DF</v>
      </c>
      <c r="P1248" t="e">
        <f>MATCH(J1248,[1]!Tableau1[Codearticle],0)</f>
        <v>#REF!</v>
      </c>
      <c r="R1248" t="str">
        <f ca="1">IFERROR(INDEX(Tableau1[[#Headers],[01_LANCEMENT]:[15]],1,MATCH(récap!H1248,OFFSET(Tableau1[[#Headers],[01_LANCEMENT]:[15]],MATCH(récap!J1248,Tableau1[Codearticle],0),0),0)),"")</f>
        <v/>
      </c>
      <c r="S1248" t="e">
        <f>IF(P1248=0,"",VLOOKUP(J1248,[1]!Tableau1[#All],3,0))</f>
        <v>#REF!</v>
      </c>
      <c r="T1248" s="11">
        <f t="shared" si="168"/>
        <v>45</v>
      </c>
      <c r="U1248" t="str">
        <f t="shared" si="169"/>
        <v>2023-45</v>
      </c>
    </row>
    <row r="1249" spans="5:21" x14ac:dyDescent="0.3">
      <c r="E1249">
        <v>9455586</v>
      </c>
      <c r="H1249">
        <v>45</v>
      </c>
      <c r="I1249" t="s">
        <v>1277</v>
      </c>
      <c r="J1249" t="s">
        <v>14</v>
      </c>
      <c r="K1249" s="10">
        <v>45241</v>
      </c>
      <c r="L1249" t="s">
        <v>1800</v>
      </c>
      <c r="M1249" t="s">
        <v>28</v>
      </c>
      <c r="N1249" t="str">
        <f>IF(VLOOKUP(J1249,[1]liste!M:M,1,0)&gt;0,"oui","non")</f>
        <v>oui</v>
      </c>
      <c r="O1249" t="str">
        <f>VLOOKUP(J1249,[1]liste!M:N,2,0)</f>
        <v>DF</v>
      </c>
      <c r="P1249" t="e">
        <f>MATCH(J1249,[1]!Tableau1[Codearticle],0)</f>
        <v>#REF!</v>
      </c>
      <c r="R1249" t="str">
        <f ca="1">IFERROR(INDEX(Tableau1[[#Headers],[01_LANCEMENT]:[15]],1,MATCH(récap!H1249,OFFSET(Tableau1[[#Headers],[01_LANCEMENT]:[15]],MATCH(récap!J1249,Tableau1[Codearticle],0),0),0)),"")</f>
        <v/>
      </c>
      <c r="S1249" t="e">
        <f>IF(P1249=0,"",VLOOKUP(J1249,[1]!Tableau1[#All],3,0))</f>
        <v>#REF!</v>
      </c>
      <c r="T1249" s="11">
        <f t="shared" si="168"/>
        <v>45</v>
      </c>
      <c r="U1249" t="str">
        <f t="shared" si="169"/>
        <v>2023-45</v>
      </c>
    </row>
    <row r="1250" spans="5:21" x14ac:dyDescent="0.3">
      <c r="E1250">
        <v>9241878</v>
      </c>
      <c r="H1250">
        <v>200</v>
      </c>
      <c r="I1250" t="s">
        <v>1278</v>
      </c>
      <c r="J1250" t="s">
        <v>14</v>
      </c>
      <c r="K1250" s="10">
        <v>45281</v>
      </c>
      <c r="L1250" t="s">
        <v>1800</v>
      </c>
      <c r="M1250" t="s">
        <v>28</v>
      </c>
      <c r="N1250" t="str">
        <f>IF(VLOOKUP(J1250,[1]liste!M:M,1,0)&gt;0,"oui","non")</f>
        <v>oui</v>
      </c>
      <c r="O1250" t="str">
        <f>VLOOKUP(J1250,[1]liste!M:N,2,0)</f>
        <v>DF</v>
      </c>
      <c r="P1250" t="e">
        <f>MATCH(J1250,[1]!Tableau1[Codearticle],0)</f>
        <v>#REF!</v>
      </c>
      <c r="R1250" t="str">
        <f ca="1">IFERROR(INDEX(Tableau1[[#Headers],[01_LANCEMENT]:[15]],1,MATCH(récap!H1250,OFFSET(Tableau1[[#Headers],[01_LANCEMENT]:[15]],MATCH(récap!J1250,Tableau1[Codearticle],0),0),0)),"")</f>
        <v/>
      </c>
      <c r="S1250" t="e">
        <f>IF(P1250=0,"",VLOOKUP(J1250,[1]!Tableau1[#All],3,0))</f>
        <v>#REF!</v>
      </c>
      <c r="T1250" s="11">
        <f t="shared" si="168"/>
        <v>51</v>
      </c>
      <c r="U1250" t="str">
        <f t="shared" si="169"/>
        <v>2023-51</v>
      </c>
    </row>
    <row r="1251" spans="5:21" x14ac:dyDescent="0.3">
      <c r="E1251">
        <v>4810928</v>
      </c>
      <c r="H1251">
        <v>45</v>
      </c>
      <c r="I1251" t="s">
        <v>1279</v>
      </c>
      <c r="J1251" t="s">
        <v>14</v>
      </c>
      <c r="K1251" s="10">
        <v>45244</v>
      </c>
      <c r="L1251" t="s">
        <v>1800</v>
      </c>
      <c r="M1251" t="s">
        <v>28</v>
      </c>
      <c r="N1251" t="str">
        <f>IF(VLOOKUP(J1251,[1]liste!M:M,1,0)&gt;0,"oui","non")</f>
        <v>oui</v>
      </c>
      <c r="O1251" t="str">
        <f>VLOOKUP(J1251,[1]liste!M:N,2,0)</f>
        <v>DF</v>
      </c>
      <c r="P1251" t="e">
        <f>MATCH(J1251,[1]!Tableau1[Codearticle],0)</f>
        <v>#REF!</v>
      </c>
      <c r="R1251" t="str">
        <f ca="1">IFERROR(INDEX(Tableau1[[#Headers],[01_LANCEMENT]:[15]],1,MATCH(récap!H1251,OFFSET(Tableau1[[#Headers],[01_LANCEMENT]:[15]],MATCH(récap!J1251,Tableau1[Codearticle],0),0),0)),"")</f>
        <v/>
      </c>
      <c r="S1251" t="e">
        <f>IF(P1251=0,"",VLOOKUP(J1251,[1]!Tableau1[#All],3,0))</f>
        <v>#REF!</v>
      </c>
      <c r="T1251" s="11">
        <f t="shared" si="168"/>
        <v>46</v>
      </c>
      <c r="U1251" t="str">
        <f t="shared" si="169"/>
        <v>2023-46</v>
      </c>
    </row>
    <row r="1252" spans="5:21" x14ac:dyDescent="0.3">
      <c r="E1252">
        <v>6199664</v>
      </c>
      <c r="H1252">
        <v>45</v>
      </c>
      <c r="I1252" t="s">
        <v>1280</v>
      </c>
      <c r="J1252" t="s">
        <v>14</v>
      </c>
      <c r="K1252" s="10">
        <v>45250</v>
      </c>
      <c r="L1252" t="s">
        <v>1800</v>
      </c>
      <c r="M1252" t="s">
        <v>28</v>
      </c>
      <c r="N1252" t="str">
        <f>IF(VLOOKUP(J1252,[1]liste!M:M,1,0)&gt;0,"oui","non")</f>
        <v>oui</v>
      </c>
      <c r="O1252" t="str">
        <f>VLOOKUP(J1252,[1]liste!M:N,2,0)</f>
        <v>DF</v>
      </c>
      <c r="P1252" t="e">
        <f>MATCH(J1252,[1]!Tableau1[Codearticle],0)</f>
        <v>#REF!</v>
      </c>
      <c r="R1252" t="str">
        <f ca="1">IFERROR(INDEX(Tableau1[[#Headers],[01_LANCEMENT]:[15]],1,MATCH(récap!H1252,OFFSET(Tableau1[[#Headers],[01_LANCEMENT]:[15]],MATCH(récap!J1252,Tableau1[Codearticle],0),0),0)),"")</f>
        <v/>
      </c>
      <c r="S1252" t="e">
        <f>IF(P1252=0,"",VLOOKUP(J1252,[1]!Tableau1[#All],3,0))</f>
        <v>#REF!</v>
      </c>
      <c r="T1252" s="11">
        <f t="shared" si="168"/>
        <v>47</v>
      </c>
      <c r="U1252" t="str">
        <f t="shared" si="169"/>
        <v>2023-47</v>
      </c>
    </row>
    <row r="1253" spans="5:21" x14ac:dyDescent="0.3">
      <c r="E1253">
        <v>2829112</v>
      </c>
      <c r="H1253">
        <v>9020</v>
      </c>
      <c r="I1253" t="s">
        <v>1281</v>
      </c>
      <c r="J1253" t="s">
        <v>14</v>
      </c>
      <c r="K1253" s="10">
        <v>45265</v>
      </c>
      <c r="L1253" t="s">
        <v>1800</v>
      </c>
      <c r="M1253" t="s">
        <v>29</v>
      </c>
      <c r="N1253" t="str">
        <f>IF(VLOOKUP(J1253,[1]liste!M:M,1,0)&gt;0,"oui","non")</f>
        <v>oui</v>
      </c>
      <c r="O1253" t="str">
        <f>VLOOKUP(J1253,[1]liste!M:N,2,0)</f>
        <v>DF</v>
      </c>
      <c r="P1253" t="e">
        <f>MATCH(J1253,[1]!Tableau1[Codearticle],0)</f>
        <v>#REF!</v>
      </c>
      <c r="R1253" t="str">
        <f ca="1">IFERROR(INDEX(Tableau1[[#Headers],[01_LANCEMENT]:[15]],1,MATCH(récap!H1253,OFFSET(Tableau1[[#Headers],[01_LANCEMENT]:[15]],MATCH(récap!J1253,Tableau1[Codearticle],0),0),0)),"")</f>
        <v/>
      </c>
      <c r="S1253" t="e">
        <f>IF(P1253=0,"",VLOOKUP(J1253,[1]!Tableau1[#All],3,0))</f>
        <v>#REF!</v>
      </c>
      <c r="T1253" s="11">
        <f t="shared" si="168"/>
        <v>49</v>
      </c>
      <c r="U1253" t="str">
        <f t="shared" si="169"/>
        <v>2023-49</v>
      </c>
    </row>
    <row r="1254" spans="5:21" x14ac:dyDescent="0.3">
      <c r="E1254">
        <v>5421857</v>
      </c>
      <c r="H1254">
        <v>9125</v>
      </c>
      <c r="I1254" t="s">
        <v>1282</v>
      </c>
      <c r="J1254" t="s">
        <v>14</v>
      </c>
      <c r="K1254" s="10">
        <v>45262</v>
      </c>
      <c r="L1254" t="s">
        <v>1800</v>
      </c>
      <c r="M1254" t="s">
        <v>28</v>
      </c>
      <c r="N1254" t="str">
        <f>IF(VLOOKUP(J1254,[1]liste!M:M,1,0)&gt;0,"oui","non")</f>
        <v>oui</v>
      </c>
      <c r="O1254" t="str">
        <f>VLOOKUP(J1254,[1]liste!M:N,2,0)</f>
        <v>DF</v>
      </c>
      <c r="P1254" t="e">
        <f>MATCH(J1254,[1]!Tableau1[Codearticle],0)</f>
        <v>#REF!</v>
      </c>
      <c r="R1254" t="str">
        <f ca="1">IFERROR(INDEX(Tableau1[[#Headers],[01_LANCEMENT]:[15]],1,MATCH(récap!H1254,OFFSET(Tableau1[[#Headers],[01_LANCEMENT]:[15]],MATCH(récap!J1254,Tableau1[Codearticle],0),0),0)),"")</f>
        <v/>
      </c>
      <c r="S1254" t="e">
        <f>IF(P1254=0,"",VLOOKUP(J1254,[1]!Tableau1[#All],3,0))</f>
        <v>#REF!</v>
      </c>
      <c r="T1254" s="11">
        <f t="shared" si="168"/>
        <v>48</v>
      </c>
      <c r="U1254" t="str">
        <f t="shared" si="169"/>
        <v>2023-48</v>
      </c>
    </row>
    <row r="1255" spans="5:21" x14ac:dyDescent="0.3">
      <c r="E1255">
        <v>9104485</v>
      </c>
      <c r="H1255">
        <v>180</v>
      </c>
      <c r="I1255" t="s">
        <v>1283</v>
      </c>
      <c r="J1255" t="s">
        <v>14</v>
      </c>
      <c r="K1255" s="10">
        <v>45253</v>
      </c>
      <c r="L1255" t="s">
        <v>1800</v>
      </c>
      <c r="M1255" t="s">
        <v>28</v>
      </c>
      <c r="N1255" t="str">
        <f>IF(VLOOKUP(J1255,[1]liste!M:M,1,0)&gt;0,"oui","non")</f>
        <v>oui</v>
      </c>
      <c r="O1255" t="str">
        <f>VLOOKUP(J1255,[1]liste!M:N,2,0)</f>
        <v>DF</v>
      </c>
      <c r="P1255" t="e">
        <f>MATCH(J1255,[1]!Tableau1[Codearticle],0)</f>
        <v>#REF!</v>
      </c>
      <c r="R1255" t="str">
        <f ca="1">IFERROR(INDEX(Tableau1[[#Headers],[01_LANCEMENT]:[15]],1,MATCH(récap!H1255,OFFSET(Tableau1[[#Headers],[01_LANCEMENT]:[15]],MATCH(récap!J1255,Tableau1[Codearticle],0),0),0)),"")</f>
        <v/>
      </c>
      <c r="S1255" t="e">
        <f>IF(P1255=0,"",VLOOKUP(J1255,[1]!Tableau1[#All],3,0))</f>
        <v>#REF!</v>
      </c>
      <c r="T1255" s="11">
        <f t="shared" ref="T1255:T1270" si="170">_xlfn.ISOWEEKNUM(K1255)</f>
        <v>47</v>
      </c>
      <c r="U1255" t="str">
        <f t="shared" ref="U1255:U1270" si="171">YEAR(K1255)&amp;"-"&amp;""&amp;T1255</f>
        <v>2023-47</v>
      </c>
    </row>
    <row r="1256" spans="5:21" x14ac:dyDescent="0.3">
      <c r="E1256">
        <v>5215459</v>
      </c>
      <c r="H1256">
        <v>925</v>
      </c>
      <c r="I1256" t="s">
        <v>1284</v>
      </c>
      <c r="J1256" t="s">
        <v>14</v>
      </c>
      <c r="K1256" s="10">
        <v>45246</v>
      </c>
      <c r="L1256" t="s">
        <v>1800</v>
      </c>
      <c r="M1256" t="s">
        <v>28</v>
      </c>
      <c r="N1256" t="str">
        <f>IF(VLOOKUP(J1256,[1]liste!M:M,1,0)&gt;0,"oui","non")</f>
        <v>oui</v>
      </c>
      <c r="O1256" t="str">
        <f>VLOOKUP(J1256,[1]liste!M:N,2,0)</f>
        <v>DF</v>
      </c>
      <c r="P1256" t="e">
        <f>MATCH(J1256,[1]!Tableau1[Codearticle],0)</f>
        <v>#REF!</v>
      </c>
      <c r="R1256" t="str">
        <f ca="1">IFERROR(INDEX(Tableau1[[#Headers],[01_LANCEMENT]:[15]],1,MATCH(récap!H1256,OFFSET(Tableau1[[#Headers],[01_LANCEMENT]:[15]],MATCH(récap!J1256,Tableau1[Codearticle],0),0),0)),"")</f>
        <v/>
      </c>
      <c r="S1256" t="e">
        <f>IF(P1256=0,"",VLOOKUP(J1256,[1]!Tableau1[#All],3,0))</f>
        <v>#REF!</v>
      </c>
      <c r="T1256" s="11">
        <f t="shared" si="170"/>
        <v>46</v>
      </c>
      <c r="U1256" t="str">
        <f t="shared" si="171"/>
        <v>2023-46</v>
      </c>
    </row>
    <row r="1257" spans="5:21" x14ac:dyDescent="0.3">
      <c r="E1257">
        <v>5517401</v>
      </c>
      <c r="H1257">
        <v>925</v>
      </c>
      <c r="I1257" t="s">
        <v>1285</v>
      </c>
      <c r="J1257" t="s">
        <v>14</v>
      </c>
      <c r="K1257" s="10">
        <v>45255</v>
      </c>
      <c r="L1257" t="s">
        <v>1800</v>
      </c>
      <c r="M1257" t="s">
        <v>28</v>
      </c>
      <c r="N1257" t="str">
        <f>IF(VLOOKUP(J1257,[1]liste!M:M,1,0)&gt;0,"oui","non")</f>
        <v>oui</v>
      </c>
      <c r="O1257" t="str">
        <f>VLOOKUP(J1257,[1]liste!M:N,2,0)</f>
        <v>DF</v>
      </c>
      <c r="P1257" t="e">
        <f>MATCH(J1257,[1]!Tableau1[Codearticle],0)</f>
        <v>#REF!</v>
      </c>
      <c r="R1257" t="str">
        <f ca="1">IFERROR(INDEX(Tableau1[[#Headers],[01_LANCEMENT]:[15]],1,MATCH(récap!H1257,OFFSET(Tableau1[[#Headers],[01_LANCEMENT]:[15]],MATCH(récap!J1257,Tableau1[Codearticle],0),0),0)),"")</f>
        <v/>
      </c>
      <c r="S1257" t="e">
        <f>IF(P1257=0,"",VLOOKUP(J1257,[1]!Tableau1[#All],3,0))</f>
        <v>#REF!</v>
      </c>
      <c r="T1257" s="11">
        <f t="shared" si="170"/>
        <v>47</v>
      </c>
      <c r="U1257" t="str">
        <f t="shared" si="171"/>
        <v>2023-47</v>
      </c>
    </row>
    <row r="1258" spans="5:21" x14ac:dyDescent="0.3">
      <c r="E1258">
        <v>5466380</v>
      </c>
      <c r="H1258">
        <v>190</v>
      </c>
      <c r="I1258" t="s">
        <v>1286</v>
      </c>
      <c r="J1258" t="s">
        <v>14</v>
      </c>
      <c r="K1258" s="10">
        <v>45274</v>
      </c>
      <c r="L1258" t="s">
        <v>1800</v>
      </c>
      <c r="M1258" t="s">
        <v>28</v>
      </c>
      <c r="N1258" t="str">
        <f>IF(VLOOKUP(J1258,[1]liste!M:M,1,0)&gt;0,"oui","non")</f>
        <v>oui</v>
      </c>
      <c r="O1258" t="str">
        <f>VLOOKUP(J1258,[1]liste!M:N,2,0)</f>
        <v>DF</v>
      </c>
      <c r="P1258" t="e">
        <f>MATCH(J1258,[1]!Tableau1[Codearticle],0)</f>
        <v>#REF!</v>
      </c>
      <c r="R1258" t="str">
        <f ca="1">IFERROR(INDEX(Tableau1[[#Headers],[01_LANCEMENT]:[15]],1,MATCH(récap!H1258,OFFSET(Tableau1[[#Headers],[01_LANCEMENT]:[15]],MATCH(récap!J1258,Tableau1[Codearticle],0),0),0)),"")</f>
        <v/>
      </c>
      <c r="S1258" t="e">
        <f>IF(P1258=0,"",VLOOKUP(J1258,[1]!Tableau1[#All],3,0))</f>
        <v>#REF!</v>
      </c>
      <c r="T1258" s="11">
        <f t="shared" si="170"/>
        <v>50</v>
      </c>
      <c r="U1258" t="str">
        <f t="shared" si="171"/>
        <v>2023-50</v>
      </c>
    </row>
    <row r="1259" spans="5:21" x14ac:dyDescent="0.3">
      <c r="E1259">
        <v>2399964</v>
      </c>
      <c r="H1259">
        <v>9105</v>
      </c>
      <c r="I1259" t="s">
        <v>1287</v>
      </c>
      <c r="J1259" t="s">
        <v>14</v>
      </c>
      <c r="K1259" s="10">
        <v>45268</v>
      </c>
      <c r="L1259" t="s">
        <v>1800</v>
      </c>
      <c r="M1259" t="s">
        <v>28</v>
      </c>
      <c r="N1259" t="str">
        <f>IF(VLOOKUP(J1259,[1]liste!M:M,1,0)&gt;0,"oui","non")</f>
        <v>oui</v>
      </c>
      <c r="O1259" t="str">
        <f>VLOOKUP(J1259,[1]liste!M:N,2,0)</f>
        <v>DF</v>
      </c>
      <c r="P1259" t="e">
        <f>MATCH(J1259,[1]!Tableau1[Codearticle],0)</f>
        <v>#REF!</v>
      </c>
      <c r="R1259" t="str">
        <f ca="1">IFERROR(INDEX(Tableau1[[#Headers],[01_LANCEMENT]:[15]],1,MATCH(récap!H1259,OFFSET(Tableau1[[#Headers],[01_LANCEMENT]:[15]],MATCH(récap!J1259,Tableau1[Codearticle],0),0),0)),"")</f>
        <v/>
      </c>
      <c r="S1259" t="e">
        <f>IF(P1259=0,"",VLOOKUP(J1259,[1]!Tableau1[#All],3,0))</f>
        <v>#REF!</v>
      </c>
      <c r="T1259" s="11">
        <f t="shared" si="170"/>
        <v>49</v>
      </c>
      <c r="U1259" t="str">
        <f t="shared" si="171"/>
        <v>2023-49</v>
      </c>
    </row>
    <row r="1260" spans="5:21" x14ac:dyDescent="0.3">
      <c r="E1260">
        <v>8008734</v>
      </c>
      <c r="H1260">
        <v>270</v>
      </c>
      <c r="I1260" t="s">
        <v>1288</v>
      </c>
      <c r="J1260" t="s">
        <v>14</v>
      </c>
      <c r="K1260" s="10">
        <v>45245</v>
      </c>
      <c r="L1260" t="s">
        <v>1800</v>
      </c>
      <c r="M1260" t="s">
        <v>28</v>
      </c>
      <c r="N1260" t="str">
        <f>IF(VLOOKUP(J1260,[1]liste!M:M,1,0)&gt;0,"oui","non")</f>
        <v>oui</v>
      </c>
      <c r="O1260" t="str">
        <f>VLOOKUP(J1260,[1]liste!M:N,2,0)</f>
        <v>DF</v>
      </c>
      <c r="P1260" t="e">
        <f>MATCH(J1260,[1]!Tableau1[Codearticle],0)</f>
        <v>#REF!</v>
      </c>
      <c r="R1260" t="str">
        <f ca="1">IFERROR(INDEX(Tableau1[[#Headers],[01_LANCEMENT]:[15]],1,MATCH(récap!H1260,OFFSET(Tableau1[[#Headers],[01_LANCEMENT]:[15]],MATCH(récap!J1260,Tableau1[Codearticle],0),0),0)),"")</f>
        <v/>
      </c>
      <c r="S1260" t="e">
        <f>IF(P1260=0,"",VLOOKUP(J1260,[1]!Tableau1[#All],3,0))</f>
        <v>#REF!</v>
      </c>
      <c r="T1260" s="11">
        <f t="shared" si="170"/>
        <v>46</v>
      </c>
      <c r="U1260" t="str">
        <f t="shared" si="171"/>
        <v>2023-46</v>
      </c>
    </row>
    <row r="1261" spans="5:21" x14ac:dyDescent="0.3">
      <c r="E1261">
        <v>7633615</v>
      </c>
      <c r="H1261">
        <v>270</v>
      </c>
      <c r="I1261" t="s">
        <v>1289</v>
      </c>
      <c r="J1261" t="s">
        <v>14</v>
      </c>
      <c r="K1261" s="10">
        <v>45272</v>
      </c>
      <c r="L1261" t="s">
        <v>1800</v>
      </c>
      <c r="M1261" t="s">
        <v>28</v>
      </c>
      <c r="N1261" t="str">
        <f>IF(VLOOKUP(J1261,[1]liste!M:M,1,0)&gt;0,"oui","non")</f>
        <v>oui</v>
      </c>
      <c r="O1261" t="str">
        <f>VLOOKUP(J1261,[1]liste!M:N,2,0)</f>
        <v>DF</v>
      </c>
      <c r="P1261" t="e">
        <f>MATCH(J1261,[1]!Tableau1[Codearticle],0)</f>
        <v>#REF!</v>
      </c>
      <c r="R1261" t="str">
        <f ca="1">IFERROR(INDEX(Tableau1[[#Headers],[01_LANCEMENT]:[15]],1,MATCH(récap!H1261,OFFSET(Tableau1[[#Headers],[01_LANCEMENT]:[15]],MATCH(récap!J1261,Tableau1[Codearticle],0),0),0)),"")</f>
        <v/>
      </c>
      <c r="S1261" t="e">
        <f>IF(P1261=0,"",VLOOKUP(J1261,[1]!Tableau1[#All],3,0))</f>
        <v>#REF!</v>
      </c>
      <c r="T1261" s="11">
        <f t="shared" si="170"/>
        <v>50</v>
      </c>
      <c r="U1261" t="str">
        <f t="shared" si="171"/>
        <v>2023-50</v>
      </c>
    </row>
    <row r="1262" spans="5:21" x14ac:dyDescent="0.3">
      <c r="E1262">
        <v>1055044</v>
      </c>
      <c r="H1262">
        <v>170</v>
      </c>
      <c r="I1262" t="s">
        <v>1290</v>
      </c>
      <c r="J1262" t="s">
        <v>14</v>
      </c>
      <c r="K1262" s="10">
        <v>45260</v>
      </c>
      <c r="L1262" t="s">
        <v>1800</v>
      </c>
      <c r="M1262" t="s">
        <v>28</v>
      </c>
      <c r="N1262" t="str">
        <f>IF(VLOOKUP(J1262,[1]liste!M:M,1,0)&gt;0,"oui","non")</f>
        <v>oui</v>
      </c>
      <c r="O1262" t="str">
        <f>VLOOKUP(J1262,[1]liste!M:N,2,0)</f>
        <v>DF</v>
      </c>
      <c r="P1262" t="e">
        <f>MATCH(J1262,[1]!Tableau1[Codearticle],0)</f>
        <v>#REF!</v>
      </c>
      <c r="R1262" t="str">
        <f ca="1">IFERROR(INDEX(Tableau1[[#Headers],[01_LANCEMENT]:[15]],1,MATCH(récap!H1262,OFFSET(Tableau1[[#Headers],[01_LANCEMENT]:[15]],MATCH(récap!J1262,Tableau1[Codearticle],0),0),0)),"")</f>
        <v/>
      </c>
      <c r="S1262" t="e">
        <f>IF(P1262=0,"",VLOOKUP(J1262,[1]!Tableau1[#All],3,0))</f>
        <v>#REF!</v>
      </c>
      <c r="T1262" s="11">
        <f t="shared" si="170"/>
        <v>48</v>
      </c>
      <c r="U1262" t="str">
        <f t="shared" si="171"/>
        <v>2023-48</v>
      </c>
    </row>
    <row r="1263" spans="5:21" x14ac:dyDescent="0.3">
      <c r="E1263">
        <v>5323251</v>
      </c>
      <c r="H1263">
        <v>930</v>
      </c>
      <c r="I1263" t="s">
        <v>1291</v>
      </c>
      <c r="J1263" t="s">
        <v>14</v>
      </c>
      <c r="K1263" s="10">
        <v>45260</v>
      </c>
      <c r="L1263" t="s">
        <v>1800</v>
      </c>
      <c r="M1263" t="s">
        <v>28</v>
      </c>
      <c r="N1263" t="str">
        <f>IF(VLOOKUP(J1263,[1]liste!M:M,1,0)&gt;0,"oui","non")</f>
        <v>oui</v>
      </c>
      <c r="O1263" t="str">
        <f>VLOOKUP(J1263,[1]liste!M:N,2,0)</f>
        <v>DF</v>
      </c>
      <c r="P1263" t="e">
        <f>MATCH(J1263,[1]!Tableau1[Codearticle],0)</f>
        <v>#REF!</v>
      </c>
      <c r="R1263" t="str">
        <f ca="1">IFERROR(INDEX(Tableau1[[#Headers],[01_LANCEMENT]:[15]],1,MATCH(récap!H1263,OFFSET(Tableau1[[#Headers],[01_LANCEMENT]:[15]],MATCH(récap!J1263,Tableau1[Codearticle],0),0),0)),"")</f>
        <v/>
      </c>
      <c r="S1263" t="e">
        <f>IF(P1263=0,"",VLOOKUP(J1263,[1]!Tableau1[#All],3,0))</f>
        <v>#REF!</v>
      </c>
      <c r="T1263" s="11">
        <f t="shared" si="170"/>
        <v>48</v>
      </c>
      <c r="U1263" t="str">
        <f t="shared" si="171"/>
        <v>2023-48</v>
      </c>
    </row>
    <row r="1264" spans="5:21" x14ac:dyDescent="0.3">
      <c r="E1264">
        <v>5500810</v>
      </c>
      <c r="H1264">
        <v>170</v>
      </c>
      <c r="I1264" t="s">
        <v>1292</v>
      </c>
      <c r="J1264" t="s">
        <v>14</v>
      </c>
      <c r="K1264" s="10">
        <v>45252</v>
      </c>
      <c r="L1264" t="s">
        <v>1800</v>
      </c>
      <c r="M1264" t="s">
        <v>28</v>
      </c>
      <c r="N1264" t="str">
        <f>IF(VLOOKUP(J1264,[1]liste!M:M,1,0)&gt;0,"oui","non")</f>
        <v>oui</v>
      </c>
      <c r="O1264" t="str">
        <f>VLOOKUP(J1264,[1]liste!M:N,2,0)</f>
        <v>DF</v>
      </c>
      <c r="P1264" t="e">
        <f>MATCH(J1264,[1]!Tableau1[Codearticle],0)</f>
        <v>#REF!</v>
      </c>
      <c r="R1264" t="str">
        <f ca="1">IFERROR(INDEX(Tableau1[[#Headers],[01_LANCEMENT]:[15]],1,MATCH(récap!H1264,OFFSET(Tableau1[[#Headers],[01_LANCEMENT]:[15]],MATCH(récap!J1264,Tableau1[Codearticle],0),0),0)),"")</f>
        <v/>
      </c>
      <c r="S1264" t="e">
        <f>IF(P1264=0,"",VLOOKUP(J1264,[1]!Tableau1[#All],3,0))</f>
        <v>#REF!</v>
      </c>
      <c r="T1264" s="11">
        <f t="shared" si="170"/>
        <v>47</v>
      </c>
      <c r="U1264" t="str">
        <f t="shared" si="171"/>
        <v>2023-47</v>
      </c>
    </row>
    <row r="1265" spans="5:21" x14ac:dyDescent="0.3">
      <c r="E1265">
        <v>7466696</v>
      </c>
      <c r="H1265">
        <v>170</v>
      </c>
      <c r="I1265" t="s">
        <v>1293</v>
      </c>
      <c r="J1265" t="s">
        <v>14</v>
      </c>
      <c r="K1265" s="10">
        <v>45252</v>
      </c>
      <c r="L1265" t="s">
        <v>1800</v>
      </c>
      <c r="M1265" t="s">
        <v>28</v>
      </c>
      <c r="N1265" t="str">
        <f>IF(VLOOKUP(J1265,[1]liste!M:M,1,0)&gt;0,"oui","non")</f>
        <v>oui</v>
      </c>
      <c r="O1265" t="str">
        <f>VLOOKUP(J1265,[1]liste!M:N,2,0)</f>
        <v>DF</v>
      </c>
      <c r="P1265" t="e">
        <f>MATCH(J1265,[1]!Tableau1[Codearticle],0)</f>
        <v>#REF!</v>
      </c>
      <c r="R1265" t="str">
        <f ca="1">IFERROR(INDEX(Tableau1[[#Headers],[01_LANCEMENT]:[15]],1,MATCH(récap!H1265,OFFSET(Tableau1[[#Headers],[01_LANCEMENT]:[15]],MATCH(récap!J1265,Tableau1[Codearticle],0),0),0)),"")</f>
        <v/>
      </c>
      <c r="S1265" t="e">
        <f>IF(P1265=0,"",VLOOKUP(J1265,[1]!Tableau1[#All],3,0))</f>
        <v>#REF!</v>
      </c>
      <c r="T1265" s="11">
        <f t="shared" si="170"/>
        <v>47</v>
      </c>
      <c r="U1265" t="str">
        <f t="shared" si="171"/>
        <v>2023-47</v>
      </c>
    </row>
    <row r="1266" spans="5:21" x14ac:dyDescent="0.3">
      <c r="E1266">
        <v>6349025</v>
      </c>
      <c r="H1266">
        <v>100</v>
      </c>
      <c r="I1266" t="s">
        <v>1294</v>
      </c>
      <c r="J1266" t="s">
        <v>14</v>
      </c>
      <c r="K1266" s="10">
        <v>45236</v>
      </c>
      <c r="L1266" t="s">
        <v>1800</v>
      </c>
      <c r="M1266" t="s">
        <v>28</v>
      </c>
      <c r="N1266" t="str">
        <f>IF(VLOOKUP(J1266,[1]liste!M:M,1,0)&gt;0,"oui","non")</f>
        <v>oui</v>
      </c>
      <c r="O1266" t="str">
        <f>VLOOKUP(J1266,[1]liste!M:N,2,0)</f>
        <v>DF</v>
      </c>
      <c r="P1266" t="e">
        <f>MATCH(J1266,[1]!Tableau1[Codearticle],0)</f>
        <v>#REF!</v>
      </c>
      <c r="R1266" t="str">
        <f ca="1">IFERROR(INDEX(Tableau1[[#Headers],[01_LANCEMENT]:[15]],1,MATCH(récap!H1266,OFFSET(Tableau1[[#Headers],[01_LANCEMENT]:[15]],MATCH(récap!J1266,Tableau1[Codearticle],0),0),0)),"")</f>
        <v/>
      </c>
      <c r="S1266" t="e">
        <f>IF(P1266=0,"",VLOOKUP(J1266,[1]!Tableau1[#All],3,0))</f>
        <v>#REF!</v>
      </c>
      <c r="T1266" s="11">
        <f t="shared" si="170"/>
        <v>45</v>
      </c>
      <c r="U1266" t="str">
        <f t="shared" si="171"/>
        <v>2023-45</v>
      </c>
    </row>
    <row r="1267" spans="5:21" x14ac:dyDescent="0.3">
      <c r="E1267">
        <v>6186686</v>
      </c>
      <c r="H1267">
        <v>170</v>
      </c>
      <c r="I1267" t="s">
        <v>1295</v>
      </c>
      <c r="J1267" t="s">
        <v>14</v>
      </c>
      <c r="K1267" s="10">
        <v>45273</v>
      </c>
      <c r="L1267" t="s">
        <v>1800</v>
      </c>
      <c r="M1267" t="s">
        <v>28</v>
      </c>
      <c r="N1267" t="str">
        <f>IF(VLOOKUP(J1267,[1]liste!M:M,1,0)&gt;0,"oui","non")</f>
        <v>oui</v>
      </c>
      <c r="O1267" t="str">
        <f>VLOOKUP(J1267,[1]liste!M:N,2,0)</f>
        <v>DF</v>
      </c>
      <c r="P1267" t="e">
        <f>MATCH(J1267,[1]!Tableau1[Codearticle],0)</f>
        <v>#REF!</v>
      </c>
      <c r="R1267" t="str">
        <f ca="1">IFERROR(INDEX(Tableau1[[#Headers],[01_LANCEMENT]:[15]],1,MATCH(récap!H1267,OFFSET(Tableau1[[#Headers],[01_LANCEMENT]:[15]],MATCH(récap!J1267,Tableau1[Codearticle],0),0),0)),"")</f>
        <v/>
      </c>
      <c r="S1267" t="e">
        <f>IF(P1267=0,"",VLOOKUP(J1267,[1]!Tableau1[#All],3,0))</f>
        <v>#REF!</v>
      </c>
      <c r="T1267" s="11">
        <f t="shared" si="170"/>
        <v>50</v>
      </c>
      <c r="U1267" t="str">
        <f t="shared" si="171"/>
        <v>2023-50</v>
      </c>
    </row>
    <row r="1268" spans="5:21" x14ac:dyDescent="0.3">
      <c r="E1268">
        <v>7899897</v>
      </c>
      <c r="H1268">
        <v>100</v>
      </c>
      <c r="I1268" t="s">
        <v>1296</v>
      </c>
      <c r="J1268" t="s">
        <v>14</v>
      </c>
      <c r="K1268" s="10">
        <v>45288</v>
      </c>
      <c r="L1268" t="s">
        <v>1800</v>
      </c>
      <c r="M1268" t="s">
        <v>28</v>
      </c>
      <c r="N1268" t="str">
        <f>IF(VLOOKUP(J1268,[1]liste!M:M,1,0)&gt;0,"oui","non")</f>
        <v>oui</v>
      </c>
      <c r="O1268" t="str">
        <f>VLOOKUP(J1268,[1]liste!M:N,2,0)</f>
        <v>DF</v>
      </c>
      <c r="P1268" t="e">
        <f>MATCH(J1268,[1]!Tableau1[Codearticle],0)</f>
        <v>#REF!</v>
      </c>
      <c r="R1268" t="str">
        <f ca="1">IFERROR(INDEX(Tableau1[[#Headers],[01_LANCEMENT]:[15]],1,MATCH(récap!H1268,OFFSET(Tableau1[[#Headers],[01_LANCEMENT]:[15]],MATCH(récap!J1268,Tableau1[Codearticle],0),0),0)),"")</f>
        <v/>
      </c>
      <c r="S1268" t="e">
        <f>IF(P1268=0,"",VLOOKUP(J1268,[1]!Tableau1[#All],3,0))</f>
        <v>#REF!</v>
      </c>
      <c r="T1268" s="11">
        <f t="shared" si="170"/>
        <v>52</v>
      </c>
      <c r="U1268" t="str">
        <f t="shared" si="171"/>
        <v>2023-52</v>
      </c>
    </row>
    <row r="1269" spans="5:21" x14ac:dyDescent="0.3">
      <c r="E1269">
        <v>6173032</v>
      </c>
      <c r="H1269">
        <v>100</v>
      </c>
      <c r="I1269" t="s">
        <v>1297</v>
      </c>
      <c r="J1269" t="s">
        <v>14</v>
      </c>
      <c r="K1269" s="10">
        <v>45289</v>
      </c>
      <c r="L1269" t="s">
        <v>1800</v>
      </c>
      <c r="M1269" t="s">
        <v>28</v>
      </c>
      <c r="N1269" t="str">
        <f>IF(VLOOKUP(J1269,[1]liste!M:M,1,0)&gt;0,"oui","non")</f>
        <v>oui</v>
      </c>
      <c r="O1269" t="str">
        <f>VLOOKUP(J1269,[1]liste!M:N,2,0)</f>
        <v>DF</v>
      </c>
      <c r="P1269" t="e">
        <f>MATCH(J1269,[1]!Tableau1[Codearticle],0)</f>
        <v>#REF!</v>
      </c>
      <c r="R1269" t="str">
        <f ca="1">IFERROR(INDEX(Tableau1[[#Headers],[01_LANCEMENT]:[15]],1,MATCH(récap!H1269,OFFSET(Tableau1[[#Headers],[01_LANCEMENT]:[15]],MATCH(récap!J1269,Tableau1[Codearticle],0),0),0)),"")</f>
        <v/>
      </c>
      <c r="S1269" t="e">
        <f>IF(P1269=0,"",VLOOKUP(J1269,[1]!Tableau1[#All],3,0))</f>
        <v>#REF!</v>
      </c>
      <c r="T1269" s="11">
        <f t="shared" si="170"/>
        <v>52</v>
      </c>
      <c r="U1269" t="str">
        <f t="shared" si="171"/>
        <v>2023-52</v>
      </c>
    </row>
    <row r="1270" spans="5:21" x14ac:dyDescent="0.3">
      <c r="E1270">
        <v>4127452</v>
      </c>
      <c r="H1270">
        <v>240</v>
      </c>
      <c r="I1270" t="s">
        <v>1298</v>
      </c>
      <c r="J1270" t="s">
        <v>14</v>
      </c>
      <c r="K1270" s="10">
        <v>45281</v>
      </c>
      <c r="L1270" t="s">
        <v>1800</v>
      </c>
      <c r="M1270" t="s">
        <v>28</v>
      </c>
      <c r="N1270" t="str">
        <f>IF(VLOOKUP(J1270,[1]liste!M:M,1,0)&gt;0,"oui","non")</f>
        <v>oui</v>
      </c>
      <c r="O1270" t="str">
        <f>VLOOKUP(J1270,[1]liste!M:N,2,0)</f>
        <v>DF</v>
      </c>
      <c r="P1270" t="e">
        <f>MATCH(J1270,[1]!Tableau1[Codearticle],0)</f>
        <v>#REF!</v>
      </c>
      <c r="R1270" t="str">
        <f ca="1">IFERROR(INDEX(Tableau1[[#Headers],[01_LANCEMENT]:[15]],1,MATCH(récap!H1270,OFFSET(Tableau1[[#Headers],[01_LANCEMENT]:[15]],MATCH(récap!J1270,Tableau1[Codearticle],0),0),0)),"")</f>
        <v/>
      </c>
      <c r="S1270" t="e">
        <f>IF(P1270=0,"",VLOOKUP(J1270,[1]!Tableau1[#All],3,0))</f>
        <v>#REF!</v>
      </c>
      <c r="T1270" s="11">
        <f t="shared" si="170"/>
        <v>51</v>
      </c>
      <c r="U1270" t="str">
        <f t="shared" si="171"/>
        <v>2023-51</v>
      </c>
    </row>
    <row r="1271" spans="5:21" x14ac:dyDescent="0.3">
      <c r="E1271">
        <v>5489692</v>
      </c>
      <c r="H1271">
        <v>222</v>
      </c>
      <c r="I1271" t="s">
        <v>1299</v>
      </c>
      <c r="J1271" t="s">
        <v>14</v>
      </c>
      <c r="K1271" s="10">
        <v>45268</v>
      </c>
      <c r="L1271" t="s">
        <v>1800</v>
      </c>
      <c r="M1271" t="s">
        <v>28</v>
      </c>
      <c r="N1271" t="str">
        <f>IF(VLOOKUP(J1271,[1]liste!M:M,1,0)&gt;0,"oui","non")</f>
        <v>oui</v>
      </c>
      <c r="O1271" t="str">
        <f>VLOOKUP(J1271,[1]liste!M:N,2,0)</f>
        <v>DF</v>
      </c>
      <c r="P1271" t="e">
        <f>MATCH(J1271,[1]!Tableau1[Codearticle],0)</f>
        <v>#REF!</v>
      </c>
      <c r="R1271" t="str">
        <f ca="1">IFERROR(INDEX(Tableau1[[#Headers],[01_LANCEMENT]:[15]],1,MATCH(récap!H1271,OFFSET(Tableau1[[#Headers],[01_LANCEMENT]:[15]],MATCH(récap!J1271,Tableau1[Codearticle],0),0),0)),"")</f>
        <v/>
      </c>
      <c r="S1271" t="e">
        <f>IF(P1271=0,"",VLOOKUP(J1271,[1]!Tableau1[#All],3,0))</f>
        <v>#REF!</v>
      </c>
      <c r="T1271" s="11">
        <f t="shared" ref="T1271:T1276" si="172">_xlfn.ISOWEEKNUM(K1271)</f>
        <v>49</v>
      </c>
      <c r="U1271" t="str">
        <f t="shared" ref="U1271:U1276" si="173">YEAR(K1271)&amp;"-"&amp;""&amp;T1271</f>
        <v>2023-49</v>
      </c>
    </row>
    <row r="1272" spans="5:21" x14ac:dyDescent="0.3">
      <c r="E1272">
        <v>8463912</v>
      </c>
      <c r="H1272">
        <v>226</v>
      </c>
      <c r="I1272" t="s">
        <v>1300</v>
      </c>
      <c r="J1272" t="s">
        <v>14</v>
      </c>
      <c r="K1272" s="10">
        <v>45237</v>
      </c>
      <c r="L1272" t="s">
        <v>1800</v>
      </c>
      <c r="M1272" t="s">
        <v>28</v>
      </c>
      <c r="N1272" t="str">
        <f>IF(VLOOKUP(J1272,[1]liste!M:M,1,0)&gt;0,"oui","non")</f>
        <v>oui</v>
      </c>
      <c r="O1272" t="str">
        <f>VLOOKUP(J1272,[1]liste!M:N,2,0)</f>
        <v>DF</v>
      </c>
      <c r="P1272" t="e">
        <f>MATCH(J1272,[1]!Tableau1[Codearticle],0)</f>
        <v>#REF!</v>
      </c>
      <c r="R1272" t="str">
        <f ca="1">IFERROR(INDEX(Tableau1[[#Headers],[01_LANCEMENT]:[15]],1,MATCH(récap!H1272,OFFSET(Tableau1[[#Headers],[01_LANCEMENT]:[15]],MATCH(récap!J1272,Tableau1[Codearticle],0),0),0)),"")</f>
        <v/>
      </c>
      <c r="S1272" t="e">
        <f>IF(P1272=0,"",VLOOKUP(J1272,[1]!Tableau1[#All],3,0))</f>
        <v>#REF!</v>
      </c>
      <c r="T1272" s="11">
        <f t="shared" si="172"/>
        <v>45</v>
      </c>
      <c r="U1272" t="str">
        <f t="shared" si="173"/>
        <v>2023-45</v>
      </c>
    </row>
    <row r="1273" spans="5:21" x14ac:dyDescent="0.3">
      <c r="E1273">
        <v>6994228</v>
      </c>
      <c r="H1273">
        <v>140</v>
      </c>
      <c r="I1273" t="s">
        <v>1301</v>
      </c>
      <c r="J1273" t="s">
        <v>14</v>
      </c>
      <c r="K1273" s="10">
        <v>45240</v>
      </c>
      <c r="L1273" t="s">
        <v>1800</v>
      </c>
      <c r="M1273" t="s">
        <v>28</v>
      </c>
      <c r="N1273" t="str">
        <f>IF(VLOOKUP(J1273,[1]liste!M:M,1,0)&gt;0,"oui","non")</f>
        <v>oui</v>
      </c>
      <c r="O1273" t="str">
        <f>VLOOKUP(J1273,[1]liste!M:N,2,0)</f>
        <v>DF</v>
      </c>
      <c r="P1273" t="e">
        <f>MATCH(J1273,[1]!Tableau1[Codearticle],0)</f>
        <v>#REF!</v>
      </c>
      <c r="R1273" t="str">
        <f ca="1">IFERROR(INDEX(Tableau1[[#Headers],[01_LANCEMENT]:[15]],1,MATCH(récap!H1273,OFFSET(Tableau1[[#Headers],[01_LANCEMENT]:[15]],MATCH(récap!J1273,Tableau1[Codearticle],0),0),0)),"")</f>
        <v/>
      </c>
      <c r="S1273" t="e">
        <f>IF(P1273=0,"",VLOOKUP(J1273,[1]!Tableau1[#All],3,0))</f>
        <v>#REF!</v>
      </c>
      <c r="T1273" s="11">
        <f t="shared" si="172"/>
        <v>45</v>
      </c>
      <c r="U1273" t="str">
        <f t="shared" si="173"/>
        <v>2023-45</v>
      </c>
    </row>
    <row r="1274" spans="5:21" x14ac:dyDescent="0.3">
      <c r="E1274">
        <v>5483696</v>
      </c>
      <c r="H1274">
        <v>226</v>
      </c>
      <c r="I1274" t="s">
        <v>1302</v>
      </c>
      <c r="J1274" t="s">
        <v>14</v>
      </c>
      <c r="K1274" s="10">
        <v>45247</v>
      </c>
      <c r="L1274" t="s">
        <v>1800</v>
      </c>
      <c r="M1274" t="s">
        <v>28</v>
      </c>
      <c r="N1274" t="str">
        <f>IF(VLOOKUP(J1274,[1]liste!M:M,1,0)&gt;0,"oui","non")</f>
        <v>oui</v>
      </c>
      <c r="O1274" t="str">
        <f>VLOOKUP(J1274,[1]liste!M:N,2,0)</f>
        <v>DF</v>
      </c>
      <c r="P1274" t="e">
        <f>MATCH(J1274,[1]!Tableau1[Codearticle],0)</f>
        <v>#REF!</v>
      </c>
      <c r="R1274" t="str">
        <f ca="1">IFERROR(INDEX(Tableau1[[#Headers],[01_LANCEMENT]:[15]],1,MATCH(récap!H1274,OFFSET(Tableau1[[#Headers],[01_LANCEMENT]:[15]],MATCH(récap!J1274,Tableau1[Codearticle],0),0),0)),"")</f>
        <v/>
      </c>
      <c r="S1274" t="e">
        <f>IF(P1274=0,"",VLOOKUP(J1274,[1]!Tableau1[#All],3,0))</f>
        <v>#REF!</v>
      </c>
      <c r="T1274" s="11">
        <f t="shared" si="172"/>
        <v>46</v>
      </c>
      <c r="U1274" t="str">
        <f t="shared" si="173"/>
        <v>2023-46</v>
      </c>
    </row>
    <row r="1275" spans="5:21" x14ac:dyDescent="0.3">
      <c r="E1275">
        <v>6076973</v>
      </c>
      <c r="H1275">
        <v>226</v>
      </c>
      <c r="I1275" t="s">
        <v>1303</v>
      </c>
      <c r="J1275" t="s">
        <v>14</v>
      </c>
      <c r="K1275" s="10">
        <v>45247</v>
      </c>
      <c r="L1275" t="s">
        <v>1800</v>
      </c>
      <c r="M1275" t="s">
        <v>28</v>
      </c>
      <c r="N1275" t="str">
        <f>IF(VLOOKUP(J1275,[1]liste!M:M,1,0)&gt;0,"oui","non")</f>
        <v>oui</v>
      </c>
      <c r="O1275" t="str">
        <f>VLOOKUP(J1275,[1]liste!M:N,2,0)</f>
        <v>DF</v>
      </c>
      <c r="P1275" t="e">
        <f>MATCH(J1275,[1]!Tableau1[Codearticle],0)</f>
        <v>#REF!</v>
      </c>
      <c r="R1275" t="str">
        <f ca="1">IFERROR(INDEX(Tableau1[[#Headers],[01_LANCEMENT]:[15]],1,MATCH(récap!H1275,OFFSET(Tableau1[[#Headers],[01_LANCEMENT]:[15]],MATCH(récap!J1275,Tableau1[Codearticle],0),0),0)),"")</f>
        <v/>
      </c>
      <c r="S1275" t="e">
        <f>IF(P1275=0,"",VLOOKUP(J1275,[1]!Tableau1[#All],3,0))</f>
        <v>#REF!</v>
      </c>
      <c r="T1275" s="11">
        <f t="shared" si="172"/>
        <v>46</v>
      </c>
      <c r="U1275" t="str">
        <f t="shared" si="173"/>
        <v>2023-46</v>
      </c>
    </row>
    <row r="1276" spans="5:21" x14ac:dyDescent="0.3">
      <c r="E1276">
        <v>7462010</v>
      </c>
      <c r="H1276">
        <v>9055</v>
      </c>
      <c r="I1276" t="s">
        <v>1304</v>
      </c>
      <c r="J1276" t="s">
        <v>14</v>
      </c>
      <c r="K1276" s="10">
        <v>45258</v>
      </c>
      <c r="L1276" t="s">
        <v>1800</v>
      </c>
      <c r="M1276" t="s">
        <v>28</v>
      </c>
      <c r="N1276" t="str">
        <f>IF(VLOOKUP(J1276,[1]liste!M:M,1,0)&gt;0,"oui","non")</f>
        <v>oui</v>
      </c>
      <c r="O1276" t="str">
        <f>VLOOKUP(J1276,[1]liste!M:N,2,0)</f>
        <v>DF</v>
      </c>
      <c r="P1276" t="e">
        <f>MATCH(J1276,[1]!Tableau1[Codearticle],0)</f>
        <v>#REF!</v>
      </c>
      <c r="R1276" t="str">
        <f ca="1">IFERROR(INDEX(Tableau1[[#Headers],[01_LANCEMENT]:[15]],1,MATCH(récap!H1276,OFFSET(Tableau1[[#Headers],[01_LANCEMENT]:[15]],MATCH(récap!J1276,Tableau1[Codearticle],0),0),0)),"")</f>
        <v/>
      </c>
      <c r="S1276" t="e">
        <f>IF(P1276=0,"",VLOOKUP(J1276,[1]!Tableau1[#All],3,0))</f>
        <v>#REF!</v>
      </c>
      <c r="T1276" s="11">
        <f t="shared" si="172"/>
        <v>48</v>
      </c>
      <c r="U1276" t="str">
        <f t="shared" si="173"/>
        <v>2023-48</v>
      </c>
    </row>
    <row r="1277" spans="5:21" x14ac:dyDescent="0.3">
      <c r="E1277">
        <v>7916234</v>
      </c>
      <c r="H1277">
        <v>230</v>
      </c>
      <c r="I1277" t="s">
        <v>1305</v>
      </c>
      <c r="J1277" t="s">
        <v>14</v>
      </c>
      <c r="K1277" s="10">
        <v>45252</v>
      </c>
      <c r="L1277" t="s">
        <v>1800</v>
      </c>
      <c r="M1277" t="s">
        <v>28</v>
      </c>
      <c r="N1277" t="str">
        <f>IF(VLOOKUP(J1277,[1]liste!M:M,1,0)&gt;0,"oui","non")</f>
        <v>oui</v>
      </c>
      <c r="O1277" t="str">
        <f>VLOOKUP(J1277,[1]liste!M:N,2,0)</f>
        <v>DF</v>
      </c>
      <c r="P1277" t="e">
        <f>MATCH(J1277,[1]!Tableau1[Codearticle],0)</f>
        <v>#REF!</v>
      </c>
      <c r="R1277" t="str">
        <f ca="1">IFERROR(INDEX(Tableau1[[#Headers],[01_LANCEMENT]:[15]],1,MATCH(récap!H1277,OFFSET(Tableau1[[#Headers],[01_LANCEMENT]:[15]],MATCH(récap!J1277,Tableau1[Codearticle],0),0),0)),"")</f>
        <v/>
      </c>
      <c r="S1277" t="e">
        <f>IF(P1277=0,"",VLOOKUP(J1277,[1]!Tableau1[#All],3,0))</f>
        <v>#REF!</v>
      </c>
      <c r="T1277" s="11">
        <f t="shared" ref="T1277:T1286" si="174">_xlfn.ISOWEEKNUM(K1277)</f>
        <v>47</v>
      </c>
      <c r="U1277" t="str">
        <f t="shared" ref="U1277:U1286" si="175">YEAR(K1277)&amp;"-"&amp;""&amp;T1277</f>
        <v>2023-47</v>
      </c>
    </row>
    <row r="1278" spans="5:21" x14ac:dyDescent="0.3">
      <c r="E1278">
        <v>9813275</v>
      </c>
      <c r="H1278">
        <v>140</v>
      </c>
      <c r="I1278" t="s">
        <v>1306</v>
      </c>
      <c r="J1278" t="s">
        <v>14</v>
      </c>
      <c r="K1278" s="10">
        <v>45282</v>
      </c>
      <c r="L1278" t="s">
        <v>1800</v>
      </c>
      <c r="M1278" t="s">
        <v>28</v>
      </c>
      <c r="N1278" t="str">
        <f>IF(VLOOKUP(J1278,[1]liste!M:M,1,0)&gt;0,"oui","non")</f>
        <v>oui</v>
      </c>
      <c r="O1278" t="str">
        <f>VLOOKUP(J1278,[1]liste!M:N,2,0)</f>
        <v>DF</v>
      </c>
      <c r="P1278" t="e">
        <f>MATCH(J1278,[1]!Tableau1[Codearticle],0)</f>
        <v>#REF!</v>
      </c>
      <c r="R1278" t="str">
        <f ca="1">IFERROR(INDEX(Tableau1[[#Headers],[01_LANCEMENT]:[15]],1,MATCH(récap!H1278,OFFSET(Tableau1[[#Headers],[01_LANCEMENT]:[15]],MATCH(récap!J1278,Tableau1[Codearticle],0),0),0)),"")</f>
        <v/>
      </c>
      <c r="S1278" t="e">
        <f>IF(P1278=0,"",VLOOKUP(J1278,[1]!Tableau1[#All],3,0))</f>
        <v>#REF!</v>
      </c>
      <c r="T1278" s="11">
        <f t="shared" si="174"/>
        <v>51</v>
      </c>
      <c r="U1278" t="str">
        <f t="shared" si="175"/>
        <v>2023-51</v>
      </c>
    </row>
    <row r="1279" spans="5:21" x14ac:dyDescent="0.3">
      <c r="E1279">
        <v>4945245</v>
      </c>
      <c r="H1279">
        <v>240</v>
      </c>
      <c r="I1279" t="s">
        <v>1307</v>
      </c>
      <c r="J1279" t="s">
        <v>14</v>
      </c>
      <c r="K1279" s="10">
        <v>45250</v>
      </c>
      <c r="L1279" t="s">
        <v>1800</v>
      </c>
      <c r="M1279" t="s">
        <v>28</v>
      </c>
      <c r="N1279" t="str">
        <f>IF(VLOOKUP(J1279,[1]liste!M:M,1,0)&gt;0,"oui","non")</f>
        <v>oui</v>
      </c>
      <c r="O1279" t="str">
        <f>VLOOKUP(J1279,[1]liste!M:N,2,0)</f>
        <v>DF</v>
      </c>
      <c r="P1279" t="e">
        <f>MATCH(J1279,[1]!Tableau1[Codearticle],0)</f>
        <v>#REF!</v>
      </c>
      <c r="R1279" t="str">
        <f ca="1">IFERROR(INDEX(Tableau1[[#Headers],[01_LANCEMENT]:[15]],1,MATCH(récap!H1279,OFFSET(Tableau1[[#Headers],[01_LANCEMENT]:[15]],MATCH(récap!J1279,Tableau1[Codearticle],0),0),0)),"")</f>
        <v/>
      </c>
      <c r="S1279" t="e">
        <f>IF(P1279=0,"",VLOOKUP(J1279,[1]!Tableau1[#All],3,0))</f>
        <v>#REF!</v>
      </c>
      <c r="T1279" s="11">
        <f t="shared" si="174"/>
        <v>47</v>
      </c>
      <c r="U1279" t="str">
        <f t="shared" si="175"/>
        <v>2023-47</v>
      </c>
    </row>
    <row r="1280" spans="5:21" x14ac:dyDescent="0.3">
      <c r="E1280">
        <v>4847888</v>
      </c>
      <c r="H1280">
        <v>240</v>
      </c>
      <c r="I1280" t="s">
        <v>1308</v>
      </c>
      <c r="J1280" t="s">
        <v>14</v>
      </c>
      <c r="K1280" s="10">
        <v>45265</v>
      </c>
      <c r="L1280" t="s">
        <v>1800</v>
      </c>
      <c r="M1280" t="s">
        <v>28</v>
      </c>
      <c r="N1280" t="str">
        <f>IF(VLOOKUP(J1280,[1]liste!M:M,1,0)&gt;0,"oui","non")</f>
        <v>oui</v>
      </c>
      <c r="O1280" t="str">
        <f>VLOOKUP(J1280,[1]liste!M:N,2,0)</f>
        <v>DF</v>
      </c>
      <c r="P1280" t="e">
        <f>MATCH(J1280,[1]!Tableau1[Codearticle],0)</f>
        <v>#REF!</v>
      </c>
      <c r="R1280" t="str">
        <f ca="1">IFERROR(INDEX(Tableau1[[#Headers],[01_LANCEMENT]:[15]],1,MATCH(récap!H1280,OFFSET(Tableau1[[#Headers],[01_LANCEMENT]:[15]],MATCH(récap!J1280,Tableau1[Codearticle],0),0),0)),"")</f>
        <v/>
      </c>
      <c r="S1280" t="e">
        <f>IF(P1280=0,"",VLOOKUP(J1280,[1]!Tableau1[#All],3,0))</f>
        <v>#REF!</v>
      </c>
      <c r="T1280" s="11">
        <f t="shared" si="174"/>
        <v>49</v>
      </c>
      <c r="U1280" t="str">
        <f t="shared" si="175"/>
        <v>2023-49</v>
      </c>
    </row>
    <row r="1281" spans="5:21" x14ac:dyDescent="0.3">
      <c r="E1281">
        <v>3386705</v>
      </c>
      <c r="H1281">
        <v>240</v>
      </c>
      <c r="I1281" t="s">
        <v>1309</v>
      </c>
      <c r="J1281" t="s">
        <v>14</v>
      </c>
      <c r="K1281" s="10">
        <v>45281</v>
      </c>
      <c r="L1281" t="s">
        <v>1800</v>
      </c>
      <c r="M1281" t="s">
        <v>28</v>
      </c>
      <c r="N1281" t="str">
        <f>IF(VLOOKUP(J1281,[1]liste!M:M,1,0)&gt;0,"oui","non")</f>
        <v>oui</v>
      </c>
      <c r="O1281" t="str">
        <f>VLOOKUP(J1281,[1]liste!M:N,2,0)</f>
        <v>DF</v>
      </c>
      <c r="P1281" t="e">
        <f>MATCH(J1281,[1]!Tableau1[Codearticle],0)</f>
        <v>#REF!</v>
      </c>
      <c r="R1281" t="str">
        <f ca="1">IFERROR(INDEX(Tableau1[[#Headers],[01_LANCEMENT]:[15]],1,MATCH(récap!H1281,OFFSET(Tableau1[[#Headers],[01_LANCEMENT]:[15]],MATCH(récap!J1281,Tableau1[Codearticle],0),0),0)),"")</f>
        <v/>
      </c>
      <c r="S1281" t="e">
        <f>IF(P1281=0,"",VLOOKUP(J1281,[1]!Tableau1[#All],3,0))</f>
        <v>#REF!</v>
      </c>
      <c r="T1281" s="11">
        <f t="shared" si="174"/>
        <v>51</v>
      </c>
      <c r="U1281" t="str">
        <f t="shared" si="175"/>
        <v>2023-51</v>
      </c>
    </row>
    <row r="1282" spans="5:21" x14ac:dyDescent="0.3">
      <c r="E1282">
        <v>1868010</v>
      </c>
      <c r="H1282">
        <v>50</v>
      </c>
      <c r="I1282" t="s">
        <v>1310</v>
      </c>
      <c r="J1282">
        <v>10028920</v>
      </c>
      <c r="K1282" s="10">
        <v>45271</v>
      </c>
      <c r="L1282" t="s">
        <v>1800</v>
      </c>
      <c r="M1282" t="s">
        <v>28</v>
      </c>
      <c r="N1282" t="str">
        <f>IF(VLOOKUP(J1282,[1]liste!M:M,1,0)&gt;0,"oui","non")</f>
        <v>oui</v>
      </c>
      <c r="O1282" t="str">
        <f>VLOOKUP(J1282,[1]liste!M:N,2,0)</f>
        <v>MANCHON</v>
      </c>
      <c r="P1282" t="e">
        <f>MATCH(J1282,[1]!Tableau1[Codearticle],0)</f>
        <v>#REF!</v>
      </c>
      <c r="R1282" t="str">
        <f ca="1">IFERROR(INDEX(Tableau1[[#Headers],[01_LANCEMENT]:[15]],1,MATCH(récap!H1282,OFFSET(Tableau1[[#Headers],[01_LANCEMENT]:[15]],MATCH(récap!J1282,Tableau1[Codearticle],0),0),0)),"")</f>
        <v/>
      </c>
      <c r="S1282" t="e">
        <f>IF(P1282=0,"",VLOOKUP(J1282,[1]!Tableau1[#All],3,0))</f>
        <v>#REF!</v>
      </c>
      <c r="T1282" s="11">
        <f t="shared" si="174"/>
        <v>50</v>
      </c>
      <c r="U1282" t="str">
        <f t="shared" si="175"/>
        <v>2023-50</v>
      </c>
    </row>
    <row r="1283" spans="5:21" x14ac:dyDescent="0.3">
      <c r="E1283">
        <v>5724119</v>
      </c>
      <c r="H1283">
        <v>230</v>
      </c>
      <c r="I1283" t="s">
        <v>1311</v>
      </c>
      <c r="J1283" t="s">
        <v>14</v>
      </c>
      <c r="K1283" s="10">
        <v>45268</v>
      </c>
      <c r="L1283" t="s">
        <v>1800</v>
      </c>
      <c r="M1283" t="s">
        <v>28</v>
      </c>
      <c r="N1283" t="str">
        <f>IF(VLOOKUP(J1283,[1]liste!M:M,1,0)&gt;0,"oui","non")</f>
        <v>oui</v>
      </c>
      <c r="O1283" t="str">
        <f>VLOOKUP(J1283,[1]liste!M:N,2,0)</f>
        <v>DF</v>
      </c>
      <c r="P1283" t="e">
        <f>MATCH(J1283,[1]!Tableau1[Codearticle],0)</f>
        <v>#REF!</v>
      </c>
      <c r="R1283" t="str">
        <f ca="1">IFERROR(INDEX(Tableau1[[#Headers],[01_LANCEMENT]:[15]],1,MATCH(récap!H1283,OFFSET(Tableau1[[#Headers],[01_LANCEMENT]:[15]],MATCH(récap!J1283,Tableau1[Codearticle],0),0),0)),"")</f>
        <v/>
      </c>
      <c r="S1283" t="e">
        <f>IF(P1283=0,"",VLOOKUP(J1283,[1]!Tableau1[#All],3,0))</f>
        <v>#REF!</v>
      </c>
      <c r="T1283" s="11">
        <f t="shared" si="174"/>
        <v>49</v>
      </c>
      <c r="U1283" t="str">
        <f t="shared" si="175"/>
        <v>2023-49</v>
      </c>
    </row>
    <row r="1284" spans="5:21" x14ac:dyDescent="0.3">
      <c r="E1284">
        <v>8516783</v>
      </c>
      <c r="H1284">
        <v>150</v>
      </c>
      <c r="I1284" t="s">
        <v>1312</v>
      </c>
      <c r="J1284" t="s">
        <v>14</v>
      </c>
      <c r="K1284" s="10">
        <v>45266</v>
      </c>
      <c r="L1284" t="s">
        <v>1800</v>
      </c>
      <c r="M1284" t="s">
        <v>28</v>
      </c>
      <c r="N1284" t="str">
        <f>IF(VLOOKUP(J1284,[1]liste!M:M,1,0)&gt;0,"oui","non")</f>
        <v>oui</v>
      </c>
      <c r="O1284" t="str">
        <f>VLOOKUP(J1284,[1]liste!M:N,2,0)</f>
        <v>DF</v>
      </c>
      <c r="P1284" t="e">
        <f>MATCH(J1284,[1]!Tableau1[Codearticle],0)</f>
        <v>#REF!</v>
      </c>
      <c r="R1284" t="str">
        <f ca="1">IFERROR(INDEX(Tableau1[[#Headers],[01_LANCEMENT]:[15]],1,MATCH(récap!H1284,OFFSET(Tableau1[[#Headers],[01_LANCEMENT]:[15]],MATCH(récap!J1284,Tableau1[Codearticle],0),0),0)),"")</f>
        <v/>
      </c>
      <c r="S1284" t="e">
        <f>IF(P1284=0,"",VLOOKUP(J1284,[1]!Tableau1[#All],3,0))</f>
        <v>#REF!</v>
      </c>
      <c r="T1284" s="11">
        <f t="shared" si="174"/>
        <v>49</v>
      </c>
      <c r="U1284" t="str">
        <f t="shared" si="175"/>
        <v>2023-49</v>
      </c>
    </row>
    <row r="1285" spans="5:21" x14ac:dyDescent="0.3">
      <c r="E1285">
        <v>3939183</v>
      </c>
      <c r="H1285">
        <v>226</v>
      </c>
      <c r="I1285" t="s">
        <v>1313</v>
      </c>
      <c r="J1285" t="s">
        <v>14</v>
      </c>
      <c r="K1285" s="10">
        <v>45240</v>
      </c>
      <c r="L1285" t="s">
        <v>1800</v>
      </c>
      <c r="M1285" t="s">
        <v>28</v>
      </c>
      <c r="N1285" t="str">
        <f>IF(VLOOKUP(J1285,[1]liste!M:M,1,0)&gt;0,"oui","non")</f>
        <v>oui</v>
      </c>
      <c r="O1285" t="str">
        <f>VLOOKUP(J1285,[1]liste!M:N,2,0)</f>
        <v>DF</v>
      </c>
      <c r="P1285" t="e">
        <f>MATCH(J1285,[1]!Tableau1[Codearticle],0)</f>
        <v>#REF!</v>
      </c>
      <c r="R1285" t="str">
        <f ca="1">IFERROR(INDEX(Tableau1[[#Headers],[01_LANCEMENT]:[15]],1,MATCH(récap!H1285,OFFSET(Tableau1[[#Headers],[01_LANCEMENT]:[15]],MATCH(récap!J1285,Tableau1[Codearticle],0),0),0)),"")</f>
        <v/>
      </c>
      <c r="S1285" t="e">
        <f>IF(P1285=0,"",VLOOKUP(J1285,[1]!Tableau1[#All],3,0))</f>
        <v>#REF!</v>
      </c>
      <c r="T1285" s="11">
        <f t="shared" si="174"/>
        <v>45</v>
      </c>
      <c r="U1285" t="str">
        <f t="shared" si="175"/>
        <v>2023-45</v>
      </c>
    </row>
    <row r="1286" spans="5:21" x14ac:dyDescent="0.3">
      <c r="E1286">
        <v>7469932</v>
      </c>
      <c r="H1286">
        <v>226</v>
      </c>
      <c r="I1286" t="s">
        <v>1314</v>
      </c>
      <c r="J1286" t="s">
        <v>14</v>
      </c>
      <c r="K1286" s="10">
        <v>45237</v>
      </c>
      <c r="L1286" t="s">
        <v>1800</v>
      </c>
      <c r="M1286" t="s">
        <v>28</v>
      </c>
      <c r="N1286" t="str">
        <f>IF(VLOOKUP(J1286,[1]liste!M:M,1,0)&gt;0,"oui","non")</f>
        <v>oui</v>
      </c>
      <c r="O1286" t="str">
        <f>VLOOKUP(J1286,[1]liste!M:N,2,0)</f>
        <v>DF</v>
      </c>
      <c r="P1286" t="e">
        <f>MATCH(J1286,[1]!Tableau1[Codearticle],0)</f>
        <v>#REF!</v>
      </c>
      <c r="R1286" t="str">
        <f ca="1">IFERROR(INDEX(Tableau1[[#Headers],[01_LANCEMENT]:[15]],1,MATCH(récap!H1286,OFFSET(Tableau1[[#Headers],[01_LANCEMENT]:[15]],MATCH(récap!J1286,Tableau1[Codearticle],0),0),0)),"")</f>
        <v/>
      </c>
      <c r="S1286" t="e">
        <f>IF(P1286=0,"",VLOOKUP(J1286,[1]!Tableau1[#All],3,0))</f>
        <v>#REF!</v>
      </c>
      <c r="T1286" s="11">
        <f t="shared" si="174"/>
        <v>45</v>
      </c>
      <c r="U1286" t="str">
        <f t="shared" si="175"/>
        <v>2023-45</v>
      </c>
    </row>
    <row r="1287" spans="5:21" x14ac:dyDescent="0.3">
      <c r="E1287">
        <v>2343954</v>
      </c>
      <c r="H1287">
        <v>20</v>
      </c>
      <c r="I1287" t="s">
        <v>1315</v>
      </c>
      <c r="J1287">
        <v>10028920</v>
      </c>
      <c r="K1287" s="10">
        <v>45270</v>
      </c>
      <c r="L1287" t="s">
        <v>1800</v>
      </c>
      <c r="M1287" t="s">
        <v>28</v>
      </c>
      <c r="N1287" t="str">
        <f>IF(VLOOKUP(J1287,[1]liste!M:M,1,0)&gt;0,"oui","non")</f>
        <v>oui</v>
      </c>
      <c r="O1287" t="str">
        <f>VLOOKUP(J1287,[1]liste!M:N,2,0)</f>
        <v>MANCHON</v>
      </c>
      <c r="P1287" t="e">
        <f>MATCH(J1287,[1]!Tableau1[Codearticle],0)</f>
        <v>#REF!</v>
      </c>
      <c r="R1287" t="str">
        <f ca="1">IFERROR(INDEX(Tableau1[[#Headers],[01_LANCEMENT]:[15]],1,MATCH(récap!H1287,OFFSET(Tableau1[[#Headers],[01_LANCEMENT]:[15]],MATCH(récap!J1287,Tableau1[Codearticle],0),0),0)),"")</f>
        <v/>
      </c>
      <c r="S1287" t="e">
        <f>IF(P1287=0,"",VLOOKUP(J1287,[1]!Tableau1[#All],3,0))</f>
        <v>#REF!</v>
      </c>
      <c r="T1287" s="11">
        <f t="shared" ref="T1287:T1293" si="176">_xlfn.ISOWEEKNUM(K1287)</f>
        <v>49</v>
      </c>
      <c r="U1287" t="str">
        <f t="shared" ref="U1287:U1293" si="177">YEAR(K1287)&amp;"-"&amp;""&amp;T1287</f>
        <v>2023-49</v>
      </c>
    </row>
    <row r="1288" spans="5:21" x14ac:dyDescent="0.3">
      <c r="E1288">
        <v>2129790</v>
      </c>
      <c r="H1288">
        <v>9025</v>
      </c>
      <c r="I1288" t="s">
        <v>1316</v>
      </c>
      <c r="J1288" t="s">
        <v>14</v>
      </c>
      <c r="K1288" s="10">
        <v>45252</v>
      </c>
      <c r="L1288" t="s">
        <v>1800</v>
      </c>
      <c r="M1288" t="s">
        <v>28</v>
      </c>
      <c r="N1288" t="str">
        <f>IF(VLOOKUP(J1288,[1]liste!M:M,1,0)&gt;0,"oui","non")</f>
        <v>oui</v>
      </c>
      <c r="O1288" t="str">
        <f>VLOOKUP(J1288,[1]liste!M:N,2,0)</f>
        <v>DF</v>
      </c>
      <c r="P1288" t="e">
        <f>MATCH(J1288,[1]!Tableau1[Codearticle],0)</f>
        <v>#REF!</v>
      </c>
      <c r="R1288" t="str">
        <f ca="1">IFERROR(INDEX(Tableau1[[#Headers],[01_LANCEMENT]:[15]],1,MATCH(récap!H1288,OFFSET(Tableau1[[#Headers],[01_LANCEMENT]:[15]],MATCH(récap!J1288,Tableau1[Codearticle],0),0),0)),"")</f>
        <v/>
      </c>
      <c r="S1288" t="e">
        <f>IF(P1288=0,"",VLOOKUP(J1288,[1]!Tableau1[#All],3,0))</f>
        <v>#REF!</v>
      </c>
      <c r="T1288" s="11">
        <f t="shared" si="176"/>
        <v>47</v>
      </c>
      <c r="U1288" t="str">
        <f t="shared" si="177"/>
        <v>2023-47</v>
      </c>
    </row>
    <row r="1289" spans="5:21" x14ac:dyDescent="0.3">
      <c r="E1289">
        <v>8223004</v>
      </c>
      <c r="H1289">
        <v>180</v>
      </c>
      <c r="I1289" t="s">
        <v>1317</v>
      </c>
      <c r="J1289" t="s">
        <v>14</v>
      </c>
      <c r="K1289" s="10">
        <v>45251</v>
      </c>
      <c r="L1289" t="s">
        <v>1800</v>
      </c>
      <c r="M1289" t="s">
        <v>28</v>
      </c>
      <c r="N1289" t="str">
        <f>IF(VLOOKUP(J1289,[1]liste!M:M,1,0)&gt;0,"oui","non")</f>
        <v>oui</v>
      </c>
      <c r="O1289" t="str">
        <f>VLOOKUP(J1289,[1]liste!M:N,2,0)</f>
        <v>DF</v>
      </c>
      <c r="P1289" t="e">
        <f>MATCH(J1289,[1]!Tableau1[Codearticle],0)</f>
        <v>#REF!</v>
      </c>
      <c r="R1289" t="str">
        <f ca="1">IFERROR(INDEX(Tableau1[[#Headers],[01_LANCEMENT]:[15]],1,MATCH(récap!H1289,OFFSET(Tableau1[[#Headers],[01_LANCEMENT]:[15]],MATCH(récap!J1289,Tableau1[Codearticle],0),0),0)),"")</f>
        <v/>
      </c>
      <c r="S1289" t="e">
        <f>IF(P1289=0,"",VLOOKUP(J1289,[1]!Tableau1[#All],3,0))</f>
        <v>#REF!</v>
      </c>
      <c r="T1289" s="11">
        <f t="shared" si="176"/>
        <v>47</v>
      </c>
      <c r="U1289" t="str">
        <f t="shared" si="177"/>
        <v>2023-47</v>
      </c>
    </row>
    <row r="1290" spans="5:21" x14ac:dyDescent="0.3">
      <c r="E1290">
        <v>4600688</v>
      </c>
      <c r="H1290">
        <v>200</v>
      </c>
      <c r="I1290" t="s">
        <v>1318</v>
      </c>
      <c r="J1290" t="s">
        <v>14</v>
      </c>
      <c r="K1290" s="10">
        <v>45260</v>
      </c>
      <c r="L1290" t="s">
        <v>1800</v>
      </c>
      <c r="M1290" t="s">
        <v>28</v>
      </c>
      <c r="N1290" t="str">
        <f>IF(VLOOKUP(J1290,[1]liste!M:M,1,0)&gt;0,"oui","non")</f>
        <v>oui</v>
      </c>
      <c r="O1290" t="str">
        <f>VLOOKUP(J1290,[1]liste!M:N,2,0)</f>
        <v>DF</v>
      </c>
      <c r="P1290" t="e">
        <f>MATCH(J1290,[1]!Tableau1[Codearticle],0)</f>
        <v>#REF!</v>
      </c>
      <c r="R1290" t="str">
        <f ca="1">IFERROR(INDEX(Tableau1[[#Headers],[01_LANCEMENT]:[15]],1,MATCH(récap!H1290,OFFSET(Tableau1[[#Headers],[01_LANCEMENT]:[15]],MATCH(récap!J1290,Tableau1[Codearticle],0),0),0)),"")</f>
        <v/>
      </c>
      <c r="S1290" t="e">
        <f>IF(P1290=0,"",VLOOKUP(J1290,[1]!Tableau1[#All],3,0))</f>
        <v>#REF!</v>
      </c>
      <c r="T1290" s="11">
        <f t="shared" si="176"/>
        <v>48</v>
      </c>
      <c r="U1290" t="str">
        <f t="shared" si="177"/>
        <v>2023-48</v>
      </c>
    </row>
    <row r="1291" spans="5:21" x14ac:dyDescent="0.3">
      <c r="E1291">
        <v>7765333</v>
      </c>
      <c r="H1291">
        <v>9050</v>
      </c>
      <c r="I1291" t="s">
        <v>1319</v>
      </c>
      <c r="J1291" t="s">
        <v>14</v>
      </c>
      <c r="K1291" s="10">
        <v>45258</v>
      </c>
      <c r="L1291" t="s">
        <v>1800</v>
      </c>
      <c r="M1291" t="s">
        <v>29</v>
      </c>
      <c r="N1291" t="str">
        <f>IF(VLOOKUP(J1291,[1]liste!M:M,1,0)&gt;0,"oui","non")</f>
        <v>oui</v>
      </c>
      <c r="O1291" t="str">
        <f>VLOOKUP(J1291,[1]liste!M:N,2,0)</f>
        <v>DF</v>
      </c>
      <c r="P1291" t="e">
        <f>MATCH(J1291,[1]!Tableau1[Codearticle],0)</f>
        <v>#REF!</v>
      </c>
      <c r="R1291" t="str">
        <f ca="1">IFERROR(INDEX(Tableau1[[#Headers],[01_LANCEMENT]:[15]],1,MATCH(récap!H1291,OFFSET(Tableau1[[#Headers],[01_LANCEMENT]:[15]],MATCH(récap!J1291,Tableau1[Codearticle],0),0),0)),"")</f>
        <v/>
      </c>
      <c r="S1291" t="e">
        <f>IF(P1291=0,"",VLOOKUP(J1291,[1]!Tableau1[#All],3,0))</f>
        <v>#REF!</v>
      </c>
      <c r="T1291" s="11">
        <f t="shared" si="176"/>
        <v>48</v>
      </c>
      <c r="U1291" t="str">
        <f t="shared" si="177"/>
        <v>2023-48</v>
      </c>
    </row>
    <row r="1292" spans="5:21" x14ac:dyDescent="0.3">
      <c r="E1292">
        <v>5930116</v>
      </c>
      <c r="H1292">
        <v>1000</v>
      </c>
      <c r="I1292" t="s">
        <v>1320</v>
      </c>
      <c r="J1292" t="s">
        <v>14</v>
      </c>
      <c r="K1292" s="10">
        <v>45259</v>
      </c>
      <c r="L1292" t="s">
        <v>1800</v>
      </c>
      <c r="M1292" t="s">
        <v>29</v>
      </c>
      <c r="N1292" t="str">
        <f>IF(VLOOKUP(J1292,[1]liste!M:M,1,0)&gt;0,"oui","non")</f>
        <v>oui</v>
      </c>
      <c r="O1292" t="str">
        <f>VLOOKUP(J1292,[1]liste!M:N,2,0)</f>
        <v>DF</v>
      </c>
      <c r="P1292" t="e">
        <f>MATCH(J1292,[1]!Tableau1[Codearticle],0)</f>
        <v>#REF!</v>
      </c>
      <c r="R1292" t="str">
        <f ca="1">IFERROR(INDEX(Tableau1[[#Headers],[01_LANCEMENT]:[15]],1,MATCH(récap!H1292,OFFSET(Tableau1[[#Headers],[01_LANCEMENT]:[15]],MATCH(récap!J1292,Tableau1[Codearticle],0),0),0)),"")</f>
        <v/>
      </c>
      <c r="S1292" t="e">
        <f>IF(P1292=0,"",VLOOKUP(J1292,[1]!Tableau1[#All],3,0))</f>
        <v>#REF!</v>
      </c>
      <c r="T1292" s="11">
        <f t="shared" si="176"/>
        <v>48</v>
      </c>
      <c r="U1292" t="str">
        <f t="shared" si="177"/>
        <v>2023-48</v>
      </c>
    </row>
    <row r="1293" spans="5:21" x14ac:dyDescent="0.3">
      <c r="E1293">
        <v>4401750</v>
      </c>
      <c r="H1293">
        <v>226</v>
      </c>
      <c r="I1293" t="s">
        <v>1321</v>
      </c>
      <c r="J1293" t="s">
        <v>14</v>
      </c>
      <c r="K1293" s="10">
        <v>45280</v>
      </c>
      <c r="L1293" t="s">
        <v>1800</v>
      </c>
      <c r="M1293" t="s">
        <v>28</v>
      </c>
      <c r="N1293" t="str">
        <f>IF(VLOOKUP(J1293,[1]liste!M:M,1,0)&gt;0,"oui","non")</f>
        <v>oui</v>
      </c>
      <c r="O1293" t="str">
        <f>VLOOKUP(J1293,[1]liste!M:N,2,0)</f>
        <v>DF</v>
      </c>
      <c r="P1293" t="e">
        <f>MATCH(J1293,[1]!Tableau1[Codearticle],0)</f>
        <v>#REF!</v>
      </c>
      <c r="R1293" t="str">
        <f ca="1">IFERROR(INDEX(Tableau1[[#Headers],[01_LANCEMENT]:[15]],1,MATCH(récap!H1293,OFFSET(Tableau1[[#Headers],[01_LANCEMENT]:[15]],MATCH(récap!J1293,Tableau1[Codearticle],0),0),0)),"")</f>
        <v/>
      </c>
      <c r="S1293" t="e">
        <f>IF(P1293=0,"",VLOOKUP(J1293,[1]!Tableau1[#All],3,0))</f>
        <v>#REF!</v>
      </c>
      <c r="T1293" s="11">
        <f t="shared" si="176"/>
        <v>51</v>
      </c>
      <c r="U1293" t="str">
        <f t="shared" si="177"/>
        <v>2023-51</v>
      </c>
    </row>
    <row r="1294" spans="5:21" x14ac:dyDescent="0.3">
      <c r="E1294">
        <v>8198106</v>
      </c>
      <c r="H1294">
        <v>226</v>
      </c>
      <c r="I1294" t="s">
        <v>1322</v>
      </c>
      <c r="J1294" t="s">
        <v>14</v>
      </c>
      <c r="K1294" s="10">
        <v>45240</v>
      </c>
      <c r="L1294" t="s">
        <v>1800</v>
      </c>
      <c r="M1294" t="s">
        <v>28</v>
      </c>
      <c r="N1294" t="str">
        <f>IF(VLOOKUP(J1294,[1]liste!M:M,1,0)&gt;0,"oui","non")</f>
        <v>oui</v>
      </c>
      <c r="O1294" t="str">
        <f>VLOOKUP(J1294,[1]liste!M:N,2,0)</f>
        <v>DF</v>
      </c>
      <c r="P1294" t="e">
        <f>MATCH(J1294,[1]!Tableau1[Codearticle],0)</f>
        <v>#REF!</v>
      </c>
      <c r="R1294" t="str">
        <f ca="1">IFERROR(INDEX(Tableau1[[#Headers],[01_LANCEMENT]:[15]],1,MATCH(récap!H1294,OFFSET(Tableau1[[#Headers],[01_LANCEMENT]:[15]],MATCH(récap!J1294,Tableau1[Codearticle],0),0),0)),"")</f>
        <v/>
      </c>
      <c r="S1294" t="e">
        <f>IF(P1294=0,"",VLOOKUP(J1294,[1]!Tableau1[#All],3,0))</f>
        <v>#REF!</v>
      </c>
      <c r="T1294" s="11">
        <f t="shared" ref="T1294:T1301" si="178">_xlfn.ISOWEEKNUM(K1294)</f>
        <v>45</v>
      </c>
      <c r="U1294" t="str">
        <f t="shared" ref="U1294:U1301" si="179">YEAR(K1294)&amp;"-"&amp;""&amp;T1294</f>
        <v>2023-45</v>
      </c>
    </row>
    <row r="1295" spans="5:21" x14ac:dyDescent="0.3">
      <c r="E1295">
        <v>8368647</v>
      </c>
      <c r="H1295">
        <v>226</v>
      </c>
      <c r="I1295" t="s">
        <v>1323</v>
      </c>
      <c r="J1295" t="s">
        <v>14</v>
      </c>
      <c r="K1295" s="10">
        <v>45266</v>
      </c>
      <c r="L1295" t="s">
        <v>1800</v>
      </c>
      <c r="M1295" t="s">
        <v>28</v>
      </c>
      <c r="N1295" t="str">
        <f>IF(VLOOKUP(J1295,[1]liste!M:M,1,0)&gt;0,"oui","non")</f>
        <v>oui</v>
      </c>
      <c r="O1295" t="str">
        <f>VLOOKUP(J1295,[1]liste!M:N,2,0)</f>
        <v>DF</v>
      </c>
      <c r="P1295" t="e">
        <f>MATCH(J1295,[1]!Tableau1[Codearticle],0)</f>
        <v>#REF!</v>
      </c>
      <c r="R1295" t="str">
        <f ca="1">IFERROR(INDEX(Tableau1[[#Headers],[01_LANCEMENT]:[15]],1,MATCH(récap!H1295,OFFSET(Tableau1[[#Headers],[01_LANCEMENT]:[15]],MATCH(récap!J1295,Tableau1[Codearticle],0),0),0)),"")</f>
        <v/>
      </c>
      <c r="S1295" t="e">
        <f>IF(P1295=0,"",VLOOKUP(J1295,[1]!Tableau1[#All],3,0))</f>
        <v>#REF!</v>
      </c>
      <c r="T1295" s="11">
        <f t="shared" si="178"/>
        <v>49</v>
      </c>
      <c r="U1295" t="str">
        <f t="shared" si="179"/>
        <v>2023-49</v>
      </c>
    </row>
    <row r="1296" spans="5:21" x14ac:dyDescent="0.3">
      <c r="E1296">
        <v>3033915</v>
      </c>
      <c r="H1296">
        <v>140</v>
      </c>
      <c r="I1296" t="s">
        <v>1324</v>
      </c>
      <c r="J1296" t="s">
        <v>14</v>
      </c>
      <c r="K1296" s="10">
        <v>45247</v>
      </c>
      <c r="L1296" t="s">
        <v>1800</v>
      </c>
      <c r="M1296" t="s">
        <v>28</v>
      </c>
      <c r="N1296" t="str">
        <f>IF(VLOOKUP(J1296,[1]liste!M:M,1,0)&gt;0,"oui","non")</f>
        <v>oui</v>
      </c>
      <c r="O1296" t="str">
        <f>VLOOKUP(J1296,[1]liste!M:N,2,0)</f>
        <v>DF</v>
      </c>
      <c r="P1296" t="e">
        <f>MATCH(J1296,[1]!Tableau1[Codearticle],0)</f>
        <v>#REF!</v>
      </c>
      <c r="R1296" t="str">
        <f ca="1">IFERROR(INDEX(Tableau1[[#Headers],[01_LANCEMENT]:[15]],1,MATCH(récap!H1296,OFFSET(Tableau1[[#Headers],[01_LANCEMENT]:[15]],MATCH(récap!J1296,Tableau1[Codearticle],0),0),0)),"")</f>
        <v/>
      </c>
      <c r="S1296" t="e">
        <f>IF(P1296=0,"",VLOOKUP(J1296,[1]!Tableau1[#All],3,0))</f>
        <v>#REF!</v>
      </c>
      <c r="T1296" s="11">
        <f t="shared" si="178"/>
        <v>46</v>
      </c>
      <c r="U1296" t="str">
        <f t="shared" si="179"/>
        <v>2023-46</v>
      </c>
    </row>
    <row r="1297" spans="5:21" x14ac:dyDescent="0.3">
      <c r="E1297">
        <v>1031686</v>
      </c>
      <c r="H1297">
        <v>140</v>
      </c>
      <c r="I1297" t="s">
        <v>1325</v>
      </c>
      <c r="J1297" t="s">
        <v>14</v>
      </c>
      <c r="K1297" s="10">
        <v>45252</v>
      </c>
      <c r="L1297" t="s">
        <v>1800</v>
      </c>
      <c r="M1297" t="s">
        <v>28</v>
      </c>
      <c r="N1297" t="str">
        <f>IF(VLOOKUP(J1297,[1]liste!M:M,1,0)&gt;0,"oui","non")</f>
        <v>oui</v>
      </c>
      <c r="O1297" t="str">
        <f>VLOOKUP(J1297,[1]liste!M:N,2,0)</f>
        <v>DF</v>
      </c>
      <c r="P1297" t="e">
        <f>MATCH(J1297,[1]!Tableau1[Codearticle],0)</f>
        <v>#REF!</v>
      </c>
      <c r="R1297" t="str">
        <f ca="1">IFERROR(INDEX(Tableau1[[#Headers],[01_LANCEMENT]:[15]],1,MATCH(récap!H1297,OFFSET(Tableau1[[#Headers],[01_LANCEMENT]:[15]],MATCH(récap!J1297,Tableau1[Codearticle],0),0),0)),"")</f>
        <v/>
      </c>
      <c r="S1297" t="e">
        <f>IF(P1297=0,"",VLOOKUP(J1297,[1]!Tableau1[#All],3,0))</f>
        <v>#REF!</v>
      </c>
      <c r="T1297" s="11">
        <f t="shared" si="178"/>
        <v>47</v>
      </c>
      <c r="U1297" t="str">
        <f t="shared" si="179"/>
        <v>2023-47</v>
      </c>
    </row>
    <row r="1298" spans="5:21" x14ac:dyDescent="0.3">
      <c r="E1298">
        <v>4675225</v>
      </c>
      <c r="H1298">
        <v>222</v>
      </c>
      <c r="I1298" t="s">
        <v>1326</v>
      </c>
      <c r="J1298" t="s">
        <v>14</v>
      </c>
      <c r="K1298" s="10">
        <v>45268</v>
      </c>
      <c r="L1298" t="s">
        <v>1800</v>
      </c>
      <c r="M1298" t="s">
        <v>28</v>
      </c>
      <c r="N1298" t="str">
        <f>IF(VLOOKUP(J1298,[1]liste!M:M,1,0)&gt;0,"oui","non")</f>
        <v>oui</v>
      </c>
      <c r="O1298" t="str">
        <f>VLOOKUP(J1298,[1]liste!M:N,2,0)</f>
        <v>DF</v>
      </c>
      <c r="P1298" t="e">
        <f>MATCH(J1298,[1]!Tableau1[Codearticle],0)</f>
        <v>#REF!</v>
      </c>
      <c r="R1298" t="str">
        <f ca="1">IFERROR(INDEX(Tableau1[[#Headers],[01_LANCEMENT]:[15]],1,MATCH(récap!H1298,OFFSET(Tableau1[[#Headers],[01_LANCEMENT]:[15]],MATCH(récap!J1298,Tableau1[Codearticle],0),0),0)),"")</f>
        <v/>
      </c>
      <c r="S1298" t="e">
        <f>IF(P1298=0,"",VLOOKUP(J1298,[1]!Tableau1[#All],3,0))</f>
        <v>#REF!</v>
      </c>
      <c r="T1298" s="11">
        <f t="shared" si="178"/>
        <v>49</v>
      </c>
      <c r="U1298" t="str">
        <f t="shared" si="179"/>
        <v>2023-49</v>
      </c>
    </row>
    <row r="1299" spans="5:21" x14ac:dyDescent="0.3">
      <c r="E1299">
        <v>5188585</v>
      </c>
      <c r="H1299">
        <v>200</v>
      </c>
      <c r="I1299" t="s">
        <v>1327</v>
      </c>
      <c r="J1299" t="s">
        <v>14</v>
      </c>
      <c r="K1299" s="10">
        <v>45260</v>
      </c>
      <c r="L1299" t="s">
        <v>1800</v>
      </c>
      <c r="M1299" t="s">
        <v>28</v>
      </c>
      <c r="N1299" t="str">
        <f>IF(VLOOKUP(J1299,[1]liste!M:M,1,0)&gt;0,"oui","non")</f>
        <v>oui</v>
      </c>
      <c r="O1299" t="str">
        <f>VLOOKUP(J1299,[1]liste!M:N,2,0)</f>
        <v>DF</v>
      </c>
      <c r="P1299" t="e">
        <f>MATCH(J1299,[1]!Tableau1[Codearticle],0)</f>
        <v>#REF!</v>
      </c>
      <c r="R1299" t="str">
        <f ca="1">IFERROR(INDEX(Tableau1[[#Headers],[01_LANCEMENT]:[15]],1,MATCH(récap!H1299,OFFSET(Tableau1[[#Headers],[01_LANCEMENT]:[15]],MATCH(récap!J1299,Tableau1[Codearticle],0),0),0)),"")</f>
        <v/>
      </c>
      <c r="S1299" t="e">
        <f>IF(P1299=0,"",VLOOKUP(J1299,[1]!Tableau1[#All],3,0))</f>
        <v>#REF!</v>
      </c>
      <c r="T1299" s="11">
        <f t="shared" si="178"/>
        <v>48</v>
      </c>
      <c r="U1299" t="str">
        <f t="shared" si="179"/>
        <v>2023-48</v>
      </c>
    </row>
    <row r="1300" spans="5:21" x14ac:dyDescent="0.3">
      <c r="E1300">
        <v>6136949</v>
      </c>
      <c r="H1300">
        <v>200</v>
      </c>
      <c r="I1300" t="s">
        <v>1328</v>
      </c>
      <c r="J1300" t="s">
        <v>14</v>
      </c>
      <c r="K1300" s="10">
        <v>45275</v>
      </c>
      <c r="L1300" t="s">
        <v>1800</v>
      </c>
      <c r="M1300" t="s">
        <v>28</v>
      </c>
      <c r="N1300" t="str">
        <f>IF(VLOOKUP(J1300,[1]liste!M:M,1,0)&gt;0,"oui","non")</f>
        <v>oui</v>
      </c>
      <c r="O1300" t="str">
        <f>VLOOKUP(J1300,[1]liste!M:N,2,0)</f>
        <v>DF</v>
      </c>
      <c r="P1300" t="e">
        <f>MATCH(J1300,[1]!Tableau1[Codearticle],0)</f>
        <v>#REF!</v>
      </c>
      <c r="R1300" t="str">
        <f ca="1">IFERROR(INDEX(Tableau1[[#Headers],[01_LANCEMENT]:[15]],1,MATCH(récap!H1300,OFFSET(Tableau1[[#Headers],[01_LANCEMENT]:[15]],MATCH(récap!J1300,Tableau1[Codearticle],0),0),0)),"")</f>
        <v/>
      </c>
      <c r="S1300" t="e">
        <f>IF(P1300=0,"",VLOOKUP(J1300,[1]!Tableau1[#All],3,0))</f>
        <v>#REF!</v>
      </c>
      <c r="T1300" s="11">
        <f t="shared" si="178"/>
        <v>50</v>
      </c>
      <c r="U1300" t="str">
        <f t="shared" si="179"/>
        <v>2023-50</v>
      </c>
    </row>
    <row r="1301" spans="5:21" x14ac:dyDescent="0.3">
      <c r="E1301">
        <v>8703190</v>
      </c>
      <c r="H1301">
        <v>10</v>
      </c>
      <c r="I1301" t="s">
        <v>1329</v>
      </c>
      <c r="J1301" t="s">
        <v>14</v>
      </c>
      <c r="K1301" s="10">
        <v>45271</v>
      </c>
      <c r="L1301" t="s">
        <v>1800</v>
      </c>
      <c r="M1301" t="s">
        <v>28</v>
      </c>
      <c r="N1301" t="str">
        <f>IF(VLOOKUP(J1301,[1]liste!M:M,1,0)&gt;0,"oui","non")</f>
        <v>oui</v>
      </c>
      <c r="O1301" t="str">
        <f>VLOOKUP(J1301,[1]liste!M:N,2,0)</f>
        <v>DF</v>
      </c>
      <c r="P1301" t="e">
        <f>MATCH(J1301,[1]!Tableau1[Codearticle],0)</f>
        <v>#REF!</v>
      </c>
      <c r="R1301" t="str">
        <f ca="1">IFERROR(INDEX(Tableau1[[#Headers],[01_LANCEMENT]:[15]],1,MATCH(récap!H1301,OFFSET(Tableau1[[#Headers],[01_LANCEMENT]:[15]],MATCH(récap!J1301,Tableau1[Codearticle],0),0),0)),"")</f>
        <v>01_LANCEMENT</v>
      </c>
      <c r="S1301" t="e">
        <f>IF(P1301=0,"",VLOOKUP(J1301,[1]!Tableau1[#All],3,0))</f>
        <v>#REF!</v>
      </c>
      <c r="T1301" s="11">
        <f t="shared" si="178"/>
        <v>50</v>
      </c>
      <c r="U1301" t="str">
        <f t="shared" si="179"/>
        <v>2023-50</v>
      </c>
    </row>
    <row r="1302" spans="5:21" x14ac:dyDescent="0.3">
      <c r="E1302">
        <v>4859063</v>
      </c>
      <c r="H1302">
        <v>10</v>
      </c>
      <c r="I1302" t="s">
        <v>1330</v>
      </c>
      <c r="J1302" t="s">
        <v>14</v>
      </c>
      <c r="K1302" s="10">
        <v>45275</v>
      </c>
      <c r="L1302" t="s">
        <v>1800</v>
      </c>
      <c r="M1302" t="s">
        <v>28</v>
      </c>
      <c r="N1302" t="str">
        <f>IF(VLOOKUP(J1302,[1]liste!M:M,1,0)&gt;0,"oui","non")</f>
        <v>oui</v>
      </c>
      <c r="O1302" t="str">
        <f>VLOOKUP(J1302,[1]liste!M:N,2,0)</f>
        <v>DF</v>
      </c>
      <c r="P1302" t="e">
        <f>MATCH(J1302,[1]!Tableau1[Codearticle],0)</f>
        <v>#REF!</v>
      </c>
      <c r="R1302" t="str">
        <f ca="1">IFERROR(INDEX(Tableau1[[#Headers],[01_LANCEMENT]:[15]],1,MATCH(récap!H1302,OFFSET(Tableau1[[#Headers],[01_LANCEMENT]:[15]],MATCH(récap!J1302,Tableau1[Codearticle],0),0),0)),"")</f>
        <v>01_LANCEMENT</v>
      </c>
      <c r="S1302" t="e">
        <f>IF(P1302=0,"",VLOOKUP(J1302,[1]!Tableau1[#All],3,0))</f>
        <v>#REF!</v>
      </c>
      <c r="T1302" s="11">
        <f t="shared" ref="T1302:T1305" si="180">_xlfn.ISOWEEKNUM(K1302)</f>
        <v>50</v>
      </c>
      <c r="U1302" t="str">
        <f t="shared" ref="U1302:U1305" si="181">YEAR(K1302)&amp;"-"&amp;""&amp;T1302</f>
        <v>2023-50</v>
      </c>
    </row>
    <row r="1303" spans="5:21" x14ac:dyDescent="0.3">
      <c r="E1303">
        <v>8956124</v>
      </c>
      <c r="H1303">
        <v>226</v>
      </c>
      <c r="I1303" t="s">
        <v>1331</v>
      </c>
      <c r="J1303" t="s">
        <v>14</v>
      </c>
      <c r="K1303" s="10">
        <v>45280</v>
      </c>
      <c r="L1303" t="s">
        <v>1800</v>
      </c>
      <c r="M1303" t="s">
        <v>28</v>
      </c>
      <c r="N1303" t="str">
        <f>IF(VLOOKUP(J1303,[1]liste!M:M,1,0)&gt;0,"oui","non")</f>
        <v>oui</v>
      </c>
      <c r="O1303" t="str">
        <f>VLOOKUP(J1303,[1]liste!M:N,2,0)</f>
        <v>DF</v>
      </c>
      <c r="P1303" t="e">
        <f>MATCH(J1303,[1]!Tableau1[Codearticle],0)</f>
        <v>#REF!</v>
      </c>
      <c r="R1303" t="str">
        <f ca="1">IFERROR(INDEX(Tableau1[[#Headers],[01_LANCEMENT]:[15]],1,MATCH(récap!H1303,OFFSET(Tableau1[[#Headers],[01_LANCEMENT]:[15]],MATCH(récap!J1303,Tableau1[Codearticle],0),0),0)),"")</f>
        <v/>
      </c>
      <c r="S1303" t="e">
        <f>IF(P1303=0,"",VLOOKUP(J1303,[1]!Tableau1[#All],3,0))</f>
        <v>#REF!</v>
      </c>
      <c r="T1303" s="11">
        <f t="shared" si="180"/>
        <v>51</v>
      </c>
      <c r="U1303" t="str">
        <f t="shared" si="181"/>
        <v>2023-51</v>
      </c>
    </row>
    <row r="1304" spans="5:21" x14ac:dyDescent="0.3">
      <c r="E1304">
        <v>9780029</v>
      </c>
      <c r="H1304">
        <v>140</v>
      </c>
      <c r="I1304" t="s">
        <v>1332</v>
      </c>
      <c r="J1304" t="s">
        <v>14</v>
      </c>
      <c r="K1304" s="10">
        <v>45273</v>
      </c>
      <c r="L1304" t="s">
        <v>1800</v>
      </c>
      <c r="M1304" t="s">
        <v>28</v>
      </c>
      <c r="N1304" t="str">
        <f>IF(VLOOKUP(J1304,[1]liste!M:M,1,0)&gt;0,"oui","non")</f>
        <v>oui</v>
      </c>
      <c r="O1304" t="str">
        <f>VLOOKUP(J1304,[1]liste!M:N,2,0)</f>
        <v>DF</v>
      </c>
      <c r="P1304" t="e">
        <f>MATCH(J1304,[1]!Tableau1[Codearticle],0)</f>
        <v>#REF!</v>
      </c>
      <c r="R1304" t="str">
        <f ca="1">IFERROR(INDEX(Tableau1[[#Headers],[01_LANCEMENT]:[15]],1,MATCH(récap!H1304,OFFSET(Tableau1[[#Headers],[01_LANCEMENT]:[15]],MATCH(récap!J1304,Tableau1[Codearticle],0),0),0)),"")</f>
        <v/>
      </c>
      <c r="S1304" t="e">
        <f>IF(P1304=0,"",VLOOKUP(J1304,[1]!Tableau1[#All],3,0))</f>
        <v>#REF!</v>
      </c>
      <c r="T1304" s="11">
        <f t="shared" si="180"/>
        <v>50</v>
      </c>
      <c r="U1304" t="str">
        <f t="shared" si="181"/>
        <v>2023-50</v>
      </c>
    </row>
    <row r="1305" spans="5:21" x14ac:dyDescent="0.3">
      <c r="E1305">
        <v>3472196</v>
      </c>
      <c r="H1305">
        <v>8000</v>
      </c>
      <c r="I1305" t="s">
        <v>1333</v>
      </c>
      <c r="J1305" t="s">
        <v>14</v>
      </c>
      <c r="K1305" s="10">
        <v>45273</v>
      </c>
      <c r="L1305" t="s">
        <v>1800</v>
      </c>
      <c r="M1305" t="s">
        <v>28</v>
      </c>
      <c r="N1305" t="str">
        <f>IF(VLOOKUP(J1305,[1]liste!M:M,1,0)&gt;0,"oui","non")</f>
        <v>oui</v>
      </c>
      <c r="O1305" t="str">
        <f>VLOOKUP(J1305,[1]liste!M:N,2,0)</f>
        <v>DF</v>
      </c>
      <c r="P1305" t="e">
        <f>MATCH(J1305,[1]!Tableau1[Codearticle],0)</f>
        <v>#REF!</v>
      </c>
      <c r="R1305" t="str">
        <f ca="1">IFERROR(INDEX(Tableau1[[#Headers],[01_LANCEMENT]:[15]],1,MATCH(récap!H1305,OFFSET(Tableau1[[#Headers],[01_LANCEMENT]:[15]],MATCH(récap!J1305,Tableau1[Codearticle],0),0),0)),"")</f>
        <v/>
      </c>
      <c r="S1305" t="e">
        <f>IF(P1305=0,"",VLOOKUP(J1305,[1]!Tableau1[#All],3,0))</f>
        <v>#REF!</v>
      </c>
      <c r="T1305" s="11">
        <f t="shared" si="180"/>
        <v>50</v>
      </c>
      <c r="U1305" t="str">
        <f t="shared" si="181"/>
        <v>2023-50</v>
      </c>
    </row>
    <row r="1306" spans="5:21" x14ac:dyDescent="0.3">
      <c r="E1306">
        <v>1530718</v>
      </c>
      <c r="H1306">
        <v>50</v>
      </c>
      <c r="I1306" t="s">
        <v>1334</v>
      </c>
      <c r="J1306">
        <v>10028920</v>
      </c>
      <c r="K1306" s="10">
        <v>45272</v>
      </c>
      <c r="L1306" t="s">
        <v>1800</v>
      </c>
      <c r="M1306" t="s">
        <v>28</v>
      </c>
      <c r="N1306" t="str">
        <f>IF(VLOOKUP(J1306,[1]liste!M:M,1,0)&gt;0,"oui","non")</f>
        <v>oui</v>
      </c>
      <c r="O1306" t="str">
        <f>VLOOKUP(J1306,[1]liste!M:N,2,0)</f>
        <v>MANCHON</v>
      </c>
      <c r="P1306" t="e">
        <f>MATCH(J1306,[1]!Tableau1[Codearticle],0)</f>
        <v>#REF!</v>
      </c>
      <c r="R1306" t="str">
        <f ca="1">IFERROR(INDEX(Tableau1[[#Headers],[01_LANCEMENT]:[15]],1,MATCH(récap!H1306,OFFSET(Tableau1[[#Headers],[01_LANCEMENT]:[15]],MATCH(récap!J1306,Tableau1[Codearticle],0),0),0)),"")</f>
        <v/>
      </c>
      <c r="S1306" t="e">
        <f>IF(P1306=0,"",VLOOKUP(J1306,[1]!Tableau1[#All],3,0))</f>
        <v>#REF!</v>
      </c>
      <c r="T1306" s="11">
        <f t="shared" ref="T1306:T1318" si="182">_xlfn.ISOWEEKNUM(K1306)</f>
        <v>50</v>
      </c>
      <c r="U1306" t="str">
        <f t="shared" ref="U1306:U1318" si="183">YEAR(K1306)&amp;"-"&amp;""&amp;T1306</f>
        <v>2023-50</v>
      </c>
    </row>
    <row r="1307" spans="5:21" x14ac:dyDescent="0.3">
      <c r="E1307">
        <v>3959006</v>
      </c>
      <c r="H1307">
        <v>130</v>
      </c>
      <c r="I1307" t="s">
        <v>1335</v>
      </c>
      <c r="J1307" t="s">
        <v>14</v>
      </c>
      <c r="K1307" s="10">
        <v>45246</v>
      </c>
      <c r="L1307" t="s">
        <v>1800</v>
      </c>
      <c r="M1307" t="s">
        <v>28</v>
      </c>
      <c r="N1307" t="str">
        <f>IF(VLOOKUP(J1307,[1]liste!M:M,1,0)&gt;0,"oui","non")</f>
        <v>oui</v>
      </c>
      <c r="O1307" t="str">
        <f>VLOOKUP(J1307,[1]liste!M:N,2,0)</f>
        <v>DF</v>
      </c>
      <c r="P1307" t="e">
        <f>MATCH(J1307,[1]!Tableau1[Codearticle],0)</f>
        <v>#REF!</v>
      </c>
      <c r="R1307" t="str">
        <f ca="1">IFERROR(INDEX(Tableau1[[#Headers],[01_LANCEMENT]:[15]],1,MATCH(récap!H1307,OFFSET(Tableau1[[#Headers],[01_LANCEMENT]:[15]],MATCH(récap!J1307,Tableau1[Codearticle],0),0),0)),"")</f>
        <v>04</v>
      </c>
      <c r="S1307" t="e">
        <f>IF(P1307=0,"",VLOOKUP(J1307,[1]!Tableau1[#All],3,0))</f>
        <v>#REF!</v>
      </c>
      <c r="T1307" s="11">
        <f t="shared" si="182"/>
        <v>46</v>
      </c>
      <c r="U1307" t="str">
        <f t="shared" si="183"/>
        <v>2023-46</v>
      </c>
    </row>
    <row r="1308" spans="5:21" x14ac:dyDescent="0.3">
      <c r="E1308">
        <v>4201690</v>
      </c>
      <c r="H1308">
        <v>226</v>
      </c>
      <c r="I1308" t="s">
        <v>1336</v>
      </c>
      <c r="J1308" t="s">
        <v>14</v>
      </c>
      <c r="K1308" s="10">
        <v>45258</v>
      </c>
      <c r="L1308" t="s">
        <v>1800</v>
      </c>
      <c r="M1308" t="s">
        <v>28</v>
      </c>
      <c r="N1308" t="str">
        <f>IF(VLOOKUP(J1308,[1]liste!M:M,1,0)&gt;0,"oui","non")</f>
        <v>oui</v>
      </c>
      <c r="O1308" t="str">
        <f>VLOOKUP(J1308,[1]liste!M:N,2,0)</f>
        <v>DF</v>
      </c>
      <c r="P1308" t="e">
        <f>MATCH(J1308,[1]!Tableau1[Codearticle],0)</f>
        <v>#REF!</v>
      </c>
      <c r="R1308" t="str">
        <f ca="1">IFERROR(INDEX(Tableau1[[#Headers],[01_LANCEMENT]:[15]],1,MATCH(récap!H1308,OFFSET(Tableau1[[#Headers],[01_LANCEMENT]:[15]],MATCH(récap!J1308,Tableau1[Codearticle],0),0),0)),"")</f>
        <v/>
      </c>
      <c r="S1308" t="e">
        <f>IF(P1308=0,"",VLOOKUP(J1308,[1]!Tableau1[#All],3,0))</f>
        <v>#REF!</v>
      </c>
      <c r="T1308" s="11">
        <f t="shared" si="182"/>
        <v>48</v>
      </c>
      <c r="U1308" t="str">
        <f t="shared" si="183"/>
        <v>2023-48</v>
      </c>
    </row>
    <row r="1309" spans="5:21" x14ac:dyDescent="0.3">
      <c r="E1309">
        <v>3783157</v>
      </c>
      <c r="H1309">
        <v>180</v>
      </c>
      <c r="I1309" t="s">
        <v>1337</v>
      </c>
      <c r="J1309">
        <v>10028920</v>
      </c>
      <c r="K1309" s="10">
        <v>45252</v>
      </c>
      <c r="L1309" t="s">
        <v>1800</v>
      </c>
      <c r="M1309" t="s">
        <v>28</v>
      </c>
      <c r="N1309" t="str">
        <f>IF(VLOOKUP(J1309,[1]liste!M:M,1,0)&gt;0,"oui","non")</f>
        <v>oui</v>
      </c>
      <c r="O1309" t="str">
        <f>VLOOKUP(J1309,[1]liste!M:N,2,0)</f>
        <v>MANCHON</v>
      </c>
      <c r="P1309" t="e">
        <f>MATCH(J1309,[1]!Tableau1[Codearticle],0)</f>
        <v>#REF!</v>
      </c>
      <c r="R1309" t="str">
        <f ca="1">IFERROR(INDEX(Tableau1[[#Headers],[01_LANCEMENT]:[15]],1,MATCH(récap!H1309,OFFSET(Tableau1[[#Headers],[01_LANCEMENT]:[15]],MATCH(récap!J1309,Tableau1[Codearticle],0),0),0)),"")</f>
        <v>04</v>
      </c>
      <c r="S1309" t="e">
        <f>IF(P1309=0,"",VLOOKUP(J1309,[1]!Tableau1[#All],3,0))</f>
        <v>#REF!</v>
      </c>
      <c r="T1309" s="11">
        <f t="shared" si="182"/>
        <v>47</v>
      </c>
      <c r="U1309" t="str">
        <f t="shared" si="183"/>
        <v>2023-47</v>
      </c>
    </row>
    <row r="1310" spans="5:21" x14ac:dyDescent="0.3">
      <c r="E1310">
        <v>6787072</v>
      </c>
      <c r="H1310">
        <v>180</v>
      </c>
      <c r="I1310" t="s">
        <v>1338</v>
      </c>
      <c r="J1310">
        <v>10028920</v>
      </c>
      <c r="K1310" s="10">
        <v>45252</v>
      </c>
      <c r="L1310" t="s">
        <v>1800</v>
      </c>
      <c r="M1310" t="s">
        <v>28</v>
      </c>
      <c r="N1310" t="str">
        <f>IF(VLOOKUP(J1310,[1]liste!M:M,1,0)&gt;0,"oui","non")</f>
        <v>oui</v>
      </c>
      <c r="O1310" t="str">
        <f>VLOOKUP(J1310,[1]liste!M:N,2,0)</f>
        <v>MANCHON</v>
      </c>
      <c r="P1310" t="e">
        <f>MATCH(J1310,[1]!Tableau1[Codearticle],0)</f>
        <v>#REF!</v>
      </c>
      <c r="R1310" t="str">
        <f ca="1">IFERROR(INDEX(Tableau1[[#Headers],[01_LANCEMENT]:[15]],1,MATCH(récap!H1310,OFFSET(Tableau1[[#Headers],[01_LANCEMENT]:[15]],MATCH(récap!J1310,Tableau1[Codearticle],0),0),0)),"")</f>
        <v>04</v>
      </c>
      <c r="S1310" t="e">
        <f>IF(P1310=0,"",VLOOKUP(J1310,[1]!Tableau1[#All],3,0))</f>
        <v>#REF!</v>
      </c>
      <c r="T1310" s="11">
        <f t="shared" si="182"/>
        <v>47</v>
      </c>
      <c r="U1310" t="str">
        <f t="shared" si="183"/>
        <v>2023-47</v>
      </c>
    </row>
    <row r="1311" spans="5:21" x14ac:dyDescent="0.3">
      <c r="E1311">
        <v>5135622</v>
      </c>
      <c r="H1311">
        <v>130</v>
      </c>
      <c r="I1311" t="s">
        <v>1339</v>
      </c>
      <c r="J1311" t="s">
        <v>14</v>
      </c>
      <c r="K1311" s="10">
        <v>45266</v>
      </c>
      <c r="L1311" t="s">
        <v>1800</v>
      </c>
      <c r="M1311" t="s">
        <v>28</v>
      </c>
      <c r="N1311" t="str">
        <f>IF(VLOOKUP(J1311,[1]liste!M:M,1,0)&gt;0,"oui","non")</f>
        <v>oui</v>
      </c>
      <c r="O1311" t="str">
        <f>VLOOKUP(J1311,[1]liste!M:N,2,0)</f>
        <v>DF</v>
      </c>
      <c r="P1311" t="e">
        <f>MATCH(J1311,[1]!Tableau1[Codearticle],0)</f>
        <v>#REF!</v>
      </c>
      <c r="R1311" t="str">
        <f ca="1">IFERROR(INDEX(Tableau1[[#Headers],[01_LANCEMENT]:[15]],1,MATCH(récap!H1311,OFFSET(Tableau1[[#Headers],[01_LANCEMENT]:[15]],MATCH(récap!J1311,Tableau1[Codearticle],0),0),0)),"")</f>
        <v>04</v>
      </c>
      <c r="S1311" t="e">
        <f>IF(P1311=0,"",VLOOKUP(J1311,[1]!Tableau1[#All],3,0))</f>
        <v>#REF!</v>
      </c>
      <c r="T1311" s="11">
        <f t="shared" si="182"/>
        <v>49</v>
      </c>
      <c r="U1311" t="str">
        <f t="shared" si="183"/>
        <v>2023-49</v>
      </c>
    </row>
    <row r="1312" spans="5:21" x14ac:dyDescent="0.3">
      <c r="E1312">
        <v>7551162</v>
      </c>
      <c r="H1312">
        <v>130</v>
      </c>
      <c r="I1312" t="s">
        <v>1340</v>
      </c>
      <c r="J1312" t="s">
        <v>14</v>
      </c>
      <c r="K1312" s="10">
        <v>45279</v>
      </c>
      <c r="L1312" t="s">
        <v>1800</v>
      </c>
      <c r="M1312" t="s">
        <v>28</v>
      </c>
      <c r="N1312" t="str">
        <f>IF(VLOOKUP(J1312,[1]liste!M:M,1,0)&gt;0,"oui","non")</f>
        <v>oui</v>
      </c>
      <c r="O1312" t="str">
        <f>VLOOKUP(J1312,[1]liste!M:N,2,0)</f>
        <v>DF</v>
      </c>
      <c r="P1312" t="e">
        <f>MATCH(J1312,[1]!Tableau1[Codearticle],0)</f>
        <v>#REF!</v>
      </c>
      <c r="R1312" t="str">
        <f ca="1">IFERROR(INDEX(Tableau1[[#Headers],[01_LANCEMENT]:[15]],1,MATCH(récap!H1312,OFFSET(Tableau1[[#Headers],[01_LANCEMENT]:[15]],MATCH(récap!J1312,Tableau1[Codearticle],0),0),0)),"")</f>
        <v>04</v>
      </c>
      <c r="S1312" t="e">
        <f>IF(P1312=0,"",VLOOKUP(J1312,[1]!Tableau1[#All],3,0))</f>
        <v>#REF!</v>
      </c>
      <c r="T1312" s="11">
        <f t="shared" si="182"/>
        <v>51</v>
      </c>
      <c r="U1312" t="str">
        <f t="shared" si="183"/>
        <v>2023-51</v>
      </c>
    </row>
    <row r="1313" spans="5:21" x14ac:dyDescent="0.3">
      <c r="E1313">
        <v>3445521</v>
      </c>
      <c r="H1313">
        <v>130</v>
      </c>
      <c r="I1313" t="s">
        <v>1341</v>
      </c>
      <c r="J1313" t="s">
        <v>14</v>
      </c>
      <c r="K1313" s="10">
        <v>45288</v>
      </c>
      <c r="L1313" t="s">
        <v>1800</v>
      </c>
      <c r="M1313" t="s">
        <v>28</v>
      </c>
      <c r="N1313" t="str">
        <f>IF(VLOOKUP(J1313,[1]liste!M:M,1,0)&gt;0,"oui","non")</f>
        <v>oui</v>
      </c>
      <c r="O1313" t="str">
        <f>VLOOKUP(J1313,[1]liste!M:N,2,0)</f>
        <v>DF</v>
      </c>
      <c r="P1313" t="e">
        <f>MATCH(J1313,[1]!Tableau1[Codearticle],0)</f>
        <v>#REF!</v>
      </c>
      <c r="R1313" t="str">
        <f ca="1">IFERROR(INDEX(Tableau1[[#Headers],[01_LANCEMENT]:[15]],1,MATCH(récap!H1313,OFFSET(Tableau1[[#Headers],[01_LANCEMENT]:[15]],MATCH(récap!J1313,Tableau1[Codearticle],0),0),0)),"")</f>
        <v>04</v>
      </c>
      <c r="S1313" t="e">
        <f>IF(P1313=0,"",VLOOKUP(J1313,[1]!Tableau1[#All],3,0))</f>
        <v>#REF!</v>
      </c>
      <c r="T1313" s="11">
        <f t="shared" si="182"/>
        <v>52</v>
      </c>
      <c r="U1313" t="str">
        <f t="shared" si="183"/>
        <v>2023-52</v>
      </c>
    </row>
    <row r="1314" spans="5:21" x14ac:dyDescent="0.3">
      <c r="E1314">
        <v>4144722</v>
      </c>
      <c r="H1314">
        <v>226</v>
      </c>
      <c r="I1314" t="s">
        <v>1342</v>
      </c>
      <c r="J1314" t="s">
        <v>14</v>
      </c>
      <c r="K1314" s="10">
        <v>45261</v>
      </c>
      <c r="L1314" t="s">
        <v>1800</v>
      </c>
      <c r="M1314" t="s">
        <v>28</v>
      </c>
      <c r="N1314" t="str">
        <f>IF(VLOOKUP(J1314,[1]liste!M:M,1,0)&gt;0,"oui","non")</f>
        <v>oui</v>
      </c>
      <c r="O1314" t="str">
        <f>VLOOKUP(J1314,[1]liste!M:N,2,0)</f>
        <v>DF</v>
      </c>
      <c r="P1314" t="e">
        <f>MATCH(J1314,[1]!Tableau1[Codearticle],0)</f>
        <v>#REF!</v>
      </c>
      <c r="R1314" t="str">
        <f ca="1">IFERROR(INDEX(Tableau1[[#Headers],[01_LANCEMENT]:[15]],1,MATCH(récap!H1314,OFFSET(Tableau1[[#Headers],[01_LANCEMENT]:[15]],MATCH(récap!J1314,Tableau1[Codearticle],0),0),0)),"")</f>
        <v/>
      </c>
      <c r="S1314" t="e">
        <f>IF(P1314=0,"",VLOOKUP(J1314,[1]!Tableau1[#All],3,0))</f>
        <v>#REF!</v>
      </c>
      <c r="T1314" s="11">
        <f t="shared" si="182"/>
        <v>48</v>
      </c>
      <c r="U1314" t="str">
        <f t="shared" si="183"/>
        <v>2023-48</v>
      </c>
    </row>
    <row r="1315" spans="5:21" x14ac:dyDescent="0.3">
      <c r="E1315">
        <v>7798323</v>
      </c>
      <c r="H1315">
        <v>144</v>
      </c>
      <c r="I1315" t="s">
        <v>1343</v>
      </c>
      <c r="J1315">
        <v>10028920</v>
      </c>
      <c r="K1315" s="10">
        <v>45253</v>
      </c>
      <c r="L1315" t="s">
        <v>1800</v>
      </c>
      <c r="M1315" t="s">
        <v>28</v>
      </c>
      <c r="N1315" t="str">
        <f>IF(VLOOKUP(J1315,[1]liste!M:M,1,0)&gt;0,"oui","non")</f>
        <v>oui</v>
      </c>
      <c r="O1315" t="str">
        <f>VLOOKUP(J1315,[1]liste!M:N,2,0)</f>
        <v>MANCHON</v>
      </c>
      <c r="P1315" t="e">
        <f>MATCH(J1315,[1]!Tableau1[Codearticle],0)</f>
        <v>#REF!</v>
      </c>
      <c r="R1315" t="str">
        <f ca="1">IFERROR(INDEX(Tableau1[[#Headers],[01_LANCEMENT]:[15]],1,MATCH(récap!H1315,OFFSET(Tableau1[[#Headers],[01_LANCEMENT]:[15]],MATCH(récap!J1315,Tableau1[Codearticle],0),0),0)),"")</f>
        <v/>
      </c>
      <c r="S1315" t="e">
        <f>IF(P1315=0,"",VLOOKUP(J1315,[1]!Tableau1[#All],3,0))</f>
        <v>#REF!</v>
      </c>
      <c r="T1315" s="11">
        <f t="shared" si="182"/>
        <v>47</v>
      </c>
      <c r="U1315" t="str">
        <f t="shared" si="183"/>
        <v>2023-47</v>
      </c>
    </row>
    <row r="1316" spans="5:21" x14ac:dyDescent="0.3">
      <c r="E1316">
        <v>5575973</v>
      </c>
      <c r="H1316">
        <v>116</v>
      </c>
      <c r="I1316" t="s">
        <v>1344</v>
      </c>
      <c r="J1316">
        <v>10028920</v>
      </c>
      <c r="K1316" s="10">
        <v>45245</v>
      </c>
      <c r="L1316" t="s">
        <v>1800</v>
      </c>
      <c r="M1316" t="s">
        <v>28</v>
      </c>
      <c r="N1316" t="str">
        <f>IF(VLOOKUP(J1316,[1]liste!M:M,1,0)&gt;0,"oui","non")</f>
        <v>oui</v>
      </c>
      <c r="O1316" t="str">
        <f>VLOOKUP(J1316,[1]liste!M:N,2,0)</f>
        <v>MANCHON</v>
      </c>
      <c r="P1316" t="e">
        <f>MATCH(J1316,[1]!Tableau1[Codearticle],0)</f>
        <v>#REF!</v>
      </c>
      <c r="R1316" t="str">
        <f ca="1">IFERROR(INDEX(Tableau1[[#Headers],[01_LANCEMENT]:[15]],1,MATCH(récap!H1316,OFFSET(Tableau1[[#Headers],[01_LANCEMENT]:[15]],MATCH(récap!J1316,Tableau1[Codearticle],0),0),0)),"")</f>
        <v/>
      </c>
      <c r="S1316" t="e">
        <f>IF(P1316=0,"",VLOOKUP(J1316,[1]!Tableau1[#All],3,0))</f>
        <v>#REF!</v>
      </c>
      <c r="T1316" s="11">
        <f t="shared" si="182"/>
        <v>46</v>
      </c>
      <c r="U1316" t="str">
        <f t="shared" si="183"/>
        <v>2023-46</v>
      </c>
    </row>
    <row r="1317" spans="5:21" x14ac:dyDescent="0.3">
      <c r="E1317">
        <v>4988180</v>
      </c>
      <c r="H1317">
        <v>20</v>
      </c>
      <c r="I1317" t="s">
        <v>1345</v>
      </c>
      <c r="J1317">
        <v>10028920</v>
      </c>
      <c r="K1317" s="10">
        <v>45291</v>
      </c>
      <c r="L1317" t="s">
        <v>1800</v>
      </c>
      <c r="M1317" t="s">
        <v>28</v>
      </c>
      <c r="N1317" t="str">
        <f>IF(VLOOKUP(J1317,[1]liste!M:M,1,0)&gt;0,"oui","non")</f>
        <v>oui</v>
      </c>
      <c r="O1317" t="str">
        <f>VLOOKUP(J1317,[1]liste!M:N,2,0)</f>
        <v>MANCHON</v>
      </c>
      <c r="P1317" t="e">
        <f>MATCH(J1317,[1]!Tableau1[Codearticle],0)</f>
        <v>#REF!</v>
      </c>
      <c r="R1317" t="str">
        <f ca="1">IFERROR(INDEX(Tableau1[[#Headers],[01_LANCEMENT]:[15]],1,MATCH(récap!H1317,OFFSET(Tableau1[[#Headers],[01_LANCEMENT]:[15]],MATCH(récap!J1317,Tableau1[Codearticle],0),0),0)),"")</f>
        <v/>
      </c>
      <c r="S1317" t="e">
        <f>IF(P1317=0,"",VLOOKUP(J1317,[1]!Tableau1[#All],3,0))</f>
        <v>#REF!</v>
      </c>
      <c r="T1317" s="11">
        <f t="shared" si="182"/>
        <v>52</v>
      </c>
      <c r="U1317" t="str">
        <f t="shared" si="183"/>
        <v>2023-52</v>
      </c>
    </row>
    <row r="1318" spans="5:21" x14ac:dyDescent="0.3">
      <c r="E1318">
        <v>2841540</v>
      </c>
      <c r="H1318">
        <v>20</v>
      </c>
      <c r="I1318" t="s">
        <v>1346</v>
      </c>
      <c r="J1318">
        <v>10028920</v>
      </c>
      <c r="K1318" s="10">
        <v>45270</v>
      </c>
      <c r="L1318" t="s">
        <v>1800</v>
      </c>
      <c r="M1318" t="s">
        <v>28</v>
      </c>
      <c r="N1318" t="str">
        <f>IF(VLOOKUP(J1318,[1]liste!M:M,1,0)&gt;0,"oui","non")</f>
        <v>oui</v>
      </c>
      <c r="O1318" t="str">
        <f>VLOOKUP(J1318,[1]liste!M:N,2,0)</f>
        <v>MANCHON</v>
      </c>
      <c r="P1318" t="e">
        <f>MATCH(J1318,[1]!Tableau1[Codearticle],0)</f>
        <v>#REF!</v>
      </c>
      <c r="R1318" t="str">
        <f ca="1">IFERROR(INDEX(Tableau1[[#Headers],[01_LANCEMENT]:[15]],1,MATCH(récap!H1318,OFFSET(Tableau1[[#Headers],[01_LANCEMENT]:[15]],MATCH(récap!J1318,Tableau1[Codearticle],0),0),0)),"")</f>
        <v/>
      </c>
      <c r="S1318" t="e">
        <f>IF(P1318=0,"",VLOOKUP(J1318,[1]!Tableau1[#All],3,0))</f>
        <v>#REF!</v>
      </c>
      <c r="T1318" s="11">
        <f t="shared" si="182"/>
        <v>49</v>
      </c>
      <c r="U1318" t="str">
        <f t="shared" si="183"/>
        <v>2023-49</v>
      </c>
    </row>
    <row r="1319" spans="5:21" x14ac:dyDescent="0.3">
      <c r="E1319">
        <v>8740836</v>
      </c>
      <c r="H1319">
        <v>140</v>
      </c>
      <c r="I1319" t="s">
        <v>1347</v>
      </c>
      <c r="J1319" t="s">
        <v>14</v>
      </c>
      <c r="K1319" s="10">
        <v>45259</v>
      </c>
      <c r="L1319" t="s">
        <v>1800</v>
      </c>
      <c r="M1319" t="s">
        <v>28</v>
      </c>
      <c r="N1319" t="str">
        <f>IF(VLOOKUP(J1319,[1]liste!M:M,1,0)&gt;0,"oui","non")</f>
        <v>oui</v>
      </c>
      <c r="O1319" t="str">
        <f>VLOOKUP(J1319,[1]liste!M:N,2,0)</f>
        <v>DF</v>
      </c>
      <c r="P1319" t="e">
        <f>MATCH(J1319,[1]!Tableau1[Codearticle],0)</f>
        <v>#REF!</v>
      </c>
      <c r="R1319" t="str">
        <f ca="1">IFERROR(INDEX(Tableau1[[#Headers],[01_LANCEMENT]:[15]],1,MATCH(récap!H1319,OFFSET(Tableau1[[#Headers],[01_LANCEMENT]:[15]],MATCH(récap!J1319,Tableau1[Codearticle],0),0),0)),"")</f>
        <v/>
      </c>
      <c r="S1319" t="e">
        <f>IF(P1319=0,"",VLOOKUP(J1319,[1]!Tableau1[#All],3,0))</f>
        <v>#REF!</v>
      </c>
      <c r="T1319" s="11">
        <f t="shared" ref="T1319:T1326" si="184">_xlfn.ISOWEEKNUM(K1319)</f>
        <v>48</v>
      </c>
      <c r="U1319" t="str">
        <f t="shared" ref="U1319:U1326" si="185">YEAR(K1319)&amp;"-"&amp;""&amp;T1319</f>
        <v>2023-48</v>
      </c>
    </row>
    <row r="1320" spans="5:21" x14ac:dyDescent="0.3">
      <c r="E1320">
        <v>6583018</v>
      </c>
      <c r="H1320">
        <v>140</v>
      </c>
      <c r="I1320" t="s">
        <v>1348</v>
      </c>
      <c r="J1320" t="s">
        <v>14</v>
      </c>
      <c r="K1320" s="10">
        <v>45268</v>
      </c>
      <c r="L1320" t="s">
        <v>1800</v>
      </c>
      <c r="M1320" t="s">
        <v>28</v>
      </c>
      <c r="N1320" t="str">
        <f>IF(VLOOKUP(J1320,[1]liste!M:M,1,0)&gt;0,"oui","non")</f>
        <v>oui</v>
      </c>
      <c r="O1320" t="str">
        <f>VLOOKUP(J1320,[1]liste!M:N,2,0)</f>
        <v>DF</v>
      </c>
      <c r="P1320" t="e">
        <f>MATCH(J1320,[1]!Tableau1[Codearticle],0)</f>
        <v>#REF!</v>
      </c>
      <c r="R1320" t="str">
        <f ca="1">IFERROR(INDEX(Tableau1[[#Headers],[01_LANCEMENT]:[15]],1,MATCH(récap!H1320,OFFSET(Tableau1[[#Headers],[01_LANCEMENT]:[15]],MATCH(récap!J1320,Tableau1[Codearticle],0),0),0)),"")</f>
        <v/>
      </c>
      <c r="S1320" t="e">
        <f>IF(P1320=0,"",VLOOKUP(J1320,[1]!Tableau1[#All],3,0))</f>
        <v>#REF!</v>
      </c>
      <c r="T1320" s="11">
        <f t="shared" si="184"/>
        <v>49</v>
      </c>
      <c r="U1320" t="str">
        <f t="shared" si="185"/>
        <v>2023-49</v>
      </c>
    </row>
    <row r="1321" spans="5:21" x14ac:dyDescent="0.3">
      <c r="E1321">
        <v>1439086</v>
      </c>
      <c r="H1321">
        <v>180</v>
      </c>
      <c r="I1321" t="s">
        <v>1349</v>
      </c>
      <c r="J1321" t="s">
        <v>14</v>
      </c>
      <c r="K1321" s="10">
        <v>45252</v>
      </c>
      <c r="L1321" t="s">
        <v>1800</v>
      </c>
      <c r="M1321" t="s">
        <v>28</v>
      </c>
      <c r="N1321" t="str">
        <f>IF(VLOOKUP(J1321,[1]liste!M:M,1,0)&gt;0,"oui","non")</f>
        <v>oui</v>
      </c>
      <c r="O1321" t="str">
        <f>VLOOKUP(J1321,[1]liste!M:N,2,0)</f>
        <v>DF</v>
      </c>
      <c r="P1321" t="e">
        <f>MATCH(J1321,[1]!Tableau1[Codearticle],0)</f>
        <v>#REF!</v>
      </c>
      <c r="R1321" t="str">
        <f ca="1">IFERROR(INDEX(Tableau1[[#Headers],[01_LANCEMENT]:[15]],1,MATCH(récap!H1321,OFFSET(Tableau1[[#Headers],[01_LANCEMENT]:[15]],MATCH(récap!J1321,Tableau1[Codearticle],0),0),0)),"")</f>
        <v/>
      </c>
      <c r="S1321" t="e">
        <f>IF(P1321=0,"",VLOOKUP(J1321,[1]!Tableau1[#All],3,0))</f>
        <v>#REF!</v>
      </c>
      <c r="T1321" s="11">
        <f t="shared" si="184"/>
        <v>47</v>
      </c>
      <c r="U1321" t="str">
        <f t="shared" si="185"/>
        <v>2023-47</v>
      </c>
    </row>
    <row r="1322" spans="5:21" x14ac:dyDescent="0.3">
      <c r="E1322">
        <v>8643509</v>
      </c>
      <c r="H1322">
        <v>30</v>
      </c>
      <c r="I1322" t="s">
        <v>1350</v>
      </c>
      <c r="J1322">
        <v>10028920</v>
      </c>
      <c r="K1322" s="10">
        <v>45271</v>
      </c>
      <c r="L1322" t="s">
        <v>1800</v>
      </c>
      <c r="M1322" t="s">
        <v>28</v>
      </c>
      <c r="N1322" t="str">
        <f>IF(VLOOKUP(J1322,[1]liste!M:M,1,0)&gt;0,"oui","non")</f>
        <v>oui</v>
      </c>
      <c r="O1322" t="str">
        <f>VLOOKUP(J1322,[1]liste!M:N,2,0)</f>
        <v>MANCHON</v>
      </c>
      <c r="P1322" t="e">
        <f>MATCH(J1322,[1]!Tableau1[Codearticle],0)</f>
        <v>#REF!</v>
      </c>
      <c r="R1322" t="str">
        <f ca="1">IFERROR(INDEX(Tableau1[[#Headers],[01_LANCEMENT]:[15]],1,MATCH(récap!H1322,OFFSET(Tableau1[[#Headers],[01_LANCEMENT]:[15]],MATCH(récap!J1322,Tableau1[Codearticle],0),0),0)),"")</f>
        <v/>
      </c>
      <c r="S1322" t="e">
        <f>IF(P1322=0,"",VLOOKUP(J1322,[1]!Tableau1[#All],3,0))</f>
        <v>#REF!</v>
      </c>
      <c r="T1322" s="11">
        <f t="shared" si="184"/>
        <v>50</v>
      </c>
      <c r="U1322" t="str">
        <f t="shared" si="185"/>
        <v>2023-50</v>
      </c>
    </row>
    <row r="1323" spans="5:21" x14ac:dyDescent="0.3">
      <c r="E1323">
        <v>8507886</v>
      </c>
      <c r="H1323">
        <v>50</v>
      </c>
      <c r="I1323" t="s">
        <v>1351</v>
      </c>
      <c r="J1323">
        <v>10028920</v>
      </c>
      <c r="K1323" s="10">
        <v>45272</v>
      </c>
      <c r="L1323" t="s">
        <v>1800</v>
      </c>
      <c r="M1323" t="s">
        <v>28</v>
      </c>
      <c r="N1323" t="str">
        <f>IF(VLOOKUP(J1323,[1]liste!M:M,1,0)&gt;0,"oui","non")</f>
        <v>oui</v>
      </c>
      <c r="O1323" t="str">
        <f>VLOOKUP(J1323,[1]liste!M:N,2,0)</f>
        <v>MANCHON</v>
      </c>
      <c r="P1323" t="e">
        <f>MATCH(J1323,[1]!Tableau1[Codearticle],0)</f>
        <v>#REF!</v>
      </c>
      <c r="R1323" t="str">
        <f ca="1">IFERROR(INDEX(Tableau1[[#Headers],[01_LANCEMENT]:[15]],1,MATCH(récap!H1323,OFFSET(Tableau1[[#Headers],[01_LANCEMENT]:[15]],MATCH(récap!J1323,Tableau1[Codearticle],0),0),0)),"")</f>
        <v/>
      </c>
      <c r="S1323" t="e">
        <f>IF(P1323=0,"",VLOOKUP(J1323,[1]!Tableau1[#All],3,0))</f>
        <v>#REF!</v>
      </c>
      <c r="T1323" s="11">
        <f t="shared" si="184"/>
        <v>50</v>
      </c>
      <c r="U1323" t="str">
        <f t="shared" si="185"/>
        <v>2023-50</v>
      </c>
    </row>
    <row r="1324" spans="5:21" x14ac:dyDescent="0.3">
      <c r="E1324">
        <v>2327561</v>
      </c>
      <c r="H1324">
        <v>20</v>
      </c>
      <c r="I1324" t="s">
        <v>1352</v>
      </c>
      <c r="J1324">
        <v>10028920</v>
      </c>
      <c r="K1324" s="10">
        <v>45268</v>
      </c>
      <c r="L1324" t="s">
        <v>1800</v>
      </c>
      <c r="M1324" t="s">
        <v>28</v>
      </c>
      <c r="N1324" t="str">
        <f>IF(VLOOKUP(J1324,[1]liste!M:M,1,0)&gt;0,"oui","non")</f>
        <v>oui</v>
      </c>
      <c r="O1324" t="str">
        <f>VLOOKUP(J1324,[1]liste!M:N,2,0)</f>
        <v>MANCHON</v>
      </c>
      <c r="P1324" t="e">
        <f>MATCH(J1324,[1]!Tableau1[Codearticle],0)</f>
        <v>#REF!</v>
      </c>
      <c r="R1324" t="str">
        <f ca="1">IFERROR(INDEX(Tableau1[[#Headers],[01_LANCEMENT]:[15]],1,MATCH(récap!H1324,OFFSET(Tableau1[[#Headers],[01_LANCEMENT]:[15]],MATCH(récap!J1324,Tableau1[Codearticle],0),0),0)),"")</f>
        <v/>
      </c>
      <c r="S1324" t="e">
        <f>IF(P1324=0,"",VLOOKUP(J1324,[1]!Tableau1[#All],3,0))</f>
        <v>#REF!</v>
      </c>
      <c r="T1324" s="11">
        <f t="shared" si="184"/>
        <v>49</v>
      </c>
      <c r="U1324" t="str">
        <f t="shared" si="185"/>
        <v>2023-49</v>
      </c>
    </row>
    <row r="1325" spans="5:21" x14ac:dyDescent="0.3">
      <c r="E1325">
        <v>2142607</v>
      </c>
      <c r="H1325">
        <v>280</v>
      </c>
      <c r="I1325" t="s">
        <v>1353</v>
      </c>
      <c r="J1325" t="s">
        <v>14</v>
      </c>
      <c r="K1325" s="10">
        <v>45260</v>
      </c>
      <c r="L1325" t="s">
        <v>1800</v>
      </c>
      <c r="M1325" t="s">
        <v>28</v>
      </c>
      <c r="N1325" t="str">
        <f>IF(VLOOKUP(J1325,[1]liste!M:M,1,0)&gt;0,"oui","non")</f>
        <v>oui</v>
      </c>
      <c r="O1325" t="str">
        <f>VLOOKUP(J1325,[1]liste!M:N,2,0)</f>
        <v>DF</v>
      </c>
      <c r="P1325" t="e">
        <f>MATCH(J1325,[1]!Tableau1[Codearticle],0)</f>
        <v>#REF!</v>
      </c>
      <c r="R1325" t="str">
        <f ca="1">IFERROR(INDEX(Tableau1[[#Headers],[01_LANCEMENT]:[15]],1,MATCH(récap!H1325,OFFSET(Tableau1[[#Headers],[01_LANCEMENT]:[15]],MATCH(récap!J1325,Tableau1[Codearticle],0),0),0)),"")</f>
        <v>15</v>
      </c>
      <c r="S1325" t="e">
        <f>IF(P1325=0,"",VLOOKUP(J1325,[1]!Tableau1[#All],3,0))</f>
        <v>#REF!</v>
      </c>
      <c r="T1325" s="11">
        <f t="shared" si="184"/>
        <v>48</v>
      </c>
      <c r="U1325" t="str">
        <f t="shared" si="185"/>
        <v>2023-48</v>
      </c>
    </row>
    <row r="1326" spans="5:21" x14ac:dyDescent="0.3">
      <c r="E1326">
        <v>2503361</v>
      </c>
      <c r="H1326">
        <v>280</v>
      </c>
      <c r="I1326" t="s">
        <v>1354</v>
      </c>
      <c r="J1326" t="s">
        <v>14</v>
      </c>
      <c r="K1326" s="10">
        <v>45271</v>
      </c>
      <c r="L1326" t="s">
        <v>1800</v>
      </c>
      <c r="M1326" t="s">
        <v>28</v>
      </c>
      <c r="N1326" t="str">
        <f>IF(VLOOKUP(J1326,[1]liste!M:M,1,0)&gt;0,"oui","non")</f>
        <v>oui</v>
      </c>
      <c r="O1326" t="str">
        <f>VLOOKUP(J1326,[1]liste!M:N,2,0)</f>
        <v>DF</v>
      </c>
      <c r="P1326" t="e">
        <f>MATCH(J1326,[1]!Tableau1[Codearticle],0)</f>
        <v>#REF!</v>
      </c>
      <c r="R1326" t="str">
        <f ca="1">IFERROR(INDEX(Tableau1[[#Headers],[01_LANCEMENT]:[15]],1,MATCH(récap!H1326,OFFSET(Tableau1[[#Headers],[01_LANCEMENT]:[15]],MATCH(récap!J1326,Tableau1[Codearticle],0),0),0)),"")</f>
        <v>15</v>
      </c>
      <c r="S1326" t="e">
        <f>IF(P1326=0,"",VLOOKUP(J1326,[1]!Tableau1[#All],3,0))</f>
        <v>#REF!</v>
      </c>
      <c r="T1326" s="11">
        <f t="shared" si="184"/>
        <v>50</v>
      </c>
      <c r="U1326" t="str">
        <f t="shared" si="185"/>
        <v>2023-50</v>
      </c>
    </row>
    <row r="1327" spans="5:21" x14ac:dyDescent="0.3">
      <c r="E1327">
        <v>2699099</v>
      </c>
      <c r="H1327">
        <v>280</v>
      </c>
      <c r="I1327" t="s">
        <v>1355</v>
      </c>
      <c r="J1327" t="s">
        <v>14</v>
      </c>
      <c r="K1327" s="10">
        <v>45246</v>
      </c>
      <c r="L1327" t="s">
        <v>1800</v>
      </c>
      <c r="M1327" t="s">
        <v>28</v>
      </c>
      <c r="N1327" t="str">
        <f>IF(VLOOKUP(J1327,[1]liste!M:M,1,0)&gt;0,"oui","non")</f>
        <v>oui</v>
      </c>
      <c r="O1327" t="str">
        <f>VLOOKUP(J1327,[1]liste!M:N,2,0)</f>
        <v>DF</v>
      </c>
      <c r="P1327" t="e">
        <f>MATCH(J1327,[1]!Tableau1[Codearticle],0)</f>
        <v>#REF!</v>
      </c>
      <c r="R1327" t="str">
        <f ca="1">IFERROR(INDEX(Tableau1[[#Headers],[01_LANCEMENT]:[15]],1,MATCH(récap!H1327,OFFSET(Tableau1[[#Headers],[01_LANCEMENT]:[15]],MATCH(récap!J1327,Tableau1[Codearticle],0),0),0)),"")</f>
        <v>15</v>
      </c>
      <c r="S1327" t="e">
        <f>IF(P1327=0,"",VLOOKUP(J1327,[1]!Tableau1[#All],3,0))</f>
        <v>#REF!</v>
      </c>
      <c r="T1327" s="11">
        <f t="shared" ref="T1327:T1342" si="186">_xlfn.ISOWEEKNUM(K1327)</f>
        <v>46</v>
      </c>
      <c r="U1327" t="str">
        <f t="shared" ref="U1327:U1342" si="187">YEAR(K1327)&amp;"-"&amp;""&amp;T1327</f>
        <v>2023-46</v>
      </c>
    </row>
    <row r="1328" spans="5:21" x14ac:dyDescent="0.3">
      <c r="E1328">
        <v>6479912</v>
      </c>
      <c r="H1328">
        <v>223</v>
      </c>
      <c r="I1328" t="s">
        <v>1356</v>
      </c>
      <c r="J1328" t="s">
        <v>14</v>
      </c>
      <c r="K1328" s="10">
        <v>45278</v>
      </c>
      <c r="L1328" t="s">
        <v>1800</v>
      </c>
      <c r="M1328" t="s">
        <v>28</v>
      </c>
      <c r="N1328" t="str">
        <f>IF(VLOOKUP(J1328,[1]liste!M:M,1,0)&gt;0,"oui","non")</f>
        <v>oui</v>
      </c>
      <c r="O1328" t="str">
        <f>VLOOKUP(J1328,[1]liste!M:N,2,0)</f>
        <v>DF</v>
      </c>
      <c r="P1328" t="e">
        <f>MATCH(J1328,[1]!Tableau1[Codearticle],0)</f>
        <v>#REF!</v>
      </c>
      <c r="R1328" t="str">
        <f ca="1">IFERROR(INDEX(Tableau1[[#Headers],[01_LANCEMENT]:[15]],1,MATCH(récap!H1328,OFFSET(Tableau1[[#Headers],[01_LANCEMENT]:[15]],MATCH(récap!J1328,Tableau1[Codearticle],0),0),0)),"")</f>
        <v/>
      </c>
      <c r="S1328" t="e">
        <f>IF(P1328=0,"",VLOOKUP(J1328,[1]!Tableau1[#All],3,0))</f>
        <v>#REF!</v>
      </c>
      <c r="T1328" s="11">
        <f t="shared" si="186"/>
        <v>51</v>
      </c>
      <c r="U1328" t="str">
        <f t="shared" si="187"/>
        <v>2023-51</v>
      </c>
    </row>
    <row r="1329" spans="5:21" x14ac:dyDescent="0.3">
      <c r="E1329">
        <v>5458471</v>
      </c>
      <c r="H1329">
        <v>280</v>
      </c>
      <c r="I1329" t="s">
        <v>1357</v>
      </c>
      <c r="J1329" t="s">
        <v>14</v>
      </c>
      <c r="K1329" s="10">
        <v>45254</v>
      </c>
      <c r="L1329" t="s">
        <v>1800</v>
      </c>
      <c r="M1329" t="s">
        <v>28</v>
      </c>
      <c r="N1329" t="str">
        <f>IF(VLOOKUP(J1329,[1]liste!M:M,1,0)&gt;0,"oui","non")</f>
        <v>oui</v>
      </c>
      <c r="O1329" t="str">
        <f>VLOOKUP(J1329,[1]liste!M:N,2,0)</f>
        <v>DF</v>
      </c>
      <c r="P1329" t="e">
        <f>MATCH(J1329,[1]!Tableau1[Codearticle],0)</f>
        <v>#REF!</v>
      </c>
      <c r="R1329" t="str">
        <f ca="1">IFERROR(INDEX(Tableau1[[#Headers],[01_LANCEMENT]:[15]],1,MATCH(récap!H1329,OFFSET(Tableau1[[#Headers],[01_LANCEMENT]:[15]],MATCH(récap!J1329,Tableau1[Codearticle],0),0),0)),"")</f>
        <v>15</v>
      </c>
      <c r="S1329" t="e">
        <f>IF(P1329=0,"",VLOOKUP(J1329,[1]!Tableau1[#All],3,0))</f>
        <v>#REF!</v>
      </c>
      <c r="T1329" s="11">
        <f t="shared" si="186"/>
        <v>47</v>
      </c>
      <c r="U1329" t="str">
        <f t="shared" si="187"/>
        <v>2023-47</v>
      </c>
    </row>
    <row r="1330" spans="5:21" x14ac:dyDescent="0.3">
      <c r="E1330">
        <v>5456382</v>
      </c>
      <c r="H1330">
        <v>280</v>
      </c>
      <c r="I1330" t="s">
        <v>1358</v>
      </c>
      <c r="J1330" t="s">
        <v>14</v>
      </c>
      <c r="K1330" s="10">
        <v>45267</v>
      </c>
      <c r="L1330" t="s">
        <v>1800</v>
      </c>
      <c r="M1330" t="s">
        <v>28</v>
      </c>
      <c r="N1330" t="str">
        <f>IF(VLOOKUP(J1330,[1]liste!M:M,1,0)&gt;0,"oui","non")</f>
        <v>oui</v>
      </c>
      <c r="O1330" t="str">
        <f>VLOOKUP(J1330,[1]liste!M:N,2,0)</f>
        <v>DF</v>
      </c>
      <c r="P1330" t="e">
        <f>MATCH(J1330,[1]!Tableau1[Codearticle],0)</f>
        <v>#REF!</v>
      </c>
      <c r="R1330" t="str">
        <f ca="1">IFERROR(INDEX(Tableau1[[#Headers],[01_LANCEMENT]:[15]],1,MATCH(récap!H1330,OFFSET(Tableau1[[#Headers],[01_LANCEMENT]:[15]],MATCH(récap!J1330,Tableau1[Codearticle],0),0),0)),"")</f>
        <v>15</v>
      </c>
      <c r="S1330" t="e">
        <f>IF(P1330=0,"",VLOOKUP(J1330,[1]!Tableau1[#All],3,0))</f>
        <v>#REF!</v>
      </c>
      <c r="T1330" s="11">
        <f t="shared" si="186"/>
        <v>49</v>
      </c>
      <c r="U1330" t="str">
        <f t="shared" si="187"/>
        <v>2023-49</v>
      </c>
    </row>
    <row r="1331" spans="5:21" x14ac:dyDescent="0.3">
      <c r="E1331">
        <v>1944420</v>
      </c>
      <c r="H1331">
        <v>280</v>
      </c>
      <c r="I1331" t="s">
        <v>1359</v>
      </c>
      <c r="J1331" t="s">
        <v>14</v>
      </c>
      <c r="K1331" s="10">
        <v>45272</v>
      </c>
      <c r="L1331" t="s">
        <v>1800</v>
      </c>
      <c r="M1331" t="s">
        <v>28</v>
      </c>
      <c r="N1331" t="str">
        <f>IF(VLOOKUP(J1331,[1]liste!M:M,1,0)&gt;0,"oui","non")</f>
        <v>oui</v>
      </c>
      <c r="O1331" t="str">
        <f>VLOOKUP(J1331,[1]liste!M:N,2,0)</f>
        <v>DF</v>
      </c>
      <c r="P1331" t="e">
        <f>MATCH(J1331,[1]!Tableau1[Codearticle],0)</f>
        <v>#REF!</v>
      </c>
      <c r="R1331" t="str">
        <f ca="1">IFERROR(INDEX(Tableau1[[#Headers],[01_LANCEMENT]:[15]],1,MATCH(récap!H1331,OFFSET(Tableau1[[#Headers],[01_LANCEMENT]:[15]],MATCH(récap!J1331,Tableau1[Codearticle],0),0),0)),"")</f>
        <v>15</v>
      </c>
      <c r="S1331" t="e">
        <f>IF(P1331=0,"",VLOOKUP(J1331,[1]!Tableau1[#All],3,0))</f>
        <v>#REF!</v>
      </c>
      <c r="T1331" s="11">
        <f t="shared" si="186"/>
        <v>50</v>
      </c>
      <c r="U1331" t="str">
        <f t="shared" si="187"/>
        <v>2023-50</v>
      </c>
    </row>
    <row r="1332" spans="5:21" x14ac:dyDescent="0.3">
      <c r="E1332">
        <v>4571754</v>
      </c>
      <c r="H1332">
        <v>234</v>
      </c>
      <c r="I1332" t="s">
        <v>1360</v>
      </c>
      <c r="J1332">
        <v>10028920</v>
      </c>
      <c r="K1332" s="10">
        <v>45267</v>
      </c>
      <c r="L1332" t="s">
        <v>1800</v>
      </c>
      <c r="M1332" t="s">
        <v>28</v>
      </c>
      <c r="N1332" t="str">
        <f>IF(VLOOKUP(J1332,[1]liste!M:M,1,0)&gt;0,"oui","non")</f>
        <v>oui</v>
      </c>
      <c r="O1332" t="str">
        <f>VLOOKUP(J1332,[1]liste!M:N,2,0)</f>
        <v>MANCHON</v>
      </c>
      <c r="P1332" t="e">
        <f>MATCH(J1332,[1]!Tableau1[Codearticle],0)</f>
        <v>#REF!</v>
      </c>
      <c r="R1332" t="str">
        <f ca="1">IFERROR(INDEX(Tableau1[[#Headers],[01_LANCEMENT]:[15]],1,MATCH(récap!H1332,OFFSET(Tableau1[[#Headers],[01_LANCEMENT]:[15]],MATCH(récap!J1332,Tableau1[Codearticle],0),0),0)),"")</f>
        <v>05</v>
      </c>
      <c r="S1332" t="e">
        <f>IF(P1332=0,"",VLOOKUP(J1332,[1]!Tableau1[#All],3,0))</f>
        <v>#REF!</v>
      </c>
      <c r="T1332" s="11">
        <f t="shared" si="186"/>
        <v>49</v>
      </c>
      <c r="U1332" t="str">
        <f t="shared" si="187"/>
        <v>2023-49</v>
      </c>
    </row>
    <row r="1333" spans="5:21" x14ac:dyDescent="0.3">
      <c r="E1333">
        <v>9558673</v>
      </c>
      <c r="H1333">
        <v>238</v>
      </c>
      <c r="I1333" t="s">
        <v>1361</v>
      </c>
      <c r="J1333">
        <v>10028920</v>
      </c>
      <c r="K1333" s="10">
        <v>45268</v>
      </c>
      <c r="L1333" t="s">
        <v>1800</v>
      </c>
      <c r="M1333" t="s">
        <v>28</v>
      </c>
      <c r="N1333" t="str">
        <f>IF(VLOOKUP(J1333,[1]liste!M:M,1,0)&gt;0,"oui","non")</f>
        <v>oui</v>
      </c>
      <c r="O1333" t="str">
        <f>VLOOKUP(J1333,[1]liste!M:N,2,0)</f>
        <v>MANCHON</v>
      </c>
      <c r="P1333" t="e">
        <f>MATCH(J1333,[1]!Tableau1[Codearticle],0)</f>
        <v>#REF!</v>
      </c>
      <c r="R1333" t="str">
        <f ca="1">IFERROR(INDEX(Tableau1[[#Headers],[01_LANCEMENT]:[15]],1,MATCH(récap!H1333,OFFSET(Tableau1[[#Headers],[01_LANCEMENT]:[15]],MATCH(récap!J1333,Tableau1[Codearticle],0),0),0)),"")</f>
        <v/>
      </c>
      <c r="S1333" t="e">
        <f>IF(P1333=0,"",VLOOKUP(J1333,[1]!Tableau1[#All],3,0))</f>
        <v>#REF!</v>
      </c>
      <c r="T1333" s="11">
        <f t="shared" si="186"/>
        <v>49</v>
      </c>
      <c r="U1333" t="str">
        <f t="shared" si="187"/>
        <v>2023-49</v>
      </c>
    </row>
    <row r="1334" spans="5:21" x14ac:dyDescent="0.3">
      <c r="E1334">
        <v>7260709</v>
      </c>
      <c r="H1334">
        <v>70</v>
      </c>
      <c r="I1334" t="s">
        <v>1362</v>
      </c>
      <c r="J1334">
        <v>10028920</v>
      </c>
      <c r="K1334" s="10">
        <v>45290</v>
      </c>
      <c r="L1334" t="s">
        <v>1800</v>
      </c>
      <c r="M1334" t="s">
        <v>28</v>
      </c>
      <c r="N1334" t="str">
        <f>IF(VLOOKUP(J1334,[1]liste!M:M,1,0)&gt;0,"oui","non")</f>
        <v>oui</v>
      </c>
      <c r="O1334" t="str">
        <f>VLOOKUP(J1334,[1]liste!M:N,2,0)</f>
        <v>MANCHON</v>
      </c>
      <c r="P1334" t="e">
        <f>MATCH(J1334,[1]!Tableau1[Codearticle],0)</f>
        <v>#REF!</v>
      </c>
      <c r="R1334" t="str">
        <f ca="1">IFERROR(INDEX(Tableau1[[#Headers],[01_LANCEMENT]:[15]],1,MATCH(récap!H1334,OFFSET(Tableau1[[#Headers],[01_LANCEMENT]:[15]],MATCH(récap!J1334,Tableau1[Codearticle],0),0),0)),"")</f>
        <v/>
      </c>
      <c r="S1334" t="e">
        <f>IF(P1334=0,"",VLOOKUP(J1334,[1]!Tableau1[#All],3,0))</f>
        <v>#REF!</v>
      </c>
      <c r="T1334" s="11">
        <f t="shared" si="186"/>
        <v>52</v>
      </c>
      <c r="U1334" t="str">
        <f t="shared" si="187"/>
        <v>2023-52</v>
      </c>
    </row>
    <row r="1335" spans="5:21" x14ac:dyDescent="0.3">
      <c r="E1335">
        <v>6012280</v>
      </c>
      <c r="H1335">
        <v>226</v>
      </c>
      <c r="I1335" t="s">
        <v>1363</v>
      </c>
      <c r="J1335" t="s">
        <v>14</v>
      </c>
      <c r="K1335" s="10">
        <v>45240</v>
      </c>
      <c r="L1335" t="s">
        <v>1800</v>
      </c>
      <c r="M1335" t="s">
        <v>28</v>
      </c>
      <c r="N1335" t="str">
        <f>IF(VLOOKUP(J1335,[1]liste!M:M,1,0)&gt;0,"oui","non")</f>
        <v>oui</v>
      </c>
      <c r="O1335" t="str">
        <f>VLOOKUP(J1335,[1]liste!M:N,2,0)</f>
        <v>DF</v>
      </c>
      <c r="P1335" t="e">
        <f>MATCH(J1335,[1]!Tableau1[Codearticle],0)</f>
        <v>#REF!</v>
      </c>
      <c r="R1335" t="str">
        <f ca="1">IFERROR(INDEX(Tableau1[[#Headers],[01_LANCEMENT]:[15]],1,MATCH(récap!H1335,OFFSET(Tableau1[[#Headers],[01_LANCEMENT]:[15]],MATCH(récap!J1335,Tableau1[Codearticle],0),0),0)),"")</f>
        <v/>
      </c>
      <c r="S1335" t="e">
        <f>IF(P1335=0,"",VLOOKUP(J1335,[1]!Tableau1[#All],3,0))</f>
        <v>#REF!</v>
      </c>
      <c r="T1335" s="11">
        <f t="shared" si="186"/>
        <v>45</v>
      </c>
      <c r="U1335" t="str">
        <f t="shared" si="187"/>
        <v>2023-45</v>
      </c>
    </row>
    <row r="1336" spans="5:21" x14ac:dyDescent="0.3">
      <c r="E1336">
        <v>9960352</v>
      </c>
      <c r="H1336">
        <v>280</v>
      </c>
      <c r="I1336" t="s">
        <v>1364</v>
      </c>
      <c r="J1336" t="s">
        <v>14</v>
      </c>
      <c r="K1336" s="10">
        <v>45279</v>
      </c>
      <c r="L1336" t="s">
        <v>1800</v>
      </c>
      <c r="M1336" t="s">
        <v>28</v>
      </c>
      <c r="N1336" t="str">
        <f>IF(VLOOKUP(J1336,[1]liste!M:M,1,0)&gt;0,"oui","non")</f>
        <v>oui</v>
      </c>
      <c r="O1336" t="str">
        <f>VLOOKUP(J1336,[1]liste!M:N,2,0)</f>
        <v>DF</v>
      </c>
      <c r="P1336" t="e">
        <f>MATCH(J1336,[1]!Tableau1[Codearticle],0)</f>
        <v>#REF!</v>
      </c>
      <c r="R1336" t="str">
        <f ca="1">IFERROR(INDEX(Tableau1[[#Headers],[01_LANCEMENT]:[15]],1,MATCH(récap!H1336,OFFSET(Tableau1[[#Headers],[01_LANCEMENT]:[15]],MATCH(récap!J1336,Tableau1[Codearticle],0),0),0)),"")</f>
        <v>15</v>
      </c>
      <c r="S1336" t="e">
        <f>IF(P1336=0,"",VLOOKUP(J1336,[1]!Tableau1[#All],3,0))</f>
        <v>#REF!</v>
      </c>
      <c r="T1336" s="11">
        <f t="shared" si="186"/>
        <v>51</v>
      </c>
      <c r="U1336" t="str">
        <f t="shared" si="187"/>
        <v>2023-51</v>
      </c>
    </row>
    <row r="1337" spans="5:21" x14ac:dyDescent="0.3">
      <c r="E1337">
        <v>3438908</v>
      </c>
      <c r="H1337">
        <v>280</v>
      </c>
      <c r="I1337" t="s">
        <v>1365</v>
      </c>
      <c r="J1337" t="s">
        <v>14</v>
      </c>
      <c r="K1337" s="10">
        <v>45272</v>
      </c>
      <c r="L1337" t="s">
        <v>1800</v>
      </c>
      <c r="M1337" t="s">
        <v>28</v>
      </c>
      <c r="N1337" t="str">
        <f>IF(VLOOKUP(J1337,[1]liste!M:M,1,0)&gt;0,"oui","non")</f>
        <v>oui</v>
      </c>
      <c r="O1337" t="str">
        <f>VLOOKUP(J1337,[1]liste!M:N,2,0)</f>
        <v>DF</v>
      </c>
      <c r="P1337" t="e">
        <f>MATCH(J1337,[1]!Tableau1[Codearticle],0)</f>
        <v>#REF!</v>
      </c>
      <c r="R1337" t="str">
        <f ca="1">IFERROR(INDEX(Tableau1[[#Headers],[01_LANCEMENT]:[15]],1,MATCH(récap!H1337,OFFSET(Tableau1[[#Headers],[01_LANCEMENT]:[15]],MATCH(récap!J1337,Tableau1[Codearticle],0),0),0)),"")</f>
        <v>15</v>
      </c>
      <c r="S1337" t="e">
        <f>IF(P1337=0,"",VLOOKUP(J1337,[1]!Tableau1[#All],3,0))</f>
        <v>#REF!</v>
      </c>
      <c r="T1337" s="11">
        <f t="shared" si="186"/>
        <v>50</v>
      </c>
      <c r="U1337" t="str">
        <f t="shared" si="187"/>
        <v>2023-50</v>
      </c>
    </row>
    <row r="1338" spans="5:21" x14ac:dyDescent="0.3">
      <c r="E1338">
        <v>8981907</v>
      </c>
      <c r="H1338">
        <v>280</v>
      </c>
      <c r="I1338" t="s">
        <v>1366</v>
      </c>
      <c r="J1338" t="s">
        <v>14</v>
      </c>
      <c r="K1338" s="10">
        <v>45272</v>
      </c>
      <c r="L1338" t="s">
        <v>1800</v>
      </c>
      <c r="M1338" t="s">
        <v>28</v>
      </c>
      <c r="N1338" t="str">
        <f>IF(VLOOKUP(J1338,[1]liste!M:M,1,0)&gt;0,"oui","non")</f>
        <v>oui</v>
      </c>
      <c r="O1338" t="str">
        <f>VLOOKUP(J1338,[1]liste!M:N,2,0)</f>
        <v>DF</v>
      </c>
      <c r="P1338" t="e">
        <f>MATCH(J1338,[1]!Tableau1[Codearticle],0)</f>
        <v>#REF!</v>
      </c>
      <c r="R1338" t="str">
        <f ca="1">IFERROR(INDEX(Tableau1[[#Headers],[01_LANCEMENT]:[15]],1,MATCH(récap!H1338,OFFSET(Tableau1[[#Headers],[01_LANCEMENT]:[15]],MATCH(récap!J1338,Tableau1[Codearticle],0),0),0)),"")</f>
        <v>15</v>
      </c>
      <c r="S1338" t="e">
        <f>IF(P1338=0,"",VLOOKUP(J1338,[1]!Tableau1[#All],3,0))</f>
        <v>#REF!</v>
      </c>
      <c r="T1338" s="11">
        <f t="shared" si="186"/>
        <v>50</v>
      </c>
      <c r="U1338" t="str">
        <f t="shared" si="187"/>
        <v>2023-50</v>
      </c>
    </row>
    <row r="1339" spans="5:21" x14ac:dyDescent="0.3">
      <c r="E1339">
        <v>7800893</v>
      </c>
      <c r="H1339">
        <v>223</v>
      </c>
      <c r="I1339" t="s">
        <v>1367</v>
      </c>
      <c r="J1339" t="s">
        <v>14</v>
      </c>
      <c r="K1339" s="10">
        <v>45236</v>
      </c>
      <c r="L1339" t="s">
        <v>1800</v>
      </c>
      <c r="M1339" t="s">
        <v>28</v>
      </c>
      <c r="N1339" t="str">
        <f>IF(VLOOKUP(J1339,[1]liste!M:M,1,0)&gt;0,"oui","non")</f>
        <v>oui</v>
      </c>
      <c r="O1339" t="str">
        <f>VLOOKUP(J1339,[1]liste!M:N,2,0)</f>
        <v>DF</v>
      </c>
      <c r="P1339" t="e">
        <f>MATCH(J1339,[1]!Tableau1[Codearticle],0)</f>
        <v>#REF!</v>
      </c>
      <c r="R1339" t="str">
        <f ca="1">IFERROR(INDEX(Tableau1[[#Headers],[01_LANCEMENT]:[15]],1,MATCH(récap!H1339,OFFSET(Tableau1[[#Headers],[01_LANCEMENT]:[15]],MATCH(récap!J1339,Tableau1[Codearticle],0),0),0)),"")</f>
        <v/>
      </c>
      <c r="S1339" t="e">
        <f>IF(P1339=0,"",VLOOKUP(J1339,[1]!Tableau1[#All],3,0))</f>
        <v>#REF!</v>
      </c>
      <c r="T1339" s="11">
        <f t="shared" si="186"/>
        <v>45</v>
      </c>
      <c r="U1339" t="str">
        <f t="shared" si="187"/>
        <v>2023-45</v>
      </c>
    </row>
    <row r="1340" spans="5:21" x14ac:dyDescent="0.3">
      <c r="E1340">
        <v>4945554</v>
      </c>
      <c r="H1340">
        <v>210</v>
      </c>
      <c r="I1340" t="s">
        <v>1368</v>
      </c>
      <c r="J1340" t="s">
        <v>14</v>
      </c>
      <c r="K1340" s="10">
        <v>45243</v>
      </c>
      <c r="L1340" t="s">
        <v>1800</v>
      </c>
      <c r="M1340" t="s">
        <v>28</v>
      </c>
      <c r="N1340" t="str">
        <f>IF(VLOOKUP(J1340,[1]liste!M:M,1,0)&gt;0,"oui","non")</f>
        <v>oui</v>
      </c>
      <c r="O1340" t="str">
        <f>VLOOKUP(J1340,[1]liste!M:N,2,0)</f>
        <v>DF</v>
      </c>
      <c r="P1340" t="e">
        <f>MATCH(J1340,[1]!Tableau1[Codearticle],0)</f>
        <v>#REF!</v>
      </c>
      <c r="R1340" t="str">
        <f ca="1">IFERROR(INDEX(Tableau1[[#Headers],[01_LANCEMENT]:[15]],1,MATCH(récap!H1340,OFFSET(Tableau1[[#Headers],[01_LANCEMENT]:[15]],MATCH(récap!J1340,Tableau1[Codearticle],0),0),0)),"")</f>
        <v/>
      </c>
      <c r="S1340" t="e">
        <f>IF(P1340=0,"",VLOOKUP(J1340,[1]!Tableau1[#All],3,0))</f>
        <v>#REF!</v>
      </c>
      <c r="T1340" s="11">
        <f t="shared" si="186"/>
        <v>46</v>
      </c>
      <c r="U1340" t="str">
        <f t="shared" si="187"/>
        <v>2023-46</v>
      </c>
    </row>
    <row r="1341" spans="5:21" x14ac:dyDescent="0.3">
      <c r="E1341">
        <v>3574669</v>
      </c>
      <c r="H1341">
        <v>210</v>
      </c>
      <c r="I1341" t="s">
        <v>1369</v>
      </c>
      <c r="J1341" t="s">
        <v>14</v>
      </c>
      <c r="K1341" s="10">
        <v>45245</v>
      </c>
      <c r="L1341" t="s">
        <v>1800</v>
      </c>
      <c r="M1341" t="s">
        <v>28</v>
      </c>
      <c r="N1341" t="str">
        <f>IF(VLOOKUP(J1341,[1]liste!M:M,1,0)&gt;0,"oui","non")</f>
        <v>oui</v>
      </c>
      <c r="O1341" t="str">
        <f>VLOOKUP(J1341,[1]liste!M:N,2,0)</f>
        <v>DF</v>
      </c>
      <c r="P1341" t="e">
        <f>MATCH(J1341,[1]!Tableau1[Codearticle],0)</f>
        <v>#REF!</v>
      </c>
      <c r="R1341" t="str">
        <f ca="1">IFERROR(INDEX(Tableau1[[#Headers],[01_LANCEMENT]:[15]],1,MATCH(récap!H1341,OFFSET(Tableau1[[#Headers],[01_LANCEMENT]:[15]],MATCH(récap!J1341,Tableau1[Codearticle],0),0),0)),"")</f>
        <v/>
      </c>
      <c r="S1341" t="e">
        <f>IF(P1341=0,"",VLOOKUP(J1341,[1]!Tableau1[#All],3,0))</f>
        <v>#REF!</v>
      </c>
      <c r="T1341" s="11">
        <f t="shared" si="186"/>
        <v>46</v>
      </c>
      <c r="U1341" t="str">
        <f t="shared" si="187"/>
        <v>2023-46</v>
      </c>
    </row>
    <row r="1342" spans="5:21" x14ac:dyDescent="0.3">
      <c r="E1342">
        <v>4975751</v>
      </c>
      <c r="H1342">
        <v>210</v>
      </c>
      <c r="I1342" t="s">
        <v>1370</v>
      </c>
      <c r="J1342" t="s">
        <v>14</v>
      </c>
      <c r="K1342" s="10">
        <v>45280</v>
      </c>
      <c r="L1342" t="s">
        <v>1800</v>
      </c>
      <c r="M1342" t="s">
        <v>28</v>
      </c>
      <c r="N1342" t="str">
        <f>IF(VLOOKUP(J1342,[1]liste!M:M,1,0)&gt;0,"oui","non")</f>
        <v>oui</v>
      </c>
      <c r="O1342" t="str">
        <f>VLOOKUP(J1342,[1]liste!M:N,2,0)</f>
        <v>DF</v>
      </c>
      <c r="P1342" t="e">
        <f>MATCH(J1342,[1]!Tableau1[Codearticle],0)</f>
        <v>#REF!</v>
      </c>
      <c r="R1342" t="str">
        <f ca="1">IFERROR(INDEX(Tableau1[[#Headers],[01_LANCEMENT]:[15]],1,MATCH(récap!H1342,OFFSET(Tableau1[[#Headers],[01_LANCEMENT]:[15]],MATCH(récap!J1342,Tableau1[Codearticle],0),0),0)),"")</f>
        <v/>
      </c>
      <c r="S1342" t="e">
        <f>IF(P1342=0,"",VLOOKUP(J1342,[1]!Tableau1[#All],3,0))</f>
        <v>#REF!</v>
      </c>
      <c r="T1342" s="11">
        <f t="shared" si="186"/>
        <v>51</v>
      </c>
      <c r="U1342" t="str">
        <f t="shared" si="187"/>
        <v>2023-51</v>
      </c>
    </row>
    <row r="1343" spans="5:21" x14ac:dyDescent="0.3">
      <c r="E1343">
        <v>9930430</v>
      </c>
      <c r="H1343">
        <v>222</v>
      </c>
      <c r="I1343" t="s">
        <v>1371</v>
      </c>
      <c r="J1343" t="s">
        <v>14</v>
      </c>
      <c r="K1343" s="10">
        <v>45274</v>
      </c>
      <c r="L1343" t="s">
        <v>1800</v>
      </c>
      <c r="M1343" t="s">
        <v>28</v>
      </c>
      <c r="N1343" t="str">
        <f>IF(VLOOKUP(J1343,[1]liste!M:M,1,0)&gt;0,"oui","non")</f>
        <v>oui</v>
      </c>
      <c r="O1343" t="str">
        <f>VLOOKUP(J1343,[1]liste!M:N,2,0)</f>
        <v>DF</v>
      </c>
      <c r="P1343" t="e">
        <f>MATCH(J1343,[1]!Tableau1[Codearticle],0)</f>
        <v>#REF!</v>
      </c>
      <c r="R1343" t="str">
        <f ca="1">IFERROR(INDEX(Tableau1[[#Headers],[01_LANCEMENT]:[15]],1,MATCH(récap!H1343,OFFSET(Tableau1[[#Headers],[01_LANCEMENT]:[15]],MATCH(récap!J1343,Tableau1[Codearticle],0),0),0)),"")</f>
        <v/>
      </c>
      <c r="S1343" t="e">
        <f>IF(P1343=0,"",VLOOKUP(J1343,[1]!Tableau1[#All],3,0))</f>
        <v>#REF!</v>
      </c>
      <c r="T1343" s="11">
        <f t="shared" ref="T1343:T1350" si="188">_xlfn.ISOWEEKNUM(K1343)</f>
        <v>50</v>
      </c>
      <c r="U1343" t="str">
        <f t="shared" ref="U1343:U1350" si="189">YEAR(K1343)&amp;"-"&amp;""&amp;T1343</f>
        <v>2023-50</v>
      </c>
    </row>
    <row r="1344" spans="5:21" x14ac:dyDescent="0.3">
      <c r="E1344">
        <v>2298773</v>
      </c>
      <c r="H1344">
        <v>140</v>
      </c>
      <c r="I1344" t="s">
        <v>1372</v>
      </c>
      <c r="J1344" t="s">
        <v>14</v>
      </c>
      <c r="K1344" s="10">
        <v>45268</v>
      </c>
      <c r="L1344" t="s">
        <v>1800</v>
      </c>
      <c r="M1344" t="s">
        <v>28</v>
      </c>
      <c r="N1344" t="str">
        <f>IF(VLOOKUP(J1344,[1]liste!M:M,1,0)&gt;0,"oui","non")</f>
        <v>oui</v>
      </c>
      <c r="O1344" t="str">
        <f>VLOOKUP(J1344,[1]liste!M:N,2,0)</f>
        <v>DF</v>
      </c>
      <c r="P1344" t="e">
        <f>MATCH(J1344,[1]!Tableau1[Codearticle],0)</f>
        <v>#REF!</v>
      </c>
      <c r="R1344" t="str">
        <f ca="1">IFERROR(INDEX(Tableau1[[#Headers],[01_LANCEMENT]:[15]],1,MATCH(récap!H1344,OFFSET(Tableau1[[#Headers],[01_LANCEMENT]:[15]],MATCH(récap!J1344,Tableau1[Codearticle],0),0),0)),"")</f>
        <v/>
      </c>
      <c r="S1344" t="e">
        <f>IF(P1344=0,"",VLOOKUP(J1344,[1]!Tableau1[#All],3,0))</f>
        <v>#REF!</v>
      </c>
      <c r="T1344" s="11">
        <f t="shared" si="188"/>
        <v>49</v>
      </c>
      <c r="U1344" t="str">
        <f t="shared" si="189"/>
        <v>2023-49</v>
      </c>
    </row>
    <row r="1345" spans="5:21" x14ac:dyDescent="0.3">
      <c r="E1345">
        <v>8457695</v>
      </c>
      <c r="H1345">
        <v>1140</v>
      </c>
      <c r="I1345" t="s">
        <v>1373</v>
      </c>
      <c r="J1345" t="s">
        <v>14</v>
      </c>
      <c r="K1345" s="10">
        <v>45273</v>
      </c>
      <c r="L1345" t="s">
        <v>1800</v>
      </c>
      <c r="M1345" t="s">
        <v>28</v>
      </c>
      <c r="N1345" t="str">
        <f>IF(VLOOKUP(J1345,[1]liste!M:M,1,0)&gt;0,"oui","non")</f>
        <v>oui</v>
      </c>
      <c r="O1345" t="str">
        <f>VLOOKUP(J1345,[1]liste!M:N,2,0)</f>
        <v>DF</v>
      </c>
      <c r="P1345" t="e">
        <f>MATCH(J1345,[1]!Tableau1[Codearticle],0)</f>
        <v>#REF!</v>
      </c>
      <c r="R1345" t="str">
        <f ca="1">IFERROR(INDEX(Tableau1[[#Headers],[01_LANCEMENT]:[15]],1,MATCH(récap!H1345,OFFSET(Tableau1[[#Headers],[01_LANCEMENT]:[15]],MATCH(récap!J1345,Tableau1[Codearticle],0),0),0)),"")</f>
        <v/>
      </c>
      <c r="S1345" t="e">
        <f>IF(P1345=0,"",VLOOKUP(J1345,[1]!Tableau1[#All],3,0))</f>
        <v>#REF!</v>
      </c>
      <c r="T1345" s="11">
        <f t="shared" si="188"/>
        <v>50</v>
      </c>
      <c r="U1345" t="str">
        <f t="shared" si="189"/>
        <v>2023-50</v>
      </c>
    </row>
    <row r="1346" spans="5:21" x14ac:dyDescent="0.3">
      <c r="E1346">
        <v>8842869</v>
      </c>
      <c r="H1346">
        <v>935</v>
      </c>
      <c r="I1346" t="s">
        <v>1374</v>
      </c>
      <c r="J1346" t="s">
        <v>14</v>
      </c>
      <c r="K1346" s="10">
        <v>45260</v>
      </c>
      <c r="L1346" t="s">
        <v>1800</v>
      </c>
      <c r="M1346" t="s">
        <v>28</v>
      </c>
      <c r="N1346" t="str">
        <f>IF(VLOOKUP(J1346,[1]liste!M:M,1,0)&gt;0,"oui","non")</f>
        <v>oui</v>
      </c>
      <c r="O1346" t="str">
        <f>VLOOKUP(J1346,[1]liste!M:N,2,0)</f>
        <v>DF</v>
      </c>
      <c r="P1346" t="e">
        <f>MATCH(J1346,[1]!Tableau1[Codearticle],0)</f>
        <v>#REF!</v>
      </c>
      <c r="R1346" t="str">
        <f ca="1">IFERROR(INDEX(Tableau1[[#Headers],[01_LANCEMENT]:[15]],1,MATCH(récap!H1346,OFFSET(Tableau1[[#Headers],[01_LANCEMENT]:[15]],MATCH(récap!J1346,Tableau1[Codearticle],0),0),0)),"")</f>
        <v/>
      </c>
      <c r="S1346" t="e">
        <f>IF(P1346=0,"",VLOOKUP(J1346,[1]!Tableau1[#All],3,0))</f>
        <v>#REF!</v>
      </c>
      <c r="T1346" s="11">
        <f t="shared" si="188"/>
        <v>48</v>
      </c>
      <c r="U1346" t="str">
        <f t="shared" si="189"/>
        <v>2023-48</v>
      </c>
    </row>
    <row r="1347" spans="5:21" x14ac:dyDescent="0.3">
      <c r="E1347">
        <v>6981518</v>
      </c>
      <c r="H1347">
        <v>232</v>
      </c>
      <c r="I1347" t="s">
        <v>1375</v>
      </c>
      <c r="J1347">
        <v>10028920</v>
      </c>
      <c r="K1347" s="10">
        <v>45267</v>
      </c>
      <c r="L1347" t="s">
        <v>1800</v>
      </c>
      <c r="M1347" t="s">
        <v>28</v>
      </c>
      <c r="N1347" t="str">
        <f>IF(VLOOKUP(J1347,[1]liste!M:M,1,0)&gt;0,"oui","non")</f>
        <v>oui</v>
      </c>
      <c r="O1347" t="str">
        <f>VLOOKUP(J1347,[1]liste!M:N,2,0)</f>
        <v>MANCHON</v>
      </c>
      <c r="P1347" t="e">
        <f>MATCH(J1347,[1]!Tableau1[Codearticle],0)</f>
        <v>#REF!</v>
      </c>
      <c r="R1347" t="str">
        <f ca="1">IFERROR(INDEX(Tableau1[[#Headers],[01_LANCEMENT]:[15]],1,MATCH(récap!H1347,OFFSET(Tableau1[[#Headers],[01_LANCEMENT]:[15]],MATCH(récap!J1347,Tableau1[Codearticle],0),0),0)),"")</f>
        <v/>
      </c>
      <c r="S1347" t="e">
        <f>IF(P1347=0,"",VLOOKUP(J1347,[1]!Tableau1[#All],3,0))</f>
        <v>#REF!</v>
      </c>
      <c r="T1347" s="11">
        <f t="shared" si="188"/>
        <v>49</v>
      </c>
      <c r="U1347" t="str">
        <f t="shared" si="189"/>
        <v>2023-49</v>
      </c>
    </row>
    <row r="1348" spans="5:21" x14ac:dyDescent="0.3">
      <c r="E1348">
        <v>6588879</v>
      </c>
      <c r="H1348">
        <v>140</v>
      </c>
      <c r="I1348" t="s">
        <v>1376</v>
      </c>
      <c r="J1348" t="s">
        <v>14</v>
      </c>
      <c r="K1348" s="10">
        <v>45268</v>
      </c>
      <c r="L1348" t="s">
        <v>1800</v>
      </c>
      <c r="M1348" t="s">
        <v>28</v>
      </c>
      <c r="N1348" t="str">
        <f>IF(VLOOKUP(J1348,[1]liste!M:M,1,0)&gt;0,"oui","non")</f>
        <v>oui</v>
      </c>
      <c r="O1348" t="str">
        <f>VLOOKUP(J1348,[1]liste!M:N,2,0)</f>
        <v>DF</v>
      </c>
      <c r="P1348" t="e">
        <f>MATCH(J1348,[1]!Tableau1[Codearticle],0)</f>
        <v>#REF!</v>
      </c>
      <c r="R1348" t="str">
        <f ca="1">IFERROR(INDEX(Tableau1[[#Headers],[01_LANCEMENT]:[15]],1,MATCH(récap!H1348,OFFSET(Tableau1[[#Headers],[01_LANCEMENT]:[15]],MATCH(récap!J1348,Tableau1[Codearticle],0),0),0)),"")</f>
        <v/>
      </c>
      <c r="S1348" t="e">
        <f>IF(P1348=0,"",VLOOKUP(J1348,[1]!Tableau1[#All],3,0))</f>
        <v>#REF!</v>
      </c>
      <c r="T1348" s="11">
        <f t="shared" si="188"/>
        <v>49</v>
      </c>
      <c r="U1348" t="str">
        <f t="shared" si="189"/>
        <v>2023-49</v>
      </c>
    </row>
    <row r="1349" spans="5:21" x14ac:dyDescent="0.3">
      <c r="E1349">
        <v>1964460</v>
      </c>
      <c r="H1349">
        <v>140</v>
      </c>
      <c r="I1349" t="s">
        <v>1377</v>
      </c>
      <c r="J1349" t="s">
        <v>14</v>
      </c>
      <c r="K1349" s="10">
        <v>45280</v>
      </c>
      <c r="L1349" t="s">
        <v>1800</v>
      </c>
      <c r="M1349" t="s">
        <v>28</v>
      </c>
      <c r="N1349" t="str">
        <f>IF(VLOOKUP(J1349,[1]liste!M:M,1,0)&gt;0,"oui","non")</f>
        <v>oui</v>
      </c>
      <c r="O1349" t="str">
        <f>VLOOKUP(J1349,[1]liste!M:N,2,0)</f>
        <v>DF</v>
      </c>
      <c r="P1349" t="e">
        <f>MATCH(J1349,[1]!Tableau1[Codearticle],0)</f>
        <v>#REF!</v>
      </c>
      <c r="R1349" t="str">
        <f ca="1">IFERROR(INDEX(Tableau1[[#Headers],[01_LANCEMENT]:[15]],1,MATCH(récap!H1349,OFFSET(Tableau1[[#Headers],[01_LANCEMENT]:[15]],MATCH(récap!J1349,Tableau1[Codearticle],0),0),0)),"")</f>
        <v/>
      </c>
      <c r="S1349" t="e">
        <f>IF(P1349=0,"",VLOOKUP(J1349,[1]!Tableau1[#All],3,0))</f>
        <v>#REF!</v>
      </c>
      <c r="T1349" s="11">
        <f t="shared" si="188"/>
        <v>51</v>
      </c>
      <c r="U1349" t="str">
        <f t="shared" si="189"/>
        <v>2023-51</v>
      </c>
    </row>
    <row r="1350" spans="5:21" x14ac:dyDescent="0.3">
      <c r="E1350">
        <v>4646681</v>
      </c>
      <c r="H1350">
        <v>9035</v>
      </c>
      <c r="I1350" t="s">
        <v>1378</v>
      </c>
      <c r="J1350" t="s">
        <v>14</v>
      </c>
      <c r="K1350" s="10">
        <v>45259</v>
      </c>
      <c r="L1350" t="s">
        <v>1800</v>
      </c>
      <c r="M1350" t="s">
        <v>28</v>
      </c>
      <c r="N1350" t="str">
        <f>IF(VLOOKUP(J1350,[1]liste!M:M,1,0)&gt;0,"oui","non")</f>
        <v>oui</v>
      </c>
      <c r="O1350" t="str">
        <f>VLOOKUP(J1350,[1]liste!M:N,2,0)</f>
        <v>DF</v>
      </c>
      <c r="P1350" t="e">
        <f>MATCH(J1350,[1]!Tableau1[Codearticle],0)</f>
        <v>#REF!</v>
      </c>
      <c r="R1350" t="str">
        <f ca="1">IFERROR(INDEX(Tableau1[[#Headers],[01_LANCEMENT]:[15]],1,MATCH(récap!H1350,OFFSET(Tableau1[[#Headers],[01_LANCEMENT]:[15]],MATCH(récap!J1350,Tableau1[Codearticle],0),0),0)),"")</f>
        <v/>
      </c>
      <c r="S1350" t="e">
        <f>IF(P1350=0,"",VLOOKUP(J1350,[1]!Tableau1[#All],3,0))</f>
        <v>#REF!</v>
      </c>
      <c r="T1350" s="11">
        <f t="shared" si="188"/>
        <v>48</v>
      </c>
      <c r="U1350" t="str">
        <f t="shared" si="189"/>
        <v>2023-48</v>
      </c>
    </row>
    <row r="1351" spans="5:21" x14ac:dyDescent="0.3">
      <c r="E1351">
        <v>9700323</v>
      </c>
      <c r="H1351">
        <v>50</v>
      </c>
      <c r="I1351" t="s">
        <v>1379</v>
      </c>
      <c r="J1351">
        <v>10028920</v>
      </c>
      <c r="K1351" s="10">
        <v>45271</v>
      </c>
      <c r="L1351" t="s">
        <v>1800</v>
      </c>
      <c r="M1351" t="s">
        <v>28</v>
      </c>
      <c r="N1351" t="str">
        <f>IF(VLOOKUP(J1351,[1]liste!M:M,1,0)&gt;0,"oui","non")</f>
        <v>oui</v>
      </c>
      <c r="O1351" t="str">
        <f>VLOOKUP(J1351,[1]liste!M:N,2,0)</f>
        <v>MANCHON</v>
      </c>
      <c r="P1351" t="e">
        <f>MATCH(J1351,[1]!Tableau1[Codearticle],0)</f>
        <v>#REF!</v>
      </c>
      <c r="R1351" t="str">
        <f ca="1">IFERROR(INDEX(Tableau1[[#Headers],[01_LANCEMENT]:[15]],1,MATCH(récap!H1351,OFFSET(Tableau1[[#Headers],[01_LANCEMENT]:[15]],MATCH(récap!J1351,Tableau1[Codearticle],0),0),0)),"")</f>
        <v/>
      </c>
      <c r="S1351" t="e">
        <f>IF(P1351=0,"",VLOOKUP(J1351,[1]!Tableau1[#All],3,0))</f>
        <v>#REF!</v>
      </c>
      <c r="T1351" s="11">
        <f t="shared" ref="T1351:T1360" si="190">_xlfn.ISOWEEKNUM(K1351)</f>
        <v>50</v>
      </c>
      <c r="U1351" t="str">
        <f t="shared" ref="U1351:U1360" si="191">YEAR(K1351)&amp;"-"&amp;""&amp;T1351</f>
        <v>2023-50</v>
      </c>
    </row>
    <row r="1352" spans="5:21" x14ac:dyDescent="0.3">
      <c r="E1352">
        <v>2915114</v>
      </c>
      <c r="H1352">
        <v>50</v>
      </c>
      <c r="I1352" t="s">
        <v>1380</v>
      </c>
      <c r="J1352">
        <v>10028920</v>
      </c>
      <c r="K1352" s="10">
        <v>45271</v>
      </c>
      <c r="L1352" t="s">
        <v>1800</v>
      </c>
      <c r="M1352" t="s">
        <v>28</v>
      </c>
      <c r="N1352" t="str">
        <f>IF(VLOOKUP(J1352,[1]liste!M:M,1,0)&gt;0,"oui","non")</f>
        <v>oui</v>
      </c>
      <c r="O1352" t="str">
        <f>VLOOKUP(J1352,[1]liste!M:N,2,0)</f>
        <v>MANCHON</v>
      </c>
      <c r="P1352" t="e">
        <f>MATCH(J1352,[1]!Tableau1[Codearticle],0)</f>
        <v>#REF!</v>
      </c>
      <c r="R1352" t="str">
        <f ca="1">IFERROR(INDEX(Tableau1[[#Headers],[01_LANCEMENT]:[15]],1,MATCH(récap!H1352,OFFSET(Tableau1[[#Headers],[01_LANCEMENT]:[15]],MATCH(récap!J1352,Tableau1[Codearticle],0),0),0)),"")</f>
        <v/>
      </c>
      <c r="S1352" t="e">
        <f>IF(P1352=0,"",VLOOKUP(J1352,[1]!Tableau1[#All],3,0))</f>
        <v>#REF!</v>
      </c>
      <c r="T1352" s="11">
        <f t="shared" si="190"/>
        <v>50</v>
      </c>
      <c r="U1352" t="str">
        <f t="shared" si="191"/>
        <v>2023-50</v>
      </c>
    </row>
    <row r="1353" spans="5:21" x14ac:dyDescent="0.3">
      <c r="E1353">
        <v>6034256</v>
      </c>
      <c r="H1353">
        <v>30</v>
      </c>
      <c r="I1353" t="s">
        <v>1381</v>
      </c>
      <c r="J1353">
        <v>10028920</v>
      </c>
      <c r="K1353" s="10">
        <v>45271</v>
      </c>
      <c r="L1353" t="s">
        <v>1800</v>
      </c>
      <c r="M1353" t="s">
        <v>28</v>
      </c>
      <c r="N1353" t="str">
        <f>IF(VLOOKUP(J1353,[1]liste!M:M,1,0)&gt;0,"oui","non")</f>
        <v>oui</v>
      </c>
      <c r="O1353" t="str">
        <f>VLOOKUP(J1353,[1]liste!M:N,2,0)</f>
        <v>MANCHON</v>
      </c>
      <c r="P1353" t="e">
        <f>MATCH(J1353,[1]!Tableau1[Codearticle],0)</f>
        <v>#REF!</v>
      </c>
      <c r="R1353" t="str">
        <f ca="1">IFERROR(INDEX(Tableau1[[#Headers],[01_LANCEMENT]:[15]],1,MATCH(récap!H1353,OFFSET(Tableau1[[#Headers],[01_LANCEMENT]:[15]],MATCH(récap!J1353,Tableau1[Codearticle],0),0),0)),"")</f>
        <v/>
      </c>
      <c r="S1353" t="e">
        <f>IF(P1353=0,"",VLOOKUP(J1353,[1]!Tableau1[#All],3,0))</f>
        <v>#REF!</v>
      </c>
      <c r="T1353" s="11">
        <f t="shared" si="190"/>
        <v>50</v>
      </c>
      <c r="U1353" t="str">
        <f t="shared" si="191"/>
        <v>2023-50</v>
      </c>
    </row>
    <row r="1354" spans="5:21" x14ac:dyDescent="0.3">
      <c r="E1354">
        <v>7698555</v>
      </c>
      <c r="H1354">
        <v>205</v>
      </c>
      <c r="I1354" t="s">
        <v>1382</v>
      </c>
      <c r="J1354">
        <v>10028920</v>
      </c>
      <c r="K1354" s="10">
        <v>45259</v>
      </c>
      <c r="L1354" t="s">
        <v>1800</v>
      </c>
      <c r="M1354" t="s">
        <v>28</v>
      </c>
      <c r="N1354" t="str">
        <f>IF(VLOOKUP(J1354,[1]liste!M:M,1,0)&gt;0,"oui","non")</f>
        <v>oui</v>
      </c>
      <c r="O1354" t="str">
        <f>VLOOKUP(J1354,[1]liste!M:N,2,0)</f>
        <v>MANCHON</v>
      </c>
      <c r="P1354" t="e">
        <f>MATCH(J1354,[1]!Tableau1[Codearticle],0)</f>
        <v>#REF!</v>
      </c>
      <c r="R1354" t="str">
        <f ca="1">IFERROR(INDEX(Tableau1[[#Headers],[01_LANCEMENT]:[15]],1,MATCH(récap!H1354,OFFSET(Tableau1[[#Headers],[01_LANCEMENT]:[15]],MATCH(récap!J1354,Tableau1[Codearticle],0),0),0)),"")</f>
        <v/>
      </c>
      <c r="S1354" t="e">
        <f>IF(P1354=0,"",VLOOKUP(J1354,[1]!Tableau1[#All],3,0))</f>
        <v>#REF!</v>
      </c>
      <c r="T1354" s="11">
        <f t="shared" si="190"/>
        <v>48</v>
      </c>
      <c r="U1354" t="str">
        <f t="shared" si="191"/>
        <v>2023-48</v>
      </c>
    </row>
    <row r="1355" spans="5:21" x14ac:dyDescent="0.3">
      <c r="E1355">
        <v>9425271</v>
      </c>
      <c r="H1355">
        <v>170</v>
      </c>
      <c r="I1355" t="s">
        <v>1383</v>
      </c>
      <c r="J1355">
        <v>10028920</v>
      </c>
      <c r="K1355" s="10">
        <v>45243</v>
      </c>
      <c r="L1355" t="s">
        <v>1800</v>
      </c>
      <c r="M1355" t="s">
        <v>28</v>
      </c>
      <c r="N1355" t="str">
        <f>IF(VLOOKUP(J1355,[1]liste!M:M,1,0)&gt;0,"oui","non")</f>
        <v>oui</v>
      </c>
      <c r="O1355" t="str">
        <f>VLOOKUP(J1355,[1]liste!M:N,2,0)</f>
        <v>MANCHON</v>
      </c>
      <c r="P1355" t="e">
        <f>MATCH(J1355,[1]!Tableau1[Codearticle],0)</f>
        <v>#REF!</v>
      </c>
      <c r="R1355" t="str">
        <f ca="1">IFERROR(INDEX(Tableau1[[#Headers],[01_LANCEMENT]:[15]],1,MATCH(récap!H1355,OFFSET(Tableau1[[#Headers],[01_LANCEMENT]:[15]],MATCH(récap!J1355,Tableau1[Codearticle],0),0),0)),"")</f>
        <v/>
      </c>
      <c r="S1355" t="e">
        <f>IF(P1355=0,"",VLOOKUP(J1355,[1]!Tableau1[#All],3,0))</f>
        <v>#REF!</v>
      </c>
      <c r="T1355" s="11">
        <f t="shared" si="190"/>
        <v>46</v>
      </c>
      <c r="U1355" t="str">
        <f t="shared" si="191"/>
        <v>2023-46</v>
      </c>
    </row>
    <row r="1356" spans="5:21" x14ac:dyDescent="0.3">
      <c r="E1356">
        <v>8211020</v>
      </c>
      <c r="H1356">
        <v>170</v>
      </c>
      <c r="I1356" t="s">
        <v>1384</v>
      </c>
      <c r="J1356">
        <v>10028920</v>
      </c>
      <c r="K1356" s="10">
        <v>45245</v>
      </c>
      <c r="L1356" t="s">
        <v>1800</v>
      </c>
      <c r="M1356" t="s">
        <v>28</v>
      </c>
      <c r="N1356" t="str">
        <f>IF(VLOOKUP(J1356,[1]liste!M:M,1,0)&gt;0,"oui","non")</f>
        <v>oui</v>
      </c>
      <c r="O1356" t="str">
        <f>VLOOKUP(J1356,[1]liste!M:N,2,0)</f>
        <v>MANCHON</v>
      </c>
      <c r="P1356" t="e">
        <f>MATCH(J1356,[1]!Tableau1[Codearticle],0)</f>
        <v>#REF!</v>
      </c>
      <c r="R1356" t="str">
        <f ca="1">IFERROR(INDEX(Tableau1[[#Headers],[01_LANCEMENT]:[15]],1,MATCH(récap!H1356,OFFSET(Tableau1[[#Headers],[01_LANCEMENT]:[15]],MATCH(récap!J1356,Tableau1[Codearticle],0),0),0)),"")</f>
        <v/>
      </c>
      <c r="S1356" t="e">
        <f>IF(P1356=0,"",VLOOKUP(J1356,[1]!Tableau1[#All],3,0))</f>
        <v>#REF!</v>
      </c>
      <c r="T1356" s="11">
        <f t="shared" si="190"/>
        <v>46</v>
      </c>
      <c r="U1356" t="str">
        <f t="shared" si="191"/>
        <v>2023-46</v>
      </c>
    </row>
    <row r="1357" spans="5:21" x14ac:dyDescent="0.3">
      <c r="E1357">
        <v>1882356</v>
      </c>
      <c r="H1357">
        <v>240</v>
      </c>
      <c r="I1357" t="s">
        <v>1385</v>
      </c>
      <c r="J1357">
        <v>10028920</v>
      </c>
      <c r="K1357" s="10">
        <v>45279</v>
      </c>
      <c r="L1357" t="s">
        <v>1800</v>
      </c>
      <c r="M1357" t="s">
        <v>28</v>
      </c>
      <c r="N1357" t="str">
        <f>IF(VLOOKUP(J1357,[1]liste!M:M,1,0)&gt;0,"oui","non")</f>
        <v>oui</v>
      </c>
      <c r="O1357" t="str">
        <f>VLOOKUP(J1357,[1]liste!M:N,2,0)</f>
        <v>MANCHON</v>
      </c>
      <c r="P1357" t="e">
        <f>MATCH(J1357,[1]!Tableau1[Codearticle],0)</f>
        <v>#REF!</v>
      </c>
      <c r="R1357" t="str">
        <f ca="1">IFERROR(INDEX(Tableau1[[#Headers],[01_LANCEMENT]:[15]],1,MATCH(récap!H1357,OFFSET(Tableau1[[#Headers],[01_LANCEMENT]:[15]],MATCH(récap!J1357,Tableau1[Codearticle],0),0),0)),"")</f>
        <v/>
      </c>
      <c r="S1357" t="e">
        <f>IF(P1357=0,"",VLOOKUP(J1357,[1]!Tableau1[#All],3,0))</f>
        <v>#REF!</v>
      </c>
      <c r="T1357" s="11">
        <f t="shared" si="190"/>
        <v>51</v>
      </c>
      <c r="U1357" t="str">
        <f t="shared" si="191"/>
        <v>2023-51</v>
      </c>
    </row>
    <row r="1358" spans="5:21" x14ac:dyDescent="0.3">
      <c r="E1358">
        <v>3388812</v>
      </c>
      <c r="H1358">
        <v>240</v>
      </c>
      <c r="I1358" t="s">
        <v>1386</v>
      </c>
      <c r="J1358" t="s">
        <v>14</v>
      </c>
      <c r="K1358" s="10">
        <v>45283</v>
      </c>
      <c r="L1358" t="s">
        <v>1800</v>
      </c>
      <c r="M1358" t="s">
        <v>28</v>
      </c>
      <c r="N1358" t="str">
        <f>IF(VLOOKUP(J1358,[1]liste!M:M,1,0)&gt;0,"oui","non")</f>
        <v>oui</v>
      </c>
      <c r="O1358" t="str">
        <f>VLOOKUP(J1358,[1]liste!M:N,2,0)</f>
        <v>DF</v>
      </c>
      <c r="P1358" t="e">
        <f>MATCH(J1358,[1]!Tableau1[Codearticle],0)</f>
        <v>#REF!</v>
      </c>
      <c r="R1358" t="str">
        <f ca="1">IFERROR(INDEX(Tableau1[[#Headers],[01_LANCEMENT]:[15]],1,MATCH(récap!H1358,OFFSET(Tableau1[[#Headers],[01_LANCEMENT]:[15]],MATCH(récap!J1358,Tableau1[Codearticle],0),0),0)),"")</f>
        <v/>
      </c>
      <c r="S1358" t="e">
        <f>IF(P1358=0,"",VLOOKUP(J1358,[1]!Tableau1[#All],3,0))</f>
        <v>#REF!</v>
      </c>
      <c r="T1358" s="11">
        <f t="shared" si="190"/>
        <v>51</v>
      </c>
      <c r="U1358" t="str">
        <f t="shared" si="191"/>
        <v>2023-51</v>
      </c>
    </row>
    <row r="1359" spans="5:21" x14ac:dyDescent="0.3">
      <c r="E1359">
        <v>8830935</v>
      </c>
      <c r="H1359">
        <v>240</v>
      </c>
      <c r="I1359" t="s">
        <v>1387</v>
      </c>
      <c r="J1359" t="s">
        <v>14</v>
      </c>
      <c r="K1359" s="10">
        <v>45250</v>
      </c>
      <c r="L1359" t="s">
        <v>1800</v>
      </c>
      <c r="M1359" t="s">
        <v>28</v>
      </c>
      <c r="N1359" t="str">
        <f>IF(VLOOKUP(J1359,[1]liste!M:M,1,0)&gt;0,"oui","non")</f>
        <v>oui</v>
      </c>
      <c r="O1359" t="str">
        <f>VLOOKUP(J1359,[1]liste!M:N,2,0)</f>
        <v>DF</v>
      </c>
      <c r="P1359" t="e">
        <f>MATCH(J1359,[1]!Tableau1[Codearticle],0)</f>
        <v>#REF!</v>
      </c>
      <c r="R1359" t="str">
        <f ca="1">IFERROR(INDEX(Tableau1[[#Headers],[01_LANCEMENT]:[15]],1,MATCH(récap!H1359,OFFSET(Tableau1[[#Headers],[01_LANCEMENT]:[15]],MATCH(récap!J1359,Tableau1[Codearticle],0),0),0)),"")</f>
        <v/>
      </c>
      <c r="S1359" t="e">
        <f>IF(P1359=0,"",VLOOKUP(J1359,[1]!Tableau1[#All],3,0))</f>
        <v>#REF!</v>
      </c>
      <c r="T1359" s="11">
        <f t="shared" si="190"/>
        <v>47</v>
      </c>
      <c r="U1359" t="str">
        <f t="shared" si="191"/>
        <v>2023-47</v>
      </c>
    </row>
    <row r="1360" spans="5:21" x14ac:dyDescent="0.3">
      <c r="E1360">
        <v>2107014</v>
      </c>
      <c r="H1360">
        <v>60</v>
      </c>
      <c r="I1360" t="s">
        <v>1388</v>
      </c>
      <c r="J1360">
        <v>10028920</v>
      </c>
      <c r="K1360" s="10">
        <v>45274</v>
      </c>
      <c r="L1360" t="s">
        <v>1800</v>
      </c>
      <c r="M1360" t="s">
        <v>28</v>
      </c>
      <c r="N1360" t="str">
        <f>IF(VLOOKUP(J1360,[1]liste!M:M,1,0)&gt;0,"oui","non")</f>
        <v>oui</v>
      </c>
      <c r="O1360" t="str">
        <f>VLOOKUP(J1360,[1]liste!M:N,2,0)</f>
        <v>MANCHON</v>
      </c>
      <c r="P1360" t="e">
        <f>MATCH(J1360,[1]!Tableau1[Codearticle],0)</f>
        <v>#REF!</v>
      </c>
      <c r="R1360" t="str">
        <f ca="1">IFERROR(INDEX(Tableau1[[#Headers],[01_LANCEMENT]:[15]],1,MATCH(récap!H1360,OFFSET(Tableau1[[#Headers],[01_LANCEMENT]:[15]],MATCH(récap!J1360,Tableau1[Codearticle],0),0),0)),"")</f>
        <v/>
      </c>
      <c r="S1360" t="e">
        <f>IF(P1360=0,"",VLOOKUP(J1360,[1]!Tableau1[#All],3,0))</f>
        <v>#REF!</v>
      </c>
      <c r="T1360" s="11">
        <f t="shared" si="190"/>
        <v>50</v>
      </c>
      <c r="U1360" t="str">
        <f t="shared" si="191"/>
        <v>2023-50</v>
      </c>
    </row>
    <row r="1361" spans="5:21" x14ac:dyDescent="0.3">
      <c r="E1361">
        <v>1018026</v>
      </c>
      <c r="H1361">
        <v>180</v>
      </c>
      <c r="I1361" t="s">
        <v>1389</v>
      </c>
      <c r="J1361">
        <v>10028920</v>
      </c>
      <c r="K1361" s="10">
        <v>45247</v>
      </c>
      <c r="L1361" t="s">
        <v>1800</v>
      </c>
      <c r="M1361" t="s">
        <v>28</v>
      </c>
      <c r="N1361" t="str">
        <f>IF(VLOOKUP(J1361,[1]liste!M:M,1,0)&gt;0,"oui","non")</f>
        <v>oui</v>
      </c>
      <c r="O1361" t="str">
        <f>VLOOKUP(J1361,[1]liste!M:N,2,0)</f>
        <v>MANCHON</v>
      </c>
      <c r="P1361" t="e">
        <f>MATCH(J1361,[1]!Tableau1[Codearticle],0)</f>
        <v>#REF!</v>
      </c>
      <c r="R1361" t="str">
        <f ca="1">IFERROR(INDEX(Tableau1[[#Headers],[01_LANCEMENT]:[15]],1,MATCH(récap!H1361,OFFSET(Tableau1[[#Headers],[01_LANCEMENT]:[15]],MATCH(récap!J1361,Tableau1[Codearticle],0),0),0)),"")</f>
        <v>04</v>
      </c>
      <c r="S1361" t="e">
        <f>IF(P1361=0,"",VLOOKUP(J1361,[1]!Tableau1[#All],3,0))</f>
        <v>#REF!</v>
      </c>
      <c r="T1361" s="11">
        <f t="shared" ref="T1361:T1371" si="192">_xlfn.ISOWEEKNUM(K1361)</f>
        <v>46</v>
      </c>
      <c r="U1361" t="str">
        <f t="shared" ref="U1361:U1371" si="193">YEAR(K1361)&amp;"-"&amp;""&amp;T1361</f>
        <v>2023-46</v>
      </c>
    </row>
    <row r="1362" spans="5:21" x14ac:dyDescent="0.3">
      <c r="E1362">
        <v>8975127</v>
      </c>
      <c r="H1362">
        <v>180</v>
      </c>
      <c r="I1362" t="s">
        <v>1390</v>
      </c>
      <c r="J1362">
        <v>10028920</v>
      </c>
      <c r="K1362" s="10">
        <v>45252</v>
      </c>
      <c r="L1362" t="s">
        <v>1800</v>
      </c>
      <c r="M1362" t="s">
        <v>28</v>
      </c>
      <c r="N1362" t="str">
        <f>IF(VLOOKUP(J1362,[1]liste!M:M,1,0)&gt;0,"oui","non")</f>
        <v>oui</v>
      </c>
      <c r="O1362" t="str">
        <f>VLOOKUP(J1362,[1]liste!M:N,2,0)</f>
        <v>MANCHON</v>
      </c>
      <c r="P1362" t="e">
        <f>MATCH(J1362,[1]!Tableau1[Codearticle],0)</f>
        <v>#REF!</v>
      </c>
      <c r="R1362" t="str">
        <f ca="1">IFERROR(INDEX(Tableau1[[#Headers],[01_LANCEMENT]:[15]],1,MATCH(récap!H1362,OFFSET(Tableau1[[#Headers],[01_LANCEMENT]:[15]],MATCH(récap!J1362,Tableau1[Codearticle],0),0),0)),"")</f>
        <v>04</v>
      </c>
      <c r="S1362" t="e">
        <f>IF(P1362=0,"",VLOOKUP(J1362,[1]!Tableau1[#All],3,0))</f>
        <v>#REF!</v>
      </c>
      <c r="T1362" s="11">
        <f t="shared" si="192"/>
        <v>47</v>
      </c>
      <c r="U1362" t="str">
        <f t="shared" si="193"/>
        <v>2023-47</v>
      </c>
    </row>
    <row r="1363" spans="5:21" x14ac:dyDescent="0.3">
      <c r="E1363">
        <v>9787943</v>
      </c>
      <c r="H1363">
        <v>190</v>
      </c>
      <c r="I1363" t="s">
        <v>1391</v>
      </c>
      <c r="J1363">
        <v>10028920</v>
      </c>
      <c r="K1363" s="10">
        <v>45247</v>
      </c>
      <c r="L1363" t="s">
        <v>1800</v>
      </c>
      <c r="M1363" t="s">
        <v>28</v>
      </c>
      <c r="N1363" t="str">
        <f>IF(VLOOKUP(J1363,[1]liste!M:M,1,0)&gt;0,"oui","non")</f>
        <v>oui</v>
      </c>
      <c r="O1363" t="str">
        <f>VLOOKUP(J1363,[1]liste!M:N,2,0)</f>
        <v>MANCHON</v>
      </c>
      <c r="P1363" t="e">
        <f>MATCH(J1363,[1]!Tableau1[Codearticle],0)</f>
        <v>#REF!</v>
      </c>
      <c r="R1363" t="str">
        <f ca="1">IFERROR(INDEX(Tableau1[[#Headers],[01_LANCEMENT]:[15]],1,MATCH(récap!H1363,OFFSET(Tableau1[[#Headers],[01_LANCEMENT]:[15]],MATCH(récap!J1363,Tableau1[Codearticle],0),0),0)),"")</f>
        <v/>
      </c>
      <c r="S1363" t="e">
        <f>IF(P1363=0,"",VLOOKUP(J1363,[1]!Tableau1[#All],3,0))</f>
        <v>#REF!</v>
      </c>
      <c r="T1363" s="11">
        <f t="shared" si="192"/>
        <v>46</v>
      </c>
      <c r="U1363" t="str">
        <f t="shared" si="193"/>
        <v>2023-46</v>
      </c>
    </row>
    <row r="1364" spans="5:21" x14ac:dyDescent="0.3">
      <c r="E1364">
        <v>1613327</v>
      </c>
      <c r="H1364">
        <v>144</v>
      </c>
      <c r="I1364" t="s">
        <v>1392</v>
      </c>
      <c r="J1364">
        <v>10028920</v>
      </c>
      <c r="K1364" s="10">
        <v>45266</v>
      </c>
      <c r="L1364" t="s">
        <v>1800</v>
      </c>
      <c r="M1364" t="s">
        <v>28</v>
      </c>
      <c r="N1364" t="str">
        <f>IF(VLOOKUP(J1364,[1]liste!M:M,1,0)&gt;0,"oui","non")</f>
        <v>oui</v>
      </c>
      <c r="O1364" t="str">
        <f>VLOOKUP(J1364,[1]liste!M:N,2,0)</f>
        <v>MANCHON</v>
      </c>
      <c r="P1364" t="e">
        <f>MATCH(J1364,[1]!Tableau1[Codearticle],0)</f>
        <v>#REF!</v>
      </c>
      <c r="R1364" t="str">
        <f ca="1">IFERROR(INDEX(Tableau1[[#Headers],[01_LANCEMENT]:[15]],1,MATCH(récap!H1364,OFFSET(Tableau1[[#Headers],[01_LANCEMENT]:[15]],MATCH(récap!J1364,Tableau1[Codearticle],0),0),0)),"")</f>
        <v/>
      </c>
      <c r="S1364" t="e">
        <f>IF(P1364=0,"",VLOOKUP(J1364,[1]!Tableau1[#All],3,0))</f>
        <v>#REF!</v>
      </c>
      <c r="T1364" s="11">
        <f t="shared" si="192"/>
        <v>49</v>
      </c>
      <c r="U1364" t="str">
        <f t="shared" si="193"/>
        <v>2023-49</v>
      </c>
    </row>
    <row r="1365" spans="5:21" x14ac:dyDescent="0.3">
      <c r="E1365">
        <v>3955437</v>
      </c>
      <c r="H1365">
        <v>146</v>
      </c>
      <c r="I1365" t="s">
        <v>1393</v>
      </c>
      <c r="J1365">
        <v>10028920</v>
      </c>
      <c r="K1365" s="10">
        <v>45254</v>
      </c>
      <c r="L1365" t="s">
        <v>1800</v>
      </c>
      <c r="M1365" t="s">
        <v>28</v>
      </c>
      <c r="N1365" t="str">
        <f>IF(VLOOKUP(J1365,[1]liste!M:M,1,0)&gt;0,"oui","non")</f>
        <v>oui</v>
      </c>
      <c r="O1365" t="str">
        <f>VLOOKUP(J1365,[1]liste!M:N,2,0)</f>
        <v>MANCHON</v>
      </c>
      <c r="P1365" t="e">
        <f>MATCH(J1365,[1]!Tableau1[Codearticle],0)</f>
        <v>#REF!</v>
      </c>
      <c r="R1365" t="str">
        <f ca="1">IFERROR(INDEX(Tableau1[[#Headers],[01_LANCEMENT]:[15]],1,MATCH(récap!H1365,OFFSET(Tableau1[[#Headers],[01_LANCEMENT]:[15]],MATCH(récap!J1365,Tableau1[Codearticle],0),0),0)),"")</f>
        <v/>
      </c>
      <c r="S1365" t="e">
        <f>IF(P1365=0,"",VLOOKUP(J1365,[1]!Tableau1[#All],3,0))</f>
        <v>#REF!</v>
      </c>
      <c r="T1365" s="11">
        <f t="shared" si="192"/>
        <v>47</v>
      </c>
      <c r="U1365" t="str">
        <f t="shared" si="193"/>
        <v>2023-47</v>
      </c>
    </row>
    <row r="1366" spans="5:21" x14ac:dyDescent="0.3">
      <c r="E1366">
        <v>7473337</v>
      </c>
      <c r="H1366">
        <v>195</v>
      </c>
      <c r="I1366" t="s">
        <v>1394</v>
      </c>
      <c r="J1366">
        <v>10028920</v>
      </c>
      <c r="K1366" s="10">
        <v>45250</v>
      </c>
      <c r="L1366" t="s">
        <v>1800</v>
      </c>
      <c r="M1366" t="s">
        <v>28</v>
      </c>
      <c r="N1366" t="str">
        <f>IF(VLOOKUP(J1366,[1]liste!M:M,1,0)&gt;0,"oui","non")</f>
        <v>oui</v>
      </c>
      <c r="O1366" t="str">
        <f>VLOOKUP(J1366,[1]liste!M:N,2,0)</f>
        <v>MANCHON</v>
      </c>
      <c r="P1366" t="e">
        <f>MATCH(J1366,[1]!Tableau1[Codearticle],0)</f>
        <v>#REF!</v>
      </c>
      <c r="R1366" t="str">
        <f ca="1">IFERROR(INDEX(Tableau1[[#Headers],[01_LANCEMENT]:[15]],1,MATCH(récap!H1366,OFFSET(Tableau1[[#Headers],[01_LANCEMENT]:[15]],MATCH(récap!J1366,Tableau1[Codearticle],0),0),0)),"")</f>
        <v/>
      </c>
      <c r="S1366" t="e">
        <f>IF(P1366=0,"",VLOOKUP(J1366,[1]!Tableau1[#All],3,0))</f>
        <v>#REF!</v>
      </c>
      <c r="T1366" s="11">
        <f t="shared" si="192"/>
        <v>47</v>
      </c>
      <c r="U1366" t="str">
        <f t="shared" si="193"/>
        <v>2023-47</v>
      </c>
    </row>
    <row r="1367" spans="5:21" x14ac:dyDescent="0.3">
      <c r="E1367">
        <v>9640643</v>
      </c>
      <c r="H1367">
        <v>240</v>
      </c>
      <c r="I1367" t="s">
        <v>1395</v>
      </c>
      <c r="J1367" t="s">
        <v>14</v>
      </c>
      <c r="K1367" s="10">
        <v>45253</v>
      </c>
      <c r="L1367" t="s">
        <v>1800</v>
      </c>
      <c r="M1367" t="s">
        <v>28</v>
      </c>
      <c r="N1367" t="str">
        <f>IF(VLOOKUP(J1367,[1]liste!M:M,1,0)&gt;0,"oui","non")</f>
        <v>oui</v>
      </c>
      <c r="O1367" t="str">
        <f>VLOOKUP(J1367,[1]liste!M:N,2,0)</f>
        <v>DF</v>
      </c>
      <c r="P1367" t="e">
        <f>MATCH(J1367,[1]!Tableau1[Codearticle],0)</f>
        <v>#REF!</v>
      </c>
      <c r="R1367" t="str">
        <f ca="1">IFERROR(INDEX(Tableau1[[#Headers],[01_LANCEMENT]:[15]],1,MATCH(récap!H1367,OFFSET(Tableau1[[#Headers],[01_LANCEMENT]:[15]],MATCH(récap!J1367,Tableau1[Codearticle],0),0),0)),"")</f>
        <v/>
      </c>
      <c r="S1367" t="e">
        <f>IF(P1367=0,"",VLOOKUP(J1367,[1]!Tableau1[#All],3,0))</f>
        <v>#REF!</v>
      </c>
      <c r="T1367" s="11">
        <f t="shared" si="192"/>
        <v>47</v>
      </c>
      <c r="U1367" t="str">
        <f t="shared" si="193"/>
        <v>2023-47</v>
      </c>
    </row>
    <row r="1368" spans="5:21" x14ac:dyDescent="0.3">
      <c r="E1368">
        <v>8748071</v>
      </c>
      <c r="H1368">
        <v>240</v>
      </c>
      <c r="I1368" t="s">
        <v>1396</v>
      </c>
      <c r="J1368" t="s">
        <v>14</v>
      </c>
      <c r="K1368" s="10">
        <v>45267</v>
      </c>
      <c r="L1368" t="s">
        <v>1800</v>
      </c>
      <c r="M1368" t="s">
        <v>28</v>
      </c>
      <c r="N1368" t="str">
        <f>IF(VLOOKUP(J1368,[1]liste!M:M,1,0)&gt;0,"oui","non")</f>
        <v>oui</v>
      </c>
      <c r="O1368" t="str">
        <f>VLOOKUP(J1368,[1]liste!M:N,2,0)</f>
        <v>DF</v>
      </c>
      <c r="P1368" t="e">
        <f>MATCH(J1368,[1]!Tableau1[Codearticle],0)</f>
        <v>#REF!</v>
      </c>
      <c r="R1368" t="str">
        <f ca="1">IFERROR(INDEX(Tableau1[[#Headers],[01_LANCEMENT]:[15]],1,MATCH(récap!H1368,OFFSET(Tableau1[[#Headers],[01_LANCEMENT]:[15]],MATCH(récap!J1368,Tableau1[Codearticle],0),0),0)),"")</f>
        <v/>
      </c>
      <c r="S1368" t="e">
        <f>IF(P1368=0,"",VLOOKUP(J1368,[1]!Tableau1[#All],3,0))</f>
        <v>#REF!</v>
      </c>
      <c r="T1368" s="11">
        <f t="shared" si="192"/>
        <v>49</v>
      </c>
      <c r="U1368" t="str">
        <f t="shared" si="193"/>
        <v>2023-49</v>
      </c>
    </row>
    <row r="1369" spans="5:21" x14ac:dyDescent="0.3">
      <c r="E1369">
        <v>7287827</v>
      </c>
      <c r="H1369">
        <v>240</v>
      </c>
      <c r="I1369" t="s">
        <v>1397</v>
      </c>
      <c r="J1369" t="s">
        <v>14</v>
      </c>
      <c r="K1369" s="10">
        <v>45281</v>
      </c>
      <c r="L1369" t="s">
        <v>1800</v>
      </c>
      <c r="M1369" t="s">
        <v>28</v>
      </c>
      <c r="N1369" t="str">
        <f>IF(VLOOKUP(J1369,[1]liste!M:M,1,0)&gt;0,"oui","non")</f>
        <v>oui</v>
      </c>
      <c r="O1369" t="str">
        <f>VLOOKUP(J1369,[1]liste!M:N,2,0)</f>
        <v>DF</v>
      </c>
      <c r="P1369" t="e">
        <f>MATCH(J1369,[1]!Tableau1[Codearticle],0)</f>
        <v>#REF!</v>
      </c>
      <c r="R1369" t="str">
        <f ca="1">IFERROR(INDEX(Tableau1[[#Headers],[01_LANCEMENT]:[15]],1,MATCH(récap!H1369,OFFSET(Tableau1[[#Headers],[01_LANCEMENT]:[15]],MATCH(récap!J1369,Tableau1[Codearticle],0),0),0)),"")</f>
        <v/>
      </c>
      <c r="S1369" t="e">
        <f>IF(P1369=0,"",VLOOKUP(J1369,[1]!Tableau1[#All],3,0))</f>
        <v>#REF!</v>
      </c>
      <c r="T1369" s="11">
        <f t="shared" si="192"/>
        <v>51</v>
      </c>
      <c r="U1369" t="str">
        <f t="shared" si="193"/>
        <v>2023-51</v>
      </c>
    </row>
    <row r="1370" spans="5:21" x14ac:dyDescent="0.3">
      <c r="E1370">
        <v>7221209</v>
      </c>
      <c r="H1370">
        <v>122</v>
      </c>
      <c r="I1370" t="s">
        <v>1398</v>
      </c>
      <c r="J1370">
        <v>10028920</v>
      </c>
      <c r="K1370" s="10">
        <v>45267</v>
      </c>
      <c r="L1370" t="s">
        <v>1800</v>
      </c>
      <c r="M1370" t="s">
        <v>28</v>
      </c>
      <c r="N1370" t="str">
        <f>IF(VLOOKUP(J1370,[1]liste!M:M,1,0)&gt;0,"oui","non")</f>
        <v>oui</v>
      </c>
      <c r="O1370" t="str">
        <f>VLOOKUP(J1370,[1]liste!M:N,2,0)</f>
        <v>MANCHON</v>
      </c>
      <c r="P1370" t="e">
        <f>MATCH(J1370,[1]!Tableau1[Codearticle],0)</f>
        <v>#REF!</v>
      </c>
      <c r="R1370" t="str">
        <f ca="1">IFERROR(INDEX(Tableau1[[#Headers],[01_LANCEMENT]:[15]],1,MATCH(récap!H1370,OFFSET(Tableau1[[#Headers],[01_LANCEMENT]:[15]],MATCH(récap!J1370,Tableau1[Codearticle],0),0),0)),"")</f>
        <v/>
      </c>
      <c r="S1370" t="e">
        <f>IF(P1370=0,"",VLOOKUP(J1370,[1]!Tableau1[#All],3,0))</f>
        <v>#REF!</v>
      </c>
      <c r="T1370" s="11">
        <f t="shared" si="192"/>
        <v>49</v>
      </c>
      <c r="U1370" t="str">
        <f t="shared" si="193"/>
        <v>2023-49</v>
      </c>
    </row>
    <row r="1371" spans="5:21" x14ac:dyDescent="0.3">
      <c r="E1371">
        <v>1542589</v>
      </c>
      <c r="H1371">
        <v>238</v>
      </c>
      <c r="I1371" t="s">
        <v>1399</v>
      </c>
      <c r="J1371">
        <v>10028920</v>
      </c>
      <c r="K1371" s="10">
        <v>45274</v>
      </c>
      <c r="L1371" t="s">
        <v>1800</v>
      </c>
      <c r="M1371" t="s">
        <v>28</v>
      </c>
      <c r="N1371" t="str">
        <f>IF(VLOOKUP(J1371,[1]liste!M:M,1,0)&gt;0,"oui","non")</f>
        <v>oui</v>
      </c>
      <c r="O1371" t="str">
        <f>VLOOKUP(J1371,[1]liste!M:N,2,0)</f>
        <v>MANCHON</v>
      </c>
      <c r="P1371" t="e">
        <f>MATCH(J1371,[1]!Tableau1[Codearticle],0)</f>
        <v>#REF!</v>
      </c>
      <c r="R1371" t="str">
        <f ca="1">IFERROR(INDEX(Tableau1[[#Headers],[01_LANCEMENT]:[15]],1,MATCH(récap!H1371,OFFSET(Tableau1[[#Headers],[01_LANCEMENT]:[15]],MATCH(récap!J1371,Tableau1[Codearticle],0),0),0)),"")</f>
        <v/>
      </c>
      <c r="S1371" t="e">
        <f>IF(P1371=0,"",VLOOKUP(J1371,[1]!Tableau1[#All],3,0))</f>
        <v>#REF!</v>
      </c>
      <c r="T1371" s="11">
        <f t="shared" si="192"/>
        <v>50</v>
      </c>
      <c r="U1371" t="str">
        <f t="shared" si="193"/>
        <v>2023-50</v>
      </c>
    </row>
    <row r="1372" spans="5:21" x14ac:dyDescent="0.3">
      <c r="E1372">
        <v>3397942</v>
      </c>
      <c r="H1372">
        <v>238</v>
      </c>
      <c r="I1372" t="s">
        <v>1400</v>
      </c>
      <c r="J1372">
        <v>10028920</v>
      </c>
      <c r="K1372" s="10">
        <v>45264</v>
      </c>
      <c r="L1372" t="s">
        <v>1800</v>
      </c>
      <c r="M1372" t="s">
        <v>28</v>
      </c>
      <c r="N1372" t="str">
        <f>IF(VLOOKUP(J1372,[1]liste!M:M,1,0)&gt;0,"oui","non")</f>
        <v>oui</v>
      </c>
      <c r="O1372" t="str">
        <f>VLOOKUP(J1372,[1]liste!M:N,2,0)</f>
        <v>MANCHON</v>
      </c>
      <c r="P1372" t="e">
        <f>MATCH(J1372,[1]!Tableau1[Codearticle],0)</f>
        <v>#REF!</v>
      </c>
      <c r="R1372" t="str">
        <f ca="1">IFERROR(INDEX(Tableau1[[#Headers],[01_LANCEMENT]:[15]],1,MATCH(récap!H1372,OFFSET(Tableau1[[#Headers],[01_LANCEMENT]:[15]],MATCH(récap!J1372,Tableau1[Codearticle],0),0),0)),"")</f>
        <v/>
      </c>
      <c r="S1372" t="e">
        <f>IF(P1372=0,"",VLOOKUP(J1372,[1]!Tableau1[#All],3,0))</f>
        <v>#REF!</v>
      </c>
      <c r="T1372" s="11">
        <f t="shared" ref="T1372:T1378" si="194">_xlfn.ISOWEEKNUM(K1372)</f>
        <v>49</v>
      </c>
      <c r="U1372" t="str">
        <f t="shared" ref="U1372:U1378" si="195">YEAR(K1372)&amp;"-"&amp;""&amp;T1372</f>
        <v>2023-49</v>
      </c>
    </row>
    <row r="1373" spans="5:21" x14ac:dyDescent="0.3">
      <c r="E1373">
        <v>2803039</v>
      </c>
      <c r="H1373">
        <v>238</v>
      </c>
      <c r="I1373" t="s">
        <v>1401</v>
      </c>
      <c r="J1373">
        <v>10028920</v>
      </c>
      <c r="K1373" s="10">
        <v>45271</v>
      </c>
      <c r="L1373" t="s">
        <v>1800</v>
      </c>
      <c r="M1373" t="s">
        <v>28</v>
      </c>
      <c r="N1373" t="str">
        <f>IF(VLOOKUP(J1373,[1]liste!M:M,1,0)&gt;0,"oui","non")</f>
        <v>oui</v>
      </c>
      <c r="O1373" t="str">
        <f>VLOOKUP(J1373,[1]liste!M:N,2,0)</f>
        <v>MANCHON</v>
      </c>
      <c r="P1373" t="e">
        <f>MATCH(J1373,[1]!Tableau1[Codearticle],0)</f>
        <v>#REF!</v>
      </c>
      <c r="R1373" t="str">
        <f ca="1">IFERROR(INDEX(Tableau1[[#Headers],[01_LANCEMENT]:[15]],1,MATCH(récap!H1373,OFFSET(Tableau1[[#Headers],[01_LANCEMENT]:[15]],MATCH(récap!J1373,Tableau1[Codearticle],0),0),0)),"")</f>
        <v/>
      </c>
      <c r="S1373" t="e">
        <f>IF(P1373=0,"",VLOOKUP(J1373,[1]!Tableau1[#All],3,0))</f>
        <v>#REF!</v>
      </c>
      <c r="T1373" s="11">
        <f t="shared" si="194"/>
        <v>50</v>
      </c>
      <c r="U1373" t="str">
        <f t="shared" si="195"/>
        <v>2023-50</v>
      </c>
    </row>
    <row r="1374" spans="5:21" x14ac:dyDescent="0.3">
      <c r="E1374">
        <v>7068292</v>
      </c>
      <c r="H1374">
        <v>195</v>
      </c>
      <c r="I1374" t="s">
        <v>1402</v>
      </c>
      <c r="J1374">
        <v>10028920</v>
      </c>
      <c r="K1374" s="10">
        <v>45252</v>
      </c>
      <c r="L1374" t="s">
        <v>1800</v>
      </c>
      <c r="M1374" t="s">
        <v>28</v>
      </c>
      <c r="N1374" t="str">
        <f>IF(VLOOKUP(J1374,[1]liste!M:M,1,0)&gt;0,"oui","non")</f>
        <v>oui</v>
      </c>
      <c r="O1374" t="str">
        <f>VLOOKUP(J1374,[1]liste!M:N,2,0)</f>
        <v>MANCHON</v>
      </c>
      <c r="P1374" t="e">
        <f>MATCH(J1374,[1]!Tableau1[Codearticle],0)</f>
        <v>#REF!</v>
      </c>
      <c r="R1374" t="str">
        <f ca="1">IFERROR(INDEX(Tableau1[[#Headers],[01_LANCEMENT]:[15]],1,MATCH(récap!H1374,OFFSET(Tableau1[[#Headers],[01_LANCEMENT]:[15]],MATCH(récap!J1374,Tableau1[Codearticle],0),0),0)),"")</f>
        <v/>
      </c>
      <c r="S1374" t="e">
        <f>IF(P1374=0,"",VLOOKUP(J1374,[1]!Tableau1[#All],3,0))</f>
        <v>#REF!</v>
      </c>
      <c r="T1374" s="11">
        <f t="shared" si="194"/>
        <v>47</v>
      </c>
      <c r="U1374" t="str">
        <f t="shared" si="195"/>
        <v>2023-47</v>
      </c>
    </row>
    <row r="1375" spans="5:21" x14ac:dyDescent="0.3">
      <c r="E1375">
        <v>7561891</v>
      </c>
      <c r="H1375">
        <v>122</v>
      </c>
      <c r="I1375" t="s">
        <v>1403</v>
      </c>
      <c r="J1375">
        <v>10028920</v>
      </c>
      <c r="K1375" s="10">
        <v>45266</v>
      </c>
      <c r="L1375" t="s">
        <v>1800</v>
      </c>
      <c r="M1375" t="s">
        <v>28</v>
      </c>
      <c r="N1375" t="str">
        <f>IF(VLOOKUP(J1375,[1]liste!M:M,1,0)&gt;0,"oui","non")</f>
        <v>oui</v>
      </c>
      <c r="O1375" t="str">
        <f>VLOOKUP(J1375,[1]liste!M:N,2,0)</f>
        <v>MANCHON</v>
      </c>
      <c r="P1375" t="e">
        <f>MATCH(J1375,[1]!Tableau1[Codearticle],0)</f>
        <v>#REF!</v>
      </c>
      <c r="R1375" t="str">
        <f ca="1">IFERROR(INDEX(Tableau1[[#Headers],[01_LANCEMENT]:[15]],1,MATCH(récap!H1375,OFFSET(Tableau1[[#Headers],[01_LANCEMENT]:[15]],MATCH(récap!J1375,Tableau1[Codearticle],0),0),0)),"")</f>
        <v/>
      </c>
      <c r="S1375" t="e">
        <f>IF(P1375=0,"",VLOOKUP(J1375,[1]!Tableau1[#All],3,0))</f>
        <v>#REF!</v>
      </c>
      <c r="T1375" s="11">
        <f t="shared" si="194"/>
        <v>49</v>
      </c>
      <c r="U1375" t="str">
        <f t="shared" si="195"/>
        <v>2023-49</v>
      </c>
    </row>
    <row r="1376" spans="5:21" x14ac:dyDescent="0.3">
      <c r="E1376">
        <v>7170729</v>
      </c>
      <c r="H1376">
        <v>180</v>
      </c>
      <c r="I1376" t="s">
        <v>1404</v>
      </c>
      <c r="J1376">
        <v>10028920</v>
      </c>
      <c r="K1376" s="10">
        <v>45247</v>
      </c>
      <c r="L1376" t="s">
        <v>1800</v>
      </c>
      <c r="M1376" t="s">
        <v>28</v>
      </c>
      <c r="N1376" t="str">
        <f>IF(VLOOKUP(J1376,[1]liste!M:M,1,0)&gt;0,"oui","non")</f>
        <v>oui</v>
      </c>
      <c r="O1376" t="str">
        <f>VLOOKUP(J1376,[1]liste!M:N,2,0)</f>
        <v>MANCHON</v>
      </c>
      <c r="P1376" t="e">
        <f>MATCH(J1376,[1]!Tableau1[Codearticle],0)</f>
        <v>#REF!</v>
      </c>
      <c r="R1376" t="str">
        <f ca="1">IFERROR(INDEX(Tableau1[[#Headers],[01_LANCEMENT]:[15]],1,MATCH(récap!H1376,OFFSET(Tableau1[[#Headers],[01_LANCEMENT]:[15]],MATCH(récap!J1376,Tableau1[Codearticle],0),0),0)),"")</f>
        <v>04</v>
      </c>
      <c r="S1376" t="e">
        <f>IF(P1376=0,"",VLOOKUP(J1376,[1]!Tableau1[#All],3,0))</f>
        <v>#REF!</v>
      </c>
      <c r="T1376" s="11">
        <f t="shared" si="194"/>
        <v>46</v>
      </c>
      <c r="U1376" t="str">
        <f t="shared" si="195"/>
        <v>2023-46</v>
      </c>
    </row>
    <row r="1377" spans="5:21" x14ac:dyDescent="0.3">
      <c r="E1377">
        <v>9252052</v>
      </c>
      <c r="H1377">
        <v>190</v>
      </c>
      <c r="I1377" t="s">
        <v>1405</v>
      </c>
      <c r="J1377">
        <v>10028920</v>
      </c>
      <c r="K1377" s="10">
        <v>45252</v>
      </c>
      <c r="L1377" t="s">
        <v>1800</v>
      </c>
      <c r="M1377" t="s">
        <v>28</v>
      </c>
      <c r="N1377" t="str">
        <f>IF(VLOOKUP(J1377,[1]liste!M:M,1,0)&gt;0,"oui","non")</f>
        <v>oui</v>
      </c>
      <c r="O1377" t="str">
        <f>VLOOKUP(J1377,[1]liste!M:N,2,0)</f>
        <v>MANCHON</v>
      </c>
      <c r="P1377" t="e">
        <f>MATCH(J1377,[1]!Tableau1[Codearticle],0)</f>
        <v>#REF!</v>
      </c>
      <c r="R1377" t="str">
        <f ca="1">IFERROR(INDEX(Tableau1[[#Headers],[01_LANCEMENT]:[15]],1,MATCH(récap!H1377,OFFSET(Tableau1[[#Headers],[01_LANCEMENT]:[15]],MATCH(récap!J1377,Tableau1[Codearticle],0),0),0)),"")</f>
        <v/>
      </c>
      <c r="S1377" t="e">
        <f>IF(P1377=0,"",VLOOKUP(J1377,[1]!Tableau1[#All],3,0))</f>
        <v>#REF!</v>
      </c>
      <c r="T1377" s="11">
        <f t="shared" si="194"/>
        <v>47</v>
      </c>
      <c r="U1377" t="str">
        <f t="shared" si="195"/>
        <v>2023-47</v>
      </c>
    </row>
    <row r="1378" spans="5:21" x14ac:dyDescent="0.3">
      <c r="E1378">
        <v>5481026</v>
      </c>
      <c r="H1378">
        <v>236</v>
      </c>
      <c r="I1378" t="s">
        <v>1406</v>
      </c>
      <c r="J1378">
        <v>10028920</v>
      </c>
      <c r="K1378" s="10">
        <v>45263</v>
      </c>
      <c r="L1378" t="s">
        <v>1800</v>
      </c>
      <c r="M1378" t="s">
        <v>28</v>
      </c>
      <c r="N1378" t="str">
        <f>IF(VLOOKUP(J1378,[1]liste!M:M,1,0)&gt;0,"oui","non")</f>
        <v>oui</v>
      </c>
      <c r="O1378" t="str">
        <f>VLOOKUP(J1378,[1]liste!M:N,2,0)</f>
        <v>MANCHON</v>
      </c>
      <c r="P1378" t="e">
        <f>MATCH(J1378,[1]!Tableau1[Codearticle],0)</f>
        <v>#REF!</v>
      </c>
      <c r="R1378" t="str">
        <f ca="1">IFERROR(INDEX(Tableau1[[#Headers],[01_LANCEMENT]:[15]],1,MATCH(récap!H1378,OFFSET(Tableau1[[#Headers],[01_LANCEMENT]:[15]],MATCH(récap!J1378,Tableau1[Codearticle],0),0),0)),"")</f>
        <v/>
      </c>
      <c r="S1378" t="e">
        <f>IF(P1378=0,"",VLOOKUP(J1378,[1]!Tableau1[#All],3,0))</f>
        <v>#REF!</v>
      </c>
      <c r="T1378" s="11">
        <f t="shared" si="194"/>
        <v>48</v>
      </c>
      <c r="U1378" t="str">
        <f t="shared" si="195"/>
        <v>2023-48</v>
      </c>
    </row>
    <row r="1379" spans="5:21" x14ac:dyDescent="0.3">
      <c r="E1379">
        <v>6414409</v>
      </c>
      <c r="H1379">
        <v>238</v>
      </c>
      <c r="I1379" t="s">
        <v>1407</v>
      </c>
      <c r="J1379">
        <v>10028920</v>
      </c>
      <c r="K1379" s="10">
        <v>45271</v>
      </c>
      <c r="L1379" t="s">
        <v>1800</v>
      </c>
      <c r="M1379" t="s">
        <v>28</v>
      </c>
      <c r="N1379" t="str">
        <f>IF(VLOOKUP(J1379,[1]liste!M:M,1,0)&gt;0,"oui","non")</f>
        <v>oui</v>
      </c>
      <c r="O1379" t="str">
        <f>VLOOKUP(J1379,[1]liste!M:N,2,0)</f>
        <v>MANCHON</v>
      </c>
      <c r="P1379" t="e">
        <f>MATCH(J1379,[1]!Tableau1[Codearticle],0)</f>
        <v>#REF!</v>
      </c>
      <c r="R1379" t="str">
        <f ca="1">IFERROR(INDEX(Tableau1[[#Headers],[01_LANCEMENT]:[15]],1,MATCH(récap!H1379,OFFSET(Tableau1[[#Headers],[01_LANCEMENT]:[15]],MATCH(récap!J1379,Tableau1[Codearticle],0),0),0)),"")</f>
        <v/>
      </c>
      <c r="S1379" t="e">
        <f>IF(P1379=0,"",VLOOKUP(J1379,[1]!Tableau1[#All],3,0))</f>
        <v>#REF!</v>
      </c>
      <c r="T1379" s="11">
        <f t="shared" ref="T1379:T1382" si="196">_xlfn.ISOWEEKNUM(K1379)</f>
        <v>50</v>
      </c>
      <c r="U1379" t="str">
        <f t="shared" ref="U1379:U1382" si="197">YEAR(K1379)&amp;"-"&amp;""&amp;T1379</f>
        <v>2023-50</v>
      </c>
    </row>
    <row r="1380" spans="5:21" x14ac:dyDescent="0.3">
      <c r="E1380">
        <v>3250811</v>
      </c>
      <c r="H1380">
        <v>200</v>
      </c>
      <c r="I1380" t="s">
        <v>1408</v>
      </c>
      <c r="J1380" t="s">
        <v>14</v>
      </c>
      <c r="K1380" s="10">
        <v>45274</v>
      </c>
      <c r="L1380" t="s">
        <v>1800</v>
      </c>
      <c r="M1380" t="s">
        <v>28</v>
      </c>
      <c r="N1380" t="str">
        <f>IF(VLOOKUP(J1380,[1]liste!M:M,1,0)&gt;0,"oui","non")</f>
        <v>oui</v>
      </c>
      <c r="O1380" t="str">
        <f>VLOOKUP(J1380,[1]liste!M:N,2,0)</f>
        <v>DF</v>
      </c>
      <c r="P1380" t="e">
        <f>MATCH(J1380,[1]!Tableau1[Codearticle],0)</f>
        <v>#REF!</v>
      </c>
      <c r="R1380" t="str">
        <f ca="1">IFERROR(INDEX(Tableau1[[#Headers],[01_LANCEMENT]:[15]],1,MATCH(récap!H1380,OFFSET(Tableau1[[#Headers],[01_LANCEMENT]:[15]],MATCH(récap!J1380,Tableau1[Codearticle],0),0),0)),"")</f>
        <v/>
      </c>
      <c r="S1380" t="e">
        <f>IF(P1380=0,"",VLOOKUP(J1380,[1]!Tableau1[#All],3,0))</f>
        <v>#REF!</v>
      </c>
      <c r="T1380" s="11">
        <f t="shared" si="196"/>
        <v>50</v>
      </c>
      <c r="U1380" t="str">
        <f t="shared" si="197"/>
        <v>2023-50</v>
      </c>
    </row>
    <row r="1381" spans="5:21" x14ac:dyDescent="0.3">
      <c r="E1381">
        <v>9761002</v>
      </c>
      <c r="H1381">
        <v>116</v>
      </c>
      <c r="I1381" t="s">
        <v>1409</v>
      </c>
      <c r="J1381">
        <v>10028920</v>
      </c>
      <c r="K1381" s="10">
        <v>45266</v>
      </c>
      <c r="L1381" t="s">
        <v>1800</v>
      </c>
      <c r="M1381" t="s">
        <v>28</v>
      </c>
      <c r="N1381" t="str">
        <f>IF(VLOOKUP(J1381,[1]liste!M:M,1,0)&gt;0,"oui","non")</f>
        <v>oui</v>
      </c>
      <c r="O1381" t="str">
        <f>VLOOKUP(J1381,[1]liste!M:N,2,0)</f>
        <v>MANCHON</v>
      </c>
      <c r="P1381" t="e">
        <f>MATCH(J1381,[1]!Tableau1[Codearticle],0)</f>
        <v>#REF!</v>
      </c>
      <c r="R1381" t="str">
        <f ca="1">IFERROR(INDEX(Tableau1[[#Headers],[01_LANCEMENT]:[15]],1,MATCH(récap!H1381,OFFSET(Tableau1[[#Headers],[01_LANCEMENT]:[15]],MATCH(récap!J1381,Tableau1[Codearticle],0),0),0)),"")</f>
        <v/>
      </c>
      <c r="S1381" t="e">
        <f>IF(P1381=0,"",VLOOKUP(J1381,[1]!Tableau1[#All],3,0))</f>
        <v>#REF!</v>
      </c>
      <c r="T1381" s="11">
        <f t="shared" si="196"/>
        <v>49</v>
      </c>
      <c r="U1381" t="str">
        <f t="shared" si="197"/>
        <v>2023-49</v>
      </c>
    </row>
    <row r="1382" spans="5:21" x14ac:dyDescent="0.3">
      <c r="E1382">
        <v>5310031</v>
      </c>
      <c r="H1382">
        <v>122</v>
      </c>
      <c r="I1382" t="s">
        <v>1410</v>
      </c>
      <c r="J1382">
        <v>10028920</v>
      </c>
      <c r="K1382" s="10">
        <v>45266</v>
      </c>
      <c r="L1382" t="s">
        <v>1800</v>
      </c>
      <c r="M1382" t="s">
        <v>28</v>
      </c>
      <c r="N1382" t="str">
        <f>IF(VLOOKUP(J1382,[1]liste!M:M,1,0)&gt;0,"oui","non")</f>
        <v>oui</v>
      </c>
      <c r="O1382" t="str">
        <f>VLOOKUP(J1382,[1]liste!M:N,2,0)</f>
        <v>MANCHON</v>
      </c>
      <c r="P1382" t="e">
        <f>MATCH(J1382,[1]!Tableau1[Codearticle],0)</f>
        <v>#REF!</v>
      </c>
      <c r="R1382" t="str">
        <f ca="1">IFERROR(INDEX(Tableau1[[#Headers],[01_LANCEMENT]:[15]],1,MATCH(récap!H1382,OFFSET(Tableau1[[#Headers],[01_LANCEMENT]:[15]],MATCH(récap!J1382,Tableau1[Codearticle],0),0),0)),"")</f>
        <v/>
      </c>
      <c r="S1382" t="e">
        <f>IF(P1382=0,"",VLOOKUP(J1382,[1]!Tableau1[#All],3,0))</f>
        <v>#REF!</v>
      </c>
      <c r="T1382" s="11">
        <f t="shared" si="196"/>
        <v>49</v>
      </c>
      <c r="U1382" t="str">
        <f t="shared" si="197"/>
        <v>2023-49</v>
      </c>
    </row>
    <row r="1383" spans="5:21" x14ac:dyDescent="0.3">
      <c r="E1383">
        <v>2972519</v>
      </c>
      <c r="H1383">
        <v>165</v>
      </c>
      <c r="I1383" t="s">
        <v>1411</v>
      </c>
      <c r="J1383">
        <v>10028920</v>
      </c>
      <c r="K1383" s="10">
        <v>45241</v>
      </c>
      <c r="L1383" t="s">
        <v>1800</v>
      </c>
      <c r="M1383" t="s">
        <v>28</v>
      </c>
      <c r="N1383" t="str">
        <f>IF(VLOOKUP(J1383,[1]liste!M:M,1,0)&gt;0,"oui","non")</f>
        <v>oui</v>
      </c>
      <c r="O1383" t="str">
        <f>VLOOKUP(J1383,[1]liste!M:N,2,0)</f>
        <v>MANCHON</v>
      </c>
      <c r="P1383" t="e">
        <f>MATCH(J1383,[1]!Tableau1[Codearticle],0)</f>
        <v>#REF!</v>
      </c>
      <c r="R1383" t="str">
        <f ca="1">IFERROR(INDEX(Tableau1[[#Headers],[01_LANCEMENT]:[15]],1,MATCH(récap!H1383,OFFSET(Tableau1[[#Headers],[01_LANCEMENT]:[15]],MATCH(récap!J1383,Tableau1[Codearticle],0),0),0)),"")</f>
        <v/>
      </c>
      <c r="S1383" t="e">
        <f>IF(P1383=0,"",VLOOKUP(J1383,[1]!Tableau1[#All],3,0))</f>
        <v>#REF!</v>
      </c>
      <c r="T1383" s="11">
        <f t="shared" ref="T1383:T1394" si="198">_xlfn.ISOWEEKNUM(K1383)</f>
        <v>45</v>
      </c>
      <c r="U1383" t="str">
        <f t="shared" ref="U1383:U1394" si="199">YEAR(K1383)&amp;"-"&amp;""&amp;T1383</f>
        <v>2023-45</v>
      </c>
    </row>
    <row r="1384" spans="5:21" x14ac:dyDescent="0.3">
      <c r="E1384">
        <v>4529834</v>
      </c>
      <c r="H1384">
        <v>1010</v>
      </c>
      <c r="I1384" t="s">
        <v>1412</v>
      </c>
      <c r="J1384" t="s">
        <v>14</v>
      </c>
      <c r="K1384" s="10">
        <v>45257</v>
      </c>
      <c r="L1384" t="s">
        <v>1800</v>
      </c>
      <c r="M1384" t="s">
        <v>28</v>
      </c>
      <c r="N1384" t="str">
        <f>IF(VLOOKUP(J1384,[1]liste!M:M,1,0)&gt;0,"oui","non")</f>
        <v>oui</v>
      </c>
      <c r="O1384" t="str">
        <f>VLOOKUP(J1384,[1]liste!M:N,2,0)</f>
        <v>DF</v>
      </c>
      <c r="P1384" t="e">
        <f>MATCH(J1384,[1]!Tableau1[Codearticle],0)</f>
        <v>#REF!</v>
      </c>
      <c r="R1384" t="str">
        <f ca="1">IFERROR(INDEX(Tableau1[[#Headers],[01_LANCEMENT]:[15]],1,MATCH(récap!H1384,OFFSET(Tableau1[[#Headers],[01_LANCEMENT]:[15]],MATCH(récap!J1384,Tableau1[Codearticle],0),0),0)),"")</f>
        <v/>
      </c>
      <c r="S1384" t="e">
        <f>IF(P1384=0,"",VLOOKUP(J1384,[1]!Tableau1[#All],3,0))</f>
        <v>#REF!</v>
      </c>
      <c r="T1384" s="11">
        <f t="shared" si="198"/>
        <v>48</v>
      </c>
      <c r="U1384" t="str">
        <f t="shared" si="199"/>
        <v>2023-48</v>
      </c>
    </row>
    <row r="1385" spans="5:21" x14ac:dyDescent="0.3">
      <c r="E1385">
        <v>6737999</v>
      </c>
      <c r="H1385">
        <v>920</v>
      </c>
      <c r="I1385" t="s">
        <v>1413</v>
      </c>
      <c r="J1385" t="s">
        <v>14</v>
      </c>
      <c r="K1385" s="10">
        <v>45254</v>
      </c>
      <c r="L1385" t="s">
        <v>1800</v>
      </c>
      <c r="M1385" t="s">
        <v>28</v>
      </c>
      <c r="N1385" t="str">
        <f>IF(VLOOKUP(J1385,[1]liste!M:M,1,0)&gt;0,"oui","non")</f>
        <v>oui</v>
      </c>
      <c r="O1385" t="str">
        <f>VLOOKUP(J1385,[1]liste!M:N,2,0)</f>
        <v>DF</v>
      </c>
      <c r="P1385" t="e">
        <f>MATCH(J1385,[1]!Tableau1[Codearticle],0)</f>
        <v>#REF!</v>
      </c>
      <c r="R1385" t="str">
        <f ca="1">IFERROR(INDEX(Tableau1[[#Headers],[01_LANCEMENT]:[15]],1,MATCH(récap!H1385,OFFSET(Tableau1[[#Headers],[01_LANCEMENT]:[15]],MATCH(récap!J1385,Tableau1[Codearticle],0),0),0)),"")</f>
        <v/>
      </c>
      <c r="S1385" t="e">
        <f>IF(P1385=0,"",VLOOKUP(J1385,[1]!Tableau1[#All],3,0))</f>
        <v>#REF!</v>
      </c>
      <c r="T1385" s="11">
        <f t="shared" si="198"/>
        <v>47</v>
      </c>
      <c r="U1385" t="str">
        <f t="shared" si="199"/>
        <v>2023-47</v>
      </c>
    </row>
    <row r="1386" spans="5:21" x14ac:dyDescent="0.3">
      <c r="E1386">
        <v>6073865</v>
      </c>
      <c r="H1386">
        <v>170</v>
      </c>
      <c r="I1386" t="s">
        <v>1414</v>
      </c>
      <c r="J1386">
        <v>10028920</v>
      </c>
      <c r="K1386" s="10">
        <v>45245</v>
      </c>
      <c r="L1386" t="s">
        <v>1800</v>
      </c>
      <c r="M1386" t="s">
        <v>28</v>
      </c>
      <c r="N1386" t="str">
        <f>IF(VLOOKUP(J1386,[1]liste!M:M,1,0)&gt;0,"oui","non")</f>
        <v>oui</v>
      </c>
      <c r="O1386" t="str">
        <f>VLOOKUP(J1386,[1]liste!M:N,2,0)</f>
        <v>MANCHON</v>
      </c>
      <c r="P1386" t="e">
        <f>MATCH(J1386,[1]!Tableau1[Codearticle],0)</f>
        <v>#REF!</v>
      </c>
      <c r="R1386" t="str">
        <f ca="1">IFERROR(INDEX(Tableau1[[#Headers],[01_LANCEMENT]:[15]],1,MATCH(récap!H1386,OFFSET(Tableau1[[#Headers],[01_LANCEMENT]:[15]],MATCH(récap!J1386,Tableau1[Codearticle],0),0),0)),"")</f>
        <v/>
      </c>
      <c r="S1386" t="e">
        <f>IF(P1386=0,"",VLOOKUP(J1386,[1]!Tableau1[#All],3,0))</f>
        <v>#REF!</v>
      </c>
      <c r="T1386" s="11">
        <f t="shared" si="198"/>
        <v>46</v>
      </c>
      <c r="U1386" t="str">
        <f t="shared" si="199"/>
        <v>2023-46</v>
      </c>
    </row>
    <row r="1387" spans="5:21" x14ac:dyDescent="0.3">
      <c r="E1387">
        <v>8591870</v>
      </c>
      <c r="H1387">
        <v>207</v>
      </c>
      <c r="I1387" t="s">
        <v>1415</v>
      </c>
      <c r="J1387">
        <v>10028920</v>
      </c>
      <c r="K1387" s="10">
        <v>45259</v>
      </c>
      <c r="L1387" t="s">
        <v>1800</v>
      </c>
      <c r="M1387" t="s">
        <v>28</v>
      </c>
      <c r="N1387" t="str">
        <f>IF(VLOOKUP(J1387,[1]liste!M:M,1,0)&gt;0,"oui","non")</f>
        <v>oui</v>
      </c>
      <c r="O1387" t="str">
        <f>VLOOKUP(J1387,[1]liste!M:N,2,0)</f>
        <v>MANCHON</v>
      </c>
      <c r="P1387" t="e">
        <f>MATCH(J1387,[1]!Tableau1[Codearticle],0)</f>
        <v>#REF!</v>
      </c>
      <c r="R1387" t="str">
        <f ca="1">IFERROR(INDEX(Tableau1[[#Headers],[01_LANCEMENT]:[15]],1,MATCH(récap!H1387,OFFSET(Tableau1[[#Headers],[01_LANCEMENT]:[15]],MATCH(récap!J1387,Tableau1[Codearticle],0),0),0)),"")</f>
        <v/>
      </c>
      <c r="S1387" t="e">
        <f>IF(P1387=0,"",VLOOKUP(J1387,[1]!Tableau1[#All],3,0))</f>
        <v>#REF!</v>
      </c>
      <c r="T1387" s="11">
        <f t="shared" si="198"/>
        <v>48</v>
      </c>
      <c r="U1387" t="str">
        <f t="shared" si="199"/>
        <v>2023-48</v>
      </c>
    </row>
    <row r="1388" spans="5:21" x14ac:dyDescent="0.3">
      <c r="E1388">
        <v>2767801</v>
      </c>
      <c r="H1388">
        <v>190</v>
      </c>
      <c r="I1388" t="s">
        <v>1416</v>
      </c>
      <c r="J1388" t="s">
        <v>14</v>
      </c>
      <c r="K1388" s="10">
        <v>45252</v>
      </c>
      <c r="L1388" t="s">
        <v>1800</v>
      </c>
      <c r="M1388" t="s">
        <v>28</v>
      </c>
      <c r="N1388" t="str">
        <f>IF(VLOOKUP(J1388,[1]liste!M:M,1,0)&gt;0,"oui","non")</f>
        <v>oui</v>
      </c>
      <c r="O1388" t="str">
        <f>VLOOKUP(J1388,[1]liste!M:N,2,0)</f>
        <v>DF</v>
      </c>
      <c r="P1388" t="e">
        <f>MATCH(J1388,[1]!Tableau1[Codearticle],0)</f>
        <v>#REF!</v>
      </c>
      <c r="R1388" t="str">
        <f ca="1">IFERROR(INDEX(Tableau1[[#Headers],[01_LANCEMENT]:[15]],1,MATCH(récap!H1388,OFFSET(Tableau1[[#Headers],[01_LANCEMENT]:[15]],MATCH(récap!J1388,Tableau1[Codearticle],0),0),0)),"")</f>
        <v/>
      </c>
      <c r="S1388" t="e">
        <f>IF(P1388=0,"",VLOOKUP(J1388,[1]!Tableau1[#All],3,0))</f>
        <v>#REF!</v>
      </c>
      <c r="T1388" s="11">
        <f t="shared" si="198"/>
        <v>47</v>
      </c>
      <c r="U1388" t="str">
        <f t="shared" si="199"/>
        <v>2023-47</v>
      </c>
    </row>
    <row r="1389" spans="5:21" x14ac:dyDescent="0.3">
      <c r="E1389">
        <v>5494061</v>
      </c>
      <c r="H1389">
        <v>190</v>
      </c>
      <c r="I1389" t="s">
        <v>1417</v>
      </c>
      <c r="J1389" t="s">
        <v>14</v>
      </c>
      <c r="K1389" s="10">
        <v>45244</v>
      </c>
      <c r="L1389" t="s">
        <v>1800</v>
      </c>
      <c r="M1389" t="s">
        <v>28</v>
      </c>
      <c r="N1389" t="str">
        <f>IF(VLOOKUP(J1389,[1]liste!M:M,1,0)&gt;0,"oui","non")</f>
        <v>oui</v>
      </c>
      <c r="O1389" t="str">
        <f>VLOOKUP(J1389,[1]liste!M:N,2,0)</f>
        <v>DF</v>
      </c>
      <c r="P1389" t="e">
        <f>MATCH(J1389,[1]!Tableau1[Codearticle],0)</f>
        <v>#REF!</v>
      </c>
      <c r="R1389" t="str">
        <f ca="1">IFERROR(INDEX(Tableau1[[#Headers],[01_LANCEMENT]:[15]],1,MATCH(récap!H1389,OFFSET(Tableau1[[#Headers],[01_LANCEMENT]:[15]],MATCH(récap!J1389,Tableau1[Codearticle],0),0),0)),"")</f>
        <v/>
      </c>
      <c r="S1389" t="e">
        <f>IF(P1389=0,"",VLOOKUP(J1389,[1]!Tableau1[#All],3,0))</f>
        <v>#REF!</v>
      </c>
      <c r="T1389" s="11">
        <f t="shared" si="198"/>
        <v>46</v>
      </c>
      <c r="U1389" t="str">
        <f t="shared" si="199"/>
        <v>2023-46</v>
      </c>
    </row>
    <row r="1390" spans="5:21" x14ac:dyDescent="0.3">
      <c r="E1390">
        <v>8159248</v>
      </c>
      <c r="H1390">
        <v>190</v>
      </c>
      <c r="I1390" t="s">
        <v>1418</v>
      </c>
      <c r="J1390" t="s">
        <v>14</v>
      </c>
      <c r="K1390" s="10">
        <v>45260</v>
      </c>
      <c r="L1390" t="s">
        <v>1800</v>
      </c>
      <c r="M1390" t="s">
        <v>28</v>
      </c>
      <c r="N1390" t="str">
        <f>IF(VLOOKUP(J1390,[1]liste!M:M,1,0)&gt;0,"oui","non")</f>
        <v>oui</v>
      </c>
      <c r="O1390" t="str">
        <f>VLOOKUP(J1390,[1]liste!M:N,2,0)</f>
        <v>DF</v>
      </c>
      <c r="P1390" t="e">
        <f>MATCH(J1390,[1]!Tableau1[Codearticle],0)</f>
        <v>#REF!</v>
      </c>
      <c r="R1390" t="str">
        <f ca="1">IFERROR(INDEX(Tableau1[[#Headers],[01_LANCEMENT]:[15]],1,MATCH(récap!H1390,OFFSET(Tableau1[[#Headers],[01_LANCEMENT]:[15]],MATCH(récap!J1390,Tableau1[Codearticle],0),0),0)),"")</f>
        <v/>
      </c>
      <c r="S1390" t="e">
        <f>IF(P1390=0,"",VLOOKUP(J1390,[1]!Tableau1[#All],3,0))</f>
        <v>#REF!</v>
      </c>
      <c r="T1390" s="11">
        <f t="shared" si="198"/>
        <v>48</v>
      </c>
      <c r="U1390" t="str">
        <f t="shared" si="199"/>
        <v>2023-48</v>
      </c>
    </row>
    <row r="1391" spans="5:21" x14ac:dyDescent="0.3">
      <c r="E1391">
        <v>7637372</v>
      </c>
      <c r="H1391">
        <v>180</v>
      </c>
      <c r="I1391" t="s">
        <v>1419</v>
      </c>
      <c r="J1391" t="s">
        <v>14</v>
      </c>
      <c r="K1391" s="10">
        <v>45274</v>
      </c>
      <c r="L1391" t="s">
        <v>1800</v>
      </c>
      <c r="M1391" t="s">
        <v>28</v>
      </c>
      <c r="N1391" t="str">
        <f>IF(VLOOKUP(J1391,[1]liste!M:M,1,0)&gt;0,"oui","non")</f>
        <v>oui</v>
      </c>
      <c r="O1391" t="str">
        <f>VLOOKUP(J1391,[1]liste!M:N,2,0)</f>
        <v>DF</v>
      </c>
      <c r="P1391" t="e">
        <f>MATCH(J1391,[1]!Tableau1[Codearticle],0)</f>
        <v>#REF!</v>
      </c>
      <c r="R1391" t="str">
        <f ca="1">IFERROR(INDEX(Tableau1[[#Headers],[01_LANCEMENT]:[15]],1,MATCH(récap!H1391,OFFSET(Tableau1[[#Headers],[01_LANCEMENT]:[15]],MATCH(récap!J1391,Tableau1[Codearticle],0),0),0)),"")</f>
        <v/>
      </c>
      <c r="S1391" t="e">
        <f>IF(P1391=0,"",VLOOKUP(J1391,[1]!Tableau1[#All],3,0))</f>
        <v>#REF!</v>
      </c>
      <c r="T1391" s="11">
        <f t="shared" si="198"/>
        <v>50</v>
      </c>
      <c r="U1391" t="str">
        <f t="shared" si="199"/>
        <v>2023-50</v>
      </c>
    </row>
    <row r="1392" spans="5:21" x14ac:dyDescent="0.3">
      <c r="E1392">
        <v>1763051</v>
      </c>
      <c r="H1392">
        <v>238</v>
      </c>
      <c r="I1392" t="s">
        <v>1420</v>
      </c>
      <c r="J1392">
        <v>10028920</v>
      </c>
      <c r="K1392" s="10">
        <v>45280</v>
      </c>
      <c r="L1392" t="s">
        <v>1800</v>
      </c>
      <c r="M1392" t="s">
        <v>28</v>
      </c>
      <c r="N1392" t="str">
        <f>IF(VLOOKUP(J1392,[1]liste!M:M,1,0)&gt;0,"oui","non")</f>
        <v>oui</v>
      </c>
      <c r="O1392" t="str">
        <f>VLOOKUP(J1392,[1]liste!M:N,2,0)</f>
        <v>MANCHON</v>
      </c>
      <c r="P1392" t="e">
        <f>MATCH(J1392,[1]!Tableau1[Codearticle],0)</f>
        <v>#REF!</v>
      </c>
      <c r="R1392" t="str">
        <f ca="1">IFERROR(INDEX(Tableau1[[#Headers],[01_LANCEMENT]:[15]],1,MATCH(récap!H1392,OFFSET(Tableau1[[#Headers],[01_LANCEMENT]:[15]],MATCH(récap!J1392,Tableau1[Codearticle],0),0),0)),"")</f>
        <v/>
      </c>
      <c r="S1392" t="e">
        <f>IF(P1392=0,"",VLOOKUP(J1392,[1]!Tableau1[#All],3,0))</f>
        <v>#REF!</v>
      </c>
      <c r="T1392" s="11">
        <f t="shared" si="198"/>
        <v>51</v>
      </c>
      <c r="U1392" t="str">
        <f t="shared" si="199"/>
        <v>2023-51</v>
      </c>
    </row>
    <row r="1393" spans="5:21" x14ac:dyDescent="0.3">
      <c r="E1393">
        <v>9598357</v>
      </c>
      <c r="H1393">
        <v>238</v>
      </c>
      <c r="I1393" t="s">
        <v>1421</v>
      </c>
      <c r="J1393">
        <v>10028920</v>
      </c>
      <c r="K1393" s="10">
        <v>45280</v>
      </c>
      <c r="L1393" t="s">
        <v>1800</v>
      </c>
      <c r="M1393" t="s">
        <v>28</v>
      </c>
      <c r="N1393" t="str">
        <f>IF(VLOOKUP(J1393,[1]liste!M:M,1,0)&gt;0,"oui","non")</f>
        <v>oui</v>
      </c>
      <c r="O1393" t="str">
        <f>VLOOKUP(J1393,[1]liste!M:N,2,0)</f>
        <v>MANCHON</v>
      </c>
      <c r="P1393" t="e">
        <f>MATCH(J1393,[1]!Tableau1[Codearticle],0)</f>
        <v>#REF!</v>
      </c>
      <c r="R1393" t="str">
        <f ca="1">IFERROR(INDEX(Tableau1[[#Headers],[01_LANCEMENT]:[15]],1,MATCH(récap!H1393,OFFSET(Tableau1[[#Headers],[01_LANCEMENT]:[15]],MATCH(récap!J1393,Tableau1[Codearticle],0),0),0)),"")</f>
        <v/>
      </c>
      <c r="S1393" t="e">
        <f>IF(P1393=0,"",VLOOKUP(J1393,[1]!Tableau1[#All],3,0))</f>
        <v>#REF!</v>
      </c>
      <c r="T1393" s="11">
        <f t="shared" si="198"/>
        <v>51</v>
      </c>
      <c r="U1393" t="str">
        <f t="shared" si="199"/>
        <v>2023-51</v>
      </c>
    </row>
    <row r="1394" spans="5:21" x14ac:dyDescent="0.3">
      <c r="E1394">
        <v>4827368</v>
      </c>
      <c r="H1394">
        <v>190</v>
      </c>
      <c r="I1394" t="s">
        <v>1422</v>
      </c>
      <c r="J1394" t="s">
        <v>14</v>
      </c>
      <c r="K1394" s="10">
        <v>45260</v>
      </c>
      <c r="L1394" t="s">
        <v>1800</v>
      </c>
      <c r="M1394" t="s">
        <v>28</v>
      </c>
      <c r="N1394" t="str">
        <f>IF(VLOOKUP(J1394,[1]liste!M:M,1,0)&gt;0,"oui","non")</f>
        <v>oui</v>
      </c>
      <c r="O1394" t="str">
        <f>VLOOKUP(J1394,[1]liste!M:N,2,0)</f>
        <v>DF</v>
      </c>
      <c r="P1394" t="e">
        <f>MATCH(J1394,[1]!Tableau1[Codearticle],0)</f>
        <v>#REF!</v>
      </c>
      <c r="R1394" t="str">
        <f ca="1">IFERROR(INDEX(Tableau1[[#Headers],[01_LANCEMENT]:[15]],1,MATCH(récap!H1394,OFFSET(Tableau1[[#Headers],[01_LANCEMENT]:[15]],MATCH(récap!J1394,Tableau1[Codearticle],0),0),0)),"")</f>
        <v/>
      </c>
      <c r="S1394" t="e">
        <f>IF(P1394=0,"",VLOOKUP(J1394,[1]!Tableau1[#All],3,0))</f>
        <v>#REF!</v>
      </c>
      <c r="T1394" s="11">
        <f t="shared" si="198"/>
        <v>48</v>
      </c>
      <c r="U1394" t="str">
        <f t="shared" si="199"/>
        <v>2023-48</v>
      </c>
    </row>
    <row r="1395" spans="5:21" x14ac:dyDescent="0.3">
      <c r="E1395">
        <v>1108947</v>
      </c>
      <c r="H1395">
        <v>190</v>
      </c>
      <c r="I1395" t="s">
        <v>1423</v>
      </c>
      <c r="J1395" t="s">
        <v>14</v>
      </c>
      <c r="K1395" s="10">
        <v>45271</v>
      </c>
      <c r="L1395" t="s">
        <v>1800</v>
      </c>
      <c r="M1395" t="s">
        <v>28</v>
      </c>
      <c r="N1395" t="str">
        <f>IF(VLOOKUP(J1395,[1]liste!M:M,1,0)&gt;0,"oui","non")</f>
        <v>oui</v>
      </c>
      <c r="O1395" t="str">
        <f>VLOOKUP(J1395,[1]liste!M:N,2,0)</f>
        <v>DF</v>
      </c>
      <c r="P1395" t="e">
        <f>MATCH(J1395,[1]!Tableau1[Codearticle],0)</f>
        <v>#REF!</v>
      </c>
      <c r="R1395" t="str">
        <f ca="1">IFERROR(INDEX(Tableau1[[#Headers],[01_LANCEMENT]:[15]],1,MATCH(récap!H1395,OFFSET(Tableau1[[#Headers],[01_LANCEMENT]:[15]],MATCH(récap!J1395,Tableau1[Codearticle],0),0),0)),"")</f>
        <v/>
      </c>
      <c r="S1395" t="e">
        <f>IF(P1395=0,"",VLOOKUP(J1395,[1]!Tableau1[#All],3,0))</f>
        <v>#REF!</v>
      </c>
      <c r="T1395" s="11">
        <f t="shared" ref="T1395:T1401" si="200">_xlfn.ISOWEEKNUM(K1395)</f>
        <v>50</v>
      </c>
      <c r="U1395" t="str">
        <f t="shared" ref="U1395:U1401" si="201">YEAR(K1395)&amp;"-"&amp;""&amp;T1395</f>
        <v>2023-50</v>
      </c>
    </row>
    <row r="1396" spans="5:21" x14ac:dyDescent="0.3">
      <c r="E1396">
        <v>7978190</v>
      </c>
      <c r="H1396">
        <v>170</v>
      </c>
      <c r="I1396" t="s">
        <v>1424</v>
      </c>
      <c r="J1396">
        <v>10028920</v>
      </c>
      <c r="K1396" s="10">
        <v>45246</v>
      </c>
      <c r="L1396" t="s">
        <v>1800</v>
      </c>
      <c r="M1396" t="s">
        <v>28</v>
      </c>
      <c r="N1396" t="str">
        <f>IF(VLOOKUP(J1396,[1]liste!M:M,1,0)&gt;0,"oui","non")</f>
        <v>oui</v>
      </c>
      <c r="O1396" t="str">
        <f>VLOOKUP(J1396,[1]liste!M:N,2,0)</f>
        <v>MANCHON</v>
      </c>
      <c r="P1396" t="e">
        <f>MATCH(J1396,[1]!Tableau1[Codearticle],0)</f>
        <v>#REF!</v>
      </c>
      <c r="R1396" t="str">
        <f ca="1">IFERROR(INDEX(Tableau1[[#Headers],[01_LANCEMENT]:[15]],1,MATCH(récap!H1396,OFFSET(Tableau1[[#Headers],[01_LANCEMENT]:[15]],MATCH(récap!J1396,Tableau1[Codearticle],0),0),0)),"")</f>
        <v/>
      </c>
      <c r="S1396" t="e">
        <f>IF(P1396=0,"",VLOOKUP(J1396,[1]!Tableau1[#All],3,0))</f>
        <v>#REF!</v>
      </c>
      <c r="T1396" s="11">
        <f t="shared" si="200"/>
        <v>46</v>
      </c>
      <c r="U1396" t="str">
        <f t="shared" si="201"/>
        <v>2023-46</v>
      </c>
    </row>
    <row r="1397" spans="5:21" x14ac:dyDescent="0.3">
      <c r="E1397">
        <v>3263658</v>
      </c>
      <c r="H1397">
        <v>240</v>
      </c>
      <c r="I1397" t="s">
        <v>1425</v>
      </c>
      <c r="J1397">
        <v>10028920</v>
      </c>
      <c r="K1397" s="10">
        <v>45279</v>
      </c>
      <c r="L1397" t="s">
        <v>1800</v>
      </c>
      <c r="M1397" t="s">
        <v>28</v>
      </c>
      <c r="N1397" t="str">
        <f>IF(VLOOKUP(J1397,[1]liste!M:M,1,0)&gt;0,"oui","non")</f>
        <v>oui</v>
      </c>
      <c r="O1397" t="str">
        <f>VLOOKUP(J1397,[1]liste!M:N,2,0)</f>
        <v>MANCHON</v>
      </c>
      <c r="P1397" t="e">
        <f>MATCH(J1397,[1]!Tableau1[Codearticle],0)</f>
        <v>#REF!</v>
      </c>
      <c r="R1397" t="str">
        <f ca="1">IFERROR(INDEX(Tableau1[[#Headers],[01_LANCEMENT]:[15]],1,MATCH(récap!H1397,OFFSET(Tableau1[[#Headers],[01_LANCEMENT]:[15]],MATCH(récap!J1397,Tableau1[Codearticle],0),0),0)),"")</f>
        <v/>
      </c>
      <c r="S1397" t="e">
        <f>IF(P1397=0,"",VLOOKUP(J1397,[1]!Tableau1[#All],3,0))</f>
        <v>#REF!</v>
      </c>
      <c r="T1397" s="11">
        <f t="shared" si="200"/>
        <v>51</v>
      </c>
      <c r="U1397" t="str">
        <f t="shared" si="201"/>
        <v>2023-51</v>
      </c>
    </row>
    <row r="1398" spans="5:21" x14ac:dyDescent="0.3">
      <c r="E1398">
        <v>9132401</v>
      </c>
      <c r="H1398">
        <v>207</v>
      </c>
      <c r="I1398" t="s">
        <v>1426</v>
      </c>
      <c r="J1398">
        <v>10028920</v>
      </c>
      <c r="K1398" s="10">
        <v>45251</v>
      </c>
      <c r="L1398" t="s">
        <v>1800</v>
      </c>
      <c r="M1398" t="s">
        <v>28</v>
      </c>
      <c r="N1398" t="str">
        <f>IF(VLOOKUP(J1398,[1]liste!M:M,1,0)&gt;0,"oui","non")</f>
        <v>oui</v>
      </c>
      <c r="O1398" t="str">
        <f>VLOOKUP(J1398,[1]liste!M:N,2,0)</f>
        <v>MANCHON</v>
      </c>
      <c r="P1398" t="e">
        <f>MATCH(J1398,[1]!Tableau1[Codearticle],0)</f>
        <v>#REF!</v>
      </c>
      <c r="R1398" t="str">
        <f ca="1">IFERROR(INDEX(Tableau1[[#Headers],[01_LANCEMENT]:[15]],1,MATCH(récap!H1398,OFFSET(Tableau1[[#Headers],[01_LANCEMENT]:[15]],MATCH(récap!J1398,Tableau1[Codearticle],0),0),0)),"")</f>
        <v/>
      </c>
      <c r="S1398" t="e">
        <f>IF(P1398=0,"",VLOOKUP(J1398,[1]!Tableau1[#All],3,0))</f>
        <v>#REF!</v>
      </c>
      <c r="T1398" s="11">
        <f t="shared" si="200"/>
        <v>47</v>
      </c>
      <c r="U1398" t="str">
        <f t="shared" si="201"/>
        <v>2023-47</v>
      </c>
    </row>
    <row r="1399" spans="5:21" x14ac:dyDescent="0.3">
      <c r="E1399">
        <v>3625006</v>
      </c>
      <c r="H1399">
        <v>120</v>
      </c>
      <c r="I1399" t="s">
        <v>1427</v>
      </c>
      <c r="J1399">
        <v>10028920</v>
      </c>
      <c r="K1399" s="10">
        <v>45243</v>
      </c>
      <c r="L1399" t="s">
        <v>1800</v>
      </c>
      <c r="M1399" t="s">
        <v>28</v>
      </c>
      <c r="N1399" t="str">
        <f>IF(VLOOKUP(J1399,[1]liste!M:M,1,0)&gt;0,"oui","non")</f>
        <v>oui</v>
      </c>
      <c r="O1399" t="str">
        <f>VLOOKUP(J1399,[1]liste!M:N,2,0)</f>
        <v>MANCHON</v>
      </c>
      <c r="P1399" t="e">
        <f>MATCH(J1399,[1]!Tableau1[Codearticle],0)</f>
        <v>#REF!</v>
      </c>
      <c r="R1399" t="str">
        <f ca="1">IFERROR(INDEX(Tableau1[[#Headers],[01_LANCEMENT]:[15]],1,MATCH(récap!H1399,OFFSET(Tableau1[[#Headers],[01_LANCEMENT]:[15]],MATCH(récap!J1399,Tableau1[Codearticle],0),0),0)),"")</f>
        <v>03</v>
      </c>
      <c r="S1399" t="e">
        <f>IF(P1399=0,"",VLOOKUP(J1399,[1]!Tableau1[#All],3,0))</f>
        <v>#REF!</v>
      </c>
      <c r="T1399" s="11">
        <f t="shared" si="200"/>
        <v>46</v>
      </c>
      <c r="U1399" t="str">
        <f t="shared" si="201"/>
        <v>2023-46</v>
      </c>
    </row>
    <row r="1400" spans="5:21" x14ac:dyDescent="0.3">
      <c r="E1400">
        <v>9907770</v>
      </c>
      <c r="H1400">
        <v>236</v>
      </c>
      <c r="I1400" t="s">
        <v>1428</v>
      </c>
      <c r="J1400">
        <v>10028920</v>
      </c>
      <c r="K1400" s="10">
        <v>45268</v>
      </c>
      <c r="L1400" t="s">
        <v>1800</v>
      </c>
      <c r="M1400" t="s">
        <v>28</v>
      </c>
      <c r="N1400" t="str">
        <f>IF(VLOOKUP(J1400,[1]liste!M:M,1,0)&gt;0,"oui","non")</f>
        <v>oui</v>
      </c>
      <c r="O1400" t="str">
        <f>VLOOKUP(J1400,[1]liste!M:N,2,0)</f>
        <v>MANCHON</v>
      </c>
      <c r="P1400" t="e">
        <f>MATCH(J1400,[1]!Tableau1[Codearticle],0)</f>
        <v>#REF!</v>
      </c>
      <c r="R1400" t="str">
        <f ca="1">IFERROR(INDEX(Tableau1[[#Headers],[01_LANCEMENT]:[15]],1,MATCH(récap!H1400,OFFSET(Tableau1[[#Headers],[01_LANCEMENT]:[15]],MATCH(récap!J1400,Tableau1[Codearticle],0),0),0)),"")</f>
        <v/>
      </c>
      <c r="S1400" t="e">
        <f>IF(P1400=0,"",VLOOKUP(J1400,[1]!Tableau1[#All],3,0))</f>
        <v>#REF!</v>
      </c>
      <c r="T1400" s="11">
        <f t="shared" si="200"/>
        <v>49</v>
      </c>
      <c r="U1400" t="str">
        <f t="shared" si="201"/>
        <v>2023-49</v>
      </c>
    </row>
    <row r="1401" spans="5:21" x14ac:dyDescent="0.3">
      <c r="E1401">
        <v>6903304</v>
      </c>
      <c r="H1401">
        <v>170</v>
      </c>
      <c r="I1401" t="s">
        <v>1429</v>
      </c>
      <c r="J1401">
        <v>10028920</v>
      </c>
      <c r="K1401" s="10">
        <v>45245</v>
      </c>
      <c r="L1401" t="s">
        <v>1800</v>
      </c>
      <c r="M1401" t="s">
        <v>28</v>
      </c>
      <c r="N1401" t="str">
        <f>IF(VLOOKUP(J1401,[1]liste!M:M,1,0)&gt;0,"oui","non")</f>
        <v>oui</v>
      </c>
      <c r="O1401" t="str">
        <f>VLOOKUP(J1401,[1]liste!M:N,2,0)</f>
        <v>MANCHON</v>
      </c>
      <c r="P1401" t="e">
        <f>MATCH(J1401,[1]!Tableau1[Codearticle],0)</f>
        <v>#REF!</v>
      </c>
      <c r="R1401" t="str">
        <f ca="1">IFERROR(INDEX(Tableau1[[#Headers],[01_LANCEMENT]:[15]],1,MATCH(récap!H1401,OFFSET(Tableau1[[#Headers],[01_LANCEMENT]:[15]],MATCH(récap!J1401,Tableau1[Codearticle],0),0),0)),"")</f>
        <v/>
      </c>
      <c r="S1401" t="e">
        <f>IF(P1401=0,"",VLOOKUP(J1401,[1]!Tableau1[#All],3,0))</f>
        <v>#REF!</v>
      </c>
      <c r="T1401" s="11">
        <f t="shared" si="200"/>
        <v>46</v>
      </c>
      <c r="U1401" t="str">
        <f t="shared" si="201"/>
        <v>2023-46</v>
      </c>
    </row>
    <row r="1402" spans="5:21" x14ac:dyDescent="0.3">
      <c r="E1402">
        <v>1346985</v>
      </c>
      <c r="H1402">
        <v>240</v>
      </c>
      <c r="I1402" t="s">
        <v>1430</v>
      </c>
      <c r="J1402">
        <v>10028920</v>
      </c>
      <c r="K1402" s="10">
        <v>45267</v>
      </c>
      <c r="L1402" t="s">
        <v>1800</v>
      </c>
      <c r="M1402" t="s">
        <v>28</v>
      </c>
      <c r="N1402" t="str">
        <f>IF(VLOOKUP(J1402,[1]liste!M:M,1,0)&gt;0,"oui","non")</f>
        <v>oui</v>
      </c>
      <c r="O1402" t="str">
        <f>VLOOKUP(J1402,[1]liste!M:N,2,0)</f>
        <v>MANCHON</v>
      </c>
      <c r="P1402" t="e">
        <f>MATCH(J1402,[1]!Tableau1[Codearticle],0)</f>
        <v>#REF!</v>
      </c>
      <c r="R1402" t="str">
        <f ca="1">IFERROR(INDEX(Tableau1[[#Headers],[01_LANCEMENT]:[15]],1,MATCH(récap!H1402,OFFSET(Tableau1[[#Headers],[01_LANCEMENT]:[15]],MATCH(récap!J1402,Tableau1[Codearticle],0),0),0)),"")</f>
        <v/>
      </c>
      <c r="S1402" t="e">
        <f>IF(P1402=0,"",VLOOKUP(J1402,[1]!Tableau1[#All],3,0))</f>
        <v>#REF!</v>
      </c>
      <c r="T1402" s="11">
        <f t="shared" ref="T1402:T1406" si="202">_xlfn.ISOWEEKNUM(K1402)</f>
        <v>49</v>
      </c>
      <c r="U1402" t="str">
        <f t="shared" ref="U1402:U1406" si="203">YEAR(K1402)&amp;"-"&amp;""&amp;T1402</f>
        <v>2023-49</v>
      </c>
    </row>
    <row r="1403" spans="5:21" x14ac:dyDescent="0.3">
      <c r="E1403">
        <v>4180083</v>
      </c>
      <c r="H1403">
        <v>170</v>
      </c>
      <c r="I1403" t="s">
        <v>1431</v>
      </c>
      <c r="J1403">
        <v>10028920</v>
      </c>
      <c r="K1403" s="10">
        <v>45243</v>
      </c>
      <c r="L1403" t="s">
        <v>1800</v>
      </c>
      <c r="M1403" t="s">
        <v>28</v>
      </c>
      <c r="N1403" t="str">
        <f>IF(VLOOKUP(J1403,[1]liste!M:M,1,0)&gt;0,"oui","non")</f>
        <v>oui</v>
      </c>
      <c r="O1403" t="str">
        <f>VLOOKUP(J1403,[1]liste!M:N,2,0)</f>
        <v>MANCHON</v>
      </c>
      <c r="P1403" t="e">
        <f>MATCH(J1403,[1]!Tableau1[Codearticle],0)</f>
        <v>#REF!</v>
      </c>
      <c r="R1403" t="str">
        <f ca="1">IFERROR(INDEX(Tableau1[[#Headers],[01_LANCEMENT]:[15]],1,MATCH(récap!H1403,OFFSET(Tableau1[[#Headers],[01_LANCEMENT]:[15]],MATCH(récap!J1403,Tableau1[Codearticle],0),0),0)),"")</f>
        <v/>
      </c>
      <c r="S1403" t="e">
        <f>IF(P1403=0,"",VLOOKUP(J1403,[1]!Tableau1[#All],3,0))</f>
        <v>#REF!</v>
      </c>
      <c r="T1403" s="11">
        <f t="shared" si="202"/>
        <v>46</v>
      </c>
      <c r="U1403" t="str">
        <f t="shared" si="203"/>
        <v>2023-46</v>
      </c>
    </row>
    <row r="1404" spans="5:21" x14ac:dyDescent="0.3">
      <c r="E1404">
        <v>1171578</v>
      </c>
      <c r="H1404">
        <v>9040</v>
      </c>
      <c r="I1404" t="s">
        <v>1432</v>
      </c>
      <c r="J1404" t="s">
        <v>14</v>
      </c>
      <c r="K1404" s="10">
        <v>45236</v>
      </c>
      <c r="L1404" t="s">
        <v>1800</v>
      </c>
      <c r="M1404" t="s">
        <v>28</v>
      </c>
      <c r="N1404" t="str">
        <f>IF(VLOOKUP(J1404,[1]liste!M:M,1,0)&gt;0,"oui","non")</f>
        <v>oui</v>
      </c>
      <c r="O1404" t="str">
        <f>VLOOKUP(J1404,[1]liste!M:N,2,0)</f>
        <v>DF</v>
      </c>
      <c r="P1404" t="e">
        <f>MATCH(J1404,[1]!Tableau1[Codearticle],0)</f>
        <v>#REF!</v>
      </c>
      <c r="R1404" t="str">
        <f ca="1">IFERROR(INDEX(Tableau1[[#Headers],[01_LANCEMENT]:[15]],1,MATCH(récap!H1404,OFFSET(Tableau1[[#Headers],[01_LANCEMENT]:[15]],MATCH(récap!J1404,Tableau1[Codearticle],0),0),0)),"")</f>
        <v/>
      </c>
      <c r="S1404" t="e">
        <f>IF(P1404=0,"",VLOOKUP(J1404,[1]!Tableau1[#All],3,0))</f>
        <v>#REF!</v>
      </c>
      <c r="T1404" s="11">
        <f t="shared" si="202"/>
        <v>45</v>
      </c>
      <c r="U1404" t="str">
        <f t="shared" si="203"/>
        <v>2023-45</v>
      </c>
    </row>
    <row r="1405" spans="5:21" x14ac:dyDescent="0.3">
      <c r="E1405">
        <v>1949823</v>
      </c>
      <c r="H1405">
        <v>9040</v>
      </c>
      <c r="I1405" t="s">
        <v>1433</v>
      </c>
      <c r="J1405" t="s">
        <v>14</v>
      </c>
      <c r="K1405" s="10">
        <v>45257</v>
      </c>
      <c r="L1405" t="s">
        <v>1800</v>
      </c>
      <c r="M1405" t="s">
        <v>28</v>
      </c>
      <c r="N1405" t="str">
        <f>IF(VLOOKUP(J1405,[1]liste!M:M,1,0)&gt;0,"oui","non")</f>
        <v>oui</v>
      </c>
      <c r="O1405" t="str">
        <f>VLOOKUP(J1405,[1]liste!M:N,2,0)</f>
        <v>DF</v>
      </c>
      <c r="P1405" t="e">
        <f>MATCH(J1405,[1]!Tableau1[Codearticle],0)</f>
        <v>#REF!</v>
      </c>
      <c r="R1405" t="str">
        <f ca="1">IFERROR(INDEX(Tableau1[[#Headers],[01_LANCEMENT]:[15]],1,MATCH(récap!H1405,OFFSET(Tableau1[[#Headers],[01_LANCEMENT]:[15]],MATCH(récap!J1405,Tableau1[Codearticle],0),0),0)),"")</f>
        <v/>
      </c>
      <c r="S1405" t="e">
        <f>IF(P1405=0,"",VLOOKUP(J1405,[1]!Tableau1[#All],3,0))</f>
        <v>#REF!</v>
      </c>
      <c r="T1405" s="11">
        <f t="shared" si="202"/>
        <v>48</v>
      </c>
      <c r="U1405" t="str">
        <f t="shared" si="203"/>
        <v>2023-48</v>
      </c>
    </row>
    <row r="1406" spans="5:21" x14ac:dyDescent="0.3">
      <c r="E1406">
        <v>3775760</v>
      </c>
      <c r="H1406">
        <v>120</v>
      </c>
      <c r="I1406" t="s">
        <v>1434</v>
      </c>
      <c r="J1406">
        <v>10028920</v>
      </c>
      <c r="K1406" s="10">
        <v>45244</v>
      </c>
      <c r="L1406" t="s">
        <v>1800</v>
      </c>
      <c r="M1406" t="s">
        <v>28</v>
      </c>
      <c r="N1406" t="str">
        <f>IF(VLOOKUP(J1406,[1]liste!M:M,1,0)&gt;0,"oui","non")</f>
        <v>oui</v>
      </c>
      <c r="O1406" t="str">
        <f>VLOOKUP(J1406,[1]liste!M:N,2,0)</f>
        <v>MANCHON</v>
      </c>
      <c r="P1406" t="e">
        <f>MATCH(J1406,[1]!Tableau1[Codearticle],0)</f>
        <v>#REF!</v>
      </c>
      <c r="R1406" t="str">
        <f ca="1">IFERROR(INDEX(Tableau1[[#Headers],[01_LANCEMENT]:[15]],1,MATCH(récap!H1406,OFFSET(Tableau1[[#Headers],[01_LANCEMENT]:[15]],MATCH(récap!J1406,Tableau1[Codearticle],0),0),0)),"")</f>
        <v>03</v>
      </c>
      <c r="S1406" t="e">
        <f>IF(P1406=0,"",VLOOKUP(J1406,[1]!Tableau1[#All],3,0))</f>
        <v>#REF!</v>
      </c>
      <c r="T1406" s="11">
        <f t="shared" si="202"/>
        <v>46</v>
      </c>
      <c r="U1406" t="str">
        <f t="shared" si="203"/>
        <v>2023-46</v>
      </c>
    </row>
    <row r="1407" spans="5:21" x14ac:dyDescent="0.3">
      <c r="E1407">
        <v>1723406</v>
      </c>
      <c r="H1407">
        <v>190</v>
      </c>
      <c r="I1407" t="s">
        <v>1435</v>
      </c>
      <c r="J1407">
        <v>10028920</v>
      </c>
      <c r="K1407" s="10">
        <v>45252</v>
      </c>
      <c r="L1407" t="s">
        <v>1800</v>
      </c>
      <c r="M1407" t="s">
        <v>28</v>
      </c>
      <c r="N1407" t="str">
        <f>IF(VLOOKUP(J1407,[1]liste!M:M,1,0)&gt;0,"oui","non")</f>
        <v>oui</v>
      </c>
      <c r="O1407" t="str">
        <f>VLOOKUP(J1407,[1]liste!M:N,2,0)</f>
        <v>MANCHON</v>
      </c>
      <c r="P1407" t="e">
        <f>MATCH(J1407,[1]!Tableau1[Codearticle],0)</f>
        <v>#REF!</v>
      </c>
      <c r="R1407" t="str">
        <f ca="1">IFERROR(INDEX(Tableau1[[#Headers],[01_LANCEMENT]:[15]],1,MATCH(récap!H1407,OFFSET(Tableau1[[#Headers],[01_LANCEMENT]:[15]],MATCH(récap!J1407,Tableau1[Codearticle],0),0),0)),"")</f>
        <v/>
      </c>
      <c r="S1407" t="e">
        <f>IF(P1407=0,"",VLOOKUP(J1407,[1]!Tableau1[#All],3,0))</f>
        <v>#REF!</v>
      </c>
      <c r="T1407" s="11">
        <f t="shared" ref="T1407:T1413" si="204">_xlfn.ISOWEEKNUM(K1407)</f>
        <v>47</v>
      </c>
      <c r="U1407" t="str">
        <f t="shared" ref="U1407:U1413" si="205">YEAR(K1407)&amp;"-"&amp;""&amp;T1407</f>
        <v>2023-47</v>
      </c>
    </row>
    <row r="1408" spans="5:21" x14ac:dyDescent="0.3">
      <c r="E1408">
        <v>4771036</v>
      </c>
      <c r="H1408">
        <v>930</v>
      </c>
      <c r="I1408" t="s">
        <v>1436</v>
      </c>
      <c r="J1408">
        <v>10028920</v>
      </c>
      <c r="K1408" s="10">
        <v>45271</v>
      </c>
      <c r="L1408" t="s">
        <v>1800</v>
      </c>
      <c r="M1408" t="s">
        <v>28</v>
      </c>
      <c r="N1408" t="str">
        <f>IF(VLOOKUP(J1408,[1]liste!M:M,1,0)&gt;0,"oui","non")</f>
        <v>oui</v>
      </c>
      <c r="O1408" t="str">
        <f>VLOOKUP(J1408,[1]liste!M:N,2,0)</f>
        <v>MANCHON</v>
      </c>
      <c r="P1408" t="e">
        <f>MATCH(J1408,[1]!Tableau1[Codearticle],0)</f>
        <v>#REF!</v>
      </c>
      <c r="R1408" t="str">
        <f ca="1">IFERROR(INDEX(Tableau1[[#Headers],[01_LANCEMENT]:[15]],1,MATCH(récap!H1408,OFFSET(Tableau1[[#Headers],[01_LANCEMENT]:[15]],MATCH(récap!J1408,Tableau1[Codearticle],0),0),0)),"")</f>
        <v/>
      </c>
      <c r="S1408" t="e">
        <f>IF(P1408=0,"",VLOOKUP(J1408,[1]!Tableau1[#All],3,0))</f>
        <v>#REF!</v>
      </c>
      <c r="T1408" s="11">
        <f t="shared" si="204"/>
        <v>50</v>
      </c>
      <c r="U1408" t="str">
        <f t="shared" si="205"/>
        <v>2023-50</v>
      </c>
    </row>
    <row r="1409" spans="5:21" x14ac:dyDescent="0.3">
      <c r="E1409">
        <v>3834339</v>
      </c>
      <c r="H1409">
        <v>200</v>
      </c>
      <c r="I1409" t="s">
        <v>1437</v>
      </c>
      <c r="J1409" t="s">
        <v>14</v>
      </c>
      <c r="K1409" s="10">
        <v>45261</v>
      </c>
      <c r="L1409" t="s">
        <v>1800</v>
      </c>
      <c r="M1409" t="s">
        <v>28</v>
      </c>
      <c r="N1409" t="str">
        <f>IF(VLOOKUP(J1409,[1]liste!M:M,1,0)&gt;0,"oui","non")</f>
        <v>oui</v>
      </c>
      <c r="O1409" t="str">
        <f>VLOOKUP(J1409,[1]liste!M:N,2,0)</f>
        <v>DF</v>
      </c>
      <c r="P1409" t="e">
        <f>MATCH(J1409,[1]!Tableau1[Codearticle],0)</f>
        <v>#REF!</v>
      </c>
      <c r="R1409" t="str">
        <f ca="1">IFERROR(INDEX(Tableau1[[#Headers],[01_LANCEMENT]:[15]],1,MATCH(récap!H1409,OFFSET(Tableau1[[#Headers],[01_LANCEMENT]:[15]],MATCH(récap!J1409,Tableau1[Codearticle],0),0),0)),"")</f>
        <v/>
      </c>
      <c r="S1409" t="e">
        <f>IF(P1409=0,"",VLOOKUP(J1409,[1]!Tableau1[#All],3,0))</f>
        <v>#REF!</v>
      </c>
      <c r="T1409" s="11">
        <f t="shared" si="204"/>
        <v>48</v>
      </c>
      <c r="U1409" t="str">
        <f t="shared" si="205"/>
        <v>2023-48</v>
      </c>
    </row>
    <row r="1410" spans="5:21" x14ac:dyDescent="0.3">
      <c r="E1410">
        <v>6137908</v>
      </c>
      <c r="H1410">
        <v>9015</v>
      </c>
      <c r="I1410" t="s">
        <v>1438</v>
      </c>
      <c r="J1410" t="s">
        <v>14</v>
      </c>
      <c r="K1410" s="10">
        <v>45250</v>
      </c>
      <c r="L1410" t="s">
        <v>1800</v>
      </c>
      <c r="M1410" t="s">
        <v>28</v>
      </c>
      <c r="N1410" t="str">
        <f>IF(VLOOKUP(J1410,[1]liste!M:M,1,0)&gt;0,"oui","non")</f>
        <v>oui</v>
      </c>
      <c r="O1410" t="str">
        <f>VLOOKUP(J1410,[1]liste!M:N,2,0)</f>
        <v>DF</v>
      </c>
      <c r="P1410" t="e">
        <f>MATCH(J1410,[1]!Tableau1[Codearticle],0)</f>
        <v>#REF!</v>
      </c>
      <c r="R1410" t="str">
        <f ca="1">IFERROR(INDEX(Tableau1[[#Headers],[01_LANCEMENT]:[15]],1,MATCH(récap!H1410,OFFSET(Tableau1[[#Headers],[01_LANCEMENT]:[15]],MATCH(récap!J1410,Tableau1[Codearticle],0),0),0)),"")</f>
        <v/>
      </c>
      <c r="S1410" t="e">
        <f>IF(P1410=0,"",VLOOKUP(J1410,[1]!Tableau1[#All],3,0))</f>
        <v>#REF!</v>
      </c>
      <c r="T1410" s="11">
        <f t="shared" si="204"/>
        <v>47</v>
      </c>
      <c r="U1410" t="str">
        <f t="shared" si="205"/>
        <v>2023-47</v>
      </c>
    </row>
    <row r="1411" spans="5:21" x14ac:dyDescent="0.3">
      <c r="E1411">
        <v>5121150</v>
      </c>
      <c r="H1411">
        <v>180</v>
      </c>
      <c r="I1411" t="s">
        <v>1439</v>
      </c>
      <c r="J1411" t="s">
        <v>14</v>
      </c>
      <c r="K1411" s="10">
        <v>45252</v>
      </c>
      <c r="L1411" t="s">
        <v>1800</v>
      </c>
      <c r="M1411" t="s">
        <v>28</v>
      </c>
      <c r="N1411" t="str">
        <f>IF(VLOOKUP(J1411,[1]liste!M:M,1,0)&gt;0,"oui","non")</f>
        <v>oui</v>
      </c>
      <c r="O1411" t="str">
        <f>VLOOKUP(J1411,[1]liste!M:N,2,0)</f>
        <v>DF</v>
      </c>
      <c r="P1411" t="e">
        <f>MATCH(J1411,[1]!Tableau1[Codearticle],0)</f>
        <v>#REF!</v>
      </c>
      <c r="R1411" t="str">
        <f ca="1">IFERROR(INDEX(Tableau1[[#Headers],[01_LANCEMENT]:[15]],1,MATCH(récap!H1411,OFFSET(Tableau1[[#Headers],[01_LANCEMENT]:[15]],MATCH(récap!J1411,Tableau1[Codearticle],0),0),0)),"")</f>
        <v/>
      </c>
      <c r="S1411" t="e">
        <f>IF(P1411=0,"",VLOOKUP(J1411,[1]!Tableau1[#All],3,0))</f>
        <v>#REF!</v>
      </c>
      <c r="T1411" s="11">
        <f t="shared" si="204"/>
        <v>47</v>
      </c>
      <c r="U1411" t="str">
        <f t="shared" si="205"/>
        <v>2023-47</v>
      </c>
    </row>
    <row r="1412" spans="5:21" x14ac:dyDescent="0.3">
      <c r="E1412">
        <v>4881722</v>
      </c>
      <c r="H1412">
        <v>1010</v>
      </c>
      <c r="I1412" t="s">
        <v>1440</v>
      </c>
      <c r="J1412" t="s">
        <v>14</v>
      </c>
      <c r="K1412" s="10">
        <v>45254</v>
      </c>
      <c r="L1412" t="s">
        <v>1800</v>
      </c>
      <c r="M1412" t="s">
        <v>28</v>
      </c>
      <c r="N1412" t="str">
        <f>IF(VLOOKUP(J1412,[1]liste!M:M,1,0)&gt;0,"oui","non")</f>
        <v>oui</v>
      </c>
      <c r="O1412" t="str">
        <f>VLOOKUP(J1412,[1]liste!M:N,2,0)</f>
        <v>DF</v>
      </c>
      <c r="P1412" t="e">
        <f>MATCH(J1412,[1]!Tableau1[Codearticle],0)</f>
        <v>#REF!</v>
      </c>
      <c r="R1412" t="str">
        <f ca="1">IFERROR(INDEX(Tableau1[[#Headers],[01_LANCEMENT]:[15]],1,MATCH(récap!H1412,OFFSET(Tableau1[[#Headers],[01_LANCEMENT]:[15]],MATCH(récap!J1412,Tableau1[Codearticle],0),0),0)),"")</f>
        <v/>
      </c>
      <c r="S1412" t="e">
        <f>IF(P1412=0,"",VLOOKUP(J1412,[1]!Tableau1[#All],3,0))</f>
        <v>#REF!</v>
      </c>
      <c r="T1412" s="11">
        <f t="shared" si="204"/>
        <v>47</v>
      </c>
      <c r="U1412" t="str">
        <f t="shared" si="205"/>
        <v>2023-47</v>
      </c>
    </row>
    <row r="1413" spans="5:21" x14ac:dyDescent="0.3">
      <c r="E1413">
        <v>3076703</v>
      </c>
      <c r="H1413">
        <v>10</v>
      </c>
      <c r="I1413" t="s">
        <v>1441</v>
      </c>
      <c r="J1413">
        <v>10028920</v>
      </c>
      <c r="K1413" s="10">
        <v>45246</v>
      </c>
      <c r="L1413" t="s">
        <v>1800</v>
      </c>
      <c r="M1413" t="s">
        <v>28</v>
      </c>
      <c r="N1413" t="str">
        <f>IF(VLOOKUP(J1413,[1]liste!M:M,1,0)&gt;0,"oui","non")</f>
        <v>oui</v>
      </c>
      <c r="O1413" t="str">
        <f>VLOOKUP(J1413,[1]liste!M:N,2,0)</f>
        <v>MANCHON</v>
      </c>
      <c r="P1413" t="e">
        <f>MATCH(J1413,[1]!Tableau1[Codearticle],0)</f>
        <v>#REF!</v>
      </c>
      <c r="R1413" t="str">
        <f ca="1">IFERROR(INDEX(Tableau1[[#Headers],[01_LANCEMENT]:[15]],1,MATCH(récap!H1413,OFFSET(Tableau1[[#Headers],[01_LANCEMENT]:[15]],MATCH(récap!J1413,Tableau1[Codearticle],0),0),0)),"")</f>
        <v>01_LANCEMENT</v>
      </c>
      <c r="S1413" t="e">
        <f>IF(P1413=0,"",VLOOKUP(J1413,[1]!Tableau1[#All],3,0))</f>
        <v>#REF!</v>
      </c>
      <c r="T1413" s="11">
        <f t="shared" si="204"/>
        <v>46</v>
      </c>
      <c r="U1413" t="str">
        <f t="shared" si="205"/>
        <v>2023-46</v>
      </c>
    </row>
    <row r="1414" spans="5:21" x14ac:dyDescent="0.3">
      <c r="E1414">
        <v>5476279</v>
      </c>
      <c r="H1414">
        <v>900</v>
      </c>
      <c r="I1414" t="s">
        <v>1442</v>
      </c>
      <c r="J1414">
        <v>10028920</v>
      </c>
      <c r="K1414" s="10">
        <v>45239</v>
      </c>
      <c r="L1414" t="s">
        <v>1800</v>
      </c>
      <c r="M1414" t="s">
        <v>28</v>
      </c>
      <c r="N1414" t="str">
        <f>IF(VLOOKUP(J1414,[1]liste!M:M,1,0)&gt;0,"oui","non")</f>
        <v>oui</v>
      </c>
      <c r="O1414" t="str">
        <f>VLOOKUP(J1414,[1]liste!M:N,2,0)</f>
        <v>MANCHON</v>
      </c>
      <c r="P1414" t="e">
        <f>MATCH(J1414,[1]!Tableau1[Codearticle],0)</f>
        <v>#REF!</v>
      </c>
      <c r="R1414" t="str">
        <f ca="1">IFERROR(INDEX(Tableau1[[#Headers],[01_LANCEMENT]:[15]],1,MATCH(récap!H1414,OFFSET(Tableau1[[#Headers],[01_LANCEMENT]:[15]],MATCH(récap!J1414,Tableau1[Codearticle],0),0),0)),"")</f>
        <v/>
      </c>
      <c r="S1414" t="e">
        <f>IF(P1414=0,"",VLOOKUP(J1414,[1]!Tableau1[#All],3,0))</f>
        <v>#REF!</v>
      </c>
      <c r="T1414" s="11">
        <f t="shared" ref="T1414:T1426" si="206">_xlfn.ISOWEEKNUM(K1414)</f>
        <v>45</v>
      </c>
      <c r="U1414" t="str">
        <f t="shared" ref="U1414:U1426" si="207">YEAR(K1414)&amp;"-"&amp;""&amp;T1414</f>
        <v>2023-45</v>
      </c>
    </row>
    <row r="1415" spans="5:21" x14ac:dyDescent="0.3">
      <c r="E1415">
        <v>7164980</v>
      </c>
      <c r="H1415">
        <v>210</v>
      </c>
      <c r="I1415" t="s">
        <v>1443</v>
      </c>
      <c r="J1415">
        <v>10028920</v>
      </c>
      <c r="K1415" s="10">
        <v>45261</v>
      </c>
      <c r="L1415" t="s">
        <v>1800</v>
      </c>
      <c r="M1415" t="s">
        <v>28</v>
      </c>
      <c r="N1415" t="str">
        <f>IF(VLOOKUP(J1415,[1]liste!M:M,1,0)&gt;0,"oui","non")</f>
        <v>oui</v>
      </c>
      <c r="O1415" t="str">
        <f>VLOOKUP(J1415,[1]liste!M:N,2,0)</f>
        <v>MANCHON</v>
      </c>
      <c r="P1415" t="e">
        <f>MATCH(J1415,[1]!Tableau1[Codearticle],0)</f>
        <v>#REF!</v>
      </c>
      <c r="R1415" t="str">
        <f ca="1">IFERROR(INDEX(Tableau1[[#Headers],[01_LANCEMENT]:[15]],1,MATCH(récap!H1415,OFFSET(Tableau1[[#Headers],[01_LANCEMENT]:[15]],MATCH(récap!J1415,Tableau1[Codearticle],0),0),0)),"")</f>
        <v/>
      </c>
      <c r="S1415" t="e">
        <f>IF(P1415=0,"",VLOOKUP(J1415,[1]!Tableau1[#All],3,0))</f>
        <v>#REF!</v>
      </c>
      <c r="T1415" s="11">
        <f t="shared" si="206"/>
        <v>48</v>
      </c>
      <c r="U1415" t="str">
        <f t="shared" si="207"/>
        <v>2023-48</v>
      </c>
    </row>
    <row r="1416" spans="5:21" x14ac:dyDescent="0.3">
      <c r="E1416">
        <v>7790767</v>
      </c>
      <c r="H1416">
        <v>250</v>
      </c>
      <c r="I1416" t="s">
        <v>1444</v>
      </c>
      <c r="J1416">
        <v>10028920</v>
      </c>
      <c r="K1416" s="10">
        <v>45239</v>
      </c>
      <c r="L1416" t="s">
        <v>1800</v>
      </c>
      <c r="M1416" t="s">
        <v>28</v>
      </c>
      <c r="N1416" t="str">
        <f>IF(VLOOKUP(J1416,[1]liste!M:M,1,0)&gt;0,"oui","non")</f>
        <v>oui</v>
      </c>
      <c r="O1416" t="str">
        <f>VLOOKUP(J1416,[1]liste!M:N,2,0)</f>
        <v>MANCHON</v>
      </c>
      <c r="P1416" t="e">
        <f>MATCH(J1416,[1]!Tableau1[Codearticle],0)</f>
        <v>#REF!</v>
      </c>
      <c r="R1416" t="str">
        <f ca="1">IFERROR(INDEX(Tableau1[[#Headers],[01_LANCEMENT]:[15]],1,MATCH(récap!H1416,OFFSET(Tableau1[[#Headers],[01_LANCEMENT]:[15]],MATCH(récap!J1416,Tableau1[Codearticle],0),0),0)),"")</f>
        <v>15</v>
      </c>
      <c r="S1416" t="e">
        <f>IF(P1416=0,"",VLOOKUP(J1416,[1]!Tableau1[#All],3,0))</f>
        <v>#REF!</v>
      </c>
      <c r="T1416" s="11">
        <f t="shared" si="206"/>
        <v>45</v>
      </c>
      <c r="U1416" t="str">
        <f t="shared" si="207"/>
        <v>2023-45</v>
      </c>
    </row>
    <row r="1417" spans="5:21" x14ac:dyDescent="0.3">
      <c r="E1417">
        <v>5679181</v>
      </c>
      <c r="H1417">
        <v>190</v>
      </c>
      <c r="I1417" t="s">
        <v>1445</v>
      </c>
      <c r="J1417" t="s">
        <v>14</v>
      </c>
      <c r="K1417" s="10">
        <v>45275</v>
      </c>
      <c r="L1417" t="s">
        <v>1800</v>
      </c>
      <c r="M1417" t="s">
        <v>28</v>
      </c>
      <c r="N1417" t="str">
        <f>IF(VLOOKUP(J1417,[1]liste!M:M,1,0)&gt;0,"oui","non")</f>
        <v>oui</v>
      </c>
      <c r="O1417" t="str">
        <f>VLOOKUP(J1417,[1]liste!M:N,2,0)</f>
        <v>DF</v>
      </c>
      <c r="P1417" t="e">
        <f>MATCH(J1417,[1]!Tableau1[Codearticle],0)</f>
        <v>#REF!</v>
      </c>
      <c r="R1417" t="str">
        <f ca="1">IFERROR(INDEX(Tableau1[[#Headers],[01_LANCEMENT]:[15]],1,MATCH(récap!H1417,OFFSET(Tableau1[[#Headers],[01_LANCEMENT]:[15]],MATCH(récap!J1417,Tableau1[Codearticle],0),0),0)),"")</f>
        <v/>
      </c>
      <c r="S1417" t="e">
        <f>IF(P1417=0,"",VLOOKUP(J1417,[1]!Tableau1[#All],3,0))</f>
        <v>#REF!</v>
      </c>
      <c r="T1417" s="11">
        <f t="shared" si="206"/>
        <v>50</v>
      </c>
      <c r="U1417" t="str">
        <f t="shared" si="207"/>
        <v>2023-50</v>
      </c>
    </row>
    <row r="1418" spans="5:21" x14ac:dyDescent="0.3">
      <c r="E1418">
        <v>8860404</v>
      </c>
      <c r="H1418">
        <v>190</v>
      </c>
      <c r="I1418" t="s">
        <v>1446</v>
      </c>
      <c r="J1418" t="s">
        <v>14</v>
      </c>
      <c r="K1418" s="10">
        <v>45262</v>
      </c>
      <c r="L1418" t="s">
        <v>1800</v>
      </c>
      <c r="M1418" t="s">
        <v>28</v>
      </c>
      <c r="N1418" t="str">
        <f>IF(VLOOKUP(J1418,[1]liste!M:M,1,0)&gt;0,"oui","non")</f>
        <v>oui</v>
      </c>
      <c r="O1418" t="str">
        <f>VLOOKUP(J1418,[1]liste!M:N,2,0)</f>
        <v>DF</v>
      </c>
      <c r="P1418" t="e">
        <f>MATCH(J1418,[1]!Tableau1[Codearticle],0)</f>
        <v>#REF!</v>
      </c>
      <c r="R1418" t="str">
        <f ca="1">IFERROR(INDEX(Tableau1[[#Headers],[01_LANCEMENT]:[15]],1,MATCH(récap!H1418,OFFSET(Tableau1[[#Headers],[01_LANCEMENT]:[15]],MATCH(récap!J1418,Tableau1[Codearticle],0),0),0)),"")</f>
        <v/>
      </c>
      <c r="S1418" t="e">
        <f>IF(P1418=0,"",VLOOKUP(J1418,[1]!Tableau1[#All],3,0))</f>
        <v>#REF!</v>
      </c>
      <c r="T1418" s="11">
        <f t="shared" si="206"/>
        <v>48</v>
      </c>
      <c r="U1418" t="str">
        <f t="shared" si="207"/>
        <v>2023-48</v>
      </c>
    </row>
    <row r="1419" spans="5:21" x14ac:dyDescent="0.3">
      <c r="E1419">
        <v>4482525</v>
      </c>
      <c r="H1419">
        <v>190</v>
      </c>
      <c r="I1419" t="s">
        <v>1447</v>
      </c>
      <c r="J1419" t="s">
        <v>14</v>
      </c>
      <c r="K1419" s="10">
        <v>45280</v>
      </c>
      <c r="L1419" t="s">
        <v>1800</v>
      </c>
      <c r="M1419" t="s">
        <v>28</v>
      </c>
      <c r="N1419" t="str">
        <f>IF(VLOOKUP(J1419,[1]liste!M:M,1,0)&gt;0,"oui","non")</f>
        <v>oui</v>
      </c>
      <c r="O1419" t="str">
        <f>VLOOKUP(J1419,[1]liste!M:N,2,0)</f>
        <v>DF</v>
      </c>
      <c r="P1419" t="e">
        <f>MATCH(J1419,[1]!Tableau1[Codearticle],0)</f>
        <v>#REF!</v>
      </c>
      <c r="R1419" t="str">
        <f ca="1">IFERROR(INDEX(Tableau1[[#Headers],[01_LANCEMENT]:[15]],1,MATCH(récap!H1419,OFFSET(Tableau1[[#Headers],[01_LANCEMENT]:[15]],MATCH(récap!J1419,Tableau1[Codearticle],0),0),0)),"")</f>
        <v/>
      </c>
      <c r="S1419" t="e">
        <f>IF(P1419=0,"",VLOOKUP(J1419,[1]!Tableau1[#All],3,0))</f>
        <v>#REF!</v>
      </c>
      <c r="T1419" s="11">
        <f t="shared" si="206"/>
        <v>51</v>
      </c>
      <c r="U1419" t="str">
        <f t="shared" si="207"/>
        <v>2023-51</v>
      </c>
    </row>
    <row r="1420" spans="5:21" x14ac:dyDescent="0.3">
      <c r="E1420">
        <v>2149246</v>
      </c>
      <c r="H1420">
        <v>190</v>
      </c>
      <c r="I1420" t="s">
        <v>1448</v>
      </c>
      <c r="J1420" t="s">
        <v>14</v>
      </c>
      <c r="K1420" s="10">
        <v>45291</v>
      </c>
      <c r="L1420" t="s">
        <v>1800</v>
      </c>
      <c r="M1420" t="s">
        <v>28</v>
      </c>
      <c r="N1420" t="str">
        <f>IF(VLOOKUP(J1420,[1]liste!M:M,1,0)&gt;0,"oui","non")</f>
        <v>oui</v>
      </c>
      <c r="O1420" t="str">
        <f>VLOOKUP(J1420,[1]liste!M:N,2,0)</f>
        <v>DF</v>
      </c>
      <c r="P1420" t="e">
        <f>MATCH(J1420,[1]!Tableau1[Codearticle],0)</f>
        <v>#REF!</v>
      </c>
      <c r="R1420" t="str">
        <f ca="1">IFERROR(INDEX(Tableau1[[#Headers],[01_LANCEMENT]:[15]],1,MATCH(récap!H1420,OFFSET(Tableau1[[#Headers],[01_LANCEMENT]:[15]],MATCH(récap!J1420,Tableau1[Codearticle],0),0),0)),"")</f>
        <v/>
      </c>
      <c r="S1420" t="e">
        <f>IF(P1420=0,"",VLOOKUP(J1420,[1]!Tableau1[#All],3,0))</f>
        <v>#REF!</v>
      </c>
      <c r="T1420" s="11">
        <f t="shared" si="206"/>
        <v>52</v>
      </c>
      <c r="U1420" t="str">
        <f t="shared" si="207"/>
        <v>2023-52</v>
      </c>
    </row>
    <row r="1421" spans="5:21" x14ac:dyDescent="0.3">
      <c r="E1421">
        <v>4395821</v>
      </c>
      <c r="H1421">
        <v>180</v>
      </c>
      <c r="I1421" t="s">
        <v>1449</v>
      </c>
      <c r="J1421" t="s">
        <v>14</v>
      </c>
      <c r="K1421" s="10">
        <v>45251</v>
      </c>
      <c r="L1421" t="s">
        <v>1800</v>
      </c>
      <c r="M1421" t="s">
        <v>28</v>
      </c>
      <c r="N1421" t="str">
        <f>IF(VLOOKUP(J1421,[1]liste!M:M,1,0)&gt;0,"oui","non")</f>
        <v>oui</v>
      </c>
      <c r="O1421" t="str">
        <f>VLOOKUP(J1421,[1]liste!M:N,2,0)</f>
        <v>DF</v>
      </c>
      <c r="P1421" t="e">
        <f>MATCH(J1421,[1]!Tableau1[Codearticle],0)</f>
        <v>#REF!</v>
      </c>
      <c r="R1421" t="str">
        <f ca="1">IFERROR(INDEX(Tableau1[[#Headers],[01_LANCEMENT]:[15]],1,MATCH(récap!H1421,OFFSET(Tableau1[[#Headers],[01_LANCEMENT]:[15]],MATCH(récap!J1421,Tableau1[Codearticle],0),0),0)),"")</f>
        <v/>
      </c>
      <c r="S1421" t="e">
        <f>IF(P1421=0,"",VLOOKUP(J1421,[1]!Tableau1[#All],3,0))</f>
        <v>#REF!</v>
      </c>
      <c r="T1421" s="11">
        <f t="shared" si="206"/>
        <v>47</v>
      </c>
      <c r="U1421" t="str">
        <f t="shared" si="207"/>
        <v>2023-47</v>
      </c>
    </row>
    <row r="1422" spans="5:21" x14ac:dyDescent="0.3">
      <c r="E1422">
        <v>8482484</v>
      </c>
      <c r="H1422">
        <v>180</v>
      </c>
      <c r="I1422" t="s">
        <v>1450</v>
      </c>
      <c r="J1422" t="s">
        <v>14</v>
      </c>
      <c r="K1422" s="10">
        <v>45243</v>
      </c>
      <c r="L1422" t="s">
        <v>1800</v>
      </c>
      <c r="M1422" t="s">
        <v>28</v>
      </c>
      <c r="N1422" t="str">
        <f>IF(VLOOKUP(J1422,[1]liste!M:M,1,0)&gt;0,"oui","non")</f>
        <v>oui</v>
      </c>
      <c r="O1422" t="str">
        <f>VLOOKUP(J1422,[1]liste!M:N,2,0)</f>
        <v>DF</v>
      </c>
      <c r="P1422" t="e">
        <f>MATCH(J1422,[1]!Tableau1[Codearticle],0)</f>
        <v>#REF!</v>
      </c>
      <c r="R1422" t="str">
        <f ca="1">IFERROR(INDEX(Tableau1[[#Headers],[01_LANCEMENT]:[15]],1,MATCH(récap!H1422,OFFSET(Tableau1[[#Headers],[01_LANCEMENT]:[15]],MATCH(récap!J1422,Tableau1[Codearticle],0),0),0)),"")</f>
        <v/>
      </c>
      <c r="S1422" t="e">
        <f>IF(P1422=0,"",VLOOKUP(J1422,[1]!Tableau1[#All],3,0))</f>
        <v>#REF!</v>
      </c>
      <c r="T1422" s="11">
        <f t="shared" si="206"/>
        <v>46</v>
      </c>
      <c r="U1422" t="str">
        <f t="shared" si="207"/>
        <v>2023-46</v>
      </c>
    </row>
    <row r="1423" spans="5:21" x14ac:dyDescent="0.3">
      <c r="E1423">
        <v>6995082</v>
      </c>
      <c r="H1423">
        <v>180</v>
      </c>
      <c r="I1423" t="s">
        <v>1451</v>
      </c>
      <c r="J1423" t="s">
        <v>14</v>
      </c>
      <c r="K1423" s="10">
        <v>45259</v>
      </c>
      <c r="L1423" t="s">
        <v>1800</v>
      </c>
      <c r="M1423" t="s">
        <v>28</v>
      </c>
      <c r="N1423" t="str">
        <f>IF(VLOOKUP(J1423,[1]liste!M:M,1,0)&gt;0,"oui","non")</f>
        <v>oui</v>
      </c>
      <c r="O1423" t="str">
        <f>VLOOKUP(J1423,[1]liste!M:N,2,0)</f>
        <v>DF</v>
      </c>
      <c r="P1423" t="e">
        <f>MATCH(J1423,[1]!Tableau1[Codearticle],0)</f>
        <v>#REF!</v>
      </c>
      <c r="R1423" t="str">
        <f ca="1">IFERROR(INDEX(Tableau1[[#Headers],[01_LANCEMENT]:[15]],1,MATCH(récap!H1423,OFFSET(Tableau1[[#Headers],[01_LANCEMENT]:[15]],MATCH(récap!J1423,Tableau1[Codearticle],0),0),0)),"")</f>
        <v/>
      </c>
      <c r="S1423" t="e">
        <f>IF(P1423=0,"",VLOOKUP(J1423,[1]!Tableau1[#All],3,0))</f>
        <v>#REF!</v>
      </c>
      <c r="T1423" s="11">
        <f t="shared" si="206"/>
        <v>48</v>
      </c>
      <c r="U1423" t="str">
        <f t="shared" si="207"/>
        <v>2023-48</v>
      </c>
    </row>
    <row r="1424" spans="5:21" x14ac:dyDescent="0.3">
      <c r="E1424">
        <v>2749048</v>
      </c>
      <c r="H1424">
        <v>200</v>
      </c>
      <c r="I1424" t="s">
        <v>1452</v>
      </c>
      <c r="J1424" t="s">
        <v>14</v>
      </c>
      <c r="K1424" s="10">
        <v>45275</v>
      </c>
      <c r="L1424" t="s">
        <v>1800</v>
      </c>
      <c r="M1424" t="s">
        <v>28</v>
      </c>
      <c r="N1424" t="str">
        <f>IF(VLOOKUP(J1424,[1]liste!M:M,1,0)&gt;0,"oui","non")</f>
        <v>oui</v>
      </c>
      <c r="O1424" t="str">
        <f>VLOOKUP(J1424,[1]liste!M:N,2,0)</f>
        <v>DF</v>
      </c>
      <c r="P1424" t="e">
        <f>MATCH(J1424,[1]!Tableau1[Codearticle],0)</f>
        <v>#REF!</v>
      </c>
      <c r="R1424" t="str">
        <f ca="1">IFERROR(INDEX(Tableau1[[#Headers],[01_LANCEMENT]:[15]],1,MATCH(récap!H1424,OFFSET(Tableau1[[#Headers],[01_LANCEMENT]:[15]],MATCH(récap!J1424,Tableau1[Codearticle],0),0),0)),"")</f>
        <v/>
      </c>
      <c r="S1424" t="e">
        <f>IF(P1424=0,"",VLOOKUP(J1424,[1]!Tableau1[#All],3,0))</f>
        <v>#REF!</v>
      </c>
      <c r="T1424" s="11">
        <f t="shared" si="206"/>
        <v>50</v>
      </c>
      <c r="U1424" t="str">
        <f t="shared" si="207"/>
        <v>2023-50</v>
      </c>
    </row>
    <row r="1425" spans="5:21" x14ac:dyDescent="0.3">
      <c r="E1425">
        <v>8983553</v>
      </c>
      <c r="H1425">
        <v>180</v>
      </c>
      <c r="I1425" t="s">
        <v>1453</v>
      </c>
      <c r="J1425" t="s">
        <v>14</v>
      </c>
      <c r="K1425" s="10">
        <v>45268</v>
      </c>
      <c r="L1425" t="s">
        <v>1800</v>
      </c>
      <c r="M1425" t="s">
        <v>28</v>
      </c>
      <c r="N1425" t="str">
        <f>IF(VLOOKUP(J1425,[1]liste!M:M,1,0)&gt;0,"oui","non")</f>
        <v>oui</v>
      </c>
      <c r="O1425" t="str">
        <f>VLOOKUP(J1425,[1]liste!M:N,2,0)</f>
        <v>DF</v>
      </c>
      <c r="P1425" t="e">
        <f>MATCH(J1425,[1]!Tableau1[Codearticle],0)</f>
        <v>#REF!</v>
      </c>
      <c r="R1425" t="str">
        <f ca="1">IFERROR(INDEX(Tableau1[[#Headers],[01_LANCEMENT]:[15]],1,MATCH(récap!H1425,OFFSET(Tableau1[[#Headers],[01_LANCEMENT]:[15]],MATCH(récap!J1425,Tableau1[Codearticle],0),0),0)),"")</f>
        <v/>
      </c>
      <c r="S1425" t="e">
        <f>IF(P1425=0,"",VLOOKUP(J1425,[1]!Tableau1[#All],3,0))</f>
        <v>#REF!</v>
      </c>
      <c r="T1425" s="11">
        <f t="shared" si="206"/>
        <v>49</v>
      </c>
      <c r="U1425" t="str">
        <f t="shared" si="207"/>
        <v>2023-49</v>
      </c>
    </row>
    <row r="1426" spans="5:21" x14ac:dyDescent="0.3">
      <c r="E1426">
        <v>1719777</v>
      </c>
      <c r="H1426">
        <v>250</v>
      </c>
      <c r="I1426" t="s">
        <v>1454</v>
      </c>
      <c r="J1426">
        <v>10028920</v>
      </c>
      <c r="K1426" s="10">
        <v>45281</v>
      </c>
      <c r="L1426" t="s">
        <v>1800</v>
      </c>
      <c r="M1426" t="s">
        <v>28</v>
      </c>
      <c r="N1426" t="str">
        <f>IF(VLOOKUP(J1426,[1]liste!M:M,1,0)&gt;0,"oui","non")</f>
        <v>oui</v>
      </c>
      <c r="O1426" t="str">
        <f>VLOOKUP(J1426,[1]liste!M:N,2,0)</f>
        <v>MANCHON</v>
      </c>
      <c r="P1426" t="e">
        <f>MATCH(J1426,[1]!Tableau1[Codearticle],0)</f>
        <v>#REF!</v>
      </c>
      <c r="R1426" t="str">
        <f ca="1">IFERROR(INDEX(Tableau1[[#Headers],[01_LANCEMENT]:[15]],1,MATCH(récap!H1426,OFFSET(Tableau1[[#Headers],[01_LANCEMENT]:[15]],MATCH(récap!J1426,Tableau1[Codearticle],0),0),0)),"")</f>
        <v>15</v>
      </c>
      <c r="S1426" t="e">
        <f>IF(P1426=0,"",VLOOKUP(J1426,[1]!Tableau1[#All],3,0))</f>
        <v>#REF!</v>
      </c>
      <c r="T1426" s="11">
        <f t="shared" si="206"/>
        <v>51</v>
      </c>
      <c r="U1426" t="str">
        <f t="shared" si="207"/>
        <v>2023-51</v>
      </c>
    </row>
    <row r="1427" spans="5:21" x14ac:dyDescent="0.3">
      <c r="E1427">
        <v>1852963</v>
      </c>
      <c r="H1427">
        <v>930</v>
      </c>
      <c r="I1427" t="s">
        <v>1455</v>
      </c>
      <c r="J1427" t="s">
        <v>14</v>
      </c>
      <c r="K1427" s="10">
        <v>45253</v>
      </c>
      <c r="L1427" t="s">
        <v>1800</v>
      </c>
      <c r="M1427" t="s">
        <v>28</v>
      </c>
      <c r="N1427" t="str">
        <f>IF(VLOOKUP(J1427,[1]liste!M:M,1,0)&gt;0,"oui","non")</f>
        <v>oui</v>
      </c>
      <c r="O1427" t="str">
        <f>VLOOKUP(J1427,[1]liste!M:N,2,0)</f>
        <v>DF</v>
      </c>
      <c r="P1427" t="e">
        <f>MATCH(J1427,[1]!Tableau1[Codearticle],0)</f>
        <v>#REF!</v>
      </c>
      <c r="R1427" t="str">
        <f ca="1">IFERROR(INDEX(Tableau1[[#Headers],[01_LANCEMENT]:[15]],1,MATCH(récap!H1427,OFFSET(Tableau1[[#Headers],[01_LANCEMENT]:[15]],MATCH(récap!J1427,Tableau1[Codearticle],0),0),0)),"")</f>
        <v/>
      </c>
      <c r="S1427" t="e">
        <f>IF(P1427=0,"",VLOOKUP(J1427,[1]!Tableau1[#All],3,0))</f>
        <v>#REF!</v>
      </c>
      <c r="T1427" s="11">
        <f t="shared" ref="T1427:T1431" si="208">_xlfn.ISOWEEKNUM(K1427)</f>
        <v>47</v>
      </c>
      <c r="U1427" t="str">
        <f t="shared" ref="U1427:U1431" si="209">YEAR(K1427)&amp;"-"&amp;""&amp;T1427</f>
        <v>2023-47</v>
      </c>
    </row>
    <row r="1428" spans="5:21" x14ac:dyDescent="0.3">
      <c r="E1428">
        <v>1240525</v>
      </c>
      <c r="H1428">
        <v>180</v>
      </c>
      <c r="I1428" t="s">
        <v>1456</v>
      </c>
      <c r="J1428" t="s">
        <v>14</v>
      </c>
      <c r="K1428" s="10">
        <v>45258</v>
      </c>
      <c r="L1428" t="s">
        <v>1800</v>
      </c>
      <c r="M1428" t="s">
        <v>28</v>
      </c>
      <c r="N1428" t="str">
        <f>IF(VLOOKUP(J1428,[1]liste!M:M,1,0)&gt;0,"oui","non")</f>
        <v>oui</v>
      </c>
      <c r="O1428" t="str">
        <f>VLOOKUP(J1428,[1]liste!M:N,2,0)</f>
        <v>DF</v>
      </c>
      <c r="P1428" t="e">
        <f>MATCH(J1428,[1]!Tableau1[Codearticle],0)</f>
        <v>#REF!</v>
      </c>
      <c r="R1428" t="str">
        <f ca="1">IFERROR(INDEX(Tableau1[[#Headers],[01_LANCEMENT]:[15]],1,MATCH(récap!H1428,OFFSET(Tableau1[[#Headers],[01_LANCEMENT]:[15]],MATCH(récap!J1428,Tableau1[Codearticle],0),0),0)),"")</f>
        <v/>
      </c>
      <c r="S1428" t="e">
        <f>IF(P1428=0,"",VLOOKUP(J1428,[1]!Tableau1[#All],3,0))</f>
        <v>#REF!</v>
      </c>
      <c r="T1428" s="11">
        <f t="shared" si="208"/>
        <v>48</v>
      </c>
      <c r="U1428" t="str">
        <f t="shared" si="209"/>
        <v>2023-48</v>
      </c>
    </row>
    <row r="1429" spans="5:21" x14ac:dyDescent="0.3">
      <c r="E1429">
        <v>2778583</v>
      </c>
      <c r="H1429">
        <v>140</v>
      </c>
      <c r="I1429" t="s">
        <v>1457</v>
      </c>
      <c r="J1429" t="s">
        <v>14</v>
      </c>
      <c r="K1429" s="10">
        <v>45272</v>
      </c>
      <c r="L1429" t="s">
        <v>1800</v>
      </c>
      <c r="M1429" t="s">
        <v>28</v>
      </c>
      <c r="N1429" t="str">
        <f>IF(VLOOKUP(J1429,[1]liste!M:M,1,0)&gt;0,"oui","non")</f>
        <v>oui</v>
      </c>
      <c r="O1429" t="str">
        <f>VLOOKUP(J1429,[1]liste!M:N,2,0)</f>
        <v>DF</v>
      </c>
      <c r="P1429" t="e">
        <f>MATCH(J1429,[1]!Tableau1[Codearticle],0)</f>
        <v>#REF!</v>
      </c>
      <c r="R1429" t="str">
        <f ca="1">IFERROR(INDEX(Tableau1[[#Headers],[01_LANCEMENT]:[15]],1,MATCH(récap!H1429,OFFSET(Tableau1[[#Headers],[01_LANCEMENT]:[15]],MATCH(récap!J1429,Tableau1[Codearticle],0),0),0)),"")</f>
        <v/>
      </c>
      <c r="S1429" t="e">
        <f>IF(P1429=0,"",VLOOKUP(J1429,[1]!Tableau1[#All],3,0))</f>
        <v>#REF!</v>
      </c>
      <c r="T1429" s="11">
        <f t="shared" si="208"/>
        <v>50</v>
      </c>
      <c r="U1429" t="str">
        <f t="shared" si="209"/>
        <v>2023-50</v>
      </c>
    </row>
    <row r="1430" spans="5:21" x14ac:dyDescent="0.3">
      <c r="E1430">
        <v>1030261</v>
      </c>
      <c r="H1430">
        <v>226</v>
      </c>
      <c r="I1430" t="s">
        <v>1458</v>
      </c>
      <c r="J1430" t="s">
        <v>14</v>
      </c>
      <c r="K1430" s="10">
        <v>45273</v>
      </c>
      <c r="L1430" t="s">
        <v>1800</v>
      </c>
      <c r="M1430" t="s">
        <v>28</v>
      </c>
      <c r="N1430" t="str">
        <f>IF(VLOOKUP(J1430,[1]liste!M:M,1,0)&gt;0,"oui","non")</f>
        <v>oui</v>
      </c>
      <c r="O1430" t="str">
        <f>VLOOKUP(J1430,[1]liste!M:N,2,0)</f>
        <v>DF</v>
      </c>
      <c r="P1430" t="e">
        <f>MATCH(J1430,[1]!Tableau1[Codearticle],0)</f>
        <v>#REF!</v>
      </c>
      <c r="R1430" t="str">
        <f ca="1">IFERROR(INDEX(Tableau1[[#Headers],[01_LANCEMENT]:[15]],1,MATCH(récap!H1430,OFFSET(Tableau1[[#Headers],[01_LANCEMENT]:[15]],MATCH(récap!J1430,Tableau1[Codearticle],0),0),0)),"")</f>
        <v/>
      </c>
      <c r="S1430" t="e">
        <f>IF(P1430=0,"",VLOOKUP(J1430,[1]!Tableau1[#All],3,0))</f>
        <v>#REF!</v>
      </c>
      <c r="T1430" s="11">
        <f t="shared" si="208"/>
        <v>50</v>
      </c>
      <c r="U1430" t="str">
        <f t="shared" si="209"/>
        <v>2023-50</v>
      </c>
    </row>
    <row r="1431" spans="5:21" x14ac:dyDescent="0.3">
      <c r="E1431">
        <v>6917422</v>
      </c>
      <c r="H1431">
        <v>125</v>
      </c>
      <c r="I1431" t="s">
        <v>1459</v>
      </c>
      <c r="J1431">
        <v>10028920</v>
      </c>
      <c r="K1431" s="10">
        <v>45274</v>
      </c>
      <c r="L1431" t="s">
        <v>1800</v>
      </c>
      <c r="M1431" t="s">
        <v>28</v>
      </c>
      <c r="N1431" t="str">
        <f>IF(VLOOKUP(J1431,[1]liste!M:M,1,0)&gt;0,"oui","non")</f>
        <v>oui</v>
      </c>
      <c r="O1431" t="str">
        <f>VLOOKUP(J1431,[1]liste!M:N,2,0)</f>
        <v>MANCHON</v>
      </c>
      <c r="P1431" t="e">
        <f>MATCH(J1431,[1]!Tableau1[Codearticle],0)</f>
        <v>#REF!</v>
      </c>
      <c r="R1431" t="str">
        <f ca="1">IFERROR(INDEX(Tableau1[[#Headers],[01_LANCEMENT]:[15]],1,MATCH(récap!H1431,OFFSET(Tableau1[[#Headers],[01_LANCEMENT]:[15]],MATCH(récap!J1431,Tableau1[Codearticle],0),0),0)),"")</f>
        <v/>
      </c>
      <c r="S1431" t="e">
        <f>IF(P1431=0,"",VLOOKUP(J1431,[1]!Tableau1[#All],3,0))</f>
        <v>#REF!</v>
      </c>
      <c r="T1431" s="11">
        <f t="shared" si="208"/>
        <v>50</v>
      </c>
      <c r="U1431" t="str">
        <f t="shared" si="209"/>
        <v>2023-50</v>
      </c>
    </row>
    <row r="1432" spans="5:21" x14ac:dyDescent="0.3">
      <c r="E1432">
        <v>9591595</v>
      </c>
      <c r="H1432">
        <v>140</v>
      </c>
      <c r="I1432" t="s">
        <v>1460</v>
      </c>
      <c r="J1432" t="s">
        <v>14</v>
      </c>
      <c r="K1432" s="10">
        <v>45259</v>
      </c>
      <c r="L1432" t="s">
        <v>1800</v>
      </c>
      <c r="M1432" t="s">
        <v>28</v>
      </c>
      <c r="N1432" t="str">
        <f>IF(VLOOKUP(J1432,[1]liste!M:M,1,0)&gt;0,"oui","non")</f>
        <v>oui</v>
      </c>
      <c r="O1432" t="str">
        <f>VLOOKUP(J1432,[1]liste!M:N,2,0)</f>
        <v>DF</v>
      </c>
      <c r="P1432" t="e">
        <f>MATCH(J1432,[1]!Tableau1[Codearticle],0)</f>
        <v>#REF!</v>
      </c>
      <c r="R1432" t="str">
        <f ca="1">IFERROR(INDEX(Tableau1[[#Headers],[01_LANCEMENT]:[15]],1,MATCH(récap!H1432,OFFSET(Tableau1[[#Headers],[01_LANCEMENT]:[15]],MATCH(récap!J1432,Tableau1[Codearticle],0),0),0)),"")</f>
        <v/>
      </c>
      <c r="S1432" t="e">
        <f>IF(P1432=0,"",VLOOKUP(J1432,[1]!Tableau1[#All],3,0))</f>
        <v>#REF!</v>
      </c>
      <c r="T1432" s="11">
        <f t="shared" ref="T1432" si="210">_xlfn.ISOWEEKNUM(K1432)</f>
        <v>48</v>
      </c>
      <c r="U1432" t="str">
        <f t="shared" ref="U1432" si="211">YEAR(K1432)&amp;"-"&amp;""&amp;T1432</f>
        <v>2023-48</v>
      </c>
    </row>
    <row r="1433" spans="5:21" x14ac:dyDescent="0.3">
      <c r="E1433">
        <v>9583838</v>
      </c>
      <c r="H1433">
        <v>180</v>
      </c>
      <c r="I1433" t="s">
        <v>1461</v>
      </c>
      <c r="J1433" t="s">
        <v>14</v>
      </c>
      <c r="K1433" s="10">
        <v>45268</v>
      </c>
      <c r="L1433" t="s">
        <v>1800</v>
      </c>
      <c r="M1433" t="s">
        <v>28</v>
      </c>
      <c r="N1433" t="str">
        <f>IF(VLOOKUP(J1433,[1]liste!M:M,1,0)&gt;0,"oui","non")</f>
        <v>oui</v>
      </c>
      <c r="O1433" t="str">
        <f>VLOOKUP(J1433,[1]liste!M:N,2,0)</f>
        <v>DF</v>
      </c>
      <c r="P1433" t="e">
        <f>MATCH(J1433,[1]!Tableau1[Codearticle],0)</f>
        <v>#REF!</v>
      </c>
      <c r="R1433" t="str">
        <f ca="1">IFERROR(INDEX(Tableau1[[#Headers],[01_LANCEMENT]:[15]],1,MATCH(récap!H1433,OFFSET(Tableau1[[#Headers],[01_LANCEMENT]:[15]],MATCH(récap!J1433,Tableau1[Codearticle],0),0),0)),"")</f>
        <v/>
      </c>
      <c r="S1433" t="e">
        <f>IF(P1433=0,"",VLOOKUP(J1433,[1]!Tableau1[#All],3,0))</f>
        <v>#REF!</v>
      </c>
      <c r="T1433" s="11">
        <f t="shared" ref="T1433:T1439" si="212">_xlfn.ISOWEEKNUM(K1433)</f>
        <v>49</v>
      </c>
      <c r="U1433" t="str">
        <f t="shared" ref="U1433:U1439" si="213">YEAR(K1433)&amp;"-"&amp;""&amp;T1433</f>
        <v>2023-49</v>
      </c>
    </row>
    <row r="1434" spans="5:21" x14ac:dyDescent="0.3">
      <c r="E1434">
        <v>7168179</v>
      </c>
      <c r="H1434">
        <v>180</v>
      </c>
      <c r="I1434" t="s">
        <v>1462</v>
      </c>
      <c r="J1434" t="s">
        <v>14</v>
      </c>
      <c r="K1434" s="10">
        <v>45240</v>
      </c>
      <c r="L1434" t="s">
        <v>1800</v>
      </c>
      <c r="M1434" t="s">
        <v>28</v>
      </c>
      <c r="N1434" t="str">
        <f>IF(VLOOKUP(J1434,[1]liste!M:M,1,0)&gt;0,"oui","non")</f>
        <v>oui</v>
      </c>
      <c r="O1434" t="str">
        <f>VLOOKUP(J1434,[1]liste!M:N,2,0)</f>
        <v>DF</v>
      </c>
      <c r="P1434" t="e">
        <f>MATCH(J1434,[1]!Tableau1[Codearticle],0)</f>
        <v>#REF!</v>
      </c>
      <c r="R1434" t="str">
        <f ca="1">IFERROR(INDEX(Tableau1[[#Headers],[01_LANCEMENT]:[15]],1,MATCH(récap!H1434,OFFSET(Tableau1[[#Headers],[01_LANCEMENT]:[15]],MATCH(récap!J1434,Tableau1[Codearticle],0),0),0)),"")</f>
        <v/>
      </c>
      <c r="S1434" t="e">
        <f>IF(P1434=0,"",VLOOKUP(J1434,[1]!Tableau1[#All],3,0))</f>
        <v>#REF!</v>
      </c>
      <c r="T1434" s="11">
        <f t="shared" si="212"/>
        <v>45</v>
      </c>
      <c r="U1434" t="str">
        <f t="shared" si="213"/>
        <v>2023-45</v>
      </c>
    </row>
    <row r="1435" spans="5:21" x14ac:dyDescent="0.3">
      <c r="E1435">
        <v>5563666</v>
      </c>
      <c r="H1435">
        <v>180</v>
      </c>
      <c r="I1435" t="s">
        <v>1463</v>
      </c>
      <c r="J1435">
        <v>10028920</v>
      </c>
      <c r="K1435" s="10">
        <v>45248</v>
      </c>
      <c r="L1435" t="s">
        <v>1800</v>
      </c>
      <c r="M1435" t="s">
        <v>28</v>
      </c>
      <c r="N1435" t="str">
        <f>IF(VLOOKUP(J1435,[1]liste!M:M,1,0)&gt;0,"oui","non")</f>
        <v>oui</v>
      </c>
      <c r="O1435" t="str">
        <f>VLOOKUP(J1435,[1]liste!M:N,2,0)</f>
        <v>MANCHON</v>
      </c>
      <c r="P1435" t="e">
        <f>MATCH(J1435,[1]!Tableau1[Codearticle],0)</f>
        <v>#REF!</v>
      </c>
      <c r="R1435" t="str">
        <f ca="1">IFERROR(INDEX(Tableau1[[#Headers],[01_LANCEMENT]:[15]],1,MATCH(récap!H1435,OFFSET(Tableau1[[#Headers],[01_LANCEMENT]:[15]],MATCH(récap!J1435,Tableau1[Codearticle],0),0),0)),"")</f>
        <v>04</v>
      </c>
      <c r="S1435" t="e">
        <f>IF(P1435=0,"",VLOOKUP(J1435,[1]!Tableau1[#All],3,0))</f>
        <v>#REF!</v>
      </c>
      <c r="T1435" s="11">
        <f t="shared" si="212"/>
        <v>46</v>
      </c>
      <c r="U1435" t="str">
        <f t="shared" si="213"/>
        <v>2023-46</v>
      </c>
    </row>
    <row r="1436" spans="5:21" x14ac:dyDescent="0.3">
      <c r="E1436">
        <v>9757207</v>
      </c>
      <c r="H1436">
        <v>50</v>
      </c>
      <c r="I1436" t="s">
        <v>1464</v>
      </c>
      <c r="J1436">
        <v>10028920</v>
      </c>
      <c r="K1436" s="10">
        <v>45272</v>
      </c>
      <c r="L1436" t="s">
        <v>1800</v>
      </c>
      <c r="M1436" t="s">
        <v>28</v>
      </c>
      <c r="N1436" t="str">
        <f>IF(VLOOKUP(J1436,[1]liste!M:M,1,0)&gt;0,"oui","non")</f>
        <v>oui</v>
      </c>
      <c r="O1436" t="str">
        <f>VLOOKUP(J1436,[1]liste!M:N,2,0)</f>
        <v>MANCHON</v>
      </c>
      <c r="P1436" t="e">
        <f>MATCH(J1436,[1]!Tableau1[Codearticle],0)</f>
        <v>#REF!</v>
      </c>
      <c r="R1436" t="str">
        <f ca="1">IFERROR(INDEX(Tableau1[[#Headers],[01_LANCEMENT]:[15]],1,MATCH(récap!H1436,OFFSET(Tableau1[[#Headers],[01_LANCEMENT]:[15]],MATCH(récap!J1436,Tableau1[Codearticle],0),0),0)),"")</f>
        <v/>
      </c>
      <c r="S1436" t="e">
        <f>IF(P1436=0,"",VLOOKUP(J1436,[1]!Tableau1[#All],3,0))</f>
        <v>#REF!</v>
      </c>
      <c r="T1436" s="11">
        <f t="shared" si="212"/>
        <v>50</v>
      </c>
      <c r="U1436" t="str">
        <f t="shared" si="213"/>
        <v>2023-50</v>
      </c>
    </row>
    <row r="1437" spans="5:21" x14ac:dyDescent="0.3">
      <c r="E1437">
        <v>9087211</v>
      </c>
      <c r="H1437">
        <v>145</v>
      </c>
      <c r="I1437" t="s">
        <v>1465</v>
      </c>
      <c r="J1437">
        <v>10028920</v>
      </c>
      <c r="K1437" s="10">
        <v>45253</v>
      </c>
      <c r="L1437" t="s">
        <v>1800</v>
      </c>
      <c r="M1437" t="s">
        <v>28</v>
      </c>
      <c r="N1437" t="str">
        <f>IF(VLOOKUP(J1437,[1]liste!M:M,1,0)&gt;0,"oui","non")</f>
        <v>oui</v>
      </c>
      <c r="O1437" t="str">
        <f>VLOOKUP(J1437,[1]liste!M:N,2,0)</f>
        <v>MANCHON</v>
      </c>
      <c r="P1437" t="e">
        <f>MATCH(J1437,[1]!Tableau1[Codearticle],0)</f>
        <v>#REF!</v>
      </c>
      <c r="R1437" t="str">
        <f ca="1">IFERROR(INDEX(Tableau1[[#Headers],[01_LANCEMENT]:[15]],1,MATCH(récap!H1437,OFFSET(Tableau1[[#Headers],[01_LANCEMENT]:[15]],MATCH(récap!J1437,Tableau1[Codearticle],0),0),0)),"")</f>
        <v/>
      </c>
      <c r="S1437" t="e">
        <f>IF(P1437=0,"",VLOOKUP(J1437,[1]!Tableau1[#All],3,0))</f>
        <v>#REF!</v>
      </c>
      <c r="T1437" s="11">
        <f t="shared" si="212"/>
        <v>47</v>
      </c>
      <c r="U1437" t="str">
        <f t="shared" si="213"/>
        <v>2023-47</v>
      </c>
    </row>
    <row r="1438" spans="5:21" x14ac:dyDescent="0.3">
      <c r="E1438">
        <v>8329536</v>
      </c>
      <c r="H1438">
        <v>116</v>
      </c>
      <c r="I1438" t="s">
        <v>1466</v>
      </c>
      <c r="J1438">
        <v>10028920</v>
      </c>
      <c r="K1438" s="10">
        <v>45266</v>
      </c>
      <c r="L1438" t="s">
        <v>1800</v>
      </c>
      <c r="M1438" t="s">
        <v>28</v>
      </c>
      <c r="N1438" t="str">
        <f>IF(VLOOKUP(J1438,[1]liste!M:M,1,0)&gt;0,"oui","non")</f>
        <v>oui</v>
      </c>
      <c r="O1438" t="str">
        <f>VLOOKUP(J1438,[1]liste!M:N,2,0)</f>
        <v>MANCHON</v>
      </c>
      <c r="P1438" t="e">
        <f>MATCH(J1438,[1]!Tableau1[Codearticle],0)</f>
        <v>#REF!</v>
      </c>
      <c r="R1438" t="str">
        <f ca="1">IFERROR(INDEX(Tableau1[[#Headers],[01_LANCEMENT]:[15]],1,MATCH(récap!H1438,OFFSET(Tableau1[[#Headers],[01_LANCEMENT]:[15]],MATCH(récap!J1438,Tableau1[Codearticle],0),0),0)),"")</f>
        <v/>
      </c>
      <c r="S1438" t="e">
        <f>IF(P1438=0,"",VLOOKUP(J1438,[1]!Tableau1[#All],3,0))</f>
        <v>#REF!</v>
      </c>
      <c r="T1438" s="11">
        <f t="shared" si="212"/>
        <v>49</v>
      </c>
      <c r="U1438" t="str">
        <f t="shared" si="213"/>
        <v>2023-49</v>
      </c>
    </row>
    <row r="1439" spans="5:21" x14ac:dyDescent="0.3">
      <c r="E1439">
        <v>3565932</v>
      </c>
      <c r="H1439">
        <v>960</v>
      </c>
      <c r="I1439" t="s">
        <v>1467</v>
      </c>
      <c r="J1439" t="s">
        <v>14</v>
      </c>
      <c r="K1439" s="10">
        <v>45271</v>
      </c>
      <c r="L1439" t="s">
        <v>1800</v>
      </c>
      <c r="M1439" t="s">
        <v>28</v>
      </c>
      <c r="N1439" t="str">
        <f>IF(VLOOKUP(J1439,[1]liste!M:M,1,0)&gt;0,"oui","non")</f>
        <v>oui</v>
      </c>
      <c r="O1439" t="str">
        <f>VLOOKUP(J1439,[1]liste!M:N,2,0)</f>
        <v>DF</v>
      </c>
      <c r="P1439" t="e">
        <f>MATCH(J1439,[1]!Tableau1[Codearticle],0)</f>
        <v>#REF!</v>
      </c>
      <c r="R1439" t="str">
        <f ca="1">IFERROR(INDEX(Tableau1[[#Headers],[01_LANCEMENT]:[15]],1,MATCH(récap!H1439,OFFSET(Tableau1[[#Headers],[01_LANCEMENT]:[15]],MATCH(récap!J1439,Tableau1[Codearticle],0),0),0)),"")</f>
        <v/>
      </c>
      <c r="S1439" t="e">
        <f>IF(P1439=0,"",VLOOKUP(J1439,[1]!Tableau1[#All],3,0))</f>
        <v>#REF!</v>
      </c>
      <c r="T1439" s="11">
        <f t="shared" si="212"/>
        <v>50</v>
      </c>
      <c r="U1439" t="str">
        <f t="shared" si="213"/>
        <v>2023-50</v>
      </c>
    </row>
    <row r="1440" spans="5:21" x14ac:dyDescent="0.3">
      <c r="E1440">
        <v>2961192</v>
      </c>
      <c r="H1440">
        <v>200</v>
      </c>
      <c r="I1440" t="s">
        <v>1468</v>
      </c>
      <c r="J1440" t="s">
        <v>14</v>
      </c>
      <c r="K1440" s="10">
        <v>45244</v>
      </c>
      <c r="L1440" t="s">
        <v>1800</v>
      </c>
      <c r="M1440" t="s">
        <v>28</v>
      </c>
      <c r="N1440" t="str">
        <f>IF(VLOOKUP(J1440,[1]liste!M:M,1,0)&gt;0,"oui","non")</f>
        <v>oui</v>
      </c>
      <c r="O1440" t="str">
        <f>VLOOKUP(J1440,[1]liste!M:N,2,0)</f>
        <v>DF</v>
      </c>
      <c r="P1440" t="e">
        <f>MATCH(J1440,[1]!Tableau1[Codearticle],0)</f>
        <v>#REF!</v>
      </c>
      <c r="R1440" t="str">
        <f ca="1">IFERROR(INDEX(Tableau1[[#Headers],[01_LANCEMENT]:[15]],1,MATCH(récap!H1440,OFFSET(Tableau1[[#Headers],[01_LANCEMENT]:[15]],MATCH(récap!J1440,Tableau1[Codearticle],0),0),0)),"")</f>
        <v/>
      </c>
      <c r="S1440" t="e">
        <f>IF(P1440=0,"",VLOOKUP(J1440,[1]!Tableau1[#All],3,0))</f>
        <v>#REF!</v>
      </c>
      <c r="T1440" s="11">
        <f t="shared" ref="T1440:T1447" si="214">_xlfn.ISOWEEKNUM(K1440)</f>
        <v>46</v>
      </c>
      <c r="U1440" t="str">
        <f t="shared" ref="U1440:U1447" si="215">YEAR(K1440)&amp;"-"&amp;""&amp;T1440</f>
        <v>2023-46</v>
      </c>
    </row>
    <row r="1441" spans="5:21" x14ac:dyDescent="0.3">
      <c r="E1441">
        <v>9485496</v>
      </c>
      <c r="H1441">
        <v>180</v>
      </c>
      <c r="I1441" t="s">
        <v>1469</v>
      </c>
      <c r="J1441" t="s">
        <v>14</v>
      </c>
      <c r="K1441" s="10">
        <v>45271</v>
      </c>
      <c r="L1441" t="s">
        <v>1800</v>
      </c>
      <c r="M1441" t="s">
        <v>28</v>
      </c>
      <c r="N1441" t="str">
        <f>IF(VLOOKUP(J1441,[1]liste!M:M,1,0)&gt;0,"oui","non")</f>
        <v>oui</v>
      </c>
      <c r="O1441" t="str">
        <f>VLOOKUP(J1441,[1]liste!M:N,2,0)</f>
        <v>DF</v>
      </c>
      <c r="P1441" t="e">
        <f>MATCH(J1441,[1]!Tableau1[Codearticle],0)</f>
        <v>#REF!</v>
      </c>
      <c r="R1441" t="str">
        <f ca="1">IFERROR(INDEX(Tableau1[[#Headers],[01_LANCEMENT]:[15]],1,MATCH(récap!H1441,OFFSET(Tableau1[[#Headers],[01_LANCEMENT]:[15]],MATCH(récap!J1441,Tableau1[Codearticle],0),0),0)),"")</f>
        <v/>
      </c>
      <c r="S1441" t="e">
        <f>IF(P1441=0,"",VLOOKUP(J1441,[1]!Tableau1[#All],3,0))</f>
        <v>#REF!</v>
      </c>
      <c r="T1441" s="11">
        <f t="shared" si="214"/>
        <v>50</v>
      </c>
      <c r="U1441" t="str">
        <f t="shared" si="215"/>
        <v>2023-50</v>
      </c>
    </row>
    <row r="1442" spans="5:21" x14ac:dyDescent="0.3">
      <c r="E1442">
        <v>3360472</v>
      </c>
      <c r="H1442">
        <v>226</v>
      </c>
      <c r="I1442" t="s">
        <v>1470</v>
      </c>
      <c r="J1442" t="s">
        <v>14</v>
      </c>
      <c r="K1442" s="10">
        <v>45273</v>
      </c>
      <c r="L1442" t="s">
        <v>1800</v>
      </c>
      <c r="M1442" t="s">
        <v>28</v>
      </c>
      <c r="N1442" t="str">
        <f>IF(VLOOKUP(J1442,[1]liste!M:M,1,0)&gt;0,"oui","non")</f>
        <v>oui</v>
      </c>
      <c r="O1442" t="str">
        <f>VLOOKUP(J1442,[1]liste!M:N,2,0)</f>
        <v>DF</v>
      </c>
      <c r="P1442" t="e">
        <f>MATCH(J1442,[1]!Tableau1[Codearticle],0)</f>
        <v>#REF!</v>
      </c>
      <c r="R1442" t="str">
        <f ca="1">IFERROR(INDEX(Tableau1[[#Headers],[01_LANCEMENT]:[15]],1,MATCH(récap!H1442,OFFSET(Tableau1[[#Headers],[01_LANCEMENT]:[15]],MATCH(récap!J1442,Tableau1[Codearticle],0),0),0)),"")</f>
        <v/>
      </c>
      <c r="S1442" t="e">
        <f>IF(P1442=0,"",VLOOKUP(J1442,[1]!Tableau1[#All],3,0))</f>
        <v>#REF!</v>
      </c>
      <c r="T1442" s="11">
        <f t="shared" si="214"/>
        <v>50</v>
      </c>
      <c r="U1442" t="str">
        <f t="shared" si="215"/>
        <v>2023-50</v>
      </c>
    </row>
    <row r="1443" spans="5:21" x14ac:dyDescent="0.3">
      <c r="E1443">
        <v>6296898</v>
      </c>
      <c r="H1443">
        <v>920</v>
      </c>
      <c r="I1443" t="s">
        <v>1471</v>
      </c>
      <c r="J1443" t="s">
        <v>14</v>
      </c>
      <c r="K1443" s="10">
        <v>45258</v>
      </c>
      <c r="L1443" t="s">
        <v>1800</v>
      </c>
      <c r="M1443" t="s">
        <v>28</v>
      </c>
      <c r="N1443" t="str">
        <f>IF(VLOOKUP(J1443,[1]liste!M:M,1,0)&gt;0,"oui","non")</f>
        <v>oui</v>
      </c>
      <c r="O1443" t="str">
        <f>VLOOKUP(J1443,[1]liste!M:N,2,0)</f>
        <v>DF</v>
      </c>
      <c r="P1443" t="e">
        <f>MATCH(J1443,[1]!Tableau1[Codearticle],0)</f>
        <v>#REF!</v>
      </c>
      <c r="R1443" t="str">
        <f ca="1">IFERROR(INDEX(Tableau1[[#Headers],[01_LANCEMENT]:[15]],1,MATCH(récap!H1443,OFFSET(Tableau1[[#Headers],[01_LANCEMENT]:[15]],MATCH(récap!J1443,Tableau1[Codearticle],0),0),0)),"")</f>
        <v/>
      </c>
      <c r="S1443" t="e">
        <f>IF(P1443=0,"",VLOOKUP(J1443,[1]!Tableau1[#All],3,0))</f>
        <v>#REF!</v>
      </c>
      <c r="T1443" s="11">
        <f t="shared" si="214"/>
        <v>48</v>
      </c>
      <c r="U1443" t="str">
        <f t="shared" si="215"/>
        <v>2023-48</v>
      </c>
    </row>
    <row r="1444" spans="5:21" x14ac:dyDescent="0.3">
      <c r="E1444">
        <v>7417486</v>
      </c>
      <c r="H1444">
        <v>20</v>
      </c>
      <c r="I1444" t="s">
        <v>1472</v>
      </c>
      <c r="J1444">
        <v>10028920</v>
      </c>
      <c r="K1444" s="10">
        <v>45267</v>
      </c>
      <c r="L1444" t="s">
        <v>1800</v>
      </c>
      <c r="M1444" t="s">
        <v>28</v>
      </c>
      <c r="N1444" t="str">
        <f>IF(VLOOKUP(J1444,[1]liste!M:M,1,0)&gt;0,"oui","non")</f>
        <v>oui</v>
      </c>
      <c r="O1444" t="str">
        <f>VLOOKUP(J1444,[1]liste!M:N,2,0)</f>
        <v>MANCHON</v>
      </c>
      <c r="P1444" t="e">
        <f>MATCH(J1444,[1]!Tableau1[Codearticle],0)</f>
        <v>#REF!</v>
      </c>
      <c r="R1444" t="str">
        <f ca="1">IFERROR(INDEX(Tableau1[[#Headers],[01_LANCEMENT]:[15]],1,MATCH(récap!H1444,OFFSET(Tableau1[[#Headers],[01_LANCEMENT]:[15]],MATCH(récap!J1444,Tableau1[Codearticle],0),0),0)),"")</f>
        <v/>
      </c>
      <c r="S1444" t="e">
        <f>IF(P1444=0,"",VLOOKUP(J1444,[1]!Tableau1[#All],3,0))</f>
        <v>#REF!</v>
      </c>
      <c r="T1444" s="11">
        <f t="shared" si="214"/>
        <v>49</v>
      </c>
      <c r="U1444" t="str">
        <f t="shared" si="215"/>
        <v>2023-49</v>
      </c>
    </row>
    <row r="1445" spans="5:21" x14ac:dyDescent="0.3">
      <c r="E1445">
        <v>7749982</v>
      </c>
      <c r="H1445">
        <v>180</v>
      </c>
      <c r="I1445" t="s">
        <v>1473</v>
      </c>
      <c r="J1445" t="s">
        <v>14</v>
      </c>
      <c r="K1445" s="10">
        <v>45274</v>
      </c>
      <c r="L1445" t="s">
        <v>1800</v>
      </c>
      <c r="M1445" t="s">
        <v>28</v>
      </c>
      <c r="N1445" t="str">
        <f>IF(VLOOKUP(J1445,[1]liste!M:M,1,0)&gt;0,"oui","non")</f>
        <v>oui</v>
      </c>
      <c r="O1445" t="str">
        <f>VLOOKUP(J1445,[1]liste!M:N,2,0)</f>
        <v>DF</v>
      </c>
      <c r="P1445" t="e">
        <f>MATCH(J1445,[1]!Tableau1[Codearticle],0)</f>
        <v>#REF!</v>
      </c>
      <c r="R1445" t="str">
        <f ca="1">IFERROR(INDEX(Tableau1[[#Headers],[01_LANCEMENT]:[15]],1,MATCH(récap!H1445,OFFSET(Tableau1[[#Headers],[01_LANCEMENT]:[15]],MATCH(récap!J1445,Tableau1[Codearticle],0),0),0)),"")</f>
        <v/>
      </c>
      <c r="S1445" t="e">
        <f>IF(P1445=0,"",VLOOKUP(J1445,[1]!Tableau1[#All],3,0))</f>
        <v>#REF!</v>
      </c>
      <c r="T1445" s="11">
        <f t="shared" si="214"/>
        <v>50</v>
      </c>
      <c r="U1445" t="str">
        <f t="shared" si="215"/>
        <v>2023-50</v>
      </c>
    </row>
    <row r="1446" spans="5:21" x14ac:dyDescent="0.3">
      <c r="E1446">
        <v>2221334</v>
      </c>
      <c r="H1446">
        <v>226</v>
      </c>
      <c r="I1446" t="s">
        <v>1474</v>
      </c>
      <c r="J1446" t="s">
        <v>14</v>
      </c>
      <c r="K1446" s="10">
        <v>45252</v>
      </c>
      <c r="L1446" t="s">
        <v>1800</v>
      </c>
      <c r="M1446" t="s">
        <v>28</v>
      </c>
      <c r="N1446" t="str">
        <f>IF(VLOOKUP(J1446,[1]liste!M:M,1,0)&gt;0,"oui","non")</f>
        <v>oui</v>
      </c>
      <c r="O1446" t="str">
        <f>VLOOKUP(J1446,[1]liste!M:N,2,0)</f>
        <v>DF</v>
      </c>
      <c r="P1446" t="e">
        <f>MATCH(J1446,[1]!Tableau1[Codearticle],0)</f>
        <v>#REF!</v>
      </c>
      <c r="R1446" t="str">
        <f ca="1">IFERROR(INDEX(Tableau1[[#Headers],[01_LANCEMENT]:[15]],1,MATCH(récap!H1446,OFFSET(Tableau1[[#Headers],[01_LANCEMENT]:[15]],MATCH(récap!J1446,Tableau1[Codearticle],0),0),0)),"")</f>
        <v/>
      </c>
      <c r="S1446" t="e">
        <f>IF(P1446=0,"",VLOOKUP(J1446,[1]!Tableau1[#All],3,0))</f>
        <v>#REF!</v>
      </c>
      <c r="T1446" s="11">
        <f t="shared" si="214"/>
        <v>47</v>
      </c>
      <c r="U1446" t="str">
        <f t="shared" si="215"/>
        <v>2023-47</v>
      </c>
    </row>
    <row r="1447" spans="5:21" x14ac:dyDescent="0.3">
      <c r="E1447">
        <v>5378483</v>
      </c>
      <c r="H1447">
        <v>226</v>
      </c>
      <c r="I1447" t="s">
        <v>1475</v>
      </c>
      <c r="J1447" t="s">
        <v>14</v>
      </c>
      <c r="K1447" s="10">
        <v>45258</v>
      </c>
      <c r="L1447" t="s">
        <v>1800</v>
      </c>
      <c r="M1447" t="s">
        <v>28</v>
      </c>
      <c r="N1447" t="str">
        <f>IF(VLOOKUP(J1447,[1]liste!M:M,1,0)&gt;0,"oui","non")</f>
        <v>oui</v>
      </c>
      <c r="O1447" t="str">
        <f>VLOOKUP(J1447,[1]liste!M:N,2,0)</f>
        <v>DF</v>
      </c>
      <c r="P1447" t="e">
        <f>MATCH(J1447,[1]!Tableau1[Codearticle],0)</f>
        <v>#REF!</v>
      </c>
      <c r="R1447" t="str">
        <f ca="1">IFERROR(INDEX(Tableau1[[#Headers],[01_LANCEMENT]:[15]],1,MATCH(récap!H1447,OFFSET(Tableau1[[#Headers],[01_LANCEMENT]:[15]],MATCH(récap!J1447,Tableau1[Codearticle],0),0),0)),"")</f>
        <v/>
      </c>
      <c r="S1447" t="e">
        <f>IF(P1447=0,"",VLOOKUP(J1447,[1]!Tableau1[#All],3,0))</f>
        <v>#REF!</v>
      </c>
      <c r="T1447" s="11">
        <f t="shared" si="214"/>
        <v>48</v>
      </c>
      <c r="U1447" t="str">
        <f t="shared" si="215"/>
        <v>2023-48</v>
      </c>
    </row>
    <row r="1448" spans="5:21" x14ac:dyDescent="0.3">
      <c r="E1448">
        <v>5505521</v>
      </c>
      <c r="H1448">
        <v>222</v>
      </c>
      <c r="I1448" t="s">
        <v>1476</v>
      </c>
      <c r="J1448" t="s">
        <v>14</v>
      </c>
      <c r="K1448" s="10">
        <v>45274</v>
      </c>
      <c r="L1448" t="s">
        <v>1800</v>
      </c>
      <c r="M1448" t="s">
        <v>28</v>
      </c>
      <c r="N1448" t="str">
        <f>IF(VLOOKUP(J1448,[1]liste!M:M,1,0)&gt;0,"oui","non")</f>
        <v>oui</v>
      </c>
      <c r="O1448" t="str">
        <f>VLOOKUP(J1448,[1]liste!M:N,2,0)</f>
        <v>DF</v>
      </c>
      <c r="P1448" t="e">
        <f>MATCH(J1448,[1]!Tableau1[Codearticle],0)</f>
        <v>#REF!</v>
      </c>
      <c r="R1448" t="str">
        <f ca="1">IFERROR(INDEX(Tableau1[[#Headers],[01_LANCEMENT]:[15]],1,MATCH(récap!H1448,OFFSET(Tableau1[[#Headers],[01_LANCEMENT]:[15]],MATCH(récap!J1448,Tableau1[Codearticle],0),0),0)),"")</f>
        <v/>
      </c>
      <c r="S1448" t="e">
        <f>IF(P1448=0,"",VLOOKUP(J1448,[1]!Tableau1[#All],3,0))</f>
        <v>#REF!</v>
      </c>
      <c r="T1448" s="11">
        <f t="shared" ref="T1448:T1452" si="216">_xlfn.ISOWEEKNUM(K1448)</f>
        <v>50</v>
      </c>
      <c r="U1448" t="str">
        <f t="shared" ref="U1448:U1452" si="217">YEAR(K1448)&amp;"-"&amp;""&amp;T1448</f>
        <v>2023-50</v>
      </c>
    </row>
    <row r="1449" spans="5:21" x14ac:dyDescent="0.3">
      <c r="E1449">
        <v>7289209</v>
      </c>
      <c r="H1449">
        <v>140</v>
      </c>
      <c r="I1449" t="s">
        <v>1477</v>
      </c>
      <c r="J1449" t="s">
        <v>14</v>
      </c>
      <c r="K1449" s="10">
        <v>45266</v>
      </c>
      <c r="L1449" t="s">
        <v>1800</v>
      </c>
      <c r="M1449" t="s">
        <v>28</v>
      </c>
      <c r="N1449" t="str">
        <f>IF(VLOOKUP(J1449,[1]liste!M:M,1,0)&gt;0,"oui","non")</f>
        <v>oui</v>
      </c>
      <c r="O1449" t="str">
        <f>VLOOKUP(J1449,[1]liste!M:N,2,0)</f>
        <v>DF</v>
      </c>
      <c r="P1449" t="e">
        <f>MATCH(J1449,[1]!Tableau1[Codearticle],0)</f>
        <v>#REF!</v>
      </c>
      <c r="R1449" t="str">
        <f ca="1">IFERROR(INDEX(Tableau1[[#Headers],[01_LANCEMENT]:[15]],1,MATCH(récap!H1449,OFFSET(Tableau1[[#Headers],[01_LANCEMENT]:[15]],MATCH(récap!J1449,Tableau1[Codearticle],0),0),0)),"")</f>
        <v/>
      </c>
      <c r="S1449" t="e">
        <f>IF(P1449=0,"",VLOOKUP(J1449,[1]!Tableau1[#All],3,0))</f>
        <v>#REF!</v>
      </c>
      <c r="T1449" s="11">
        <f t="shared" si="216"/>
        <v>49</v>
      </c>
      <c r="U1449" t="str">
        <f t="shared" si="217"/>
        <v>2023-49</v>
      </c>
    </row>
    <row r="1450" spans="5:21" x14ac:dyDescent="0.3">
      <c r="E1450">
        <v>1208365</v>
      </c>
      <c r="H1450">
        <v>140</v>
      </c>
      <c r="I1450" t="s">
        <v>1478</v>
      </c>
      <c r="J1450" t="s">
        <v>14</v>
      </c>
      <c r="K1450" s="10">
        <v>45280</v>
      </c>
      <c r="L1450" t="s">
        <v>1800</v>
      </c>
      <c r="M1450" t="s">
        <v>28</v>
      </c>
      <c r="N1450" t="str">
        <f>IF(VLOOKUP(J1450,[1]liste!M:M,1,0)&gt;0,"oui","non")</f>
        <v>oui</v>
      </c>
      <c r="O1450" t="str">
        <f>VLOOKUP(J1450,[1]liste!M:N,2,0)</f>
        <v>DF</v>
      </c>
      <c r="P1450" t="e">
        <f>MATCH(J1450,[1]!Tableau1[Codearticle],0)</f>
        <v>#REF!</v>
      </c>
      <c r="R1450" t="str">
        <f ca="1">IFERROR(INDEX(Tableau1[[#Headers],[01_LANCEMENT]:[15]],1,MATCH(récap!H1450,OFFSET(Tableau1[[#Headers],[01_LANCEMENT]:[15]],MATCH(récap!J1450,Tableau1[Codearticle],0),0),0)),"")</f>
        <v/>
      </c>
      <c r="S1450" t="e">
        <f>IF(P1450=0,"",VLOOKUP(J1450,[1]!Tableau1[#All],3,0))</f>
        <v>#REF!</v>
      </c>
      <c r="T1450" s="11">
        <f t="shared" si="216"/>
        <v>51</v>
      </c>
      <c r="U1450" t="str">
        <f t="shared" si="217"/>
        <v>2023-51</v>
      </c>
    </row>
    <row r="1451" spans="5:21" x14ac:dyDescent="0.3">
      <c r="E1451">
        <v>8028808</v>
      </c>
      <c r="H1451">
        <v>30</v>
      </c>
      <c r="I1451" t="s">
        <v>1479</v>
      </c>
      <c r="J1451">
        <v>10028920</v>
      </c>
      <c r="K1451" s="10">
        <v>45271</v>
      </c>
      <c r="L1451" t="s">
        <v>1800</v>
      </c>
      <c r="M1451" t="s">
        <v>28</v>
      </c>
      <c r="N1451" t="str">
        <f>IF(VLOOKUP(J1451,[1]liste!M:M,1,0)&gt;0,"oui","non")</f>
        <v>oui</v>
      </c>
      <c r="O1451" t="str">
        <f>VLOOKUP(J1451,[1]liste!M:N,2,0)</f>
        <v>MANCHON</v>
      </c>
      <c r="P1451" t="e">
        <f>MATCH(J1451,[1]!Tableau1[Codearticle],0)</f>
        <v>#REF!</v>
      </c>
      <c r="R1451" t="str">
        <f ca="1">IFERROR(INDEX(Tableau1[[#Headers],[01_LANCEMENT]:[15]],1,MATCH(récap!H1451,OFFSET(Tableau1[[#Headers],[01_LANCEMENT]:[15]],MATCH(récap!J1451,Tableau1[Codearticle],0),0),0)),"")</f>
        <v/>
      </c>
      <c r="S1451" t="e">
        <f>IF(P1451=0,"",VLOOKUP(J1451,[1]!Tableau1[#All],3,0))</f>
        <v>#REF!</v>
      </c>
      <c r="T1451" s="11">
        <f t="shared" si="216"/>
        <v>50</v>
      </c>
      <c r="U1451" t="str">
        <f t="shared" si="217"/>
        <v>2023-50</v>
      </c>
    </row>
    <row r="1452" spans="5:21" x14ac:dyDescent="0.3">
      <c r="E1452">
        <v>6976857</v>
      </c>
      <c r="H1452">
        <v>30</v>
      </c>
      <c r="I1452" t="s">
        <v>1480</v>
      </c>
      <c r="J1452">
        <v>10028920</v>
      </c>
      <c r="K1452" s="10">
        <v>45272</v>
      </c>
      <c r="L1452" t="s">
        <v>1800</v>
      </c>
      <c r="M1452" t="s">
        <v>28</v>
      </c>
      <c r="N1452" t="str">
        <f>IF(VLOOKUP(J1452,[1]liste!M:M,1,0)&gt;0,"oui","non")</f>
        <v>oui</v>
      </c>
      <c r="O1452" t="str">
        <f>VLOOKUP(J1452,[1]liste!M:N,2,0)</f>
        <v>MANCHON</v>
      </c>
      <c r="P1452" t="e">
        <f>MATCH(J1452,[1]!Tableau1[Codearticle],0)</f>
        <v>#REF!</v>
      </c>
      <c r="R1452" t="str">
        <f ca="1">IFERROR(INDEX(Tableau1[[#Headers],[01_LANCEMENT]:[15]],1,MATCH(récap!H1452,OFFSET(Tableau1[[#Headers],[01_LANCEMENT]:[15]],MATCH(récap!J1452,Tableau1[Codearticle],0),0),0)),"")</f>
        <v/>
      </c>
      <c r="S1452" t="e">
        <f>IF(P1452=0,"",VLOOKUP(J1452,[1]!Tableau1[#All],3,0))</f>
        <v>#REF!</v>
      </c>
      <c r="T1452" s="11">
        <f t="shared" si="216"/>
        <v>50</v>
      </c>
      <c r="U1452" t="str">
        <f t="shared" si="217"/>
        <v>2023-50</v>
      </c>
    </row>
    <row r="1453" spans="5:21" x14ac:dyDescent="0.3">
      <c r="E1453">
        <v>9755488</v>
      </c>
      <c r="H1453">
        <v>250</v>
      </c>
      <c r="I1453" t="s">
        <v>1481</v>
      </c>
      <c r="J1453">
        <v>10028920</v>
      </c>
      <c r="K1453" s="10">
        <v>45271</v>
      </c>
      <c r="L1453" t="s">
        <v>1800</v>
      </c>
      <c r="M1453" t="s">
        <v>28</v>
      </c>
      <c r="N1453" t="str">
        <f>IF(VLOOKUP(J1453,[1]liste!M:M,1,0)&gt;0,"oui","non")</f>
        <v>oui</v>
      </c>
      <c r="O1453" t="str">
        <f>VLOOKUP(J1453,[1]liste!M:N,2,0)</f>
        <v>MANCHON</v>
      </c>
      <c r="P1453" t="e">
        <f>MATCH(J1453,[1]!Tableau1[Codearticle],0)</f>
        <v>#REF!</v>
      </c>
      <c r="R1453" t="str">
        <f ca="1">IFERROR(INDEX(Tableau1[[#Headers],[01_LANCEMENT]:[15]],1,MATCH(récap!H1453,OFFSET(Tableau1[[#Headers],[01_LANCEMENT]:[15]],MATCH(récap!J1453,Tableau1[Codearticle],0),0),0)),"")</f>
        <v>15</v>
      </c>
      <c r="S1453" t="e">
        <f>IF(P1453=0,"",VLOOKUP(J1453,[1]!Tableau1[#All],3,0))</f>
        <v>#REF!</v>
      </c>
      <c r="T1453" s="11">
        <f t="shared" ref="T1453" si="218">_xlfn.ISOWEEKNUM(K1453)</f>
        <v>50</v>
      </c>
      <c r="U1453" t="str">
        <f t="shared" ref="U1453" si="219">YEAR(K1453)&amp;"-"&amp;""&amp;T1453</f>
        <v>2023-50</v>
      </c>
    </row>
    <row r="1454" spans="5:21" x14ac:dyDescent="0.3">
      <c r="E1454">
        <v>8400560</v>
      </c>
      <c r="H1454">
        <v>200</v>
      </c>
      <c r="I1454" t="s">
        <v>1482</v>
      </c>
      <c r="J1454">
        <v>10028920</v>
      </c>
      <c r="K1454" s="10">
        <v>45253</v>
      </c>
      <c r="L1454" t="s">
        <v>1800</v>
      </c>
      <c r="M1454" t="s">
        <v>28</v>
      </c>
      <c r="N1454" t="str">
        <f>IF(VLOOKUP(J1454,[1]liste!M:M,1,0)&gt;0,"oui","non")</f>
        <v>oui</v>
      </c>
      <c r="O1454" t="str">
        <f>VLOOKUP(J1454,[1]liste!M:N,2,0)</f>
        <v>MANCHON</v>
      </c>
      <c r="P1454" t="e">
        <f>MATCH(J1454,[1]!Tableau1[Codearticle],0)</f>
        <v>#REF!</v>
      </c>
      <c r="R1454" t="str">
        <f ca="1">IFERROR(INDEX(Tableau1[[#Headers],[01_LANCEMENT]:[15]],1,MATCH(récap!H1454,OFFSET(Tableau1[[#Headers],[01_LANCEMENT]:[15]],MATCH(récap!J1454,Tableau1[Codearticle],0),0),0)),"")</f>
        <v/>
      </c>
      <c r="S1454" t="e">
        <f>IF(P1454=0,"",VLOOKUP(J1454,[1]!Tableau1[#All],3,0))</f>
        <v>#REF!</v>
      </c>
      <c r="T1454" s="11">
        <f t="shared" ref="T1454" si="220">_xlfn.ISOWEEKNUM(K1454)</f>
        <v>47</v>
      </c>
      <c r="U1454" t="str">
        <f t="shared" ref="U1454" si="221">YEAR(K1454)&amp;"-"&amp;""&amp;T1454</f>
        <v>2023-47</v>
      </c>
    </row>
    <row r="1455" spans="5:21" x14ac:dyDescent="0.3">
      <c r="E1455">
        <v>2023241</v>
      </c>
      <c r="H1455">
        <v>60</v>
      </c>
      <c r="I1455" t="s">
        <v>1483</v>
      </c>
      <c r="J1455">
        <v>10028920</v>
      </c>
      <c r="K1455" s="10">
        <v>45275</v>
      </c>
      <c r="L1455" t="s">
        <v>1800</v>
      </c>
      <c r="M1455" t="s">
        <v>28</v>
      </c>
      <c r="N1455" t="str">
        <f>IF(VLOOKUP(J1455,[1]liste!M:M,1,0)&gt;0,"oui","non")</f>
        <v>oui</v>
      </c>
      <c r="O1455" t="str">
        <f>VLOOKUP(J1455,[1]liste!M:N,2,0)</f>
        <v>MANCHON</v>
      </c>
      <c r="P1455" t="e">
        <f>MATCH(J1455,[1]!Tableau1[Codearticle],0)</f>
        <v>#REF!</v>
      </c>
      <c r="R1455" t="str">
        <f ca="1">IFERROR(INDEX(Tableau1[[#Headers],[01_LANCEMENT]:[15]],1,MATCH(récap!H1455,OFFSET(Tableau1[[#Headers],[01_LANCEMENT]:[15]],MATCH(récap!J1455,Tableau1[Codearticle],0),0),0)),"")</f>
        <v/>
      </c>
      <c r="S1455" t="e">
        <f>IF(P1455=0,"",VLOOKUP(J1455,[1]!Tableau1[#All],3,0))</f>
        <v>#REF!</v>
      </c>
      <c r="T1455" s="11">
        <f t="shared" ref="T1455:T1461" si="222">_xlfn.ISOWEEKNUM(K1455)</f>
        <v>50</v>
      </c>
      <c r="U1455" t="str">
        <f t="shared" ref="U1455:U1461" si="223">YEAR(K1455)&amp;"-"&amp;""&amp;T1455</f>
        <v>2023-50</v>
      </c>
    </row>
    <row r="1456" spans="5:21" x14ac:dyDescent="0.3">
      <c r="E1456">
        <v>1202241</v>
      </c>
      <c r="H1456">
        <v>236</v>
      </c>
      <c r="I1456" t="s">
        <v>1484</v>
      </c>
      <c r="J1456">
        <v>10028920</v>
      </c>
      <c r="K1456" s="10">
        <v>45263</v>
      </c>
      <c r="L1456" t="s">
        <v>1800</v>
      </c>
      <c r="M1456" t="s">
        <v>28</v>
      </c>
      <c r="N1456" t="str">
        <f>IF(VLOOKUP(J1456,[1]liste!M:M,1,0)&gt;0,"oui","non")</f>
        <v>oui</v>
      </c>
      <c r="O1456" t="str">
        <f>VLOOKUP(J1456,[1]liste!M:N,2,0)</f>
        <v>MANCHON</v>
      </c>
      <c r="P1456" t="e">
        <f>MATCH(J1456,[1]!Tableau1[Codearticle],0)</f>
        <v>#REF!</v>
      </c>
      <c r="R1456" t="str">
        <f ca="1">IFERROR(INDEX(Tableau1[[#Headers],[01_LANCEMENT]:[15]],1,MATCH(récap!H1456,OFFSET(Tableau1[[#Headers],[01_LANCEMENT]:[15]],MATCH(récap!J1456,Tableau1[Codearticle],0),0),0)),"")</f>
        <v/>
      </c>
      <c r="S1456" t="e">
        <f>IF(P1456=0,"",VLOOKUP(J1456,[1]!Tableau1[#All],3,0))</f>
        <v>#REF!</v>
      </c>
      <c r="T1456" s="11">
        <f t="shared" si="222"/>
        <v>48</v>
      </c>
      <c r="U1456" t="str">
        <f t="shared" si="223"/>
        <v>2023-48</v>
      </c>
    </row>
    <row r="1457" spans="5:21" x14ac:dyDescent="0.3">
      <c r="E1457">
        <v>1546540</v>
      </c>
      <c r="H1457">
        <v>200</v>
      </c>
      <c r="I1457" t="s">
        <v>1485</v>
      </c>
      <c r="J1457">
        <v>10028920</v>
      </c>
      <c r="K1457" s="10">
        <v>45251</v>
      </c>
      <c r="L1457" t="s">
        <v>1800</v>
      </c>
      <c r="M1457" t="s">
        <v>28</v>
      </c>
      <c r="N1457" t="str">
        <f>IF(VLOOKUP(J1457,[1]liste!M:M,1,0)&gt;0,"oui","non")</f>
        <v>oui</v>
      </c>
      <c r="O1457" t="str">
        <f>VLOOKUP(J1457,[1]liste!M:N,2,0)</f>
        <v>MANCHON</v>
      </c>
      <c r="P1457" t="e">
        <f>MATCH(J1457,[1]!Tableau1[Codearticle],0)</f>
        <v>#REF!</v>
      </c>
      <c r="R1457" t="str">
        <f ca="1">IFERROR(INDEX(Tableau1[[#Headers],[01_LANCEMENT]:[15]],1,MATCH(récap!H1457,OFFSET(Tableau1[[#Headers],[01_LANCEMENT]:[15]],MATCH(récap!J1457,Tableau1[Codearticle],0),0),0)),"")</f>
        <v/>
      </c>
      <c r="S1457" t="e">
        <f>IF(P1457=0,"",VLOOKUP(J1457,[1]!Tableau1[#All],3,0))</f>
        <v>#REF!</v>
      </c>
      <c r="T1457" s="11">
        <f t="shared" si="222"/>
        <v>47</v>
      </c>
      <c r="U1457" t="str">
        <f t="shared" si="223"/>
        <v>2023-47</v>
      </c>
    </row>
    <row r="1458" spans="5:21" x14ac:dyDescent="0.3">
      <c r="E1458">
        <v>4905215</v>
      </c>
      <c r="H1458">
        <v>200</v>
      </c>
      <c r="I1458" t="s">
        <v>1486</v>
      </c>
      <c r="J1458">
        <v>10028920</v>
      </c>
      <c r="K1458" s="10">
        <v>45253</v>
      </c>
      <c r="L1458" t="s">
        <v>1800</v>
      </c>
      <c r="M1458" t="s">
        <v>28</v>
      </c>
      <c r="N1458" t="str">
        <f>IF(VLOOKUP(J1458,[1]liste!M:M,1,0)&gt;0,"oui","non")</f>
        <v>oui</v>
      </c>
      <c r="O1458" t="str">
        <f>VLOOKUP(J1458,[1]liste!M:N,2,0)</f>
        <v>MANCHON</v>
      </c>
      <c r="P1458" t="e">
        <f>MATCH(J1458,[1]!Tableau1[Codearticle],0)</f>
        <v>#REF!</v>
      </c>
      <c r="R1458" t="str">
        <f ca="1">IFERROR(INDEX(Tableau1[[#Headers],[01_LANCEMENT]:[15]],1,MATCH(récap!H1458,OFFSET(Tableau1[[#Headers],[01_LANCEMENT]:[15]],MATCH(récap!J1458,Tableau1[Codearticle],0),0),0)),"")</f>
        <v/>
      </c>
      <c r="S1458" t="e">
        <f>IF(P1458=0,"",VLOOKUP(J1458,[1]!Tableau1[#All],3,0))</f>
        <v>#REF!</v>
      </c>
      <c r="T1458" s="11">
        <f t="shared" si="222"/>
        <v>47</v>
      </c>
      <c r="U1458" t="str">
        <f t="shared" si="223"/>
        <v>2023-47</v>
      </c>
    </row>
    <row r="1459" spans="5:21" x14ac:dyDescent="0.3">
      <c r="E1459">
        <v>4764193</v>
      </c>
      <c r="H1459">
        <v>125</v>
      </c>
      <c r="I1459" t="s">
        <v>1487</v>
      </c>
      <c r="J1459">
        <v>10028920</v>
      </c>
      <c r="K1459" s="10">
        <v>45274</v>
      </c>
      <c r="L1459" t="s">
        <v>1800</v>
      </c>
      <c r="M1459" t="s">
        <v>28</v>
      </c>
      <c r="N1459" t="str">
        <f>IF(VLOOKUP(J1459,[1]liste!M:M,1,0)&gt;0,"oui","non")</f>
        <v>oui</v>
      </c>
      <c r="O1459" t="str">
        <f>VLOOKUP(J1459,[1]liste!M:N,2,0)</f>
        <v>MANCHON</v>
      </c>
      <c r="P1459" t="e">
        <f>MATCH(J1459,[1]!Tableau1[Codearticle],0)</f>
        <v>#REF!</v>
      </c>
      <c r="R1459" t="str">
        <f ca="1">IFERROR(INDEX(Tableau1[[#Headers],[01_LANCEMENT]:[15]],1,MATCH(récap!H1459,OFFSET(Tableau1[[#Headers],[01_LANCEMENT]:[15]],MATCH(récap!J1459,Tableau1[Codearticle],0),0),0)),"")</f>
        <v/>
      </c>
      <c r="S1459" t="e">
        <f>IF(P1459=0,"",VLOOKUP(J1459,[1]!Tableau1[#All],3,0))</f>
        <v>#REF!</v>
      </c>
      <c r="T1459" s="11">
        <f t="shared" si="222"/>
        <v>50</v>
      </c>
      <c r="U1459" t="str">
        <f t="shared" si="223"/>
        <v>2023-50</v>
      </c>
    </row>
    <row r="1460" spans="5:21" x14ac:dyDescent="0.3">
      <c r="E1460">
        <v>7513651</v>
      </c>
      <c r="H1460">
        <v>190</v>
      </c>
      <c r="I1460" t="s">
        <v>1488</v>
      </c>
      <c r="J1460" t="s">
        <v>14</v>
      </c>
      <c r="K1460" s="10">
        <v>45275</v>
      </c>
      <c r="L1460" t="s">
        <v>1800</v>
      </c>
      <c r="M1460" t="s">
        <v>28</v>
      </c>
      <c r="N1460" t="str">
        <f>IF(VLOOKUP(J1460,[1]liste!M:M,1,0)&gt;0,"oui","non")</f>
        <v>oui</v>
      </c>
      <c r="O1460" t="str">
        <f>VLOOKUP(J1460,[1]liste!M:N,2,0)</f>
        <v>DF</v>
      </c>
      <c r="P1460" t="e">
        <f>MATCH(J1460,[1]!Tableau1[Codearticle],0)</f>
        <v>#REF!</v>
      </c>
      <c r="R1460" t="str">
        <f ca="1">IFERROR(INDEX(Tableau1[[#Headers],[01_LANCEMENT]:[15]],1,MATCH(récap!H1460,OFFSET(Tableau1[[#Headers],[01_LANCEMENT]:[15]],MATCH(récap!J1460,Tableau1[Codearticle],0),0),0)),"")</f>
        <v/>
      </c>
      <c r="S1460" t="e">
        <f>IF(P1460=0,"",VLOOKUP(J1460,[1]!Tableau1[#All],3,0))</f>
        <v>#REF!</v>
      </c>
      <c r="T1460" s="11">
        <f t="shared" si="222"/>
        <v>50</v>
      </c>
      <c r="U1460" t="str">
        <f t="shared" si="223"/>
        <v>2023-50</v>
      </c>
    </row>
    <row r="1461" spans="5:21" x14ac:dyDescent="0.3">
      <c r="E1461">
        <v>7977943</v>
      </c>
      <c r="H1461">
        <v>190</v>
      </c>
      <c r="I1461" t="s">
        <v>1489</v>
      </c>
      <c r="J1461" t="s">
        <v>14</v>
      </c>
      <c r="K1461" s="10">
        <v>45275</v>
      </c>
      <c r="L1461" t="s">
        <v>1800</v>
      </c>
      <c r="M1461" t="s">
        <v>28</v>
      </c>
      <c r="N1461" t="str">
        <f>IF(VLOOKUP(J1461,[1]liste!M:M,1,0)&gt;0,"oui","non")</f>
        <v>oui</v>
      </c>
      <c r="O1461" t="str">
        <f>VLOOKUP(J1461,[1]liste!M:N,2,0)</f>
        <v>DF</v>
      </c>
      <c r="P1461" t="e">
        <f>MATCH(J1461,[1]!Tableau1[Codearticle],0)</f>
        <v>#REF!</v>
      </c>
      <c r="R1461" t="str">
        <f ca="1">IFERROR(INDEX(Tableau1[[#Headers],[01_LANCEMENT]:[15]],1,MATCH(récap!H1461,OFFSET(Tableau1[[#Headers],[01_LANCEMENT]:[15]],MATCH(récap!J1461,Tableau1[Codearticle],0),0),0)),"")</f>
        <v/>
      </c>
      <c r="S1461" t="e">
        <f>IF(P1461=0,"",VLOOKUP(J1461,[1]!Tableau1[#All],3,0))</f>
        <v>#REF!</v>
      </c>
      <c r="T1461" s="11">
        <f t="shared" si="222"/>
        <v>50</v>
      </c>
      <c r="U1461" t="str">
        <f t="shared" si="223"/>
        <v>2023-50</v>
      </c>
    </row>
    <row r="1462" spans="5:21" x14ac:dyDescent="0.3">
      <c r="E1462">
        <v>6921536</v>
      </c>
      <c r="H1462">
        <v>9260</v>
      </c>
      <c r="I1462" t="s">
        <v>1490</v>
      </c>
      <c r="J1462" t="s">
        <v>14</v>
      </c>
      <c r="K1462" s="10">
        <v>45258</v>
      </c>
      <c r="L1462" t="s">
        <v>1800</v>
      </c>
      <c r="M1462" t="s">
        <v>28</v>
      </c>
      <c r="N1462" t="str">
        <f>IF(VLOOKUP(J1462,[1]liste!M:M,1,0)&gt;0,"oui","non")</f>
        <v>oui</v>
      </c>
      <c r="O1462" t="str">
        <f>VLOOKUP(J1462,[1]liste!M:N,2,0)</f>
        <v>DF</v>
      </c>
      <c r="P1462" t="e">
        <f>MATCH(J1462,[1]!Tableau1[Codearticle],0)</f>
        <v>#REF!</v>
      </c>
      <c r="R1462" t="str">
        <f ca="1">IFERROR(INDEX(Tableau1[[#Headers],[01_LANCEMENT]:[15]],1,MATCH(récap!H1462,OFFSET(Tableau1[[#Headers],[01_LANCEMENT]:[15]],MATCH(récap!J1462,Tableau1[Codearticle],0),0),0)),"")</f>
        <v/>
      </c>
      <c r="S1462" t="e">
        <f>IF(P1462=0,"",VLOOKUP(J1462,[1]!Tableau1[#All],3,0))</f>
        <v>#REF!</v>
      </c>
      <c r="T1462" s="11">
        <f t="shared" ref="T1462:T1463" si="224">_xlfn.ISOWEEKNUM(K1462)</f>
        <v>48</v>
      </c>
      <c r="U1462" t="str">
        <f t="shared" ref="U1462:U1463" si="225">YEAR(K1462)&amp;"-"&amp;""&amp;T1462</f>
        <v>2023-48</v>
      </c>
    </row>
    <row r="1463" spans="5:21" x14ac:dyDescent="0.3">
      <c r="E1463">
        <v>5860283</v>
      </c>
      <c r="H1463">
        <v>238</v>
      </c>
      <c r="I1463" t="s">
        <v>1491</v>
      </c>
      <c r="J1463">
        <v>10028920</v>
      </c>
      <c r="K1463" s="10">
        <v>45264</v>
      </c>
      <c r="L1463" t="s">
        <v>1800</v>
      </c>
      <c r="M1463" t="s">
        <v>28</v>
      </c>
      <c r="N1463" t="str">
        <f>IF(VLOOKUP(J1463,[1]liste!M:M,1,0)&gt;0,"oui","non")</f>
        <v>oui</v>
      </c>
      <c r="O1463" t="str">
        <f>VLOOKUP(J1463,[1]liste!M:N,2,0)</f>
        <v>MANCHON</v>
      </c>
      <c r="P1463" t="e">
        <f>MATCH(J1463,[1]!Tableau1[Codearticle],0)</f>
        <v>#REF!</v>
      </c>
      <c r="R1463" t="str">
        <f ca="1">IFERROR(INDEX(Tableau1[[#Headers],[01_LANCEMENT]:[15]],1,MATCH(récap!H1463,OFFSET(Tableau1[[#Headers],[01_LANCEMENT]:[15]],MATCH(récap!J1463,Tableau1[Codearticle],0),0),0)),"")</f>
        <v/>
      </c>
      <c r="S1463" t="e">
        <f>IF(P1463=0,"",VLOOKUP(J1463,[1]!Tableau1[#All],3,0))</f>
        <v>#REF!</v>
      </c>
      <c r="T1463" s="11">
        <f t="shared" si="224"/>
        <v>49</v>
      </c>
      <c r="U1463" t="str">
        <f t="shared" si="225"/>
        <v>2023-49</v>
      </c>
    </row>
    <row r="1464" spans="5:21" x14ac:dyDescent="0.3">
      <c r="E1464">
        <v>9141931</v>
      </c>
      <c r="H1464">
        <v>908</v>
      </c>
      <c r="I1464" t="s">
        <v>1492</v>
      </c>
      <c r="J1464" t="s">
        <v>14</v>
      </c>
      <c r="K1464" s="10">
        <v>45254</v>
      </c>
      <c r="L1464" t="s">
        <v>1800</v>
      </c>
      <c r="M1464" t="s">
        <v>28</v>
      </c>
      <c r="N1464" t="str">
        <f>IF(VLOOKUP(J1464,[1]liste!M:M,1,0)&gt;0,"oui","non")</f>
        <v>oui</v>
      </c>
      <c r="O1464" t="str">
        <f>VLOOKUP(J1464,[1]liste!M:N,2,0)</f>
        <v>DF</v>
      </c>
      <c r="P1464" t="e">
        <f>MATCH(J1464,[1]!Tableau1[Codearticle],0)</f>
        <v>#REF!</v>
      </c>
      <c r="R1464" t="str">
        <f ca="1">IFERROR(INDEX(Tableau1[[#Headers],[01_LANCEMENT]:[15]],1,MATCH(récap!H1464,OFFSET(Tableau1[[#Headers],[01_LANCEMENT]:[15]],MATCH(récap!J1464,Tableau1[Codearticle],0),0),0)),"")</f>
        <v/>
      </c>
      <c r="S1464" t="e">
        <f>IF(P1464=0,"",VLOOKUP(J1464,[1]!Tableau1[#All],3,0))</f>
        <v>#REF!</v>
      </c>
      <c r="T1464" s="11">
        <f t="shared" ref="T1464:T1469" si="226">_xlfn.ISOWEEKNUM(K1464)</f>
        <v>47</v>
      </c>
      <c r="U1464" t="str">
        <f t="shared" ref="U1464:U1469" si="227">YEAR(K1464)&amp;"-"&amp;""&amp;T1464</f>
        <v>2023-47</v>
      </c>
    </row>
    <row r="1465" spans="5:21" x14ac:dyDescent="0.3">
      <c r="E1465">
        <v>5037006</v>
      </c>
      <c r="H1465">
        <v>925</v>
      </c>
      <c r="I1465" t="s">
        <v>1493</v>
      </c>
      <c r="J1465" t="s">
        <v>14</v>
      </c>
      <c r="K1465" s="10">
        <v>45238</v>
      </c>
      <c r="L1465" t="s">
        <v>1800</v>
      </c>
      <c r="M1465" t="s">
        <v>28</v>
      </c>
      <c r="N1465" t="str">
        <f>IF(VLOOKUP(J1465,[1]liste!M:M,1,0)&gt;0,"oui","non")</f>
        <v>oui</v>
      </c>
      <c r="O1465" t="str">
        <f>VLOOKUP(J1465,[1]liste!M:N,2,0)</f>
        <v>DF</v>
      </c>
      <c r="P1465" t="e">
        <f>MATCH(J1465,[1]!Tableau1[Codearticle],0)</f>
        <v>#REF!</v>
      </c>
      <c r="R1465" t="str">
        <f ca="1">IFERROR(INDEX(Tableau1[[#Headers],[01_LANCEMENT]:[15]],1,MATCH(récap!H1465,OFFSET(Tableau1[[#Headers],[01_LANCEMENT]:[15]],MATCH(récap!J1465,Tableau1[Codearticle],0),0),0)),"")</f>
        <v/>
      </c>
      <c r="S1465" t="e">
        <f>IF(P1465=0,"",VLOOKUP(J1465,[1]!Tableau1[#All],3,0))</f>
        <v>#REF!</v>
      </c>
      <c r="T1465" s="11">
        <f t="shared" si="226"/>
        <v>45</v>
      </c>
      <c r="U1465" t="str">
        <f t="shared" si="227"/>
        <v>2023-45</v>
      </c>
    </row>
    <row r="1466" spans="5:21" x14ac:dyDescent="0.3">
      <c r="E1466">
        <v>7309085</v>
      </c>
      <c r="H1466">
        <v>124</v>
      </c>
      <c r="I1466" t="s">
        <v>1494</v>
      </c>
      <c r="J1466">
        <v>10028920</v>
      </c>
      <c r="K1466" s="10">
        <v>45246</v>
      </c>
      <c r="L1466" t="s">
        <v>1800</v>
      </c>
      <c r="M1466" t="s">
        <v>28</v>
      </c>
      <c r="N1466" t="str">
        <f>IF(VLOOKUP(J1466,[1]liste!M:M,1,0)&gt;0,"oui","non")</f>
        <v>oui</v>
      </c>
      <c r="O1466" t="str">
        <f>VLOOKUP(J1466,[1]liste!M:N,2,0)</f>
        <v>MANCHON</v>
      </c>
      <c r="P1466" t="e">
        <f>MATCH(J1466,[1]!Tableau1[Codearticle],0)</f>
        <v>#REF!</v>
      </c>
      <c r="R1466" t="str">
        <f ca="1">IFERROR(INDEX(Tableau1[[#Headers],[01_LANCEMENT]:[15]],1,MATCH(récap!H1466,OFFSET(Tableau1[[#Headers],[01_LANCEMENT]:[15]],MATCH(récap!J1466,Tableau1[Codearticle],0),0),0)),"")</f>
        <v/>
      </c>
      <c r="S1466" t="e">
        <f>IF(P1466=0,"",VLOOKUP(J1466,[1]!Tableau1[#All],3,0))</f>
        <v>#REF!</v>
      </c>
      <c r="T1466" s="11">
        <f t="shared" si="226"/>
        <v>46</v>
      </c>
      <c r="U1466" t="str">
        <f t="shared" si="227"/>
        <v>2023-46</v>
      </c>
    </row>
    <row r="1467" spans="5:21" x14ac:dyDescent="0.3">
      <c r="E1467">
        <v>1244154</v>
      </c>
      <c r="H1467">
        <v>155</v>
      </c>
      <c r="I1467" t="s">
        <v>1495</v>
      </c>
      <c r="J1467">
        <v>10028920</v>
      </c>
      <c r="K1467" s="10">
        <v>45278</v>
      </c>
      <c r="L1467" t="s">
        <v>1800</v>
      </c>
      <c r="M1467" t="s">
        <v>28</v>
      </c>
      <c r="N1467" t="str">
        <f>IF(VLOOKUP(J1467,[1]liste!M:M,1,0)&gt;0,"oui","non")</f>
        <v>oui</v>
      </c>
      <c r="O1467" t="str">
        <f>VLOOKUP(J1467,[1]liste!M:N,2,0)</f>
        <v>MANCHON</v>
      </c>
      <c r="P1467" t="e">
        <f>MATCH(J1467,[1]!Tableau1[Codearticle],0)</f>
        <v>#REF!</v>
      </c>
      <c r="R1467" t="str">
        <f ca="1">IFERROR(INDEX(Tableau1[[#Headers],[01_LANCEMENT]:[15]],1,MATCH(récap!H1467,OFFSET(Tableau1[[#Headers],[01_LANCEMENT]:[15]],MATCH(récap!J1467,Tableau1[Codearticle],0),0),0)),"")</f>
        <v/>
      </c>
      <c r="S1467" t="e">
        <f>IF(P1467=0,"",VLOOKUP(J1467,[1]!Tableau1[#All],3,0))</f>
        <v>#REF!</v>
      </c>
      <c r="T1467" s="11">
        <f t="shared" si="226"/>
        <v>51</v>
      </c>
      <c r="U1467" t="str">
        <f t="shared" si="227"/>
        <v>2023-51</v>
      </c>
    </row>
    <row r="1468" spans="5:21" x14ac:dyDescent="0.3">
      <c r="E1468">
        <v>4428124</v>
      </c>
      <c r="H1468">
        <v>238</v>
      </c>
      <c r="I1468" t="s">
        <v>1496</v>
      </c>
      <c r="J1468">
        <v>10028920</v>
      </c>
      <c r="K1468" s="10">
        <v>45274</v>
      </c>
      <c r="L1468" t="s">
        <v>1800</v>
      </c>
      <c r="M1468" t="s">
        <v>28</v>
      </c>
      <c r="N1468" t="str">
        <f>IF(VLOOKUP(J1468,[1]liste!M:M,1,0)&gt;0,"oui","non")</f>
        <v>oui</v>
      </c>
      <c r="O1468" t="str">
        <f>VLOOKUP(J1468,[1]liste!M:N,2,0)</f>
        <v>MANCHON</v>
      </c>
      <c r="P1468" t="e">
        <f>MATCH(J1468,[1]!Tableau1[Codearticle],0)</f>
        <v>#REF!</v>
      </c>
      <c r="R1468" t="str">
        <f ca="1">IFERROR(INDEX(Tableau1[[#Headers],[01_LANCEMENT]:[15]],1,MATCH(récap!H1468,OFFSET(Tableau1[[#Headers],[01_LANCEMENT]:[15]],MATCH(récap!J1468,Tableau1[Codearticle],0),0),0)),"")</f>
        <v/>
      </c>
      <c r="S1468" t="e">
        <f>IF(P1468=0,"",VLOOKUP(J1468,[1]!Tableau1[#All],3,0))</f>
        <v>#REF!</v>
      </c>
      <c r="T1468" s="11">
        <f t="shared" si="226"/>
        <v>50</v>
      </c>
      <c r="U1468" t="str">
        <f t="shared" si="227"/>
        <v>2023-50</v>
      </c>
    </row>
    <row r="1469" spans="5:21" x14ac:dyDescent="0.3">
      <c r="E1469">
        <v>8902936</v>
      </c>
      <c r="H1469">
        <v>234</v>
      </c>
      <c r="I1469" t="s">
        <v>1497</v>
      </c>
      <c r="J1469">
        <v>10028920</v>
      </c>
      <c r="K1469" s="10">
        <v>45263</v>
      </c>
      <c r="L1469" t="s">
        <v>1800</v>
      </c>
      <c r="M1469" t="s">
        <v>28</v>
      </c>
      <c r="N1469" t="str">
        <f>IF(VLOOKUP(J1469,[1]liste!M:M,1,0)&gt;0,"oui","non")</f>
        <v>oui</v>
      </c>
      <c r="O1469" t="str">
        <f>VLOOKUP(J1469,[1]liste!M:N,2,0)</f>
        <v>MANCHON</v>
      </c>
      <c r="P1469" t="e">
        <f>MATCH(J1469,[1]!Tableau1[Codearticle],0)</f>
        <v>#REF!</v>
      </c>
      <c r="R1469" t="str">
        <f ca="1">IFERROR(INDEX(Tableau1[[#Headers],[01_LANCEMENT]:[15]],1,MATCH(récap!H1469,OFFSET(Tableau1[[#Headers],[01_LANCEMENT]:[15]],MATCH(récap!J1469,Tableau1[Codearticle],0),0),0)),"")</f>
        <v>05</v>
      </c>
      <c r="S1469" t="e">
        <f>IF(P1469=0,"",VLOOKUP(J1469,[1]!Tableau1[#All],3,0))</f>
        <v>#REF!</v>
      </c>
      <c r="T1469" s="11">
        <f t="shared" si="226"/>
        <v>48</v>
      </c>
      <c r="U1469" t="str">
        <f t="shared" si="227"/>
        <v>2023-48</v>
      </c>
    </row>
    <row r="1470" spans="5:21" x14ac:dyDescent="0.3">
      <c r="E1470">
        <v>8012175</v>
      </c>
      <c r="H1470">
        <v>200</v>
      </c>
      <c r="I1470" t="s">
        <v>1498</v>
      </c>
      <c r="J1470" t="s">
        <v>14</v>
      </c>
      <c r="K1470" s="10">
        <v>45262</v>
      </c>
      <c r="L1470" t="s">
        <v>1800</v>
      </c>
      <c r="M1470" t="s">
        <v>28</v>
      </c>
      <c r="N1470" t="str">
        <f>IF(VLOOKUP(J1470,[1]liste!M:M,1,0)&gt;0,"oui","non")</f>
        <v>oui</v>
      </c>
      <c r="O1470" t="str">
        <f>VLOOKUP(J1470,[1]liste!M:N,2,0)</f>
        <v>DF</v>
      </c>
      <c r="P1470" t="e">
        <f>MATCH(J1470,[1]!Tableau1[Codearticle],0)</f>
        <v>#REF!</v>
      </c>
      <c r="R1470" t="str">
        <f ca="1">IFERROR(INDEX(Tableau1[[#Headers],[01_LANCEMENT]:[15]],1,MATCH(récap!H1470,OFFSET(Tableau1[[#Headers],[01_LANCEMENT]:[15]],MATCH(récap!J1470,Tableau1[Codearticle],0),0),0)),"")</f>
        <v/>
      </c>
      <c r="S1470" t="e">
        <f>IF(P1470=0,"",VLOOKUP(J1470,[1]!Tableau1[#All],3,0))</f>
        <v>#REF!</v>
      </c>
      <c r="T1470" s="11">
        <f t="shared" ref="T1470:T1475" si="228">_xlfn.ISOWEEKNUM(K1470)</f>
        <v>48</v>
      </c>
      <c r="U1470" t="str">
        <f t="shared" ref="U1470:U1475" si="229">YEAR(K1470)&amp;"-"&amp;""&amp;T1470</f>
        <v>2023-48</v>
      </c>
    </row>
    <row r="1471" spans="5:21" x14ac:dyDescent="0.3">
      <c r="E1471">
        <v>1389013</v>
      </c>
      <c r="H1471">
        <v>232</v>
      </c>
      <c r="I1471" t="s">
        <v>1499</v>
      </c>
      <c r="J1471">
        <v>10028920</v>
      </c>
      <c r="K1471" s="10">
        <v>45263</v>
      </c>
      <c r="L1471" t="s">
        <v>1800</v>
      </c>
      <c r="M1471" t="s">
        <v>28</v>
      </c>
      <c r="N1471" t="str">
        <f>IF(VLOOKUP(J1471,[1]liste!M:M,1,0)&gt;0,"oui","non")</f>
        <v>oui</v>
      </c>
      <c r="O1471" t="str">
        <f>VLOOKUP(J1471,[1]liste!M:N,2,0)</f>
        <v>MANCHON</v>
      </c>
      <c r="P1471" t="e">
        <f>MATCH(J1471,[1]!Tableau1[Codearticle],0)</f>
        <v>#REF!</v>
      </c>
      <c r="R1471" t="str">
        <f ca="1">IFERROR(INDEX(Tableau1[[#Headers],[01_LANCEMENT]:[15]],1,MATCH(récap!H1471,OFFSET(Tableau1[[#Headers],[01_LANCEMENT]:[15]],MATCH(récap!J1471,Tableau1[Codearticle],0),0),0)),"")</f>
        <v/>
      </c>
      <c r="S1471" t="e">
        <f>IF(P1471=0,"",VLOOKUP(J1471,[1]!Tableau1[#All],3,0))</f>
        <v>#REF!</v>
      </c>
      <c r="T1471" s="11">
        <f t="shared" si="228"/>
        <v>48</v>
      </c>
      <c r="U1471" t="str">
        <f t="shared" si="229"/>
        <v>2023-48</v>
      </c>
    </row>
    <row r="1472" spans="5:21" x14ac:dyDescent="0.3">
      <c r="E1472">
        <v>8915276</v>
      </c>
      <c r="H1472">
        <v>232</v>
      </c>
      <c r="I1472" t="s">
        <v>1500</v>
      </c>
      <c r="J1472">
        <v>10028920</v>
      </c>
      <c r="K1472" s="10">
        <v>45267</v>
      </c>
      <c r="L1472" t="s">
        <v>1800</v>
      </c>
      <c r="M1472" t="s">
        <v>28</v>
      </c>
      <c r="N1472" t="str">
        <f>IF(VLOOKUP(J1472,[1]liste!M:M,1,0)&gt;0,"oui","non")</f>
        <v>oui</v>
      </c>
      <c r="O1472" t="str">
        <f>VLOOKUP(J1472,[1]liste!M:N,2,0)</f>
        <v>MANCHON</v>
      </c>
      <c r="P1472" t="e">
        <f>MATCH(J1472,[1]!Tableau1[Codearticle],0)</f>
        <v>#REF!</v>
      </c>
      <c r="R1472" t="str">
        <f ca="1">IFERROR(INDEX(Tableau1[[#Headers],[01_LANCEMENT]:[15]],1,MATCH(récap!H1472,OFFSET(Tableau1[[#Headers],[01_LANCEMENT]:[15]],MATCH(récap!J1472,Tableau1[Codearticle],0),0),0)),"")</f>
        <v/>
      </c>
      <c r="S1472" t="e">
        <f>IF(P1472=0,"",VLOOKUP(J1472,[1]!Tableau1[#All],3,0))</f>
        <v>#REF!</v>
      </c>
      <c r="T1472" s="11">
        <f t="shared" si="228"/>
        <v>49</v>
      </c>
      <c r="U1472" t="str">
        <f t="shared" si="229"/>
        <v>2023-49</v>
      </c>
    </row>
    <row r="1473" spans="5:21" x14ac:dyDescent="0.3">
      <c r="E1473">
        <v>7409803</v>
      </c>
      <c r="H1473">
        <v>180</v>
      </c>
      <c r="I1473" t="s">
        <v>1501</v>
      </c>
      <c r="J1473" t="s">
        <v>14</v>
      </c>
      <c r="K1473" s="10">
        <v>45282</v>
      </c>
      <c r="L1473" t="s">
        <v>1800</v>
      </c>
      <c r="M1473" t="s">
        <v>28</v>
      </c>
      <c r="N1473" t="str">
        <f>IF(VLOOKUP(J1473,[1]liste!M:M,1,0)&gt;0,"oui","non")</f>
        <v>oui</v>
      </c>
      <c r="O1473" t="str">
        <f>VLOOKUP(J1473,[1]liste!M:N,2,0)</f>
        <v>DF</v>
      </c>
      <c r="P1473" t="e">
        <f>MATCH(J1473,[1]!Tableau1[Codearticle],0)</f>
        <v>#REF!</v>
      </c>
      <c r="R1473" t="str">
        <f ca="1">IFERROR(INDEX(Tableau1[[#Headers],[01_LANCEMENT]:[15]],1,MATCH(récap!H1473,OFFSET(Tableau1[[#Headers],[01_LANCEMENT]:[15]],MATCH(récap!J1473,Tableau1[Codearticle],0),0),0)),"")</f>
        <v/>
      </c>
      <c r="S1473" t="e">
        <f>IF(P1473=0,"",VLOOKUP(J1473,[1]!Tableau1[#All],3,0))</f>
        <v>#REF!</v>
      </c>
      <c r="T1473" s="11">
        <f t="shared" si="228"/>
        <v>51</v>
      </c>
      <c r="U1473" t="str">
        <f t="shared" si="229"/>
        <v>2023-51</v>
      </c>
    </row>
    <row r="1474" spans="5:21" x14ac:dyDescent="0.3">
      <c r="E1474">
        <v>9418491</v>
      </c>
      <c r="H1474">
        <v>180</v>
      </c>
      <c r="I1474" t="s">
        <v>1502</v>
      </c>
      <c r="J1474" t="s">
        <v>14</v>
      </c>
      <c r="K1474" s="10">
        <v>45288</v>
      </c>
      <c r="L1474" t="s">
        <v>1800</v>
      </c>
      <c r="M1474" t="s">
        <v>28</v>
      </c>
      <c r="N1474" t="str">
        <f>IF(VLOOKUP(J1474,[1]liste!M:M,1,0)&gt;0,"oui","non")</f>
        <v>oui</v>
      </c>
      <c r="O1474" t="str">
        <f>VLOOKUP(J1474,[1]liste!M:N,2,0)</f>
        <v>DF</v>
      </c>
      <c r="P1474" t="e">
        <f>MATCH(J1474,[1]!Tableau1[Codearticle],0)</f>
        <v>#REF!</v>
      </c>
      <c r="R1474" t="str">
        <f ca="1">IFERROR(INDEX(Tableau1[[#Headers],[01_LANCEMENT]:[15]],1,MATCH(récap!H1474,OFFSET(Tableau1[[#Headers],[01_LANCEMENT]:[15]],MATCH(récap!J1474,Tableau1[Codearticle],0),0),0)),"")</f>
        <v/>
      </c>
      <c r="S1474" t="e">
        <f>IF(P1474=0,"",VLOOKUP(J1474,[1]!Tableau1[#All],3,0))</f>
        <v>#REF!</v>
      </c>
      <c r="T1474" s="11">
        <f t="shared" si="228"/>
        <v>52</v>
      </c>
      <c r="U1474" t="str">
        <f t="shared" si="229"/>
        <v>2023-52</v>
      </c>
    </row>
    <row r="1475" spans="5:21" x14ac:dyDescent="0.3">
      <c r="E1475">
        <v>9796499</v>
      </c>
      <c r="H1475">
        <v>240</v>
      </c>
      <c r="I1475" t="s">
        <v>1503</v>
      </c>
      <c r="J1475">
        <v>10028920</v>
      </c>
      <c r="K1475" s="10">
        <v>45279</v>
      </c>
      <c r="L1475" t="s">
        <v>1800</v>
      </c>
      <c r="M1475" t="s">
        <v>28</v>
      </c>
      <c r="N1475" t="str">
        <f>IF(VLOOKUP(J1475,[1]liste!M:M,1,0)&gt;0,"oui","non")</f>
        <v>oui</v>
      </c>
      <c r="O1475" t="str">
        <f>VLOOKUP(J1475,[1]liste!M:N,2,0)</f>
        <v>MANCHON</v>
      </c>
      <c r="P1475" t="e">
        <f>MATCH(J1475,[1]!Tableau1[Codearticle],0)</f>
        <v>#REF!</v>
      </c>
      <c r="R1475" t="str">
        <f ca="1">IFERROR(INDEX(Tableau1[[#Headers],[01_LANCEMENT]:[15]],1,MATCH(récap!H1475,OFFSET(Tableau1[[#Headers],[01_LANCEMENT]:[15]],MATCH(récap!J1475,Tableau1[Codearticle],0),0),0)),"")</f>
        <v/>
      </c>
      <c r="S1475" t="e">
        <f>IF(P1475=0,"",VLOOKUP(J1475,[1]!Tableau1[#All],3,0))</f>
        <v>#REF!</v>
      </c>
      <c r="T1475" s="11">
        <f t="shared" si="228"/>
        <v>51</v>
      </c>
      <c r="U1475" t="str">
        <f t="shared" si="229"/>
        <v>2023-51</v>
      </c>
    </row>
    <row r="1476" spans="5:21" x14ac:dyDescent="0.3">
      <c r="E1476">
        <v>8220228</v>
      </c>
      <c r="H1476">
        <v>170</v>
      </c>
      <c r="I1476" t="s">
        <v>1504</v>
      </c>
      <c r="J1476">
        <v>10028920</v>
      </c>
      <c r="K1476" s="10">
        <v>45243</v>
      </c>
      <c r="L1476" t="s">
        <v>1800</v>
      </c>
      <c r="M1476" t="s">
        <v>28</v>
      </c>
      <c r="N1476" t="str">
        <f>IF(VLOOKUP(J1476,[1]liste!M:M,1,0)&gt;0,"oui","non")</f>
        <v>oui</v>
      </c>
      <c r="O1476" t="str">
        <f>VLOOKUP(J1476,[1]liste!M:N,2,0)</f>
        <v>MANCHON</v>
      </c>
      <c r="P1476" t="e">
        <f>MATCH(J1476,[1]!Tableau1[Codearticle],0)</f>
        <v>#REF!</v>
      </c>
      <c r="R1476" t="str">
        <f ca="1">IFERROR(INDEX(Tableau1[[#Headers],[01_LANCEMENT]:[15]],1,MATCH(récap!H1476,OFFSET(Tableau1[[#Headers],[01_LANCEMENT]:[15]],MATCH(récap!J1476,Tableau1[Codearticle],0),0),0)),"")</f>
        <v/>
      </c>
      <c r="S1476" t="e">
        <f>IF(P1476=0,"",VLOOKUP(J1476,[1]!Tableau1[#All],3,0))</f>
        <v>#REF!</v>
      </c>
      <c r="T1476" s="11">
        <f t="shared" ref="T1476:T1482" si="230">_xlfn.ISOWEEKNUM(K1476)</f>
        <v>46</v>
      </c>
      <c r="U1476" t="str">
        <f t="shared" ref="U1476:U1482" si="231">YEAR(K1476)&amp;"-"&amp;""&amp;T1476</f>
        <v>2023-46</v>
      </c>
    </row>
    <row r="1477" spans="5:21" x14ac:dyDescent="0.3">
      <c r="E1477">
        <v>2355571</v>
      </c>
      <c r="H1477">
        <v>232</v>
      </c>
      <c r="I1477" t="s">
        <v>1505</v>
      </c>
      <c r="J1477">
        <v>10028920</v>
      </c>
      <c r="K1477" s="10">
        <v>45263</v>
      </c>
      <c r="L1477" t="s">
        <v>1800</v>
      </c>
      <c r="M1477" t="s">
        <v>28</v>
      </c>
      <c r="N1477" t="str">
        <f>IF(VLOOKUP(J1477,[1]liste!M:M,1,0)&gt;0,"oui","non")</f>
        <v>oui</v>
      </c>
      <c r="O1477" t="str">
        <f>VLOOKUP(J1477,[1]liste!M:N,2,0)</f>
        <v>MANCHON</v>
      </c>
      <c r="P1477" t="e">
        <f>MATCH(J1477,[1]!Tableau1[Codearticle],0)</f>
        <v>#REF!</v>
      </c>
      <c r="R1477" t="str">
        <f ca="1">IFERROR(INDEX(Tableau1[[#Headers],[01_LANCEMENT]:[15]],1,MATCH(récap!H1477,OFFSET(Tableau1[[#Headers],[01_LANCEMENT]:[15]],MATCH(récap!J1477,Tableau1[Codearticle],0),0),0)),"")</f>
        <v/>
      </c>
      <c r="S1477" t="e">
        <f>IF(P1477=0,"",VLOOKUP(J1477,[1]!Tableau1[#All],3,0))</f>
        <v>#REF!</v>
      </c>
      <c r="T1477" s="11">
        <f t="shared" si="230"/>
        <v>48</v>
      </c>
      <c r="U1477" t="str">
        <f t="shared" si="231"/>
        <v>2023-48</v>
      </c>
    </row>
    <row r="1478" spans="5:21" x14ac:dyDescent="0.3">
      <c r="E1478">
        <v>4928818</v>
      </c>
      <c r="H1478">
        <v>190</v>
      </c>
      <c r="I1478" t="s">
        <v>1506</v>
      </c>
      <c r="J1478">
        <v>10028920</v>
      </c>
      <c r="K1478" s="10">
        <v>45247</v>
      </c>
      <c r="L1478" t="s">
        <v>1800</v>
      </c>
      <c r="M1478" t="s">
        <v>28</v>
      </c>
      <c r="N1478" t="str">
        <f>IF(VLOOKUP(J1478,[1]liste!M:M,1,0)&gt;0,"oui","non")</f>
        <v>oui</v>
      </c>
      <c r="O1478" t="str">
        <f>VLOOKUP(J1478,[1]liste!M:N,2,0)</f>
        <v>MANCHON</v>
      </c>
      <c r="P1478" t="e">
        <f>MATCH(J1478,[1]!Tableau1[Codearticle],0)</f>
        <v>#REF!</v>
      </c>
      <c r="R1478" t="str">
        <f ca="1">IFERROR(INDEX(Tableau1[[#Headers],[01_LANCEMENT]:[15]],1,MATCH(récap!H1478,OFFSET(Tableau1[[#Headers],[01_LANCEMENT]:[15]],MATCH(récap!J1478,Tableau1[Codearticle],0),0),0)),"")</f>
        <v/>
      </c>
      <c r="S1478" t="e">
        <f>IF(P1478=0,"",VLOOKUP(J1478,[1]!Tableau1[#All],3,0))</f>
        <v>#REF!</v>
      </c>
      <c r="T1478" s="11">
        <f t="shared" si="230"/>
        <v>46</v>
      </c>
      <c r="U1478" t="str">
        <f t="shared" si="231"/>
        <v>2023-46</v>
      </c>
    </row>
    <row r="1479" spans="5:21" x14ac:dyDescent="0.3">
      <c r="E1479">
        <v>7063529</v>
      </c>
      <c r="H1479">
        <v>120</v>
      </c>
      <c r="I1479" t="s">
        <v>1507</v>
      </c>
      <c r="J1479">
        <v>10028920</v>
      </c>
      <c r="K1479" s="10">
        <v>45274</v>
      </c>
      <c r="L1479" t="s">
        <v>1800</v>
      </c>
      <c r="M1479" t="s">
        <v>28</v>
      </c>
      <c r="N1479" t="str">
        <f>IF(VLOOKUP(J1479,[1]liste!M:M,1,0)&gt;0,"oui","non")</f>
        <v>oui</v>
      </c>
      <c r="O1479" t="str">
        <f>VLOOKUP(J1479,[1]liste!M:N,2,0)</f>
        <v>MANCHON</v>
      </c>
      <c r="P1479" t="e">
        <f>MATCH(J1479,[1]!Tableau1[Codearticle],0)</f>
        <v>#REF!</v>
      </c>
      <c r="R1479" t="str">
        <f ca="1">IFERROR(INDEX(Tableau1[[#Headers],[01_LANCEMENT]:[15]],1,MATCH(récap!H1479,OFFSET(Tableau1[[#Headers],[01_LANCEMENT]:[15]],MATCH(récap!J1479,Tableau1[Codearticle],0),0),0)),"")</f>
        <v>03</v>
      </c>
      <c r="S1479" t="e">
        <f>IF(P1479=0,"",VLOOKUP(J1479,[1]!Tableau1[#All],3,0))</f>
        <v>#REF!</v>
      </c>
      <c r="T1479" s="11">
        <f t="shared" si="230"/>
        <v>50</v>
      </c>
      <c r="U1479" t="str">
        <f t="shared" si="231"/>
        <v>2023-50</v>
      </c>
    </row>
    <row r="1480" spans="5:21" x14ac:dyDescent="0.3">
      <c r="E1480">
        <v>9147522</v>
      </c>
      <c r="H1480">
        <v>120</v>
      </c>
      <c r="I1480" t="s">
        <v>1508</v>
      </c>
      <c r="J1480">
        <v>10028920</v>
      </c>
      <c r="K1480" s="10">
        <v>45254</v>
      </c>
      <c r="L1480" t="s">
        <v>1800</v>
      </c>
      <c r="M1480" t="s">
        <v>28</v>
      </c>
      <c r="N1480" t="str">
        <f>IF(VLOOKUP(J1480,[1]liste!M:M,1,0)&gt;0,"oui","non")</f>
        <v>oui</v>
      </c>
      <c r="O1480" t="str">
        <f>VLOOKUP(J1480,[1]liste!M:N,2,0)</f>
        <v>MANCHON</v>
      </c>
      <c r="P1480" t="e">
        <f>MATCH(J1480,[1]!Tableau1[Codearticle],0)</f>
        <v>#REF!</v>
      </c>
      <c r="R1480" t="str">
        <f ca="1">IFERROR(INDEX(Tableau1[[#Headers],[01_LANCEMENT]:[15]],1,MATCH(récap!H1480,OFFSET(Tableau1[[#Headers],[01_LANCEMENT]:[15]],MATCH(récap!J1480,Tableau1[Codearticle],0),0),0)),"")</f>
        <v>03</v>
      </c>
      <c r="S1480" t="e">
        <f>IF(P1480=0,"",VLOOKUP(J1480,[1]!Tableau1[#All],3,0))</f>
        <v>#REF!</v>
      </c>
      <c r="T1480" s="11">
        <f t="shared" si="230"/>
        <v>47</v>
      </c>
      <c r="U1480" t="str">
        <f t="shared" si="231"/>
        <v>2023-47</v>
      </c>
    </row>
    <row r="1481" spans="5:21" x14ac:dyDescent="0.3">
      <c r="E1481">
        <v>1674475</v>
      </c>
      <c r="H1481">
        <v>120</v>
      </c>
      <c r="I1481" t="s">
        <v>1509</v>
      </c>
      <c r="J1481">
        <v>10028920</v>
      </c>
      <c r="K1481" s="10">
        <v>45273</v>
      </c>
      <c r="L1481" t="s">
        <v>1800</v>
      </c>
      <c r="M1481" t="s">
        <v>28</v>
      </c>
      <c r="N1481" t="str">
        <f>IF(VLOOKUP(J1481,[1]liste!M:M,1,0)&gt;0,"oui","non")</f>
        <v>oui</v>
      </c>
      <c r="O1481" t="str">
        <f>VLOOKUP(J1481,[1]liste!M:N,2,0)</f>
        <v>MANCHON</v>
      </c>
      <c r="P1481" t="e">
        <f>MATCH(J1481,[1]!Tableau1[Codearticle],0)</f>
        <v>#REF!</v>
      </c>
      <c r="R1481" t="str">
        <f ca="1">IFERROR(INDEX(Tableau1[[#Headers],[01_LANCEMENT]:[15]],1,MATCH(récap!H1481,OFFSET(Tableau1[[#Headers],[01_LANCEMENT]:[15]],MATCH(récap!J1481,Tableau1[Codearticle],0),0),0)),"")</f>
        <v>03</v>
      </c>
      <c r="S1481" t="e">
        <f>IF(P1481=0,"",VLOOKUP(J1481,[1]!Tableau1[#All],3,0))</f>
        <v>#REF!</v>
      </c>
      <c r="T1481" s="11">
        <f t="shared" si="230"/>
        <v>50</v>
      </c>
      <c r="U1481" t="str">
        <f t="shared" si="231"/>
        <v>2023-50</v>
      </c>
    </row>
    <row r="1482" spans="5:21" x14ac:dyDescent="0.3">
      <c r="E1482">
        <v>8765470</v>
      </c>
      <c r="H1482">
        <v>240</v>
      </c>
      <c r="I1482" t="s">
        <v>1510</v>
      </c>
      <c r="J1482">
        <v>10028920</v>
      </c>
      <c r="K1482" s="10">
        <v>45278</v>
      </c>
      <c r="L1482" t="s">
        <v>1800</v>
      </c>
      <c r="M1482" t="s">
        <v>28</v>
      </c>
      <c r="N1482" t="str">
        <f>IF(VLOOKUP(J1482,[1]liste!M:M,1,0)&gt;0,"oui","non")</f>
        <v>oui</v>
      </c>
      <c r="O1482" t="str">
        <f>VLOOKUP(J1482,[1]liste!M:N,2,0)</f>
        <v>MANCHON</v>
      </c>
      <c r="P1482" t="e">
        <f>MATCH(J1482,[1]!Tableau1[Codearticle],0)</f>
        <v>#REF!</v>
      </c>
      <c r="R1482" t="str">
        <f ca="1">IFERROR(INDEX(Tableau1[[#Headers],[01_LANCEMENT]:[15]],1,MATCH(récap!H1482,OFFSET(Tableau1[[#Headers],[01_LANCEMENT]:[15]],MATCH(récap!J1482,Tableau1[Codearticle],0),0),0)),"")</f>
        <v/>
      </c>
      <c r="S1482" t="e">
        <f>IF(P1482=0,"",VLOOKUP(J1482,[1]!Tableau1[#All],3,0))</f>
        <v>#REF!</v>
      </c>
      <c r="T1482" s="11">
        <f t="shared" si="230"/>
        <v>51</v>
      </c>
      <c r="U1482" t="str">
        <f t="shared" si="231"/>
        <v>2023-51</v>
      </c>
    </row>
    <row r="1483" spans="5:21" x14ac:dyDescent="0.3">
      <c r="E1483">
        <v>1637857</v>
      </c>
      <c r="H1483">
        <v>190</v>
      </c>
      <c r="I1483" t="s">
        <v>1511</v>
      </c>
      <c r="J1483">
        <v>10028920</v>
      </c>
      <c r="K1483" s="10">
        <v>45254</v>
      </c>
      <c r="L1483" t="s">
        <v>1800</v>
      </c>
      <c r="M1483" t="s">
        <v>28</v>
      </c>
      <c r="N1483" t="str">
        <f>IF(VLOOKUP(J1483,[1]liste!M:M,1,0)&gt;0,"oui","non")</f>
        <v>oui</v>
      </c>
      <c r="O1483" t="str">
        <f>VLOOKUP(J1483,[1]liste!M:N,2,0)</f>
        <v>MANCHON</v>
      </c>
      <c r="P1483" t="e">
        <f>MATCH(J1483,[1]!Tableau1[Codearticle],0)</f>
        <v>#REF!</v>
      </c>
      <c r="R1483" t="str">
        <f ca="1">IFERROR(INDEX(Tableau1[[#Headers],[01_LANCEMENT]:[15]],1,MATCH(récap!H1483,OFFSET(Tableau1[[#Headers],[01_LANCEMENT]:[15]],MATCH(récap!J1483,Tableau1[Codearticle],0),0),0)),"")</f>
        <v/>
      </c>
      <c r="S1483" t="e">
        <f>IF(P1483=0,"",VLOOKUP(J1483,[1]!Tableau1[#All],3,0))</f>
        <v>#REF!</v>
      </c>
      <c r="T1483" s="11">
        <f t="shared" ref="T1483:T1484" si="232">_xlfn.ISOWEEKNUM(K1483)</f>
        <v>47</v>
      </c>
      <c r="U1483" t="str">
        <f t="shared" ref="U1483:U1484" si="233">YEAR(K1483)&amp;"-"&amp;""&amp;T1483</f>
        <v>2023-47</v>
      </c>
    </row>
    <row r="1484" spans="5:21" x14ac:dyDescent="0.3">
      <c r="E1484">
        <v>5748766</v>
      </c>
      <c r="H1484">
        <v>120</v>
      </c>
      <c r="I1484" t="s">
        <v>1512</v>
      </c>
      <c r="J1484">
        <v>10028920</v>
      </c>
      <c r="K1484" s="10">
        <v>45244</v>
      </c>
      <c r="L1484" t="s">
        <v>1800</v>
      </c>
      <c r="M1484" t="s">
        <v>28</v>
      </c>
      <c r="N1484" t="str">
        <f>IF(VLOOKUP(J1484,[1]liste!M:M,1,0)&gt;0,"oui","non")</f>
        <v>oui</v>
      </c>
      <c r="O1484" t="str">
        <f>VLOOKUP(J1484,[1]liste!M:N,2,0)</f>
        <v>MANCHON</v>
      </c>
      <c r="P1484" t="e">
        <f>MATCH(J1484,[1]!Tableau1[Codearticle],0)</f>
        <v>#REF!</v>
      </c>
      <c r="R1484" t="str">
        <f ca="1">IFERROR(INDEX(Tableau1[[#Headers],[01_LANCEMENT]:[15]],1,MATCH(récap!H1484,OFFSET(Tableau1[[#Headers],[01_LANCEMENT]:[15]],MATCH(récap!J1484,Tableau1[Codearticle],0),0),0)),"")</f>
        <v>03</v>
      </c>
      <c r="S1484" t="e">
        <f>IF(P1484=0,"",VLOOKUP(J1484,[1]!Tableau1[#All],3,0))</f>
        <v>#REF!</v>
      </c>
      <c r="T1484" s="11">
        <f t="shared" si="232"/>
        <v>46</v>
      </c>
      <c r="U1484" t="str">
        <f t="shared" si="233"/>
        <v>2023-46</v>
      </c>
    </row>
    <row r="1485" spans="5:21" x14ac:dyDescent="0.3">
      <c r="E1485">
        <v>6459259</v>
      </c>
      <c r="H1485">
        <v>10</v>
      </c>
      <c r="I1485" t="s">
        <v>1513</v>
      </c>
      <c r="J1485">
        <v>10028920</v>
      </c>
      <c r="K1485" s="10">
        <v>45240</v>
      </c>
      <c r="L1485" t="s">
        <v>1800</v>
      </c>
      <c r="M1485" t="s">
        <v>28</v>
      </c>
      <c r="N1485" t="str">
        <f>IF(VLOOKUP(J1485,[1]liste!M:M,1,0)&gt;0,"oui","non")</f>
        <v>oui</v>
      </c>
      <c r="O1485" t="str">
        <f>VLOOKUP(J1485,[1]liste!M:N,2,0)</f>
        <v>MANCHON</v>
      </c>
      <c r="P1485" t="e">
        <f>MATCH(J1485,[1]!Tableau1[Codearticle],0)</f>
        <v>#REF!</v>
      </c>
      <c r="R1485" t="str">
        <f ca="1">IFERROR(INDEX(Tableau1[[#Headers],[01_LANCEMENT]:[15]],1,MATCH(récap!H1485,OFFSET(Tableau1[[#Headers],[01_LANCEMENT]:[15]],MATCH(récap!J1485,Tableau1[Codearticle],0),0),0)),"")</f>
        <v>01_LANCEMENT</v>
      </c>
      <c r="S1485" t="e">
        <f>IF(P1485=0,"",VLOOKUP(J1485,[1]!Tableau1[#All],3,0))</f>
        <v>#REF!</v>
      </c>
      <c r="T1485" s="11">
        <f t="shared" ref="T1485:T1491" si="234">_xlfn.ISOWEEKNUM(K1485)</f>
        <v>45</v>
      </c>
      <c r="U1485" t="str">
        <f t="shared" ref="U1485:U1491" si="235">YEAR(K1485)&amp;"-"&amp;""&amp;T1485</f>
        <v>2023-45</v>
      </c>
    </row>
    <row r="1486" spans="5:21" x14ac:dyDescent="0.3">
      <c r="E1486">
        <v>3278050</v>
      </c>
      <c r="H1486">
        <v>10</v>
      </c>
      <c r="I1486" t="s">
        <v>1514</v>
      </c>
      <c r="J1486">
        <v>10028920</v>
      </c>
      <c r="K1486" s="10">
        <v>45246</v>
      </c>
      <c r="L1486" t="s">
        <v>1800</v>
      </c>
      <c r="M1486" t="s">
        <v>28</v>
      </c>
      <c r="N1486" t="str">
        <f>IF(VLOOKUP(J1486,[1]liste!M:M,1,0)&gt;0,"oui","non")</f>
        <v>oui</v>
      </c>
      <c r="O1486" t="str">
        <f>VLOOKUP(J1486,[1]liste!M:N,2,0)</f>
        <v>MANCHON</v>
      </c>
      <c r="P1486" t="e">
        <f>MATCH(J1486,[1]!Tableau1[Codearticle],0)</f>
        <v>#REF!</v>
      </c>
      <c r="R1486" t="str">
        <f ca="1">IFERROR(INDEX(Tableau1[[#Headers],[01_LANCEMENT]:[15]],1,MATCH(récap!H1486,OFFSET(Tableau1[[#Headers],[01_LANCEMENT]:[15]],MATCH(récap!J1486,Tableau1[Codearticle],0),0),0)),"")</f>
        <v>01_LANCEMENT</v>
      </c>
      <c r="S1486" t="e">
        <f>IF(P1486=0,"",VLOOKUP(J1486,[1]!Tableau1[#All],3,0))</f>
        <v>#REF!</v>
      </c>
      <c r="T1486" s="11">
        <f t="shared" si="234"/>
        <v>46</v>
      </c>
      <c r="U1486" t="str">
        <f t="shared" si="235"/>
        <v>2023-46</v>
      </c>
    </row>
    <row r="1487" spans="5:21" x14ac:dyDescent="0.3">
      <c r="E1487">
        <v>1305315</v>
      </c>
      <c r="H1487">
        <v>170</v>
      </c>
      <c r="I1487" t="s">
        <v>1515</v>
      </c>
      <c r="J1487">
        <v>10028920</v>
      </c>
      <c r="K1487" s="10">
        <v>45240</v>
      </c>
      <c r="L1487" t="s">
        <v>1800</v>
      </c>
      <c r="M1487" t="s">
        <v>28</v>
      </c>
      <c r="N1487" t="str">
        <f>IF(VLOOKUP(J1487,[1]liste!M:M,1,0)&gt;0,"oui","non")</f>
        <v>oui</v>
      </c>
      <c r="O1487" t="str">
        <f>VLOOKUP(J1487,[1]liste!M:N,2,0)</f>
        <v>MANCHON</v>
      </c>
      <c r="P1487" t="e">
        <f>MATCH(J1487,[1]!Tableau1[Codearticle],0)</f>
        <v>#REF!</v>
      </c>
      <c r="R1487" t="str">
        <f ca="1">IFERROR(INDEX(Tableau1[[#Headers],[01_LANCEMENT]:[15]],1,MATCH(récap!H1487,OFFSET(Tableau1[[#Headers],[01_LANCEMENT]:[15]],MATCH(récap!J1487,Tableau1[Codearticle],0),0),0)),"")</f>
        <v/>
      </c>
      <c r="S1487" t="e">
        <f>IF(P1487=0,"",VLOOKUP(J1487,[1]!Tableau1[#All],3,0))</f>
        <v>#REF!</v>
      </c>
      <c r="T1487" s="11">
        <f t="shared" si="234"/>
        <v>45</v>
      </c>
      <c r="U1487" t="str">
        <f t="shared" si="235"/>
        <v>2023-45</v>
      </c>
    </row>
    <row r="1488" spans="5:21" x14ac:dyDescent="0.3">
      <c r="E1488">
        <v>6619599</v>
      </c>
      <c r="H1488">
        <v>222</v>
      </c>
      <c r="I1488" t="s">
        <v>1516</v>
      </c>
      <c r="J1488" t="s">
        <v>14</v>
      </c>
      <c r="K1488" s="10">
        <v>45268</v>
      </c>
      <c r="L1488" t="s">
        <v>1800</v>
      </c>
      <c r="M1488" t="s">
        <v>28</v>
      </c>
      <c r="N1488" t="str">
        <f>IF(VLOOKUP(J1488,[1]liste!M:M,1,0)&gt;0,"oui","non")</f>
        <v>oui</v>
      </c>
      <c r="O1488" t="str">
        <f>VLOOKUP(J1488,[1]liste!M:N,2,0)</f>
        <v>DF</v>
      </c>
      <c r="P1488" t="e">
        <f>MATCH(J1488,[1]!Tableau1[Codearticle],0)</f>
        <v>#REF!</v>
      </c>
      <c r="R1488" t="str">
        <f ca="1">IFERROR(INDEX(Tableau1[[#Headers],[01_LANCEMENT]:[15]],1,MATCH(récap!H1488,OFFSET(Tableau1[[#Headers],[01_LANCEMENT]:[15]],MATCH(récap!J1488,Tableau1[Codearticle],0),0),0)),"")</f>
        <v/>
      </c>
      <c r="S1488" t="e">
        <f>IF(P1488=0,"",VLOOKUP(J1488,[1]!Tableau1[#All],3,0))</f>
        <v>#REF!</v>
      </c>
      <c r="T1488" s="11">
        <f t="shared" si="234"/>
        <v>49</v>
      </c>
      <c r="U1488" t="str">
        <f t="shared" si="235"/>
        <v>2023-49</v>
      </c>
    </row>
    <row r="1489" spans="5:21" x14ac:dyDescent="0.3">
      <c r="E1489">
        <v>8255278</v>
      </c>
      <c r="H1489">
        <v>222</v>
      </c>
      <c r="I1489" t="s">
        <v>1517</v>
      </c>
      <c r="J1489" t="s">
        <v>14</v>
      </c>
      <c r="K1489" s="10">
        <v>45268</v>
      </c>
      <c r="L1489" t="s">
        <v>1800</v>
      </c>
      <c r="M1489" t="s">
        <v>28</v>
      </c>
      <c r="N1489" t="str">
        <f>IF(VLOOKUP(J1489,[1]liste!M:M,1,0)&gt;0,"oui","non")</f>
        <v>oui</v>
      </c>
      <c r="O1489" t="str">
        <f>VLOOKUP(J1489,[1]liste!M:N,2,0)</f>
        <v>DF</v>
      </c>
      <c r="P1489" t="e">
        <f>MATCH(J1489,[1]!Tableau1[Codearticle],0)</f>
        <v>#REF!</v>
      </c>
      <c r="R1489" t="str">
        <f ca="1">IFERROR(INDEX(Tableau1[[#Headers],[01_LANCEMENT]:[15]],1,MATCH(récap!H1489,OFFSET(Tableau1[[#Headers],[01_LANCEMENT]:[15]],MATCH(récap!J1489,Tableau1[Codearticle],0),0),0)),"")</f>
        <v/>
      </c>
      <c r="S1489" t="e">
        <f>IF(P1489=0,"",VLOOKUP(J1489,[1]!Tableau1[#All],3,0))</f>
        <v>#REF!</v>
      </c>
      <c r="T1489" s="11">
        <f t="shared" si="234"/>
        <v>49</v>
      </c>
      <c r="U1489" t="str">
        <f t="shared" si="235"/>
        <v>2023-49</v>
      </c>
    </row>
    <row r="1490" spans="5:21" x14ac:dyDescent="0.3">
      <c r="E1490">
        <v>5292734</v>
      </c>
      <c r="H1490">
        <v>9055</v>
      </c>
      <c r="I1490" t="s">
        <v>1518</v>
      </c>
      <c r="J1490" t="s">
        <v>14</v>
      </c>
      <c r="K1490" s="10">
        <v>45258</v>
      </c>
      <c r="L1490" t="s">
        <v>1800</v>
      </c>
      <c r="M1490" t="s">
        <v>28</v>
      </c>
      <c r="N1490" t="str">
        <f>IF(VLOOKUP(J1490,[1]liste!M:M,1,0)&gt;0,"oui","non")</f>
        <v>oui</v>
      </c>
      <c r="O1490" t="str">
        <f>VLOOKUP(J1490,[1]liste!M:N,2,0)</f>
        <v>DF</v>
      </c>
      <c r="P1490" t="e">
        <f>MATCH(J1490,[1]!Tableau1[Codearticle],0)</f>
        <v>#REF!</v>
      </c>
      <c r="R1490" t="str">
        <f ca="1">IFERROR(INDEX(Tableau1[[#Headers],[01_LANCEMENT]:[15]],1,MATCH(récap!H1490,OFFSET(Tableau1[[#Headers],[01_LANCEMENT]:[15]],MATCH(récap!J1490,Tableau1[Codearticle],0),0),0)),"")</f>
        <v/>
      </c>
      <c r="S1490" t="e">
        <f>IF(P1490=0,"",VLOOKUP(J1490,[1]!Tableau1[#All],3,0))</f>
        <v>#REF!</v>
      </c>
      <c r="T1490" s="11">
        <f t="shared" si="234"/>
        <v>48</v>
      </c>
      <c r="U1490" t="str">
        <f t="shared" si="235"/>
        <v>2023-48</v>
      </c>
    </row>
    <row r="1491" spans="5:21" x14ac:dyDescent="0.3">
      <c r="E1491">
        <v>8371000</v>
      </c>
      <c r="H1491">
        <v>140</v>
      </c>
      <c r="I1491" t="s">
        <v>1519</v>
      </c>
      <c r="J1491" t="s">
        <v>14</v>
      </c>
      <c r="K1491" s="10">
        <v>45240</v>
      </c>
      <c r="L1491" t="s">
        <v>1800</v>
      </c>
      <c r="M1491" t="s">
        <v>28</v>
      </c>
      <c r="N1491" t="str">
        <f>IF(VLOOKUP(J1491,[1]liste!M:M,1,0)&gt;0,"oui","non")</f>
        <v>oui</v>
      </c>
      <c r="O1491" t="str">
        <f>VLOOKUP(J1491,[1]liste!M:N,2,0)</f>
        <v>DF</v>
      </c>
      <c r="P1491" t="e">
        <f>MATCH(J1491,[1]!Tableau1[Codearticle],0)</f>
        <v>#REF!</v>
      </c>
      <c r="R1491" t="str">
        <f ca="1">IFERROR(INDEX(Tableau1[[#Headers],[01_LANCEMENT]:[15]],1,MATCH(récap!H1491,OFFSET(Tableau1[[#Headers],[01_LANCEMENT]:[15]],MATCH(récap!J1491,Tableau1[Codearticle],0),0),0)),"")</f>
        <v/>
      </c>
      <c r="S1491" t="e">
        <f>IF(P1491=0,"",VLOOKUP(J1491,[1]!Tableau1[#All],3,0))</f>
        <v>#REF!</v>
      </c>
      <c r="T1491" s="11">
        <f t="shared" si="234"/>
        <v>45</v>
      </c>
      <c r="U1491" t="str">
        <f t="shared" si="235"/>
        <v>2023-45</v>
      </c>
    </row>
    <row r="1492" spans="5:21" x14ac:dyDescent="0.3">
      <c r="E1492">
        <v>7486820</v>
      </c>
      <c r="H1492">
        <v>148</v>
      </c>
      <c r="I1492" t="s">
        <v>1520</v>
      </c>
      <c r="J1492">
        <v>10028920</v>
      </c>
      <c r="K1492" s="10">
        <v>45258</v>
      </c>
      <c r="L1492" t="s">
        <v>1800</v>
      </c>
      <c r="M1492" t="s">
        <v>28</v>
      </c>
      <c r="N1492" t="str">
        <f>IF(VLOOKUP(J1492,[1]liste!M:M,1,0)&gt;0,"oui","non")</f>
        <v>oui</v>
      </c>
      <c r="O1492" t="str">
        <f>VLOOKUP(J1492,[1]liste!M:N,2,0)</f>
        <v>MANCHON</v>
      </c>
      <c r="P1492" t="e">
        <f>MATCH(J1492,[1]!Tableau1[Codearticle],0)</f>
        <v>#REF!</v>
      </c>
      <c r="R1492" t="str">
        <f ca="1">IFERROR(INDEX(Tableau1[[#Headers],[01_LANCEMENT]:[15]],1,MATCH(récap!H1492,OFFSET(Tableau1[[#Headers],[01_LANCEMENT]:[15]],MATCH(récap!J1492,Tableau1[Codearticle],0),0),0)),"")</f>
        <v/>
      </c>
      <c r="S1492" t="e">
        <f>IF(P1492=0,"",VLOOKUP(J1492,[1]!Tableau1[#All],3,0))</f>
        <v>#REF!</v>
      </c>
      <c r="T1492" s="11">
        <f t="shared" ref="T1492" si="236">_xlfn.ISOWEEKNUM(K1492)</f>
        <v>48</v>
      </c>
      <c r="U1492" t="str">
        <f t="shared" ref="U1492" si="237">YEAR(K1492)&amp;"-"&amp;""&amp;T1492</f>
        <v>2023-48</v>
      </c>
    </row>
    <row r="1493" spans="5:21" x14ac:dyDescent="0.3">
      <c r="E1493">
        <v>3163039</v>
      </c>
      <c r="H1493">
        <v>226</v>
      </c>
      <c r="I1493" t="s">
        <v>1521</v>
      </c>
      <c r="J1493" t="s">
        <v>14</v>
      </c>
      <c r="K1493" s="10">
        <v>45280</v>
      </c>
      <c r="L1493" t="s">
        <v>1800</v>
      </c>
      <c r="M1493" t="s">
        <v>28</v>
      </c>
      <c r="N1493" t="str">
        <f>IF(VLOOKUP(J1493,[1]liste!M:M,1,0)&gt;0,"oui","non")</f>
        <v>oui</v>
      </c>
      <c r="O1493" t="str">
        <f>VLOOKUP(J1493,[1]liste!M:N,2,0)</f>
        <v>DF</v>
      </c>
      <c r="P1493" t="e">
        <f>MATCH(J1493,[1]!Tableau1[Codearticle],0)</f>
        <v>#REF!</v>
      </c>
      <c r="R1493" t="str">
        <f ca="1">IFERROR(INDEX(Tableau1[[#Headers],[01_LANCEMENT]:[15]],1,MATCH(récap!H1493,OFFSET(Tableau1[[#Headers],[01_LANCEMENT]:[15]],MATCH(récap!J1493,Tableau1[Codearticle],0),0),0)),"")</f>
        <v/>
      </c>
      <c r="S1493" t="e">
        <f>IF(P1493=0,"",VLOOKUP(J1493,[1]!Tableau1[#All],3,0))</f>
        <v>#REF!</v>
      </c>
      <c r="T1493" s="11">
        <f t="shared" ref="T1493:T1497" si="238">_xlfn.ISOWEEKNUM(K1493)</f>
        <v>51</v>
      </c>
      <c r="U1493" t="str">
        <f t="shared" ref="U1493:U1497" si="239">YEAR(K1493)&amp;"-"&amp;""&amp;T1493</f>
        <v>2023-51</v>
      </c>
    </row>
    <row r="1494" spans="5:21" x14ac:dyDescent="0.3">
      <c r="E1494">
        <v>8200886</v>
      </c>
      <c r="H1494">
        <v>226</v>
      </c>
      <c r="I1494" t="s">
        <v>1522</v>
      </c>
      <c r="J1494" t="s">
        <v>14</v>
      </c>
      <c r="K1494" s="10">
        <v>45238</v>
      </c>
      <c r="L1494" t="s">
        <v>1800</v>
      </c>
      <c r="M1494" t="s">
        <v>28</v>
      </c>
      <c r="N1494" t="str">
        <f>IF(VLOOKUP(J1494,[1]liste!M:M,1,0)&gt;0,"oui","non")</f>
        <v>oui</v>
      </c>
      <c r="O1494" t="str">
        <f>VLOOKUP(J1494,[1]liste!M:N,2,0)</f>
        <v>DF</v>
      </c>
      <c r="P1494" t="e">
        <f>MATCH(J1494,[1]!Tableau1[Codearticle],0)</f>
        <v>#REF!</v>
      </c>
      <c r="R1494" t="str">
        <f ca="1">IFERROR(INDEX(Tableau1[[#Headers],[01_LANCEMENT]:[15]],1,MATCH(récap!H1494,OFFSET(Tableau1[[#Headers],[01_LANCEMENT]:[15]],MATCH(récap!J1494,Tableau1[Codearticle],0),0),0)),"")</f>
        <v/>
      </c>
      <c r="S1494" t="e">
        <f>IF(P1494=0,"",VLOOKUP(J1494,[1]!Tableau1[#All],3,0))</f>
        <v>#REF!</v>
      </c>
      <c r="T1494" s="11">
        <f t="shared" si="238"/>
        <v>45</v>
      </c>
      <c r="U1494" t="str">
        <f t="shared" si="239"/>
        <v>2023-45</v>
      </c>
    </row>
    <row r="1495" spans="5:21" x14ac:dyDescent="0.3">
      <c r="E1495">
        <v>6859134</v>
      </c>
      <c r="H1495">
        <v>226</v>
      </c>
      <c r="I1495" t="s">
        <v>1523</v>
      </c>
      <c r="J1495" t="s">
        <v>14</v>
      </c>
      <c r="K1495" s="10">
        <v>45252</v>
      </c>
      <c r="L1495" t="s">
        <v>1800</v>
      </c>
      <c r="M1495" t="s">
        <v>28</v>
      </c>
      <c r="N1495" t="str">
        <f>IF(VLOOKUP(J1495,[1]liste!M:M,1,0)&gt;0,"oui","non")</f>
        <v>oui</v>
      </c>
      <c r="O1495" t="str">
        <f>VLOOKUP(J1495,[1]liste!M:N,2,0)</f>
        <v>DF</v>
      </c>
      <c r="P1495" t="e">
        <f>MATCH(J1495,[1]!Tableau1[Codearticle],0)</f>
        <v>#REF!</v>
      </c>
      <c r="R1495" t="str">
        <f ca="1">IFERROR(INDEX(Tableau1[[#Headers],[01_LANCEMENT]:[15]],1,MATCH(récap!H1495,OFFSET(Tableau1[[#Headers],[01_LANCEMENT]:[15]],MATCH(récap!J1495,Tableau1[Codearticle],0),0),0)),"")</f>
        <v/>
      </c>
      <c r="S1495" t="e">
        <f>IF(P1495=0,"",VLOOKUP(J1495,[1]!Tableau1[#All],3,0))</f>
        <v>#REF!</v>
      </c>
      <c r="T1495" s="11">
        <f t="shared" si="238"/>
        <v>47</v>
      </c>
      <c r="U1495" t="str">
        <f t="shared" si="239"/>
        <v>2023-47</v>
      </c>
    </row>
    <row r="1496" spans="5:21" x14ac:dyDescent="0.3">
      <c r="E1496">
        <v>3107364</v>
      </c>
      <c r="H1496">
        <v>190</v>
      </c>
      <c r="I1496" t="s">
        <v>1524</v>
      </c>
      <c r="J1496">
        <v>10028920</v>
      </c>
      <c r="K1496" s="10">
        <v>45266</v>
      </c>
      <c r="L1496" t="s">
        <v>1800</v>
      </c>
      <c r="M1496" t="s">
        <v>28</v>
      </c>
      <c r="N1496" t="str">
        <f>IF(VLOOKUP(J1496,[1]liste!M:M,1,0)&gt;0,"oui","non")</f>
        <v>oui</v>
      </c>
      <c r="O1496" t="str">
        <f>VLOOKUP(J1496,[1]liste!M:N,2,0)</f>
        <v>MANCHON</v>
      </c>
      <c r="P1496" t="e">
        <f>MATCH(J1496,[1]!Tableau1[Codearticle],0)</f>
        <v>#REF!</v>
      </c>
      <c r="R1496" t="str">
        <f ca="1">IFERROR(INDEX(Tableau1[[#Headers],[01_LANCEMENT]:[15]],1,MATCH(récap!H1496,OFFSET(Tableau1[[#Headers],[01_LANCEMENT]:[15]],MATCH(récap!J1496,Tableau1[Codearticle],0),0),0)),"")</f>
        <v/>
      </c>
      <c r="S1496" t="e">
        <f>IF(P1496=0,"",VLOOKUP(J1496,[1]!Tableau1[#All],3,0))</f>
        <v>#REF!</v>
      </c>
      <c r="T1496" s="11">
        <f t="shared" si="238"/>
        <v>49</v>
      </c>
      <c r="U1496" t="str">
        <f t="shared" si="239"/>
        <v>2023-49</v>
      </c>
    </row>
    <row r="1497" spans="5:21" x14ac:dyDescent="0.3">
      <c r="E1497">
        <v>3667694</v>
      </c>
      <c r="H1497">
        <v>190</v>
      </c>
      <c r="I1497" t="s">
        <v>1525</v>
      </c>
      <c r="J1497">
        <v>10028920</v>
      </c>
      <c r="K1497" s="10">
        <v>45254</v>
      </c>
      <c r="L1497" t="s">
        <v>1800</v>
      </c>
      <c r="M1497" t="s">
        <v>28</v>
      </c>
      <c r="N1497" t="str">
        <f>IF(VLOOKUP(J1497,[1]liste!M:M,1,0)&gt;0,"oui","non")</f>
        <v>oui</v>
      </c>
      <c r="O1497" t="str">
        <f>VLOOKUP(J1497,[1]liste!M:N,2,0)</f>
        <v>MANCHON</v>
      </c>
      <c r="P1497" t="e">
        <f>MATCH(J1497,[1]!Tableau1[Codearticle],0)</f>
        <v>#REF!</v>
      </c>
      <c r="R1497" t="str">
        <f ca="1">IFERROR(INDEX(Tableau1[[#Headers],[01_LANCEMENT]:[15]],1,MATCH(récap!H1497,OFFSET(Tableau1[[#Headers],[01_LANCEMENT]:[15]],MATCH(récap!J1497,Tableau1[Codearticle],0),0),0)),"")</f>
        <v/>
      </c>
      <c r="S1497" t="e">
        <f>IF(P1497=0,"",VLOOKUP(J1497,[1]!Tableau1[#All],3,0))</f>
        <v>#REF!</v>
      </c>
      <c r="T1497" s="11">
        <f t="shared" si="238"/>
        <v>47</v>
      </c>
      <c r="U1497" t="str">
        <f t="shared" si="239"/>
        <v>2023-47</v>
      </c>
    </row>
    <row r="1498" spans="5:21" x14ac:dyDescent="0.3">
      <c r="E1498">
        <v>6590534</v>
      </c>
      <c r="H1498">
        <v>140</v>
      </c>
      <c r="I1498" t="s">
        <v>1526</v>
      </c>
      <c r="J1498" t="s">
        <v>14</v>
      </c>
      <c r="K1498" s="10">
        <v>45272</v>
      </c>
      <c r="L1498" t="s">
        <v>1800</v>
      </c>
      <c r="M1498" t="s">
        <v>28</v>
      </c>
      <c r="N1498" t="str">
        <f>IF(VLOOKUP(J1498,[1]liste!M:M,1,0)&gt;0,"oui","non")</f>
        <v>oui</v>
      </c>
      <c r="O1498" t="str">
        <f>VLOOKUP(J1498,[1]liste!M:N,2,0)</f>
        <v>DF</v>
      </c>
      <c r="P1498" t="e">
        <f>MATCH(J1498,[1]!Tableau1[Codearticle],0)</f>
        <v>#REF!</v>
      </c>
      <c r="R1498" t="str">
        <f ca="1">IFERROR(INDEX(Tableau1[[#Headers],[01_LANCEMENT]:[15]],1,MATCH(récap!H1498,OFFSET(Tableau1[[#Headers],[01_LANCEMENT]:[15]],MATCH(récap!J1498,Tableau1[Codearticle],0),0),0)),"")</f>
        <v/>
      </c>
      <c r="S1498" t="e">
        <f>IF(P1498=0,"",VLOOKUP(J1498,[1]!Tableau1[#All],3,0))</f>
        <v>#REF!</v>
      </c>
      <c r="T1498" s="11">
        <f t="shared" ref="T1498:T1506" si="240">_xlfn.ISOWEEKNUM(K1498)</f>
        <v>50</v>
      </c>
      <c r="U1498" t="str">
        <f t="shared" ref="U1498:U1506" si="241">YEAR(K1498)&amp;"-"&amp;""&amp;T1498</f>
        <v>2023-50</v>
      </c>
    </row>
    <row r="1499" spans="5:21" x14ac:dyDescent="0.3">
      <c r="E1499">
        <v>3986307</v>
      </c>
      <c r="H1499">
        <v>1040</v>
      </c>
      <c r="I1499" t="s">
        <v>1527</v>
      </c>
      <c r="J1499" t="s">
        <v>14</v>
      </c>
      <c r="K1499" s="10">
        <v>45282</v>
      </c>
      <c r="L1499" t="s">
        <v>1800</v>
      </c>
      <c r="M1499" t="s">
        <v>28</v>
      </c>
      <c r="N1499" t="str">
        <f>IF(VLOOKUP(J1499,[1]liste!M:M,1,0)&gt;0,"oui","non")</f>
        <v>oui</v>
      </c>
      <c r="O1499" t="str">
        <f>VLOOKUP(J1499,[1]liste!M:N,2,0)</f>
        <v>DF</v>
      </c>
      <c r="P1499" t="e">
        <f>MATCH(J1499,[1]!Tableau1[Codearticle],0)</f>
        <v>#REF!</v>
      </c>
      <c r="R1499" t="str">
        <f ca="1">IFERROR(INDEX(Tableau1[[#Headers],[01_LANCEMENT]:[15]],1,MATCH(récap!H1499,OFFSET(Tableau1[[#Headers],[01_LANCEMENT]:[15]],MATCH(récap!J1499,Tableau1[Codearticle],0),0),0)),"")</f>
        <v/>
      </c>
      <c r="S1499" t="e">
        <f>IF(P1499=0,"",VLOOKUP(J1499,[1]!Tableau1[#All],3,0))</f>
        <v>#REF!</v>
      </c>
      <c r="T1499" s="11">
        <f t="shared" si="240"/>
        <v>51</v>
      </c>
      <c r="U1499" t="str">
        <f t="shared" si="241"/>
        <v>2023-51</v>
      </c>
    </row>
    <row r="1500" spans="5:21" x14ac:dyDescent="0.3">
      <c r="E1500">
        <v>6616677</v>
      </c>
      <c r="H1500">
        <v>148</v>
      </c>
      <c r="I1500" t="s">
        <v>1528</v>
      </c>
      <c r="J1500">
        <v>10028920</v>
      </c>
      <c r="K1500" s="10">
        <v>45258</v>
      </c>
      <c r="L1500" t="s">
        <v>1800</v>
      </c>
      <c r="M1500" t="s">
        <v>28</v>
      </c>
      <c r="N1500" t="str">
        <f>IF(VLOOKUP(J1500,[1]liste!M:M,1,0)&gt;0,"oui","non")</f>
        <v>oui</v>
      </c>
      <c r="O1500" t="str">
        <f>VLOOKUP(J1500,[1]liste!M:N,2,0)</f>
        <v>MANCHON</v>
      </c>
      <c r="P1500" t="e">
        <f>MATCH(J1500,[1]!Tableau1[Codearticle],0)</f>
        <v>#REF!</v>
      </c>
      <c r="R1500" t="str">
        <f ca="1">IFERROR(INDEX(Tableau1[[#Headers],[01_LANCEMENT]:[15]],1,MATCH(récap!H1500,OFFSET(Tableau1[[#Headers],[01_LANCEMENT]:[15]],MATCH(récap!J1500,Tableau1[Codearticle],0),0),0)),"")</f>
        <v/>
      </c>
      <c r="S1500" t="e">
        <f>IF(P1500=0,"",VLOOKUP(J1500,[1]!Tableau1[#All],3,0))</f>
        <v>#REF!</v>
      </c>
      <c r="T1500" s="11">
        <f t="shared" si="240"/>
        <v>48</v>
      </c>
      <c r="U1500" t="str">
        <f t="shared" si="241"/>
        <v>2023-48</v>
      </c>
    </row>
    <row r="1501" spans="5:21" x14ac:dyDescent="0.3">
      <c r="E1501">
        <v>1572482</v>
      </c>
      <c r="H1501">
        <v>148</v>
      </c>
      <c r="I1501" t="s">
        <v>1529</v>
      </c>
      <c r="J1501">
        <v>10028920</v>
      </c>
      <c r="K1501" s="10">
        <v>45254</v>
      </c>
      <c r="L1501" t="s">
        <v>1800</v>
      </c>
      <c r="M1501" t="s">
        <v>28</v>
      </c>
      <c r="N1501" t="str">
        <f>IF(VLOOKUP(J1501,[1]liste!M:M,1,0)&gt;0,"oui","non")</f>
        <v>oui</v>
      </c>
      <c r="O1501" t="str">
        <f>VLOOKUP(J1501,[1]liste!M:N,2,0)</f>
        <v>MANCHON</v>
      </c>
      <c r="P1501" t="e">
        <f>MATCH(J1501,[1]!Tableau1[Codearticle],0)</f>
        <v>#REF!</v>
      </c>
      <c r="R1501" t="str">
        <f ca="1">IFERROR(INDEX(Tableau1[[#Headers],[01_LANCEMENT]:[15]],1,MATCH(récap!H1501,OFFSET(Tableau1[[#Headers],[01_LANCEMENT]:[15]],MATCH(récap!J1501,Tableau1[Codearticle],0),0),0)),"")</f>
        <v/>
      </c>
      <c r="S1501" t="e">
        <f>IF(P1501=0,"",VLOOKUP(J1501,[1]!Tableau1[#All],3,0))</f>
        <v>#REF!</v>
      </c>
      <c r="T1501" s="11">
        <f t="shared" si="240"/>
        <v>47</v>
      </c>
      <c r="U1501" t="str">
        <f t="shared" si="241"/>
        <v>2023-47</v>
      </c>
    </row>
    <row r="1502" spans="5:21" x14ac:dyDescent="0.3">
      <c r="E1502">
        <v>1021187</v>
      </c>
      <c r="H1502">
        <v>226</v>
      </c>
      <c r="I1502" t="s">
        <v>1530</v>
      </c>
      <c r="J1502" t="s">
        <v>14</v>
      </c>
      <c r="K1502" s="10">
        <v>45268</v>
      </c>
      <c r="L1502" t="s">
        <v>1800</v>
      </c>
      <c r="M1502" t="s">
        <v>28</v>
      </c>
      <c r="N1502" t="str">
        <f>IF(VLOOKUP(J1502,[1]liste!M:M,1,0)&gt;0,"oui","non")</f>
        <v>oui</v>
      </c>
      <c r="O1502" t="str">
        <f>VLOOKUP(J1502,[1]liste!M:N,2,0)</f>
        <v>DF</v>
      </c>
      <c r="P1502" t="e">
        <f>MATCH(J1502,[1]!Tableau1[Codearticle],0)</f>
        <v>#REF!</v>
      </c>
      <c r="R1502" t="str">
        <f ca="1">IFERROR(INDEX(Tableau1[[#Headers],[01_LANCEMENT]:[15]],1,MATCH(récap!H1502,OFFSET(Tableau1[[#Headers],[01_LANCEMENT]:[15]],MATCH(récap!J1502,Tableau1[Codearticle],0),0),0)),"")</f>
        <v/>
      </c>
      <c r="S1502" t="e">
        <f>IF(P1502=0,"",VLOOKUP(J1502,[1]!Tableau1[#All],3,0))</f>
        <v>#REF!</v>
      </c>
      <c r="T1502" s="11">
        <f t="shared" si="240"/>
        <v>49</v>
      </c>
      <c r="U1502" t="str">
        <f t="shared" si="241"/>
        <v>2023-49</v>
      </c>
    </row>
    <row r="1503" spans="5:21" x14ac:dyDescent="0.3">
      <c r="E1503">
        <v>1176823</v>
      </c>
      <c r="H1503">
        <v>140</v>
      </c>
      <c r="I1503" t="s">
        <v>1531</v>
      </c>
      <c r="J1503" t="s">
        <v>14</v>
      </c>
      <c r="K1503" s="10">
        <v>45272</v>
      </c>
      <c r="L1503" t="s">
        <v>1800</v>
      </c>
      <c r="M1503" t="s">
        <v>28</v>
      </c>
      <c r="N1503" t="str">
        <f>IF(VLOOKUP(J1503,[1]liste!M:M,1,0)&gt;0,"oui","non")</f>
        <v>oui</v>
      </c>
      <c r="O1503" t="str">
        <f>VLOOKUP(J1503,[1]liste!M:N,2,0)</f>
        <v>DF</v>
      </c>
      <c r="P1503" t="e">
        <f>MATCH(J1503,[1]!Tableau1[Codearticle],0)</f>
        <v>#REF!</v>
      </c>
      <c r="R1503" t="str">
        <f ca="1">IFERROR(INDEX(Tableau1[[#Headers],[01_LANCEMENT]:[15]],1,MATCH(récap!H1503,OFFSET(Tableau1[[#Headers],[01_LANCEMENT]:[15]],MATCH(récap!J1503,Tableau1[Codearticle],0),0),0)),"")</f>
        <v/>
      </c>
      <c r="S1503" t="e">
        <f>IF(P1503=0,"",VLOOKUP(J1503,[1]!Tableau1[#All],3,0))</f>
        <v>#REF!</v>
      </c>
      <c r="T1503" s="11">
        <f t="shared" si="240"/>
        <v>50</v>
      </c>
      <c r="U1503" t="str">
        <f t="shared" si="241"/>
        <v>2023-50</v>
      </c>
    </row>
    <row r="1504" spans="5:21" x14ac:dyDescent="0.3">
      <c r="E1504">
        <v>4911267</v>
      </c>
      <c r="H1504">
        <v>226</v>
      </c>
      <c r="I1504" t="s">
        <v>1532</v>
      </c>
      <c r="J1504" t="s">
        <v>14</v>
      </c>
      <c r="K1504" s="10">
        <v>45266</v>
      </c>
      <c r="L1504" t="s">
        <v>1800</v>
      </c>
      <c r="M1504" t="s">
        <v>28</v>
      </c>
      <c r="N1504" t="str">
        <f>IF(VLOOKUP(J1504,[1]liste!M:M,1,0)&gt;0,"oui","non")</f>
        <v>oui</v>
      </c>
      <c r="O1504" t="str">
        <f>VLOOKUP(J1504,[1]liste!M:N,2,0)</f>
        <v>DF</v>
      </c>
      <c r="P1504" t="e">
        <f>MATCH(J1504,[1]!Tableau1[Codearticle],0)</f>
        <v>#REF!</v>
      </c>
      <c r="R1504" t="str">
        <f ca="1">IFERROR(INDEX(Tableau1[[#Headers],[01_LANCEMENT]:[15]],1,MATCH(récap!H1504,OFFSET(Tableau1[[#Headers],[01_LANCEMENT]:[15]],MATCH(récap!J1504,Tableau1[Codearticle],0),0),0)),"")</f>
        <v/>
      </c>
      <c r="S1504" t="e">
        <f>IF(P1504=0,"",VLOOKUP(J1504,[1]!Tableau1[#All],3,0))</f>
        <v>#REF!</v>
      </c>
      <c r="T1504" s="11">
        <f t="shared" si="240"/>
        <v>49</v>
      </c>
      <c r="U1504" t="str">
        <f t="shared" si="241"/>
        <v>2023-49</v>
      </c>
    </row>
    <row r="1505" spans="5:21" x14ac:dyDescent="0.3">
      <c r="E1505">
        <v>3760180</v>
      </c>
      <c r="H1505">
        <v>226</v>
      </c>
      <c r="I1505" t="s">
        <v>1533</v>
      </c>
      <c r="J1505" t="s">
        <v>14</v>
      </c>
      <c r="K1505" s="10">
        <v>45261</v>
      </c>
      <c r="L1505" t="s">
        <v>1800</v>
      </c>
      <c r="M1505" t="s">
        <v>28</v>
      </c>
      <c r="N1505" t="str">
        <f>IF(VLOOKUP(J1505,[1]liste!M:M,1,0)&gt;0,"oui","non")</f>
        <v>oui</v>
      </c>
      <c r="O1505" t="str">
        <f>VLOOKUP(J1505,[1]liste!M:N,2,0)</f>
        <v>DF</v>
      </c>
      <c r="P1505" t="e">
        <f>MATCH(J1505,[1]!Tableau1[Codearticle],0)</f>
        <v>#REF!</v>
      </c>
      <c r="R1505" t="str">
        <f ca="1">IFERROR(INDEX(Tableau1[[#Headers],[01_LANCEMENT]:[15]],1,MATCH(récap!H1505,OFFSET(Tableau1[[#Headers],[01_LANCEMENT]:[15]],MATCH(récap!J1505,Tableau1[Codearticle],0),0),0)),"")</f>
        <v/>
      </c>
      <c r="S1505" t="e">
        <f>IF(P1505=0,"",VLOOKUP(J1505,[1]!Tableau1[#All],3,0))</f>
        <v>#REF!</v>
      </c>
      <c r="T1505" s="11">
        <f t="shared" si="240"/>
        <v>48</v>
      </c>
      <c r="U1505" t="str">
        <f t="shared" si="241"/>
        <v>2023-48</v>
      </c>
    </row>
    <row r="1506" spans="5:21" x14ac:dyDescent="0.3">
      <c r="E1506">
        <v>5576081</v>
      </c>
      <c r="H1506">
        <v>140</v>
      </c>
      <c r="I1506" t="s">
        <v>1534</v>
      </c>
      <c r="J1506" t="s">
        <v>14</v>
      </c>
      <c r="K1506" s="10">
        <v>45282</v>
      </c>
      <c r="L1506" t="s">
        <v>1800</v>
      </c>
      <c r="M1506" t="s">
        <v>28</v>
      </c>
      <c r="N1506" t="str">
        <f>IF(VLOOKUP(J1506,[1]liste!M:M,1,0)&gt;0,"oui","non")</f>
        <v>oui</v>
      </c>
      <c r="O1506" t="str">
        <f>VLOOKUP(J1506,[1]liste!M:N,2,0)</f>
        <v>DF</v>
      </c>
      <c r="P1506" t="e">
        <f>MATCH(J1506,[1]!Tableau1[Codearticle],0)</f>
        <v>#REF!</v>
      </c>
      <c r="R1506" t="str">
        <f ca="1">IFERROR(INDEX(Tableau1[[#Headers],[01_LANCEMENT]:[15]],1,MATCH(récap!H1506,OFFSET(Tableau1[[#Headers],[01_LANCEMENT]:[15]],MATCH(récap!J1506,Tableau1[Codearticle],0),0),0)),"")</f>
        <v/>
      </c>
      <c r="S1506" t="e">
        <f>IF(P1506=0,"",VLOOKUP(J1506,[1]!Tableau1[#All],3,0))</f>
        <v>#REF!</v>
      </c>
      <c r="T1506" s="11">
        <f t="shared" si="240"/>
        <v>51</v>
      </c>
      <c r="U1506" t="str">
        <f t="shared" si="241"/>
        <v>2023-51</v>
      </c>
    </row>
    <row r="1507" spans="5:21" x14ac:dyDescent="0.3">
      <c r="E1507">
        <v>8881227</v>
      </c>
      <c r="H1507">
        <v>126</v>
      </c>
      <c r="I1507" t="s">
        <v>1535</v>
      </c>
      <c r="J1507">
        <v>10028920</v>
      </c>
      <c r="K1507" s="10">
        <v>45264</v>
      </c>
      <c r="L1507" t="s">
        <v>1800</v>
      </c>
      <c r="M1507" t="s">
        <v>28</v>
      </c>
      <c r="N1507" t="str">
        <f>IF(VLOOKUP(J1507,[1]liste!M:M,1,0)&gt;0,"oui","non")</f>
        <v>oui</v>
      </c>
      <c r="O1507" t="str">
        <f>VLOOKUP(J1507,[1]liste!M:N,2,0)</f>
        <v>MANCHON</v>
      </c>
      <c r="P1507" t="e">
        <f>MATCH(J1507,[1]!Tableau1[Codearticle],0)</f>
        <v>#REF!</v>
      </c>
      <c r="R1507" t="str">
        <f ca="1">IFERROR(INDEX(Tableau1[[#Headers],[01_LANCEMENT]:[15]],1,MATCH(récap!H1507,OFFSET(Tableau1[[#Headers],[01_LANCEMENT]:[15]],MATCH(récap!J1507,Tableau1[Codearticle],0),0),0)),"")</f>
        <v/>
      </c>
      <c r="S1507" t="e">
        <f>IF(P1507=0,"",VLOOKUP(J1507,[1]!Tableau1[#All],3,0))</f>
        <v>#REF!</v>
      </c>
      <c r="T1507" s="11">
        <f t="shared" ref="T1507:T1514" si="242">_xlfn.ISOWEEKNUM(K1507)</f>
        <v>49</v>
      </c>
      <c r="U1507" t="str">
        <f t="shared" ref="U1507:U1514" si="243">YEAR(K1507)&amp;"-"&amp;""&amp;T1507</f>
        <v>2023-49</v>
      </c>
    </row>
    <row r="1508" spans="5:21" x14ac:dyDescent="0.3">
      <c r="E1508">
        <v>6758178</v>
      </c>
      <c r="H1508">
        <v>126</v>
      </c>
      <c r="I1508" t="s">
        <v>1536</v>
      </c>
      <c r="J1508">
        <v>10028920</v>
      </c>
      <c r="K1508" s="10">
        <v>45274</v>
      </c>
      <c r="L1508" t="s">
        <v>1800</v>
      </c>
      <c r="M1508" t="s">
        <v>28</v>
      </c>
      <c r="N1508" t="str">
        <f>IF(VLOOKUP(J1508,[1]liste!M:M,1,0)&gt;0,"oui","non")</f>
        <v>oui</v>
      </c>
      <c r="O1508" t="str">
        <f>VLOOKUP(J1508,[1]liste!M:N,2,0)</f>
        <v>MANCHON</v>
      </c>
      <c r="P1508" t="e">
        <f>MATCH(J1508,[1]!Tableau1[Codearticle],0)</f>
        <v>#REF!</v>
      </c>
      <c r="R1508" t="str">
        <f ca="1">IFERROR(INDEX(Tableau1[[#Headers],[01_LANCEMENT]:[15]],1,MATCH(récap!H1508,OFFSET(Tableau1[[#Headers],[01_LANCEMENT]:[15]],MATCH(récap!J1508,Tableau1[Codearticle],0),0),0)),"")</f>
        <v/>
      </c>
      <c r="S1508" t="e">
        <f>IF(P1508=0,"",VLOOKUP(J1508,[1]!Tableau1[#All],3,0))</f>
        <v>#REF!</v>
      </c>
      <c r="T1508" s="11">
        <f t="shared" si="242"/>
        <v>50</v>
      </c>
      <c r="U1508" t="str">
        <f t="shared" si="243"/>
        <v>2023-50</v>
      </c>
    </row>
    <row r="1509" spans="5:21" x14ac:dyDescent="0.3">
      <c r="E1509">
        <v>4585944</v>
      </c>
      <c r="H1509">
        <v>1005</v>
      </c>
      <c r="I1509" t="s">
        <v>1537</v>
      </c>
      <c r="J1509" t="s">
        <v>14</v>
      </c>
      <c r="K1509" s="10">
        <v>45258</v>
      </c>
      <c r="L1509" t="s">
        <v>1800</v>
      </c>
      <c r="M1509" t="s">
        <v>28</v>
      </c>
      <c r="N1509" t="str">
        <f>IF(VLOOKUP(J1509,[1]liste!M:M,1,0)&gt;0,"oui","non")</f>
        <v>oui</v>
      </c>
      <c r="O1509" t="str">
        <f>VLOOKUP(J1509,[1]liste!M:N,2,0)</f>
        <v>DF</v>
      </c>
      <c r="P1509" t="e">
        <f>MATCH(J1509,[1]!Tableau1[Codearticle],0)</f>
        <v>#REF!</v>
      </c>
      <c r="R1509" t="str">
        <f ca="1">IFERROR(INDEX(Tableau1[[#Headers],[01_LANCEMENT]:[15]],1,MATCH(récap!H1509,OFFSET(Tableau1[[#Headers],[01_LANCEMENT]:[15]],MATCH(récap!J1509,Tableau1[Codearticle],0),0),0)),"")</f>
        <v/>
      </c>
      <c r="S1509" t="e">
        <f>IF(P1509=0,"",VLOOKUP(J1509,[1]!Tableau1[#All],3,0))</f>
        <v>#REF!</v>
      </c>
      <c r="T1509" s="11">
        <f t="shared" si="242"/>
        <v>48</v>
      </c>
      <c r="U1509" t="str">
        <f t="shared" si="243"/>
        <v>2023-48</v>
      </c>
    </row>
    <row r="1510" spans="5:21" x14ac:dyDescent="0.3">
      <c r="E1510">
        <v>9836844</v>
      </c>
      <c r="H1510">
        <v>226</v>
      </c>
      <c r="I1510" t="s">
        <v>1538</v>
      </c>
      <c r="J1510" t="s">
        <v>14</v>
      </c>
      <c r="K1510" s="10">
        <v>45280</v>
      </c>
      <c r="L1510" t="s">
        <v>1800</v>
      </c>
      <c r="M1510" t="s">
        <v>28</v>
      </c>
      <c r="N1510" t="str">
        <f>IF(VLOOKUP(J1510,[1]liste!M:M,1,0)&gt;0,"oui","non")</f>
        <v>oui</v>
      </c>
      <c r="O1510" t="str">
        <f>VLOOKUP(J1510,[1]liste!M:N,2,0)</f>
        <v>DF</v>
      </c>
      <c r="P1510" t="e">
        <f>MATCH(J1510,[1]!Tableau1[Codearticle],0)</f>
        <v>#REF!</v>
      </c>
      <c r="R1510" t="str">
        <f ca="1">IFERROR(INDEX(Tableau1[[#Headers],[01_LANCEMENT]:[15]],1,MATCH(récap!H1510,OFFSET(Tableau1[[#Headers],[01_LANCEMENT]:[15]],MATCH(récap!J1510,Tableau1[Codearticle],0),0),0)),"")</f>
        <v/>
      </c>
      <c r="S1510" t="e">
        <f>IF(P1510=0,"",VLOOKUP(J1510,[1]!Tableau1[#All],3,0))</f>
        <v>#REF!</v>
      </c>
      <c r="T1510" s="11">
        <f t="shared" si="242"/>
        <v>51</v>
      </c>
      <c r="U1510" t="str">
        <f t="shared" si="243"/>
        <v>2023-51</v>
      </c>
    </row>
    <row r="1511" spans="5:21" x14ac:dyDescent="0.3">
      <c r="E1511">
        <v>5892216</v>
      </c>
      <c r="H1511">
        <v>226</v>
      </c>
      <c r="I1511" t="s">
        <v>1539</v>
      </c>
      <c r="J1511" t="s">
        <v>14</v>
      </c>
      <c r="K1511" s="10">
        <v>45238</v>
      </c>
      <c r="L1511" t="s">
        <v>1800</v>
      </c>
      <c r="M1511" t="s">
        <v>28</v>
      </c>
      <c r="N1511" t="str">
        <f>IF(VLOOKUP(J1511,[1]liste!M:M,1,0)&gt;0,"oui","non")</f>
        <v>oui</v>
      </c>
      <c r="O1511" t="str">
        <f>VLOOKUP(J1511,[1]liste!M:N,2,0)</f>
        <v>DF</v>
      </c>
      <c r="P1511" t="e">
        <f>MATCH(J1511,[1]!Tableau1[Codearticle],0)</f>
        <v>#REF!</v>
      </c>
      <c r="R1511" t="str">
        <f ca="1">IFERROR(INDEX(Tableau1[[#Headers],[01_LANCEMENT]:[15]],1,MATCH(récap!H1511,OFFSET(Tableau1[[#Headers],[01_LANCEMENT]:[15]],MATCH(récap!J1511,Tableau1[Codearticle],0),0),0)),"")</f>
        <v/>
      </c>
      <c r="S1511" t="e">
        <f>IF(P1511=0,"",VLOOKUP(J1511,[1]!Tableau1[#All],3,0))</f>
        <v>#REF!</v>
      </c>
      <c r="T1511" s="11">
        <f t="shared" si="242"/>
        <v>45</v>
      </c>
      <c r="U1511" t="str">
        <f t="shared" si="243"/>
        <v>2023-45</v>
      </c>
    </row>
    <row r="1512" spans="5:21" x14ac:dyDescent="0.3">
      <c r="E1512">
        <v>4876063</v>
      </c>
      <c r="H1512">
        <v>226</v>
      </c>
      <c r="I1512" t="s">
        <v>1540</v>
      </c>
      <c r="J1512" t="s">
        <v>14</v>
      </c>
      <c r="K1512" s="10">
        <v>45252</v>
      </c>
      <c r="L1512" t="s">
        <v>1800</v>
      </c>
      <c r="M1512" t="s">
        <v>28</v>
      </c>
      <c r="N1512" t="str">
        <f>IF(VLOOKUP(J1512,[1]liste!M:M,1,0)&gt;0,"oui","non")</f>
        <v>oui</v>
      </c>
      <c r="O1512" t="str">
        <f>VLOOKUP(J1512,[1]liste!M:N,2,0)</f>
        <v>DF</v>
      </c>
      <c r="P1512" t="e">
        <f>MATCH(J1512,[1]!Tableau1[Codearticle],0)</f>
        <v>#REF!</v>
      </c>
      <c r="R1512" t="str">
        <f ca="1">IFERROR(INDEX(Tableau1[[#Headers],[01_LANCEMENT]:[15]],1,MATCH(récap!H1512,OFFSET(Tableau1[[#Headers],[01_LANCEMENT]:[15]],MATCH(récap!J1512,Tableau1[Codearticle],0),0),0)),"")</f>
        <v/>
      </c>
      <c r="S1512" t="e">
        <f>IF(P1512=0,"",VLOOKUP(J1512,[1]!Tableau1[#All],3,0))</f>
        <v>#REF!</v>
      </c>
      <c r="T1512" s="11">
        <f t="shared" si="242"/>
        <v>47</v>
      </c>
      <c r="U1512" t="str">
        <f t="shared" si="243"/>
        <v>2023-47</v>
      </c>
    </row>
    <row r="1513" spans="5:21" x14ac:dyDescent="0.3">
      <c r="E1513">
        <v>9605462</v>
      </c>
      <c r="H1513">
        <v>50</v>
      </c>
      <c r="I1513" t="s">
        <v>1541</v>
      </c>
      <c r="J1513">
        <v>10028920</v>
      </c>
      <c r="K1513" s="10">
        <v>45272</v>
      </c>
      <c r="L1513" t="s">
        <v>1800</v>
      </c>
      <c r="M1513" t="s">
        <v>28</v>
      </c>
      <c r="N1513" t="str">
        <f>IF(VLOOKUP(J1513,[1]liste!M:M,1,0)&gt;0,"oui","non")</f>
        <v>oui</v>
      </c>
      <c r="O1513" t="str">
        <f>VLOOKUP(J1513,[1]liste!M:N,2,0)</f>
        <v>MANCHON</v>
      </c>
      <c r="P1513" t="e">
        <f>MATCH(J1513,[1]!Tableau1[Codearticle],0)</f>
        <v>#REF!</v>
      </c>
      <c r="R1513" t="str">
        <f ca="1">IFERROR(INDEX(Tableau1[[#Headers],[01_LANCEMENT]:[15]],1,MATCH(récap!H1513,OFFSET(Tableau1[[#Headers],[01_LANCEMENT]:[15]],MATCH(récap!J1513,Tableau1[Codearticle],0),0),0)),"")</f>
        <v/>
      </c>
      <c r="S1513" t="e">
        <f>IF(P1513=0,"",VLOOKUP(J1513,[1]!Tableau1[#All],3,0))</f>
        <v>#REF!</v>
      </c>
      <c r="T1513" s="11">
        <f t="shared" si="242"/>
        <v>50</v>
      </c>
      <c r="U1513" t="str">
        <f t="shared" si="243"/>
        <v>2023-50</v>
      </c>
    </row>
    <row r="1514" spans="5:21" x14ac:dyDescent="0.3">
      <c r="E1514">
        <v>1284172</v>
      </c>
      <c r="H1514">
        <v>50</v>
      </c>
      <c r="I1514" t="s">
        <v>1542</v>
      </c>
      <c r="J1514">
        <v>10028920</v>
      </c>
      <c r="K1514" s="10">
        <v>45272</v>
      </c>
      <c r="L1514" t="s">
        <v>1800</v>
      </c>
      <c r="M1514" t="s">
        <v>28</v>
      </c>
      <c r="N1514" t="str">
        <f>IF(VLOOKUP(J1514,[1]liste!M:M,1,0)&gt;0,"oui","non")</f>
        <v>oui</v>
      </c>
      <c r="O1514" t="str">
        <f>VLOOKUP(J1514,[1]liste!M:N,2,0)</f>
        <v>MANCHON</v>
      </c>
      <c r="P1514" t="e">
        <f>MATCH(J1514,[1]!Tableau1[Codearticle],0)</f>
        <v>#REF!</v>
      </c>
      <c r="R1514" t="str">
        <f ca="1">IFERROR(INDEX(Tableau1[[#Headers],[01_LANCEMENT]:[15]],1,MATCH(récap!H1514,OFFSET(Tableau1[[#Headers],[01_LANCEMENT]:[15]],MATCH(récap!J1514,Tableau1[Codearticle],0),0),0)),"")</f>
        <v/>
      </c>
      <c r="S1514" t="e">
        <f>IF(P1514=0,"",VLOOKUP(J1514,[1]!Tableau1[#All],3,0))</f>
        <v>#REF!</v>
      </c>
      <c r="T1514" s="11">
        <f t="shared" si="242"/>
        <v>50</v>
      </c>
      <c r="U1514" t="str">
        <f t="shared" si="243"/>
        <v>2023-50</v>
      </c>
    </row>
    <row r="1515" spans="5:21" x14ac:dyDescent="0.3">
      <c r="E1515">
        <v>3094094</v>
      </c>
      <c r="H1515">
        <v>200</v>
      </c>
      <c r="I1515" t="s">
        <v>1543</v>
      </c>
      <c r="J1515">
        <v>10028920</v>
      </c>
      <c r="K1515" s="10">
        <v>45258</v>
      </c>
      <c r="L1515" t="s">
        <v>1800</v>
      </c>
      <c r="M1515" t="s">
        <v>28</v>
      </c>
      <c r="N1515" t="str">
        <f>IF(VLOOKUP(J1515,[1]liste!M:M,1,0)&gt;0,"oui","non")</f>
        <v>oui</v>
      </c>
      <c r="O1515" t="str">
        <f>VLOOKUP(J1515,[1]liste!M:N,2,0)</f>
        <v>MANCHON</v>
      </c>
      <c r="P1515" t="e">
        <f>MATCH(J1515,[1]!Tableau1[Codearticle],0)</f>
        <v>#REF!</v>
      </c>
      <c r="R1515" t="str">
        <f ca="1">IFERROR(INDEX(Tableau1[[#Headers],[01_LANCEMENT]:[15]],1,MATCH(récap!H1515,OFFSET(Tableau1[[#Headers],[01_LANCEMENT]:[15]],MATCH(récap!J1515,Tableau1[Codearticle],0),0),0)),"")</f>
        <v/>
      </c>
      <c r="S1515" t="e">
        <f>IF(P1515=0,"",VLOOKUP(J1515,[1]!Tableau1[#All],3,0))</f>
        <v>#REF!</v>
      </c>
      <c r="T1515" s="11">
        <f t="shared" ref="T1515:T1523" si="244">_xlfn.ISOWEEKNUM(K1515)</f>
        <v>48</v>
      </c>
      <c r="U1515" t="str">
        <f t="shared" ref="U1515:U1523" si="245">YEAR(K1515)&amp;"-"&amp;""&amp;T1515</f>
        <v>2023-48</v>
      </c>
    </row>
    <row r="1516" spans="5:21" x14ac:dyDescent="0.3">
      <c r="E1516">
        <v>4522779</v>
      </c>
      <c r="H1516">
        <v>226</v>
      </c>
      <c r="I1516" t="s">
        <v>1544</v>
      </c>
      <c r="J1516" t="s">
        <v>14</v>
      </c>
      <c r="K1516" s="10">
        <v>45259</v>
      </c>
      <c r="L1516" t="s">
        <v>1800</v>
      </c>
      <c r="M1516" t="s">
        <v>28</v>
      </c>
      <c r="N1516" t="str">
        <f>IF(VLOOKUP(J1516,[1]liste!M:M,1,0)&gt;0,"oui","non")</f>
        <v>oui</v>
      </c>
      <c r="O1516" t="str">
        <f>VLOOKUP(J1516,[1]liste!M:N,2,0)</f>
        <v>DF</v>
      </c>
      <c r="P1516" t="e">
        <f>MATCH(J1516,[1]!Tableau1[Codearticle],0)</f>
        <v>#REF!</v>
      </c>
      <c r="R1516" t="str">
        <f ca="1">IFERROR(INDEX(Tableau1[[#Headers],[01_LANCEMENT]:[15]],1,MATCH(récap!H1516,OFFSET(Tableau1[[#Headers],[01_LANCEMENT]:[15]],MATCH(récap!J1516,Tableau1[Codearticle],0),0),0)),"")</f>
        <v/>
      </c>
      <c r="S1516" t="e">
        <f>IF(P1516=0,"",VLOOKUP(J1516,[1]!Tableau1[#All],3,0))</f>
        <v>#REF!</v>
      </c>
      <c r="T1516" s="11">
        <f t="shared" si="244"/>
        <v>48</v>
      </c>
      <c r="U1516" t="str">
        <f t="shared" si="245"/>
        <v>2023-48</v>
      </c>
    </row>
    <row r="1517" spans="5:21" x14ac:dyDescent="0.3">
      <c r="E1517">
        <v>5055075</v>
      </c>
      <c r="H1517">
        <v>125</v>
      </c>
      <c r="I1517" t="s">
        <v>1545</v>
      </c>
      <c r="J1517">
        <v>10028920</v>
      </c>
      <c r="K1517" s="10">
        <v>45273</v>
      </c>
      <c r="L1517" t="s">
        <v>1800</v>
      </c>
      <c r="M1517" t="s">
        <v>28</v>
      </c>
      <c r="N1517" t="str">
        <f>IF(VLOOKUP(J1517,[1]liste!M:M,1,0)&gt;0,"oui","non")</f>
        <v>oui</v>
      </c>
      <c r="O1517" t="str">
        <f>VLOOKUP(J1517,[1]liste!M:N,2,0)</f>
        <v>MANCHON</v>
      </c>
      <c r="P1517" t="e">
        <f>MATCH(J1517,[1]!Tableau1[Codearticle],0)</f>
        <v>#REF!</v>
      </c>
      <c r="R1517" t="str">
        <f ca="1">IFERROR(INDEX(Tableau1[[#Headers],[01_LANCEMENT]:[15]],1,MATCH(récap!H1517,OFFSET(Tableau1[[#Headers],[01_LANCEMENT]:[15]],MATCH(récap!J1517,Tableau1[Codearticle],0),0),0)),"")</f>
        <v/>
      </c>
      <c r="S1517" t="e">
        <f>IF(P1517=0,"",VLOOKUP(J1517,[1]!Tableau1[#All],3,0))</f>
        <v>#REF!</v>
      </c>
      <c r="T1517" s="11">
        <f t="shared" si="244"/>
        <v>50</v>
      </c>
      <c r="U1517" t="str">
        <f t="shared" si="245"/>
        <v>2023-50</v>
      </c>
    </row>
    <row r="1518" spans="5:21" x14ac:dyDescent="0.3">
      <c r="E1518">
        <v>1590432</v>
      </c>
      <c r="H1518">
        <v>226</v>
      </c>
      <c r="I1518" t="s">
        <v>1546</v>
      </c>
      <c r="J1518" t="s">
        <v>14</v>
      </c>
      <c r="K1518" s="10">
        <v>45273</v>
      </c>
      <c r="L1518" t="s">
        <v>1800</v>
      </c>
      <c r="M1518" t="s">
        <v>28</v>
      </c>
      <c r="N1518" t="str">
        <f>IF(VLOOKUP(J1518,[1]liste!M:M,1,0)&gt;0,"oui","non")</f>
        <v>oui</v>
      </c>
      <c r="O1518" t="str">
        <f>VLOOKUP(J1518,[1]liste!M:N,2,0)</f>
        <v>DF</v>
      </c>
      <c r="P1518" t="e">
        <f>MATCH(J1518,[1]!Tableau1[Codearticle],0)</f>
        <v>#REF!</v>
      </c>
      <c r="R1518" t="str">
        <f ca="1">IFERROR(INDEX(Tableau1[[#Headers],[01_LANCEMENT]:[15]],1,MATCH(récap!H1518,OFFSET(Tableau1[[#Headers],[01_LANCEMENT]:[15]],MATCH(récap!J1518,Tableau1[Codearticle],0),0),0)),"")</f>
        <v/>
      </c>
      <c r="S1518" t="e">
        <f>IF(P1518=0,"",VLOOKUP(J1518,[1]!Tableau1[#All],3,0))</f>
        <v>#REF!</v>
      </c>
      <c r="T1518" s="11">
        <f t="shared" si="244"/>
        <v>50</v>
      </c>
      <c r="U1518" t="str">
        <f t="shared" si="245"/>
        <v>2023-50</v>
      </c>
    </row>
    <row r="1519" spans="5:21" x14ac:dyDescent="0.3">
      <c r="E1519">
        <v>1149428</v>
      </c>
      <c r="H1519">
        <v>226</v>
      </c>
      <c r="I1519" t="s">
        <v>1547</v>
      </c>
      <c r="J1519" t="s">
        <v>14</v>
      </c>
      <c r="K1519" s="10">
        <v>45268</v>
      </c>
      <c r="L1519" t="s">
        <v>1800</v>
      </c>
      <c r="M1519" t="s">
        <v>28</v>
      </c>
      <c r="N1519" t="str">
        <f>IF(VLOOKUP(J1519,[1]liste!M:M,1,0)&gt;0,"oui","non")</f>
        <v>oui</v>
      </c>
      <c r="O1519" t="str">
        <f>VLOOKUP(J1519,[1]liste!M:N,2,0)</f>
        <v>DF</v>
      </c>
      <c r="P1519" t="e">
        <f>MATCH(J1519,[1]!Tableau1[Codearticle],0)</f>
        <v>#REF!</v>
      </c>
      <c r="R1519" t="str">
        <f ca="1">IFERROR(INDEX(Tableau1[[#Headers],[01_LANCEMENT]:[15]],1,MATCH(récap!H1519,OFFSET(Tableau1[[#Headers],[01_LANCEMENT]:[15]],MATCH(récap!J1519,Tableau1[Codearticle],0),0),0)),"")</f>
        <v/>
      </c>
      <c r="S1519" t="e">
        <f>IF(P1519=0,"",VLOOKUP(J1519,[1]!Tableau1[#All],3,0))</f>
        <v>#REF!</v>
      </c>
      <c r="T1519" s="11">
        <f t="shared" si="244"/>
        <v>49</v>
      </c>
      <c r="U1519" t="str">
        <f t="shared" si="245"/>
        <v>2023-49</v>
      </c>
    </row>
    <row r="1520" spans="5:21" x14ac:dyDescent="0.3">
      <c r="E1520">
        <v>4918421</v>
      </c>
      <c r="H1520">
        <v>226</v>
      </c>
      <c r="I1520" t="s">
        <v>1548</v>
      </c>
      <c r="J1520" t="s">
        <v>14</v>
      </c>
      <c r="K1520" s="10">
        <v>45247</v>
      </c>
      <c r="L1520" t="s">
        <v>1800</v>
      </c>
      <c r="M1520" t="s">
        <v>28</v>
      </c>
      <c r="N1520" t="str">
        <f>IF(VLOOKUP(J1520,[1]liste!M:M,1,0)&gt;0,"oui","non")</f>
        <v>oui</v>
      </c>
      <c r="O1520" t="str">
        <f>VLOOKUP(J1520,[1]liste!M:N,2,0)</f>
        <v>DF</v>
      </c>
      <c r="P1520" t="e">
        <f>MATCH(J1520,[1]!Tableau1[Codearticle],0)</f>
        <v>#REF!</v>
      </c>
      <c r="R1520" t="str">
        <f ca="1">IFERROR(INDEX(Tableau1[[#Headers],[01_LANCEMENT]:[15]],1,MATCH(récap!H1520,OFFSET(Tableau1[[#Headers],[01_LANCEMENT]:[15]],MATCH(récap!J1520,Tableau1[Codearticle],0),0),0)),"")</f>
        <v/>
      </c>
      <c r="S1520" t="e">
        <f>IF(P1520=0,"",VLOOKUP(J1520,[1]!Tableau1[#All],3,0))</f>
        <v>#REF!</v>
      </c>
      <c r="T1520" s="11">
        <f t="shared" si="244"/>
        <v>46</v>
      </c>
      <c r="U1520" t="str">
        <f t="shared" si="245"/>
        <v>2023-46</v>
      </c>
    </row>
    <row r="1521" spans="5:21" x14ac:dyDescent="0.3">
      <c r="E1521">
        <v>4953332</v>
      </c>
      <c r="H1521">
        <v>226</v>
      </c>
      <c r="I1521" t="s">
        <v>1549</v>
      </c>
      <c r="J1521" t="s">
        <v>14</v>
      </c>
      <c r="K1521" s="10">
        <v>45261</v>
      </c>
      <c r="L1521" t="s">
        <v>1800</v>
      </c>
      <c r="M1521" t="s">
        <v>28</v>
      </c>
      <c r="N1521" t="str">
        <f>IF(VLOOKUP(J1521,[1]liste!M:M,1,0)&gt;0,"oui","non")</f>
        <v>oui</v>
      </c>
      <c r="O1521" t="str">
        <f>VLOOKUP(J1521,[1]liste!M:N,2,0)</f>
        <v>DF</v>
      </c>
      <c r="P1521" t="e">
        <f>MATCH(J1521,[1]!Tableau1[Codearticle],0)</f>
        <v>#REF!</v>
      </c>
      <c r="R1521" t="str">
        <f ca="1">IFERROR(INDEX(Tableau1[[#Headers],[01_LANCEMENT]:[15]],1,MATCH(récap!H1521,OFFSET(Tableau1[[#Headers],[01_LANCEMENT]:[15]],MATCH(récap!J1521,Tableau1[Codearticle],0),0),0)),"")</f>
        <v/>
      </c>
      <c r="S1521" t="e">
        <f>IF(P1521=0,"",VLOOKUP(J1521,[1]!Tableau1[#All],3,0))</f>
        <v>#REF!</v>
      </c>
      <c r="T1521" s="11">
        <f t="shared" si="244"/>
        <v>48</v>
      </c>
      <c r="U1521" t="str">
        <f t="shared" si="245"/>
        <v>2023-48</v>
      </c>
    </row>
    <row r="1522" spans="5:21" x14ac:dyDescent="0.3">
      <c r="E1522">
        <v>3089395</v>
      </c>
      <c r="H1522">
        <v>140</v>
      </c>
      <c r="I1522" t="s">
        <v>1550</v>
      </c>
      <c r="J1522" t="s">
        <v>14</v>
      </c>
      <c r="K1522" s="10">
        <v>45252</v>
      </c>
      <c r="L1522" t="s">
        <v>1800</v>
      </c>
      <c r="M1522" t="s">
        <v>28</v>
      </c>
      <c r="N1522" t="str">
        <f>IF(VLOOKUP(J1522,[1]liste!M:M,1,0)&gt;0,"oui","non")</f>
        <v>oui</v>
      </c>
      <c r="O1522" t="str">
        <f>VLOOKUP(J1522,[1]liste!M:N,2,0)</f>
        <v>DF</v>
      </c>
      <c r="P1522" t="e">
        <f>MATCH(J1522,[1]!Tableau1[Codearticle],0)</f>
        <v>#REF!</v>
      </c>
      <c r="R1522" t="str">
        <f ca="1">IFERROR(INDEX(Tableau1[[#Headers],[01_LANCEMENT]:[15]],1,MATCH(récap!H1522,OFFSET(Tableau1[[#Headers],[01_LANCEMENT]:[15]],MATCH(récap!J1522,Tableau1[Codearticle],0),0),0)),"")</f>
        <v/>
      </c>
      <c r="S1522" t="e">
        <f>IF(P1522=0,"",VLOOKUP(J1522,[1]!Tableau1[#All],3,0))</f>
        <v>#REF!</v>
      </c>
      <c r="T1522" s="11">
        <f t="shared" si="244"/>
        <v>47</v>
      </c>
      <c r="U1522" t="str">
        <f t="shared" si="245"/>
        <v>2023-47</v>
      </c>
    </row>
    <row r="1523" spans="5:21" x14ac:dyDescent="0.3">
      <c r="E1523">
        <v>9260130</v>
      </c>
      <c r="H1523">
        <v>140</v>
      </c>
      <c r="I1523" t="s">
        <v>1551</v>
      </c>
      <c r="J1523" t="s">
        <v>14</v>
      </c>
      <c r="K1523" s="10">
        <v>45252</v>
      </c>
      <c r="L1523" t="s">
        <v>1800</v>
      </c>
      <c r="M1523" t="s">
        <v>28</v>
      </c>
      <c r="N1523" t="str">
        <f>IF(VLOOKUP(J1523,[1]liste!M:M,1,0)&gt;0,"oui","non")</f>
        <v>oui</v>
      </c>
      <c r="O1523" t="str">
        <f>VLOOKUP(J1523,[1]liste!M:N,2,0)</f>
        <v>DF</v>
      </c>
      <c r="P1523" t="e">
        <f>MATCH(J1523,[1]!Tableau1[Codearticle],0)</f>
        <v>#REF!</v>
      </c>
      <c r="R1523" t="str">
        <f ca="1">IFERROR(INDEX(Tableau1[[#Headers],[01_LANCEMENT]:[15]],1,MATCH(récap!H1523,OFFSET(Tableau1[[#Headers],[01_LANCEMENT]:[15]],MATCH(récap!J1523,Tableau1[Codearticle],0),0),0)),"")</f>
        <v/>
      </c>
      <c r="S1523" t="e">
        <f>IF(P1523=0,"",VLOOKUP(J1523,[1]!Tableau1[#All],3,0))</f>
        <v>#REF!</v>
      </c>
      <c r="T1523" s="11">
        <f t="shared" si="244"/>
        <v>47</v>
      </c>
      <c r="U1523" t="str">
        <f t="shared" si="245"/>
        <v>2023-47</v>
      </c>
    </row>
    <row r="1524" spans="5:21" x14ac:dyDescent="0.3">
      <c r="E1524">
        <v>7577732</v>
      </c>
      <c r="H1524">
        <v>140</v>
      </c>
      <c r="I1524" t="s">
        <v>1552</v>
      </c>
      <c r="J1524" t="s">
        <v>14</v>
      </c>
      <c r="K1524" s="10">
        <v>45280</v>
      </c>
      <c r="L1524" t="s">
        <v>1800</v>
      </c>
      <c r="M1524" t="s">
        <v>28</v>
      </c>
      <c r="N1524" t="str">
        <f>IF(VLOOKUP(J1524,[1]liste!M:M,1,0)&gt;0,"oui","non")</f>
        <v>oui</v>
      </c>
      <c r="O1524" t="str">
        <f>VLOOKUP(J1524,[1]liste!M:N,2,0)</f>
        <v>DF</v>
      </c>
      <c r="P1524" t="e">
        <f>MATCH(J1524,[1]!Tableau1[Codearticle],0)</f>
        <v>#REF!</v>
      </c>
      <c r="R1524" t="str">
        <f ca="1">IFERROR(INDEX(Tableau1[[#Headers],[01_LANCEMENT]:[15]],1,MATCH(récap!H1524,OFFSET(Tableau1[[#Headers],[01_LANCEMENT]:[15]],MATCH(récap!J1524,Tableau1[Codearticle],0),0),0)),"")</f>
        <v/>
      </c>
      <c r="S1524" t="e">
        <f>IF(P1524=0,"",VLOOKUP(J1524,[1]!Tableau1[#All],3,0))</f>
        <v>#REF!</v>
      </c>
      <c r="T1524" s="11">
        <f t="shared" ref="T1524:T1526" si="246">_xlfn.ISOWEEKNUM(K1524)</f>
        <v>51</v>
      </c>
      <c r="U1524" t="str">
        <f t="shared" ref="U1524:U1526" si="247">YEAR(K1524)&amp;"-"&amp;""&amp;T1524</f>
        <v>2023-51</v>
      </c>
    </row>
    <row r="1525" spans="5:21" x14ac:dyDescent="0.3">
      <c r="E1525">
        <v>6294243</v>
      </c>
      <c r="H1525">
        <v>200</v>
      </c>
      <c r="I1525" t="s">
        <v>1553</v>
      </c>
      <c r="J1525">
        <v>10028920</v>
      </c>
      <c r="K1525" s="10">
        <v>45255</v>
      </c>
      <c r="L1525" t="s">
        <v>1800</v>
      </c>
      <c r="M1525" t="s">
        <v>28</v>
      </c>
      <c r="N1525" t="str">
        <f>IF(VLOOKUP(J1525,[1]liste!M:M,1,0)&gt;0,"oui","non")</f>
        <v>oui</v>
      </c>
      <c r="O1525" t="str">
        <f>VLOOKUP(J1525,[1]liste!M:N,2,0)</f>
        <v>MANCHON</v>
      </c>
      <c r="P1525" t="e">
        <f>MATCH(J1525,[1]!Tableau1[Codearticle],0)</f>
        <v>#REF!</v>
      </c>
      <c r="R1525" t="str">
        <f ca="1">IFERROR(INDEX(Tableau1[[#Headers],[01_LANCEMENT]:[15]],1,MATCH(récap!H1525,OFFSET(Tableau1[[#Headers],[01_LANCEMENT]:[15]],MATCH(récap!J1525,Tableau1[Codearticle],0),0),0)),"")</f>
        <v/>
      </c>
      <c r="S1525" t="e">
        <f>IF(P1525=0,"",VLOOKUP(J1525,[1]!Tableau1[#All],3,0))</f>
        <v>#REF!</v>
      </c>
      <c r="T1525" s="11">
        <f t="shared" si="246"/>
        <v>47</v>
      </c>
      <c r="U1525" t="str">
        <f t="shared" si="247"/>
        <v>2023-47</v>
      </c>
    </row>
    <row r="1526" spans="5:21" x14ac:dyDescent="0.3">
      <c r="E1526">
        <v>8988079</v>
      </c>
      <c r="H1526">
        <v>50</v>
      </c>
      <c r="I1526" t="s">
        <v>1554</v>
      </c>
      <c r="J1526">
        <v>10028920</v>
      </c>
      <c r="K1526" s="10">
        <v>45271</v>
      </c>
      <c r="L1526" t="s">
        <v>1800</v>
      </c>
      <c r="M1526" t="s">
        <v>28</v>
      </c>
      <c r="N1526" t="str">
        <f>IF(VLOOKUP(J1526,[1]liste!M:M,1,0)&gt;0,"oui","non")</f>
        <v>oui</v>
      </c>
      <c r="O1526" t="str">
        <f>VLOOKUP(J1526,[1]liste!M:N,2,0)</f>
        <v>MANCHON</v>
      </c>
      <c r="P1526" t="e">
        <f>MATCH(J1526,[1]!Tableau1[Codearticle],0)</f>
        <v>#REF!</v>
      </c>
      <c r="R1526" t="str">
        <f ca="1">IFERROR(INDEX(Tableau1[[#Headers],[01_LANCEMENT]:[15]],1,MATCH(récap!H1526,OFFSET(Tableau1[[#Headers],[01_LANCEMENT]:[15]],MATCH(récap!J1526,Tableau1[Codearticle],0),0),0)),"")</f>
        <v/>
      </c>
      <c r="S1526" t="e">
        <f>IF(P1526=0,"",VLOOKUP(J1526,[1]!Tableau1[#All],3,0))</f>
        <v>#REF!</v>
      </c>
      <c r="T1526" s="11">
        <f t="shared" si="246"/>
        <v>50</v>
      </c>
      <c r="U1526" t="str">
        <f t="shared" si="247"/>
        <v>2023-50</v>
      </c>
    </row>
    <row r="1527" spans="5:21" x14ac:dyDescent="0.3">
      <c r="E1527">
        <v>1939025</v>
      </c>
      <c r="H1527">
        <v>9120</v>
      </c>
      <c r="I1527" t="s">
        <v>1555</v>
      </c>
      <c r="J1527" t="s">
        <v>14</v>
      </c>
      <c r="K1527" s="10">
        <v>45268</v>
      </c>
      <c r="L1527" t="s">
        <v>1800</v>
      </c>
      <c r="M1527" t="s">
        <v>28</v>
      </c>
      <c r="N1527" t="str">
        <f>IF(VLOOKUP(J1527,[1]liste!M:M,1,0)&gt;0,"oui","non")</f>
        <v>oui</v>
      </c>
      <c r="O1527" t="str">
        <f>VLOOKUP(J1527,[1]liste!M:N,2,0)</f>
        <v>DF</v>
      </c>
      <c r="P1527" t="e">
        <f>MATCH(J1527,[1]!Tableau1[Codearticle],0)</f>
        <v>#REF!</v>
      </c>
      <c r="R1527" t="str">
        <f ca="1">IFERROR(INDEX(Tableau1[[#Headers],[01_LANCEMENT]:[15]],1,MATCH(récap!H1527,OFFSET(Tableau1[[#Headers],[01_LANCEMENT]:[15]],MATCH(récap!J1527,Tableau1[Codearticle],0),0),0)),"")</f>
        <v/>
      </c>
      <c r="S1527" t="e">
        <f>IF(P1527=0,"",VLOOKUP(J1527,[1]!Tableau1[#All],3,0))</f>
        <v>#REF!</v>
      </c>
      <c r="T1527" s="11">
        <f t="shared" ref="T1527:T1532" si="248">_xlfn.ISOWEEKNUM(K1527)</f>
        <v>49</v>
      </c>
      <c r="U1527" t="str">
        <f t="shared" ref="U1527:U1532" si="249">YEAR(K1527)&amp;"-"&amp;""&amp;T1527</f>
        <v>2023-49</v>
      </c>
    </row>
    <row r="1528" spans="5:21" x14ac:dyDescent="0.3">
      <c r="E1528">
        <v>7681003</v>
      </c>
      <c r="H1528">
        <v>920</v>
      </c>
      <c r="I1528" t="s">
        <v>1556</v>
      </c>
      <c r="J1528" t="s">
        <v>14</v>
      </c>
      <c r="K1528" s="10">
        <v>45247</v>
      </c>
      <c r="L1528" t="s">
        <v>1800</v>
      </c>
      <c r="M1528" t="s">
        <v>29</v>
      </c>
      <c r="N1528" t="str">
        <f>IF(VLOOKUP(J1528,[1]liste!M:M,1,0)&gt;0,"oui","non")</f>
        <v>oui</v>
      </c>
      <c r="O1528" t="str">
        <f>VLOOKUP(J1528,[1]liste!M:N,2,0)</f>
        <v>DF</v>
      </c>
      <c r="P1528" t="e">
        <f>MATCH(J1528,[1]!Tableau1[Codearticle],0)</f>
        <v>#REF!</v>
      </c>
      <c r="R1528" t="str">
        <f ca="1">IFERROR(INDEX(Tableau1[[#Headers],[01_LANCEMENT]:[15]],1,MATCH(récap!H1528,OFFSET(Tableau1[[#Headers],[01_LANCEMENT]:[15]],MATCH(récap!J1528,Tableau1[Codearticle],0),0),0)),"")</f>
        <v/>
      </c>
      <c r="S1528" t="e">
        <f>IF(P1528=0,"",VLOOKUP(J1528,[1]!Tableau1[#All],3,0))</f>
        <v>#REF!</v>
      </c>
      <c r="T1528" s="11">
        <f t="shared" si="248"/>
        <v>46</v>
      </c>
      <c r="U1528" t="str">
        <f t="shared" si="249"/>
        <v>2023-46</v>
      </c>
    </row>
    <row r="1529" spans="5:21" x14ac:dyDescent="0.3">
      <c r="E1529">
        <v>3631835</v>
      </c>
      <c r="H1529">
        <v>20</v>
      </c>
      <c r="I1529" t="s">
        <v>1557</v>
      </c>
      <c r="J1529">
        <v>10028920</v>
      </c>
      <c r="K1529" s="10">
        <v>45268</v>
      </c>
      <c r="L1529" t="s">
        <v>1800</v>
      </c>
      <c r="M1529" t="s">
        <v>28</v>
      </c>
      <c r="N1529" t="str">
        <f>IF(VLOOKUP(J1529,[1]liste!M:M,1,0)&gt;0,"oui","non")</f>
        <v>oui</v>
      </c>
      <c r="O1529" t="str">
        <f>VLOOKUP(J1529,[1]liste!M:N,2,0)</f>
        <v>MANCHON</v>
      </c>
      <c r="P1529" t="e">
        <f>MATCH(J1529,[1]!Tableau1[Codearticle],0)</f>
        <v>#REF!</v>
      </c>
      <c r="R1529" t="str">
        <f ca="1">IFERROR(INDEX(Tableau1[[#Headers],[01_LANCEMENT]:[15]],1,MATCH(récap!H1529,OFFSET(Tableau1[[#Headers],[01_LANCEMENT]:[15]],MATCH(récap!J1529,Tableau1[Codearticle],0),0),0)),"")</f>
        <v/>
      </c>
      <c r="S1529" t="e">
        <f>IF(P1529=0,"",VLOOKUP(J1529,[1]!Tableau1[#All],3,0))</f>
        <v>#REF!</v>
      </c>
      <c r="T1529" s="11">
        <f t="shared" si="248"/>
        <v>49</v>
      </c>
      <c r="U1529" t="str">
        <f t="shared" si="249"/>
        <v>2023-49</v>
      </c>
    </row>
    <row r="1530" spans="5:21" x14ac:dyDescent="0.3">
      <c r="E1530">
        <v>3319383</v>
      </c>
      <c r="H1530">
        <v>20</v>
      </c>
      <c r="I1530" t="s">
        <v>1558</v>
      </c>
      <c r="J1530">
        <v>10028920</v>
      </c>
      <c r="K1530" s="10">
        <v>45269</v>
      </c>
      <c r="L1530" t="s">
        <v>1800</v>
      </c>
      <c r="M1530" t="s">
        <v>28</v>
      </c>
      <c r="N1530" t="str">
        <f>IF(VLOOKUP(J1530,[1]liste!M:M,1,0)&gt;0,"oui","non")</f>
        <v>oui</v>
      </c>
      <c r="O1530" t="str">
        <f>VLOOKUP(J1530,[1]liste!M:N,2,0)</f>
        <v>MANCHON</v>
      </c>
      <c r="P1530" t="e">
        <f>MATCH(J1530,[1]!Tableau1[Codearticle],0)</f>
        <v>#REF!</v>
      </c>
      <c r="R1530" t="str">
        <f ca="1">IFERROR(INDEX(Tableau1[[#Headers],[01_LANCEMENT]:[15]],1,MATCH(récap!H1530,OFFSET(Tableau1[[#Headers],[01_LANCEMENT]:[15]],MATCH(récap!J1530,Tableau1[Codearticle],0),0),0)),"")</f>
        <v/>
      </c>
      <c r="S1530" t="e">
        <f>IF(P1530=0,"",VLOOKUP(J1530,[1]!Tableau1[#All],3,0))</f>
        <v>#REF!</v>
      </c>
      <c r="T1530" s="11">
        <f t="shared" si="248"/>
        <v>49</v>
      </c>
      <c r="U1530" t="str">
        <f t="shared" si="249"/>
        <v>2023-49</v>
      </c>
    </row>
    <row r="1531" spans="5:21" x14ac:dyDescent="0.3">
      <c r="E1531">
        <v>9967292</v>
      </c>
      <c r="H1531">
        <v>140</v>
      </c>
      <c r="I1531" t="s">
        <v>1559</v>
      </c>
      <c r="J1531" t="s">
        <v>14</v>
      </c>
      <c r="K1531" s="10">
        <v>45266</v>
      </c>
      <c r="L1531" t="s">
        <v>1800</v>
      </c>
      <c r="M1531" t="s">
        <v>28</v>
      </c>
      <c r="N1531" t="str">
        <f>IF(VLOOKUP(J1531,[1]liste!M:M,1,0)&gt;0,"oui","non")</f>
        <v>oui</v>
      </c>
      <c r="O1531" t="str">
        <f>VLOOKUP(J1531,[1]liste!M:N,2,0)</f>
        <v>DF</v>
      </c>
      <c r="P1531" t="e">
        <f>MATCH(J1531,[1]!Tableau1[Codearticle],0)</f>
        <v>#REF!</v>
      </c>
      <c r="R1531" t="str">
        <f ca="1">IFERROR(INDEX(Tableau1[[#Headers],[01_LANCEMENT]:[15]],1,MATCH(récap!H1531,OFFSET(Tableau1[[#Headers],[01_LANCEMENT]:[15]],MATCH(récap!J1531,Tableau1[Codearticle],0),0),0)),"")</f>
        <v/>
      </c>
      <c r="S1531" t="e">
        <f>IF(P1531=0,"",VLOOKUP(J1531,[1]!Tableau1[#All],3,0))</f>
        <v>#REF!</v>
      </c>
      <c r="T1531" s="11">
        <f t="shared" si="248"/>
        <v>49</v>
      </c>
      <c r="U1531" t="str">
        <f t="shared" si="249"/>
        <v>2023-49</v>
      </c>
    </row>
    <row r="1532" spans="5:21" x14ac:dyDescent="0.3">
      <c r="E1532">
        <v>4307801</v>
      </c>
      <c r="H1532">
        <v>140</v>
      </c>
      <c r="I1532" t="s">
        <v>1560</v>
      </c>
      <c r="J1532" t="s">
        <v>14</v>
      </c>
      <c r="K1532" s="10">
        <v>45282</v>
      </c>
      <c r="L1532" t="s">
        <v>1800</v>
      </c>
      <c r="M1532" t="s">
        <v>28</v>
      </c>
      <c r="N1532" t="str">
        <f>IF(VLOOKUP(J1532,[1]liste!M:M,1,0)&gt;0,"oui","non")</f>
        <v>oui</v>
      </c>
      <c r="O1532" t="str">
        <f>VLOOKUP(J1532,[1]liste!M:N,2,0)</f>
        <v>DF</v>
      </c>
      <c r="P1532" t="e">
        <f>MATCH(J1532,[1]!Tableau1[Codearticle],0)</f>
        <v>#REF!</v>
      </c>
      <c r="R1532" t="str">
        <f ca="1">IFERROR(INDEX(Tableau1[[#Headers],[01_LANCEMENT]:[15]],1,MATCH(récap!H1532,OFFSET(Tableau1[[#Headers],[01_LANCEMENT]:[15]],MATCH(récap!J1532,Tableau1[Codearticle],0),0),0)),"")</f>
        <v/>
      </c>
      <c r="S1532" t="e">
        <f>IF(P1532=0,"",VLOOKUP(J1532,[1]!Tableau1[#All],3,0))</f>
        <v>#REF!</v>
      </c>
      <c r="T1532" s="11">
        <f t="shared" si="248"/>
        <v>51</v>
      </c>
      <c r="U1532" t="str">
        <f t="shared" si="249"/>
        <v>2023-51</v>
      </c>
    </row>
    <row r="1533" spans="5:21" x14ac:dyDescent="0.3">
      <c r="E1533">
        <v>7326699</v>
      </c>
      <c r="H1533">
        <v>226</v>
      </c>
      <c r="I1533" t="s">
        <v>1561</v>
      </c>
      <c r="J1533" t="s">
        <v>14</v>
      </c>
      <c r="K1533" s="10">
        <v>45237</v>
      </c>
      <c r="L1533" t="s">
        <v>1800</v>
      </c>
      <c r="M1533" t="s">
        <v>28</v>
      </c>
      <c r="N1533" t="str">
        <f>IF(VLOOKUP(J1533,[1]liste!M:M,1,0)&gt;0,"oui","non")</f>
        <v>oui</v>
      </c>
      <c r="O1533" t="str">
        <f>VLOOKUP(J1533,[1]liste!M:N,2,0)</f>
        <v>DF</v>
      </c>
      <c r="P1533" t="e">
        <f>MATCH(J1533,[1]!Tableau1[Codearticle],0)</f>
        <v>#REF!</v>
      </c>
      <c r="R1533" t="str">
        <f ca="1">IFERROR(INDEX(Tableau1[[#Headers],[01_LANCEMENT]:[15]],1,MATCH(récap!H1533,OFFSET(Tableau1[[#Headers],[01_LANCEMENT]:[15]],MATCH(récap!J1533,Tableau1[Codearticle],0),0),0)),"")</f>
        <v/>
      </c>
      <c r="S1533" t="e">
        <f>IF(P1533=0,"",VLOOKUP(J1533,[1]!Tableau1[#All],3,0))</f>
        <v>#REF!</v>
      </c>
      <c r="T1533" s="11">
        <f t="shared" ref="T1533" si="250">_xlfn.ISOWEEKNUM(K1533)</f>
        <v>45</v>
      </c>
      <c r="U1533" t="str">
        <f t="shared" ref="U1533" si="251">YEAR(K1533)&amp;"-"&amp;""&amp;T1533</f>
        <v>2023-45</v>
      </c>
    </row>
    <row r="1534" spans="5:21" x14ac:dyDescent="0.3">
      <c r="E1534">
        <v>8408210</v>
      </c>
      <c r="H1534">
        <v>60</v>
      </c>
      <c r="I1534" t="s">
        <v>1562</v>
      </c>
      <c r="J1534">
        <v>10028920</v>
      </c>
      <c r="K1534" s="10">
        <v>45273</v>
      </c>
      <c r="L1534" t="s">
        <v>1800</v>
      </c>
      <c r="M1534" t="s">
        <v>28</v>
      </c>
      <c r="N1534" t="str">
        <f>IF(VLOOKUP(J1534,[1]liste!M:M,1,0)&gt;0,"oui","non")</f>
        <v>oui</v>
      </c>
      <c r="O1534" t="str">
        <f>VLOOKUP(J1534,[1]liste!M:N,2,0)</f>
        <v>MANCHON</v>
      </c>
      <c r="P1534" t="e">
        <f>MATCH(J1534,[1]!Tableau1[Codearticle],0)</f>
        <v>#REF!</v>
      </c>
      <c r="R1534" t="str">
        <f ca="1">IFERROR(INDEX(Tableau1[[#Headers],[01_LANCEMENT]:[15]],1,MATCH(récap!H1534,OFFSET(Tableau1[[#Headers],[01_LANCEMENT]:[15]],MATCH(récap!J1534,Tableau1[Codearticle],0),0),0)),"")</f>
        <v/>
      </c>
      <c r="S1534" t="e">
        <f>IF(P1534=0,"",VLOOKUP(J1534,[1]!Tableau1[#All],3,0))</f>
        <v>#REF!</v>
      </c>
      <c r="T1534" s="11">
        <f t="shared" ref="T1534" si="252">_xlfn.ISOWEEKNUM(K1534)</f>
        <v>50</v>
      </c>
      <c r="U1534" t="str">
        <f t="shared" ref="U1534" si="253">YEAR(K1534)&amp;"-"&amp;""&amp;T1534</f>
        <v>2023-50</v>
      </c>
    </row>
    <row r="1535" spans="5:21" x14ac:dyDescent="0.3">
      <c r="E1535">
        <v>3836406</v>
      </c>
      <c r="H1535">
        <v>180</v>
      </c>
      <c r="I1535" t="s">
        <v>1563</v>
      </c>
      <c r="J1535">
        <v>10028920</v>
      </c>
      <c r="K1535" s="10">
        <v>45250</v>
      </c>
      <c r="L1535" t="s">
        <v>1800</v>
      </c>
      <c r="M1535" t="s">
        <v>28</v>
      </c>
      <c r="N1535" t="str">
        <f>IF(VLOOKUP(J1535,[1]liste!M:M,1,0)&gt;0,"oui","non")</f>
        <v>oui</v>
      </c>
      <c r="O1535" t="str">
        <f>VLOOKUP(J1535,[1]liste!M:N,2,0)</f>
        <v>MANCHON</v>
      </c>
      <c r="P1535" t="e">
        <f>MATCH(J1535,[1]!Tableau1[Codearticle],0)</f>
        <v>#REF!</v>
      </c>
      <c r="R1535" t="str">
        <f ca="1">IFERROR(INDEX(Tableau1[[#Headers],[01_LANCEMENT]:[15]],1,MATCH(récap!H1535,OFFSET(Tableau1[[#Headers],[01_LANCEMENT]:[15]],MATCH(récap!J1535,Tableau1[Codearticle],0),0),0)),"")</f>
        <v>04</v>
      </c>
      <c r="S1535" t="e">
        <f>IF(P1535=0,"",VLOOKUP(J1535,[1]!Tableau1[#All],3,0))</f>
        <v>#REF!</v>
      </c>
      <c r="T1535" s="11">
        <f t="shared" ref="T1535:T1538" si="254">_xlfn.ISOWEEKNUM(K1535)</f>
        <v>47</v>
      </c>
      <c r="U1535" t="str">
        <f t="shared" ref="U1535:U1538" si="255">YEAR(K1535)&amp;"-"&amp;""&amp;T1535</f>
        <v>2023-47</v>
      </c>
    </row>
    <row r="1536" spans="5:21" x14ac:dyDescent="0.3">
      <c r="E1536">
        <v>8950587</v>
      </c>
      <c r="H1536">
        <v>180</v>
      </c>
      <c r="I1536" t="s">
        <v>1564</v>
      </c>
      <c r="J1536">
        <v>10028920</v>
      </c>
      <c r="K1536" s="10">
        <v>45247</v>
      </c>
      <c r="L1536" t="s">
        <v>1800</v>
      </c>
      <c r="M1536" t="s">
        <v>28</v>
      </c>
      <c r="N1536" t="str">
        <f>IF(VLOOKUP(J1536,[1]liste!M:M,1,0)&gt;0,"oui","non")</f>
        <v>oui</v>
      </c>
      <c r="O1536" t="str">
        <f>VLOOKUP(J1536,[1]liste!M:N,2,0)</f>
        <v>MANCHON</v>
      </c>
      <c r="P1536" t="e">
        <f>MATCH(J1536,[1]!Tableau1[Codearticle],0)</f>
        <v>#REF!</v>
      </c>
      <c r="R1536" t="str">
        <f ca="1">IFERROR(INDEX(Tableau1[[#Headers],[01_LANCEMENT]:[15]],1,MATCH(récap!H1536,OFFSET(Tableau1[[#Headers],[01_LANCEMENT]:[15]],MATCH(récap!J1536,Tableau1[Codearticle],0),0),0)),"")</f>
        <v>04</v>
      </c>
      <c r="S1536" t="e">
        <f>IF(P1536=0,"",VLOOKUP(J1536,[1]!Tableau1[#All],3,0))</f>
        <v>#REF!</v>
      </c>
      <c r="T1536" s="11">
        <f t="shared" si="254"/>
        <v>46</v>
      </c>
      <c r="U1536" t="str">
        <f t="shared" si="255"/>
        <v>2023-46</v>
      </c>
    </row>
    <row r="1537" spans="5:21" x14ac:dyDescent="0.3">
      <c r="E1537">
        <v>5227306</v>
      </c>
      <c r="H1537">
        <v>180</v>
      </c>
      <c r="I1537" t="s">
        <v>1565</v>
      </c>
      <c r="J1537">
        <v>10028920</v>
      </c>
      <c r="K1537" s="10">
        <v>45247</v>
      </c>
      <c r="L1537" t="s">
        <v>1800</v>
      </c>
      <c r="M1537" t="s">
        <v>28</v>
      </c>
      <c r="N1537" t="str">
        <f>IF(VLOOKUP(J1537,[1]liste!M:M,1,0)&gt;0,"oui","non")</f>
        <v>oui</v>
      </c>
      <c r="O1537" t="str">
        <f>VLOOKUP(J1537,[1]liste!M:N,2,0)</f>
        <v>MANCHON</v>
      </c>
      <c r="P1537" t="e">
        <f>MATCH(J1537,[1]!Tableau1[Codearticle],0)</f>
        <v>#REF!</v>
      </c>
      <c r="R1537" t="str">
        <f ca="1">IFERROR(INDEX(Tableau1[[#Headers],[01_LANCEMENT]:[15]],1,MATCH(récap!H1537,OFFSET(Tableau1[[#Headers],[01_LANCEMENT]:[15]],MATCH(récap!J1537,Tableau1[Codearticle],0),0),0)),"")</f>
        <v>04</v>
      </c>
      <c r="S1537" t="e">
        <f>IF(P1537=0,"",VLOOKUP(J1537,[1]!Tableau1[#All],3,0))</f>
        <v>#REF!</v>
      </c>
      <c r="T1537" s="11">
        <f t="shared" si="254"/>
        <v>46</v>
      </c>
      <c r="U1537" t="str">
        <f t="shared" si="255"/>
        <v>2023-46</v>
      </c>
    </row>
    <row r="1538" spans="5:21" x14ac:dyDescent="0.3">
      <c r="E1538">
        <v>6293280</v>
      </c>
      <c r="H1538">
        <v>195</v>
      </c>
      <c r="I1538" t="s">
        <v>1566</v>
      </c>
      <c r="J1538">
        <v>10028920</v>
      </c>
      <c r="K1538" s="10">
        <v>45252</v>
      </c>
      <c r="L1538" t="s">
        <v>1800</v>
      </c>
      <c r="M1538" t="s">
        <v>28</v>
      </c>
      <c r="N1538" t="str">
        <f>IF(VLOOKUP(J1538,[1]liste!M:M,1,0)&gt;0,"oui","non")</f>
        <v>oui</v>
      </c>
      <c r="O1538" t="str">
        <f>VLOOKUP(J1538,[1]liste!M:N,2,0)</f>
        <v>MANCHON</v>
      </c>
      <c r="P1538" t="e">
        <f>MATCH(J1538,[1]!Tableau1[Codearticle],0)</f>
        <v>#REF!</v>
      </c>
      <c r="R1538" t="str">
        <f ca="1">IFERROR(INDEX(Tableau1[[#Headers],[01_LANCEMENT]:[15]],1,MATCH(récap!H1538,OFFSET(Tableau1[[#Headers],[01_LANCEMENT]:[15]],MATCH(récap!J1538,Tableau1[Codearticle],0),0),0)),"")</f>
        <v/>
      </c>
      <c r="S1538" t="e">
        <f>IF(P1538=0,"",VLOOKUP(J1538,[1]!Tableau1[#All],3,0))</f>
        <v>#REF!</v>
      </c>
      <c r="T1538" s="11">
        <f t="shared" si="254"/>
        <v>47</v>
      </c>
      <c r="U1538" t="str">
        <f t="shared" si="255"/>
        <v>2023-47</v>
      </c>
    </row>
    <row r="1539" spans="5:21" x14ac:dyDescent="0.3">
      <c r="E1539">
        <v>9873313</v>
      </c>
      <c r="H1539">
        <v>195</v>
      </c>
      <c r="I1539" t="s">
        <v>1567</v>
      </c>
      <c r="J1539">
        <v>10028920</v>
      </c>
      <c r="K1539" s="10">
        <v>45254</v>
      </c>
      <c r="L1539" t="s">
        <v>1800</v>
      </c>
      <c r="M1539" t="s">
        <v>28</v>
      </c>
      <c r="N1539" t="str">
        <f>IF(VLOOKUP(J1539,[1]liste!M:M,1,0)&gt;0,"oui","non")</f>
        <v>oui</v>
      </c>
      <c r="O1539" t="str">
        <f>VLOOKUP(J1539,[1]liste!M:N,2,0)</f>
        <v>MANCHON</v>
      </c>
      <c r="P1539" t="e">
        <f>MATCH(J1539,[1]!Tableau1[Codearticle],0)</f>
        <v>#REF!</v>
      </c>
      <c r="R1539" t="str">
        <f ca="1">IFERROR(INDEX(Tableau1[[#Headers],[01_LANCEMENT]:[15]],1,MATCH(récap!H1539,OFFSET(Tableau1[[#Headers],[01_LANCEMENT]:[15]],MATCH(récap!J1539,Tableau1[Codearticle],0),0),0)),"")</f>
        <v/>
      </c>
      <c r="S1539" t="e">
        <f>IF(P1539=0,"",VLOOKUP(J1539,[1]!Tableau1[#All],3,0))</f>
        <v>#REF!</v>
      </c>
      <c r="T1539" s="11">
        <f t="shared" ref="T1539" si="256">_xlfn.ISOWEEKNUM(K1539)</f>
        <v>47</v>
      </c>
      <c r="U1539" t="str">
        <f t="shared" ref="U1539" si="257">YEAR(K1539)&amp;"-"&amp;""&amp;T1539</f>
        <v>2023-47</v>
      </c>
    </row>
    <row r="1540" spans="5:21" x14ac:dyDescent="0.3">
      <c r="E1540">
        <v>8088992</v>
      </c>
      <c r="H1540">
        <v>20</v>
      </c>
      <c r="I1540" t="s">
        <v>1568</v>
      </c>
      <c r="J1540">
        <v>10028920</v>
      </c>
      <c r="K1540" s="10">
        <v>45268</v>
      </c>
      <c r="L1540" t="s">
        <v>1800</v>
      </c>
      <c r="M1540" t="s">
        <v>28</v>
      </c>
      <c r="N1540" t="str">
        <f>IF(VLOOKUP(J1540,[1]liste!M:M,1,0)&gt;0,"oui","non")</f>
        <v>oui</v>
      </c>
      <c r="O1540" t="str">
        <f>VLOOKUP(J1540,[1]liste!M:N,2,0)</f>
        <v>MANCHON</v>
      </c>
      <c r="P1540" t="e">
        <f>MATCH(J1540,[1]!Tableau1[Codearticle],0)</f>
        <v>#REF!</v>
      </c>
      <c r="R1540" t="str">
        <f ca="1">IFERROR(INDEX(Tableau1[[#Headers],[01_LANCEMENT]:[15]],1,MATCH(récap!H1540,OFFSET(Tableau1[[#Headers],[01_LANCEMENT]:[15]],MATCH(récap!J1540,Tableau1[Codearticle],0),0),0)),"")</f>
        <v/>
      </c>
      <c r="S1540" t="e">
        <f>IF(P1540=0,"",VLOOKUP(J1540,[1]!Tableau1[#All],3,0))</f>
        <v>#REF!</v>
      </c>
      <c r="T1540" s="11">
        <f t="shared" ref="T1540:T1549" si="258">_xlfn.ISOWEEKNUM(K1540)</f>
        <v>49</v>
      </c>
      <c r="U1540" t="str">
        <f t="shared" ref="U1540:U1549" si="259">YEAR(K1540)&amp;"-"&amp;""&amp;T1540</f>
        <v>2023-49</v>
      </c>
    </row>
    <row r="1541" spans="5:21" x14ac:dyDescent="0.3">
      <c r="E1541">
        <v>3444532</v>
      </c>
      <c r="H1541">
        <v>20</v>
      </c>
      <c r="I1541" t="s">
        <v>1569</v>
      </c>
      <c r="J1541">
        <v>10028920</v>
      </c>
      <c r="K1541" s="10">
        <v>45269</v>
      </c>
      <c r="L1541" t="s">
        <v>1800</v>
      </c>
      <c r="M1541" t="s">
        <v>28</v>
      </c>
      <c r="N1541" t="str">
        <f>IF(VLOOKUP(J1541,[1]liste!M:M,1,0)&gt;0,"oui","non")</f>
        <v>oui</v>
      </c>
      <c r="O1541" t="str">
        <f>VLOOKUP(J1541,[1]liste!M:N,2,0)</f>
        <v>MANCHON</v>
      </c>
      <c r="P1541" t="e">
        <f>MATCH(J1541,[1]!Tableau1[Codearticle],0)</f>
        <v>#REF!</v>
      </c>
      <c r="R1541" t="str">
        <f ca="1">IFERROR(INDEX(Tableau1[[#Headers],[01_LANCEMENT]:[15]],1,MATCH(récap!H1541,OFFSET(Tableau1[[#Headers],[01_LANCEMENT]:[15]],MATCH(récap!J1541,Tableau1[Codearticle],0),0),0)),"")</f>
        <v/>
      </c>
      <c r="S1541" t="e">
        <f>IF(P1541=0,"",VLOOKUP(J1541,[1]!Tableau1[#All],3,0))</f>
        <v>#REF!</v>
      </c>
      <c r="T1541" s="11">
        <f t="shared" si="258"/>
        <v>49</v>
      </c>
      <c r="U1541" t="str">
        <f t="shared" si="259"/>
        <v>2023-49</v>
      </c>
    </row>
    <row r="1542" spans="5:21" x14ac:dyDescent="0.3">
      <c r="E1542">
        <v>9735101</v>
      </c>
      <c r="H1542">
        <v>20</v>
      </c>
      <c r="I1542" t="s">
        <v>1570</v>
      </c>
      <c r="J1542">
        <v>10028920</v>
      </c>
      <c r="K1542" s="10">
        <v>45271</v>
      </c>
      <c r="L1542" t="s">
        <v>1800</v>
      </c>
      <c r="M1542" t="s">
        <v>28</v>
      </c>
      <c r="N1542" t="str">
        <f>IF(VLOOKUP(J1542,[1]liste!M:M,1,0)&gt;0,"oui","non")</f>
        <v>oui</v>
      </c>
      <c r="O1542" t="str">
        <f>VLOOKUP(J1542,[1]liste!M:N,2,0)</f>
        <v>MANCHON</v>
      </c>
      <c r="P1542" t="e">
        <f>MATCH(J1542,[1]!Tableau1[Codearticle],0)</f>
        <v>#REF!</v>
      </c>
      <c r="R1542" t="str">
        <f ca="1">IFERROR(INDEX(Tableau1[[#Headers],[01_LANCEMENT]:[15]],1,MATCH(récap!H1542,OFFSET(Tableau1[[#Headers],[01_LANCEMENT]:[15]],MATCH(récap!J1542,Tableau1[Codearticle],0),0),0)),"")</f>
        <v/>
      </c>
      <c r="S1542" t="e">
        <f>IF(P1542=0,"",VLOOKUP(J1542,[1]!Tableau1[#All],3,0))</f>
        <v>#REF!</v>
      </c>
      <c r="T1542" s="11">
        <f t="shared" si="258"/>
        <v>50</v>
      </c>
      <c r="U1542" t="str">
        <f t="shared" si="259"/>
        <v>2023-50</v>
      </c>
    </row>
    <row r="1543" spans="5:21" x14ac:dyDescent="0.3">
      <c r="E1543">
        <v>5068408</v>
      </c>
      <c r="H1543">
        <v>238</v>
      </c>
      <c r="I1543" t="s">
        <v>1571</v>
      </c>
      <c r="J1543">
        <v>10028920</v>
      </c>
      <c r="K1543" s="10">
        <v>45273</v>
      </c>
      <c r="L1543" t="s">
        <v>1800</v>
      </c>
      <c r="M1543" t="s">
        <v>28</v>
      </c>
      <c r="N1543" t="str">
        <f>IF(VLOOKUP(J1543,[1]liste!M:M,1,0)&gt;0,"oui","non")</f>
        <v>oui</v>
      </c>
      <c r="O1543" t="str">
        <f>VLOOKUP(J1543,[1]liste!M:N,2,0)</f>
        <v>MANCHON</v>
      </c>
      <c r="P1543" t="e">
        <f>MATCH(J1543,[1]!Tableau1[Codearticle],0)</f>
        <v>#REF!</v>
      </c>
      <c r="R1543" t="str">
        <f ca="1">IFERROR(INDEX(Tableau1[[#Headers],[01_LANCEMENT]:[15]],1,MATCH(récap!H1543,OFFSET(Tableau1[[#Headers],[01_LANCEMENT]:[15]],MATCH(récap!J1543,Tableau1[Codearticle],0),0),0)),"")</f>
        <v/>
      </c>
      <c r="S1543" t="e">
        <f>IF(P1543=0,"",VLOOKUP(J1543,[1]!Tableau1[#All],3,0))</f>
        <v>#REF!</v>
      </c>
      <c r="T1543" s="11">
        <f t="shared" si="258"/>
        <v>50</v>
      </c>
      <c r="U1543" t="str">
        <f t="shared" si="259"/>
        <v>2023-50</v>
      </c>
    </row>
    <row r="1544" spans="5:21" x14ac:dyDescent="0.3">
      <c r="E1544">
        <v>6290807</v>
      </c>
      <c r="H1544">
        <v>238</v>
      </c>
      <c r="I1544" t="s">
        <v>1572</v>
      </c>
      <c r="J1544">
        <v>10028920</v>
      </c>
      <c r="K1544" s="10">
        <v>45263</v>
      </c>
      <c r="L1544" t="s">
        <v>1800</v>
      </c>
      <c r="M1544" t="s">
        <v>28</v>
      </c>
      <c r="N1544" t="str">
        <f>IF(VLOOKUP(J1544,[1]liste!M:M,1,0)&gt;0,"oui","non")</f>
        <v>oui</v>
      </c>
      <c r="O1544" t="str">
        <f>VLOOKUP(J1544,[1]liste!M:N,2,0)</f>
        <v>MANCHON</v>
      </c>
      <c r="P1544" t="e">
        <f>MATCH(J1544,[1]!Tableau1[Codearticle],0)</f>
        <v>#REF!</v>
      </c>
      <c r="R1544" t="str">
        <f ca="1">IFERROR(INDEX(Tableau1[[#Headers],[01_LANCEMENT]:[15]],1,MATCH(récap!H1544,OFFSET(Tableau1[[#Headers],[01_LANCEMENT]:[15]],MATCH(récap!J1544,Tableau1[Codearticle],0),0),0)),"")</f>
        <v/>
      </c>
      <c r="S1544" t="e">
        <f>IF(P1544=0,"",VLOOKUP(J1544,[1]!Tableau1[#All],3,0))</f>
        <v>#REF!</v>
      </c>
      <c r="T1544" s="11">
        <f t="shared" si="258"/>
        <v>48</v>
      </c>
      <c r="U1544" t="str">
        <f t="shared" si="259"/>
        <v>2023-48</v>
      </c>
    </row>
    <row r="1545" spans="5:21" x14ac:dyDescent="0.3">
      <c r="E1545">
        <v>9409582</v>
      </c>
      <c r="H1545">
        <v>234</v>
      </c>
      <c r="I1545" t="s">
        <v>1573</v>
      </c>
      <c r="J1545">
        <v>10028920</v>
      </c>
      <c r="K1545" s="10">
        <v>45267</v>
      </c>
      <c r="L1545" t="s">
        <v>1800</v>
      </c>
      <c r="M1545" t="s">
        <v>28</v>
      </c>
      <c r="N1545" t="str">
        <f>IF(VLOOKUP(J1545,[1]liste!M:M,1,0)&gt;0,"oui","non")</f>
        <v>oui</v>
      </c>
      <c r="O1545" t="str">
        <f>VLOOKUP(J1545,[1]liste!M:N,2,0)</f>
        <v>MANCHON</v>
      </c>
      <c r="P1545" t="e">
        <f>MATCH(J1545,[1]!Tableau1[Codearticle],0)</f>
        <v>#REF!</v>
      </c>
      <c r="R1545" t="str">
        <f ca="1">IFERROR(INDEX(Tableau1[[#Headers],[01_LANCEMENT]:[15]],1,MATCH(récap!H1545,OFFSET(Tableau1[[#Headers],[01_LANCEMENT]:[15]],MATCH(récap!J1545,Tableau1[Codearticle],0),0),0)),"")</f>
        <v>05</v>
      </c>
      <c r="S1545" t="e">
        <f>IF(P1545=0,"",VLOOKUP(J1545,[1]!Tableau1[#All],3,0))</f>
        <v>#REF!</v>
      </c>
      <c r="T1545" s="11">
        <f t="shared" si="258"/>
        <v>49</v>
      </c>
      <c r="U1545" t="str">
        <f t="shared" si="259"/>
        <v>2023-49</v>
      </c>
    </row>
    <row r="1546" spans="5:21" x14ac:dyDescent="0.3">
      <c r="E1546">
        <v>3504372</v>
      </c>
      <c r="H1546">
        <v>238</v>
      </c>
      <c r="I1546" t="s">
        <v>1574</v>
      </c>
      <c r="J1546">
        <v>10028920</v>
      </c>
      <c r="K1546" s="10">
        <v>45268</v>
      </c>
      <c r="L1546" t="s">
        <v>1800</v>
      </c>
      <c r="M1546" t="s">
        <v>28</v>
      </c>
      <c r="N1546" t="str">
        <f>IF(VLOOKUP(J1546,[1]liste!M:M,1,0)&gt;0,"oui","non")</f>
        <v>oui</v>
      </c>
      <c r="O1546" t="str">
        <f>VLOOKUP(J1546,[1]liste!M:N,2,0)</f>
        <v>MANCHON</v>
      </c>
      <c r="P1546" t="e">
        <f>MATCH(J1546,[1]!Tableau1[Codearticle],0)</f>
        <v>#REF!</v>
      </c>
      <c r="R1546" t="str">
        <f ca="1">IFERROR(INDEX(Tableau1[[#Headers],[01_LANCEMENT]:[15]],1,MATCH(récap!H1546,OFFSET(Tableau1[[#Headers],[01_LANCEMENT]:[15]],MATCH(récap!J1546,Tableau1[Codearticle],0),0),0)),"")</f>
        <v/>
      </c>
      <c r="S1546" t="e">
        <f>IF(P1546=0,"",VLOOKUP(J1546,[1]!Tableau1[#All],3,0))</f>
        <v>#REF!</v>
      </c>
      <c r="T1546" s="11">
        <f t="shared" si="258"/>
        <v>49</v>
      </c>
      <c r="U1546" t="str">
        <f t="shared" si="259"/>
        <v>2023-49</v>
      </c>
    </row>
    <row r="1547" spans="5:21" x14ac:dyDescent="0.3">
      <c r="E1547">
        <v>4389093</v>
      </c>
      <c r="H1547">
        <v>165</v>
      </c>
      <c r="I1547" t="s">
        <v>1575</v>
      </c>
      <c r="J1547">
        <v>10028920</v>
      </c>
      <c r="K1547" s="10">
        <v>45279</v>
      </c>
      <c r="L1547" t="s">
        <v>1800</v>
      </c>
      <c r="M1547" t="s">
        <v>28</v>
      </c>
      <c r="N1547" t="str">
        <f>IF(VLOOKUP(J1547,[1]liste!M:M,1,0)&gt;0,"oui","non")</f>
        <v>oui</v>
      </c>
      <c r="O1547" t="str">
        <f>VLOOKUP(J1547,[1]liste!M:N,2,0)</f>
        <v>MANCHON</v>
      </c>
      <c r="P1547" t="e">
        <f>MATCH(J1547,[1]!Tableau1[Codearticle],0)</f>
        <v>#REF!</v>
      </c>
      <c r="R1547" t="str">
        <f ca="1">IFERROR(INDEX(Tableau1[[#Headers],[01_LANCEMENT]:[15]],1,MATCH(récap!H1547,OFFSET(Tableau1[[#Headers],[01_LANCEMENT]:[15]],MATCH(récap!J1547,Tableau1[Codearticle],0),0),0)),"")</f>
        <v/>
      </c>
      <c r="S1547" t="e">
        <f>IF(P1547=0,"",VLOOKUP(J1547,[1]!Tableau1[#All],3,0))</f>
        <v>#REF!</v>
      </c>
      <c r="T1547" s="11">
        <f t="shared" si="258"/>
        <v>51</v>
      </c>
      <c r="U1547" t="str">
        <f t="shared" si="259"/>
        <v>2023-51</v>
      </c>
    </row>
    <row r="1548" spans="5:21" x14ac:dyDescent="0.3">
      <c r="E1548">
        <v>8353133</v>
      </c>
      <c r="H1548">
        <v>30</v>
      </c>
      <c r="I1548" t="s">
        <v>1576</v>
      </c>
      <c r="J1548">
        <v>10028920</v>
      </c>
      <c r="K1548" s="10">
        <v>45272</v>
      </c>
      <c r="L1548" t="s">
        <v>1800</v>
      </c>
      <c r="M1548" t="s">
        <v>28</v>
      </c>
      <c r="N1548" t="str">
        <f>IF(VLOOKUP(J1548,[1]liste!M:M,1,0)&gt;0,"oui","non")</f>
        <v>oui</v>
      </c>
      <c r="O1548" t="str">
        <f>VLOOKUP(J1548,[1]liste!M:N,2,0)</f>
        <v>MANCHON</v>
      </c>
      <c r="P1548" t="e">
        <f>MATCH(J1548,[1]!Tableau1[Codearticle],0)</f>
        <v>#REF!</v>
      </c>
      <c r="R1548" t="str">
        <f ca="1">IFERROR(INDEX(Tableau1[[#Headers],[01_LANCEMENT]:[15]],1,MATCH(récap!H1548,OFFSET(Tableau1[[#Headers],[01_LANCEMENT]:[15]],MATCH(récap!J1548,Tableau1[Codearticle],0),0),0)),"")</f>
        <v/>
      </c>
      <c r="S1548" t="e">
        <f>IF(P1548=0,"",VLOOKUP(J1548,[1]!Tableau1[#All],3,0))</f>
        <v>#REF!</v>
      </c>
      <c r="T1548" s="11">
        <f t="shared" si="258"/>
        <v>50</v>
      </c>
      <c r="U1548" t="str">
        <f t="shared" si="259"/>
        <v>2023-50</v>
      </c>
    </row>
    <row r="1549" spans="5:21" x14ac:dyDescent="0.3">
      <c r="E1549">
        <v>8391174</v>
      </c>
      <c r="H1549">
        <v>30</v>
      </c>
      <c r="I1549" t="s">
        <v>1577</v>
      </c>
      <c r="J1549">
        <v>10028920</v>
      </c>
      <c r="K1549" s="10">
        <v>45272</v>
      </c>
      <c r="L1549" t="s">
        <v>1800</v>
      </c>
      <c r="M1549" t="s">
        <v>28</v>
      </c>
      <c r="N1549" t="str">
        <f>IF(VLOOKUP(J1549,[1]liste!M:M,1,0)&gt;0,"oui","non")</f>
        <v>oui</v>
      </c>
      <c r="O1549" t="str">
        <f>VLOOKUP(J1549,[1]liste!M:N,2,0)</f>
        <v>MANCHON</v>
      </c>
      <c r="P1549" t="e">
        <f>MATCH(J1549,[1]!Tableau1[Codearticle],0)</f>
        <v>#REF!</v>
      </c>
      <c r="R1549" t="str">
        <f ca="1">IFERROR(INDEX(Tableau1[[#Headers],[01_LANCEMENT]:[15]],1,MATCH(récap!H1549,OFFSET(Tableau1[[#Headers],[01_LANCEMENT]:[15]],MATCH(récap!J1549,Tableau1[Codearticle],0),0),0)),"")</f>
        <v/>
      </c>
      <c r="S1549" t="e">
        <f>IF(P1549=0,"",VLOOKUP(J1549,[1]!Tableau1[#All],3,0))</f>
        <v>#REF!</v>
      </c>
      <c r="T1549" s="11">
        <f t="shared" si="258"/>
        <v>50</v>
      </c>
      <c r="U1549" t="str">
        <f t="shared" si="259"/>
        <v>2023-50</v>
      </c>
    </row>
    <row r="1550" spans="5:21" x14ac:dyDescent="0.3">
      <c r="E1550">
        <v>2313683</v>
      </c>
      <c r="H1550">
        <v>140</v>
      </c>
      <c r="I1550" t="s">
        <v>1578</v>
      </c>
      <c r="J1550" t="s">
        <v>14</v>
      </c>
      <c r="K1550" s="10">
        <v>45282</v>
      </c>
      <c r="L1550" t="s">
        <v>1800</v>
      </c>
      <c r="M1550" t="s">
        <v>28</v>
      </c>
      <c r="N1550" t="str">
        <f>IF(VLOOKUP(J1550,[1]liste!M:M,1,0)&gt;0,"oui","non")</f>
        <v>oui</v>
      </c>
      <c r="O1550" t="str">
        <f>VLOOKUP(J1550,[1]liste!M:N,2,0)</f>
        <v>DF</v>
      </c>
      <c r="P1550" t="e">
        <f>MATCH(J1550,[1]!Tableau1[Codearticle],0)</f>
        <v>#REF!</v>
      </c>
      <c r="R1550" t="str">
        <f ca="1">IFERROR(INDEX(Tableau1[[#Headers],[01_LANCEMENT]:[15]],1,MATCH(récap!H1550,OFFSET(Tableau1[[#Headers],[01_LANCEMENT]:[15]],MATCH(récap!J1550,Tableau1[Codearticle],0),0),0)),"")</f>
        <v/>
      </c>
      <c r="S1550" t="e">
        <f>IF(P1550=0,"",VLOOKUP(J1550,[1]!Tableau1[#All],3,0))</f>
        <v>#REF!</v>
      </c>
      <c r="T1550" s="11">
        <f t="shared" ref="T1550:T1555" si="260">_xlfn.ISOWEEKNUM(K1550)</f>
        <v>51</v>
      </c>
      <c r="U1550" t="str">
        <f t="shared" ref="U1550:U1555" si="261">YEAR(K1550)&amp;"-"&amp;""&amp;T1550</f>
        <v>2023-51</v>
      </c>
    </row>
    <row r="1551" spans="5:21" x14ac:dyDescent="0.3">
      <c r="E1551">
        <v>7634241</v>
      </c>
      <c r="H1551">
        <v>140</v>
      </c>
      <c r="I1551" t="s">
        <v>1579</v>
      </c>
      <c r="J1551" t="s">
        <v>14</v>
      </c>
      <c r="K1551" s="10">
        <v>45280</v>
      </c>
      <c r="L1551" t="s">
        <v>1800</v>
      </c>
      <c r="M1551" t="s">
        <v>28</v>
      </c>
      <c r="N1551" t="str">
        <f>IF(VLOOKUP(J1551,[1]liste!M:M,1,0)&gt;0,"oui","non")</f>
        <v>oui</v>
      </c>
      <c r="O1551" t="str">
        <f>VLOOKUP(J1551,[1]liste!M:N,2,0)</f>
        <v>DF</v>
      </c>
      <c r="P1551" t="e">
        <f>MATCH(J1551,[1]!Tableau1[Codearticle],0)</f>
        <v>#REF!</v>
      </c>
      <c r="R1551" t="str">
        <f ca="1">IFERROR(INDEX(Tableau1[[#Headers],[01_LANCEMENT]:[15]],1,MATCH(récap!H1551,OFFSET(Tableau1[[#Headers],[01_LANCEMENT]:[15]],MATCH(récap!J1551,Tableau1[Codearticle],0),0),0)),"")</f>
        <v/>
      </c>
      <c r="S1551" t="e">
        <f>IF(P1551=0,"",VLOOKUP(J1551,[1]!Tableau1[#All],3,0))</f>
        <v>#REF!</v>
      </c>
      <c r="T1551" s="11">
        <f t="shared" si="260"/>
        <v>51</v>
      </c>
      <c r="U1551" t="str">
        <f t="shared" si="261"/>
        <v>2023-51</v>
      </c>
    </row>
    <row r="1552" spans="5:21" x14ac:dyDescent="0.3">
      <c r="E1552">
        <v>5421342</v>
      </c>
      <c r="H1552">
        <v>236</v>
      </c>
      <c r="I1552" t="s">
        <v>1580</v>
      </c>
      <c r="J1552">
        <v>10028920</v>
      </c>
      <c r="K1552" s="10">
        <v>45281</v>
      </c>
      <c r="L1552" t="s">
        <v>1800</v>
      </c>
      <c r="M1552" t="s">
        <v>28</v>
      </c>
      <c r="N1552" t="str">
        <f>IF(VLOOKUP(J1552,[1]liste!M:M,1,0)&gt;0,"oui","non")</f>
        <v>oui</v>
      </c>
      <c r="O1552" t="str">
        <f>VLOOKUP(J1552,[1]liste!M:N,2,0)</f>
        <v>MANCHON</v>
      </c>
      <c r="P1552" t="e">
        <f>MATCH(J1552,[1]!Tableau1[Codearticle],0)</f>
        <v>#REF!</v>
      </c>
      <c r="R1552" t="str">
        <f ca="1">IFERROR(INDEX(Tableau1[[#Headers],[01_LANCEMENT]:[15]],1,MATCH(récap!H1552,OFFSET(Tableau1[[#Headers],[01_LANCEMENT]:[15]],MATCH(récap!J1552,Tableau1[Codearticle],0),0),0)),"")</f>
        <v/>
      </c>
      <c r="S1552" t="e">
        <f>IF(P1552=0,"",VLOOKUP(J1552,[1]!Tableau1[#All],3,0))</f>
        <v>#REF!</v>
      </c>
      <c r="T1552" s="11">
        <f t="shared" si="260"/>
        <v>51</v>
      </c>
      <c r="U1552" t="str">
        <f t="shared" si="261"/>
        <v>2023-51</v>
      </c>
    </row>
    <row r="1553" spans="5:21" x14ac:dyDescent="0.3">
      <c r="E1553">
        <v>5891011</v>
      </c>
      <c r="H1553">
        <v>20</v>
      </c>
      <c r="I1553" t="s">
        <v>1581</v>
      </c>
      <c r="J1553">
        <v>10028920</v>
      </c>
      <c r="K1553" s="10">
        <v>45269</v>
      </c>
      <c r="L1553" t="s">
        <v>1800</v>
      </c>
      <c r="M1553" t="s">
        <v>28</v>
      </c>
      <c r="N1553" t="str">
        <f>IF(VLOOKUP(J1553,[1]liste!M:M,1,0)&gt;0,"oui","non")</f>
        <v>oui</v>
      </c>
      <c r="O1553" t="str">
        <f>VLOOKUP(J1553,[1]liste!M:N,2,0)</f>
        <v>MANCHON</v>
      </c>
      <c r="P1553" t="e">
        <f>MATCH(J1553,[1]!Tableau1[Codearticle],0)</f>
        <v>#REF!</v>
      </c>
      <c r="R1553" t="str">
        <f ca="1">IFERROR(INDEX(Tableau1[[#Headers],[01_LANCEMENT]:[15]],1,MATCH(récap!H1553,OFFSET(Tableau1[[#Headers],[01_LANCEMENT]:[15]],MATCH(récap!J1553,Tableau1[Codearticle],0),0),0)),"")</f>
        <v/>
      </c>
      <c r="S1553" t="e">
        <f>IF(P1553=0,"",VLOOKUP(J1553,[1]!Tableau1[#All],3,0))</f>
        <v>#REF!</v>
      </c>
      <c r="T1553" s="11">
        <f t="shared" si="260"/>
        <v>49</v>
      </c>
      <c r="U1553" t="str">
        <f t="shared" si="261"/>
        <v>2023-49</v>
      </c>
    </row>
    <row r="1554" spans="5:21" x14ac:dyDescent="0.3">
      <c r="E1554">
        <v>2401603</v>
      </c>
      <c r="H1554">
        <v>20</v>
      </c>
      <c r="I1554" t="s">
        <v>1582</v>
      </c>
      <c r="J1554">
        <v>10028920</v>
      </c>
      <c r="K1554" s="10">
        <v>45269</v>
      </c>
      <c r="L1554" t="s">
        <v>1800</v>
      </c>
      <c r="M1554" t="s">
        <v>28</v>
      </c>
      <c r="N1554" t="str">
        <f>IF(VLOOKUP(J1554,[1]liste!M:M,1,0)&gt;0,"oui","non")</f>
        <v>oui</v>
      </c>
      <c r="O1554" t="str">
        <f>VLOOKUP(J1554,[1]liste!M:N,2,0)</f>
        <v>MANCHON</v>
      </c>
      <c r="P1554" t="e">
        <f>MATCH(J1554,[1]!Tableau1[Codearticle],0)</f>
        <v>#REF!</v>
      </c>
      <c r="R1554" t="str">
        <f ca="1">IFERROR(INDEX(Tableau1[[#Headers],[01_LANCEMENT]:[15]],1,MATCH(récap!H1554,OFFSET(Tableau1[[#Headers],[01_LANCEMENT]:[15]],MATCH(récap!J1554,Tableau1[Codearticle],0),0),0)),"")</f>
        <v/>
      </c>
      <c r="S1554" t="e">
        <f>IF(P1554=0,"",VLOOKUP(J1554,[1]!Tableau1[#All],3,0))</f>
        <v>#REF!</v>
      </c>
      <c r="T1554" s="11">
        <f t="shared" si="260"/>
        <v>49</v>
      </c>
      <c r="U1554" t="str">
        <f t="shared" si="261"/>
        <v>2023-49</v>
      </c>
    </row>
    <row r="1555" spans="5:21" x14ac:dyDescent="0.3">
      <c r="E1555">
        <v>9055165</v>
      </c>
      <c r="H1555">
        <v>20</v>
      </c>
      <c r="I1555" t="s">
        <v>1583</v>
      </c>
      <c r="J1555">
        <v>10028920</v>
      </c>
      <c r="K1555" s="10">
        <v>45271</v>
      </c>
      <c r="L1555" t="s">
        <v>1800</v>
      </c>
      <c r="M1555" t="s">
        <v>28</v>
      </c>
      <c r="N1555" t="str">
        <f>IF(VLOOKUP(J1555,[1]liste!M:M,1,0)&gt;0,"oui","non")</f>
        <v>oui</v>
      </c>
      <c r="O1555" t="str">
        <f>VLOOKUP(J1555,[1]liste!M:N,2,0)</f>
        <v>MANCHON</v>
      </c>
      <c r="P1555" t="e">
        <f>MATCH(J1555,[1]!Tableau1[Codearticle],0)</f>
        <v>#REF!</v>
      </c>
      <c r="R1555" t="str">
        <f ca="1">IFERROR(INDEX(Tableau1[[#Headers],[01_LANCEMENT]:[15]],1,MATCH(récap!H1555,OFFSET(Tableau1[[#Headers],[01_LANCEMENT]:[15]],MATCH(récap!J1555,Tableau1[Codearticle],0),0),0)),"")</f>
        <v/>
      </c>
      <c r="S1555" t="e">
        <f>IF(P1555=0,"",VLOOKUP(J1555,[1]!Tableau1[#All],3,0))</f>
        <v>#REF!</v>
      </c>
      <c r="T1555" s="11">
        <f t="shared" si="260"/>
        <v>50</v>
      </c>
      <c r="U1555" t="str">
        <f t="shared" si="261"/>
        <v>2023-50</v>
      </c>
    </row>
    <row r="1556" spans="5:21" x14ac:dyDescent="0.3">
      <c r="E1556">
        <v>1272892</v>
      </c>
      <c r="H1556">
        <v>207</v>
      </c>
      <c r="I1556" t="s">
        <v>1584</v>
      </c>
      <c r="J1556">
        <v>10028920</v>
      </c>
      <c r="K1556" s="10">
        <v>45259</v>
      </c>
      <c r="L1556" t="s">
        <v>1800</v>
      </c>
      <c r="M1556" t="s">
        <v>28</v>
      </c>
      <c r="N1556" t="str">
        <f>IF(VLOOKUP(J1556,[1]liste!M:M,1,0)&gt;0,"oui","non")</f>
        <v>oui</v>
      </c>
      <c r="O1556" t="str">
        <f>VLOOKUP(J1556,[1]liste!M:N,2,0)</f>
        <v>MANCHON</v>
      </c>
      <c r="P1556" t="e">
        <f>MATCH(J1556,[1]!Tableau1[Codearticle],0)</f>
        <v>#REF!</v>
      </c>
      <c r="R1556" t="str">
        <f ca="1">IFERROR(INDEX(Tableau1[[#Headers],[01_LANCEMENT]:[15]],1,MATCH(récap!H1556,OFFSET(Tableau1[[#Headers],[01_LANCEMENT]:[15]],MATCH(récap!J1556,Tableau1[Codearticle],0),0),0)),"")</f>
        <v/>
      </c>
      <c r="S1556" t="e">
        <f>IF(P1556=0,"",VLOOKUP(J1556,[1]!Tableau1[#All],3,0))</f>
        <v>#REF!</v>
      </c>
      <c r="T1556" s="11">
        <f t="shared" ref="T1556:T1561" si="262">_xlfn.ISOWEEKNUM(K1556)</f>
        <v>48</v>
      </c>
      <c r="U1556" t="str">
        <f t="shared" ref="U1556:U1561" si="263">YEAR(K1556)&amp;"-"&amp;""&amp;T1556</f>
        <v>2023-48</v>
      </c>
    </row>
    <row r="1557" spans="5:21" x14ac:dyDescent="0.3">
      <c r="E1557">
        <v>3758540</v>
      </c>
      <c r="H1557">
        <v>170</v>
      </c>
      <c r="I1557" t="s">
        <v>1585</v>
      </c>
      <c r="J1557">
        <v>10028920</v>
      </c>
      <c r="K1557" s="10">
        <v>45244</v>
      </c>
      <c r="L1557" t="s">
        <v>1800</v>
      </c>
      <c r="M1557" t="s">
        <v>28</v>
      </c>
      <c r="N1557" t="str">
        <f>IF(VLOOKUP(J1557,[1]liste!M:M,1,0)&gt;0,"oui","non")</f>
        <v>oui</v>
      </c>
      <c r="O1557" t="str">
        <f>VLOOKUP(J1557,[1]liste!M:N,2,0)</f>
        <v>MANCHON</v>
      </c>
      <c r="P1557" t="e">
        <f>MATCH(J1557,[1]!Tableau1[Codearticle],0)</f>
        <v>#REF!</v>
      </c>
      <c r="R1557" t="str">
        <f ca="1">IFERROR(INDEX(Tableau1[[#Headers],[01_LANCEMENT]:[15]],1,MATCH(récap!H1557,OFFSET(Tableau1[[#Headers],[01_LANCEMENT]:[15]],MATCH(récap!J1557,Tableau1[Codearticle],0),0),0)),"")</f>
        <v/>
      </c>
      <c r="S1557" t="e">
        <f>IF(P1557=0,"",VLOOKUP(J1557,[1]!Tableau1[#All],3,0))</f>
        <v>#REF!</v>
      </c>
      <c r="T1557" s="11">
        <f t="shared" si="262"/>
        <v>46</v>
      </c>
      <c r="U1557" t="str">
        <f t="shared" si="263"/>
        <v>2023-46</v>
      </c>
    </row>
    <row r="1558" spans="5:21" x14ac:dyDescent="0.3">
      <c r="E1558">
        <v>6039107</v>
      </c>
      <c r="H1558">
        <v>240</v>
      </c>
      <c r="I1558" t="s">
        <v>1586</v>
      </c>
      <c r="J1558">
        <v>10028920</v>
      </c>
      <c r="K1558" s="10">
        <v>45267</v>
      </c>
      <c r="L1558" t="s">
        <v>1800</v>
      </c>
      <c r="M1558" t="s">
        <v>28</v>
      </c>
      <c r="N1558" t="str">
        <f>IF(VLOOKUP(J1558,[1]liste!M:M,1,0)&gt;0,"oui","non")</f>
        <v>oui</v>
      </c>
      <c r="O1558" t="str">
        <f>VLOOKUP(J1558,[1]liste!M:N,2,0)</f>
        <v>MANCHON</v>
      </c>
      <c r="P1558" t="e">
        <f>MATCH(J1558,[1]!Tableau1[Codearticle],0)</f>
        <v>#REF!</v>
      </c>
      <c r="R1558" t="str">
        <f ca="1">IFERROR(INDEX(Tableau1[[#Headers],[01_LANCEMENT]:[15]],1,MATCH(récap!H1558,OFFSET(Tableau1[[#Headers],[01_LANCEMENT]:[15]],MATCH(récap!J1558,Tableau1[Codearticle],0),0),0)),"")</f>
        <v/>
      </c>
      <c r="S1558" t="e">
        <f>IF(P1558=0,"",VLOOKUP(J1558,[1]!Tableau1[#All],3,0))</f>
        <v>#REF!</v>
      </c>
      <c r="T1558" s="11">
        <f t="shared" si="262"/>
        <v>49</v>
      </c>
      <c r="U1558" t="str">
        <f t="shared" si="263"/>
        <v>2023-49</v>
      </c>
    </row>
    <row r="1559" spans="5:21" x14ac:dyDescent="0.3">
      <c r="E1559">
        <v>6647828</v>
      </c>
      <c r="H1559">
        <v>170</v>
      </c>
      <c r="I1559" t="s">
        <v>1587</v>
      </c>
      <c r="J1559">
        <v>10028920</v>
      </c>
      <c r="K1559" s="10">
        <v>45246</v>
      </c>
      <c r="L1559" t="s">
        <v>1800</v>
      </c>
      <c r="M1559" t="s">
        <v>28</v>
      </c>
      <c r="N1559" t="str">
        <f>IF(VLOOKUP(J1559,[1]liste!M:M,1,0)&gt;0,"oui","non")</f>
        <v>oui</v>
      </c>
      <c r="O1559" t="str">
        <f>VLOOKUP(J1559,[1]liste!M:N,2,0)</f>
        <v>MANCHON</v>
      </c>
      <c r="P1559" t="e">
        <f>MATCH(J1559,[1]!Tableau1[Codearticle],0)</f>
        <v>#REF!</v>
      </c>
      <c r="R1559" t="str">
        <f ca="1">IFERROR(INDEX(Tableau1[[#Headers],[01_LANCEMENT]:[15]],1,MATCH(récap!H1559,OFFSET(Tableau1[[#Headers],[01_LANCEMENT]:[15]],MATCH(récap!J1559,Tableau1[Codearticle],0),0),0)),"")</f>
        <v/>
      </c>
      <c r="S1559" t="e">
        <f>IF(P1559=0,"",VLOOKUP(J1559,[1]!Tableau1[#All],3,0))</f>
        <v>#REF!</v>
      </c>
      <c r="T1559" s="11">
        <f t="shared" si="262"/>
        <v>46</v>
      </c>
      <c r="U1559" t="str">
        <f t="shared" si="263"/>
        <v>2023-46</v>
      </c>
    </row>
    <row r="1560" spans="5:21" x14ac:dyDescent="0.3">
      <c r="E1560">
        <v>8621839</v>
      </c>
      <c r="H1560">
        <v>170</v>
      </c>
      <c r="I1560" t="s">
        <v>1588</v>
      </c>
      <c r="J1560">
        <v>10028920</v>
      </c>
      <c r="K1560" s="10">
        <v>45244</v>
      </c>
      <c r="L1560" t="s">
        <v>1800</v>
      </c>
      <c r="M1560" t="s">
        <v>28</v>
      </c>
      <c r="N1560" t="str">
        <f>IF(VLOOKUP(J1560,[1]liste!M:M,1,0)&gt;0,"oui","non")</f>
        <v>oui</v>
      </c>
      <c r="O1560" t="str">
        <f>VLOOKUP(J1560,[1]liste!M:N,2,0)</f>
        <v>MANCHON</v>
      </c>
      <c r="P1560" t="e">
        <f>MATCH(J1560,[1]!Tableau1[Codearticle],0)</f>
        <v>#REF!</v>
      </c>
      <c r="R1560" t="str">
        <f ca="1">IFERROR(INDEX(Tableau1[[#Headers],[01_LANCEMENT]:[15]],1,MATCH(récap!H1560,OFFSET(Tableau1[[#Headers],[01_LANCEMENT]:[15]],MATCH(récap!J1560,Tableau1[Codearticle],0),0),0)),"")</f>
        <v/>
      </c>
      <c r="S1560" t="e">
        <f>IF(P1560=0,"",VLOOKUP(J1560,[1]!Tableau1[#All],3,0))</f>
        <v>#REF!</v>
      </c>
      <c r="T1560" s="11">
        <f t="shared" si="262"/>
        <v>46</v>
      </c>
      <c r="U1560" t="str">
        <f t="shared" si="263"/>
        <v>2023-46</v>
      </c>
    </row>
    <row r="1561" spans="5:21" x14ac:dyDescent="0.3">
      <c r="E1561">
        <v>5030197</v>
      </c>
      <c r="H1561">
        <v>207</v>
      </c>
      <c r="I1561" t="s">
        <v>1589</v>
      </c>
      <c r="J1561">
        <v>10028920</v>
      </c>
      <c r="K1561" s="10">
        <v>45259</v>
      </c>
      <c r="L1561" t="s">
        <v>1800</v>
      </c>
      <c r="M1561" t="s">
        <v>28</v>
      </c>
      <c r="N1561" t="str">
        <f>IF(VLOOKUP(J1561,[1]liste!M:M,1,0)&gt;0,"oui","non")</f>
        <v>oui</v>
      </c>
      <c r="O1561" t="str">
        <f>VLOOKUP(J1561,[1]liste!M:N,2,0)</f>
        <v>MANCHON</v>
      </c>
      <c r="P1561" t="e">
        <f>MATCH(J1561,[1]!Tableau1[Codearticle],0)</f>
        <v>#REF!</v>
      </c>
      <c r="R1561" t="str">
        <f ca="1">IFERROR(INDEX(Tableau1[[#Headers],[01_LANCEMENT]:[15]],1,MATCH(récap!H1561,OFFSET(Tableau1[[#Headers],[01_LANCEMENT]:[15]],MATCH(récap!J1561,Tableau1[Codearticle],0),0),0)),"")</f>
        <v/>
      </c>
      <c r="S1561" t="e">
        <f>IF(P1561=0,"",VLOOKUP(J1561,[1]!Tableau1[#All],3,0))</f>
        <v>#REF!</v>
      </c>
      <c r="T1561" s="11">
        <f t="shared" si="262"/>
        <v>48</v>
      </c>
      <c r="U1561" t="str">
        <f t="shared" si="263"/>
        <v>2023-48</v>
      </c>
    </row>
    <row r="1562" spans="5:21" x14ac:dyDescent="0.3">
      <c r="E1562">
        <v>4331823</v>
      </c>
      <c r="H1562">
        <v>60</v>
      </c>
      <c r="I1562" t="s">
        <v>1590</v>
      </c>
      <c r="J1562">
        <v>10028920</v>
      </c>
      <c r="K1562" s="10">
        <v>45272</v>
      </c>
      <c r="L1562" t="s">
        <v>1800</v>
      </c>
      <c r="M1562" t="s">
        <v>28</v>
      </c>
      <c r="N1562" t="str">
        <f>IF(VLOOKUP(J1562,[1]liste!M:M,1,0)&gt;0,"oui","non")</f>
        <v>oui</v>
      </c>
      <c r="O1562" t="str">
        <f>VLOOKUP(J1562,[1]liste!M:N,2,0)</f>
        <v>MANCHON</v>
      </c>
      <c r="P1562" t="e">
        <f>MATCH(J1562,[1]!Tableau1[Codearticle],0)</f>
        <v>#REF!</v>
      </c>
      <c r="R1562" t="str">
        <f ca="1">IFERROR(INDEX(Tableau1[[#Headers],[01_LANCEMENT]:[15]],1,MATCH(récap!H1562,OFFSET(Tableau1[[#Headers],[01_LANCEMENT]:[15]],MATCH(récap!J1562,Tableau1[Codearticle],0),0),0)),"")</f>
        <v/>
      </c>
      <c r="S1562" t="e">
        <f>IF(P1562=0,"",VLOOKUP(J1562,[1]!Tableau1[#All],3,0))</f>
        <v>#REF!</v>
      </c>
      <c r="T1562" s="11">
        <f t="shared" ref="T1562:T1565" si="264">_xlfn.ISOWEEKNUM(K1562)</f>
        <v>50</v>
      </c>
      <c r="U1562" t="str">
        <f t="shared" ref="U1562:U1565" si="265">YEAR(K1562)&amp;"-"&amp;""&amp;T1562</f>
        <v>2023-50</v>
      </c>
    </row>
    <row r="1563" spans="5:21" x14ac:dyDescent="0.3">
      <c r="E1563">
        <v>5799780</v>
      </c>
      <c r="H1563">
        <v>60</v>
      </c>
      <c r="I1563" t="s">
        <v>1591</v>
      </c>
      <c r="J1563">
        <v>10028920</v>
      </c>
      <c r="K1563" s="10">
        <v>45272</v>
      </c>
      <c r="L1563" t="s">
        <v>1800</v>
      </c>
      <c r="M1563" t="s">
        <v>28</v>
      </c>
      <c r="N1563" t="str">
        <f>IF(VLOOKUP(J1563,[1]liste!M:M,1,0)&gt;0,"oui","non")</f>
        <v>oui</v>
      </c>
      <c r="O1563" t="str">
        <f>VLOOKUP(J1563,[1]liste!M:N,2,0)</f>
        <v>MANCHON</v>
      </c>
      <c r="P1563" t="e">
        <f>MATCH(J1563,[1]!Tableau1[Codearticle],0)</f>
        <v>#REF!</v>
      </c>
      <c r="R1563" t="str">
        <f ca="1">IFERROR(INDEX(Tableau1[[#Headers],[01_LANCEMENT]:[15]],1,MATCH(récap!H1563,OFFSET(Tableau1[[#Headers],[01_LANCEMENT]:[15]],MATCH(récap!J1563,Tableau1[Codearticle],0),0),0)),"")</f>
        <v/>
      </c>
      <c r="S1563" t="e">
        <f>IF(P1563=0,"",VLOOKUP(J1563,[1]!Tableau1[#All],3,0))</f>
        <v>#REF!</v>
      </c>
      <c r="T1563" s="11">
        <f t="shared" si="264"/>
        <v>50</v>
      </c>
      <c r="U1563" t="str">
        <f t="shared" si="265"/>
        <v>2023-50</v>
      </c>
    </row>
    <row r="1564" spans="5:21" x14ac:dyDescent="0.3">
      <c r="E1564">
        <v>4217633</v>
      </c>
      <c r="H1564">
        <v>30</v>
      </c>
      <c r="I1564" t="s">
        <v>1592</v>
      </c>
      <c r="J1564">
        <v>10028920</v>
      </c>
      <c r="K1564" s="10">
        <v>45271</v>
      </c>
      <c r="L1564" t="s">
        <v>1800</v>
      </c>
      <c r="M1564" t="s">
        <v>28</v>
      </c>
      <c r="N1564" t="str">
        <f>IF(VLOOKUP(J1564,[1]liste!M:M,1,0)&gt;0,"oui","non")</f>
        <v>oui</v>
      </c>
      <c r="O1564" t="str">
        <f>VLOOKUP(J1564,[1]liste!M:N,2,0)</f>
        <v>MANCHON</v>
      </c>
      <c r="P1564" t="e">
        <f>MATCH(J1564,[1]!Tableau1[Codearticle],0)</f>
        <v>#REF!</v>
      </c>
      <c r="R1564" t="str">
        <f ca="1">IFERROR(INDEX(Tableau1[[#Headers],[01_LANCEMENT]:[15]],1,MATCH(récap!H1564,OFFSET(Tableau1[[#Headers],[01_LANCEMENT]:[15]],MATCH(récap!J1564,Tableau1[Codearticle],0),0),0)),"")</f>
        <v/>
      </c>
      <c r="S1564" t="e">
        <f>IF(P1564=0,"",VLOOKUP(J1564,[1]!Tableau1[#All],3,0))</f>
        <v>#REF!</v>
      </c>
      <c r="T1564" s="11">
        <f t="shared" si="264"/>
        <v>50</v>
      </c>
      <c r="U1564" t="str">
        <f t="shared" si="265"/>
        <v>2023-50</v>
      </c>
    </row>
    <row r="1565" spans="5:21" x14ac:dyDescent="0.3">
      <c r="E1565">
        <v>6874057</v>
      </c>
      <c r="H1565">
        <v>30</v>
      </c>
      <c r="I1565" t="s">
        <v>1593</v>
      </c>
      <c r="J1565">
        <v>10028920</v>
      </c>
      <c r="K1565" s="10">
        <v>45271</v>
      </c>
      <c r="L1565" t="s">
        <v>1800</v>
      </c>
      <c r="M1565" t="s">
        <v>28</v>
      </c>
      <c r="N1565" t="str">
        <f>IF(VLOOKUP(J1565,[1]liste!M:M,1,0)&gt;0,"oui","non")</f>
        <v>oui</v>
      </c>
      <c r="O1565" t="str">
        <f>VLOOKUP(J1565,[1]liste!M:N,2,0)</f>
        <v>MANCHON</v>
      </c>
      <c r="P1565" t="e">
        <f>MATCH(J1565,[1]!Tableau1[Codearticle],0)</f>
        <v>#REF!</v>
      </c>
      <c r="R1565" t="str">
        <f ca="1">IFERROR(INDEX(Tableau1[[#Headers],[01_LANCEMENT]:[15]],1,MATCH(récap!H1565,OFFSET(Tableau1[[#Headers],[01_LANCEMENT]:[15]],MATCH(récap!J1565,Tableau1[Codearticle],0),0),0)),"")</f>
        <v/>
      </c>
      <c r="S1565" t="e">
        <f>IF(P1565=0,"",VLOOKUP(J1565,[1]!Tableau1[#All],3,0))</f>
        <v>#REF!</v>
      </c>
      <c r="T1565" s="11">
        <f t="shared" si="264"/>
        <v>50</v>
      </c>
      <c r="U1565" t="str">
        <f t="shared" si="265"/>
        <v>2023-50</v>
      </c>
    </row>
    <row r="1566" spans="5:21" x14ac:dyDescent="0.3">
      <c r="E1566">
        <v>7380625</v>
      </c>
      <c r="H1566">
        <v>190</v>
      </c>
      <c r="I1566" t="s">
        <v>1594</v>
      </c>
      <c r="J1566">
        <v>10028920</v>
      </c>
      <c r="K1566" s="10">
        <v>45254</v>
      </c>
      <c r="L1566" t="s">
        <v>1800</v>
      </c>
      <c r="M1566" t="s">
        <v>28</v>
      </c>
      <c r="N1566" t="str">
        <f>IF(VLOOKUP(J1566,[1]liste!M:M,1,0)&gt;0,"oui","non")</f>
        <v>oui</v>
      </c>
      <c r="O1566" t="str">
        <f>VLOOKUP(J1566,[1]liste!M:N,2,0)</f>
        <v>MANCHON</v>
      </c>
      <c r="P1566" t="e">
        <f>MATCH(J1566,[1]!Tableau1[Codearticle],0)</f>
        <v>#REF!</v>
      </c>
      <c r="R1566" t="str">
        <f ca="1">IFERROR(INDEX(Tableau1[[#Headers],[01_LANCEMENT]:[15]],1,MATCH(récap!H1566,OFFSET(Tableau1[[#Headers],[01_LANCEMENT]:[15]],MATCH(récap!J1566,Tableau1[Codearticle],0),0),0)),"")</f>
        <v/>
      </c>
      <c r="S1566" t="e">
        <f>IF(P1566=0,"",VLOOKUP(J1566,[1]!Tableau1[#All],3,0))</f>
        <v>#REF!</v>
      </c>
      <c r="T1566" s="11">
        <f t="shared" ref="T1566:T1570" si="266">_xlfn.ISOWEEKNUM(K1566)</f>
        <v>47</v>
      </c>
      <c r="U1566" t="str">
        <f t="shared" ref="U1566:U1570" si="267">YEAR(K1566)&amp;"-"&amp;""&amp;T1566</f>
        <v>2023-47</v>
      </c>
    </row>
    <row r="1567" spans="5:21" x14ac:dyDescent="0.3">
      <c r="E1567">
        <v>8185415</v>
      </c>
      <c r="H1567">
        <v>180</v>
      </c>
      <c r="I1567" t="s">
        <v>1595</v>
      </c>
      <c r="J1567">
        <v>10028920</v>
      </c>
      <c r="K1567" s="10">
        <v>45252</v>
      </c>
      <c r="L1567" t="s">
        <v>1800</v>
      </c>
      <c r="M1567" t="s">
        <v>28</v>
      </c>
      <c r="N1567" t="str">
        <f>IF(VLOOKUP(J1567,[1]liste!M:M,1,0)&gt;0,"oui","non")</f>
        <v>oui</v>
      </c>
      <c r="O1567" t="str">
        <f>VLOOKUP(J1567,[1]liste!M:N,2,0)</f>
        <v>MANCHON</v>
      </c>
      <c r="P1567" t="e">
        <f>MATCH(J1567,[1]!Tableau1[Codearticle],0)</f>
        <v>#REF!</v>
      </c>
      <c r="R1567" t="str">
        <f ca="1">IFERROR(INDEX(Tableau1[[#Headers],[01_LANCEMENT]:[15]],1,MATCH(récap!H1567,OFFSET(Tableau1[[#Headers],[01_LANCEMENT]:[15]],MATCH(récap!J1567,Tableau1[Codearticle],0),0),0)),"")</f>
        <v>04</v>
      </c>
      <c r="S1567" t="e">
        <f>IF(P1567=0,"",VLOOKUP(J1567,[1]!Tableau1[#All],3,0))</f>
        <v>#REF!</v>
      </c>
      <c r="T1567" s="11">
        <f t="shared" si="266"/>
        <v>47</v>
      </c>
      <c r="U1567" t="str">
        <f t="shared" si="267"/>
        <v>2023-47</v>
      </c>
    </row>
    <row r="1568" spans="5:21" x14ac:dyDescent="0.3">
      <c r="E1568">
        <v>4786364</v>
      </c>
      <c r="H1568">
        <v>180</v>
      </c>
      <c r="I1568" t="s">
        <v>1596</v>
      </c>
      <c r="J1568">
        <v>10028920</v>
      </c>
      <c r="K1568" s="10">
        <v>45248</v>
      </c>
      <c r="L1568" t="s">
        <v>1800</v>
      </c>
      <c r="M1568" t="s">
        <v>28</v>
      </c>
      <c r="N1568" t="str">
        <f>IF(VLOOKUP(J1568,[1]liste!M:M,1,0)&gt;0,"oui","non")</f>
        <v>oui</v>
      </c>
      <c r="O1568" t="str">
        <f>VLOOKUP(J1568,[1]liste!M:N,2,0)</f>
        <v>MANCHON</v>
      </c>
      <c r="P1568" t="e">
        <f>MATCH(J1568,[1]!Tableau1[Codearticle],0)</f>
        <v>#REF!</v>
      </c>
      <c r="R1568" t="str">
        <f ca="1">IFERROR(INDEX(Tableau1[[#Headers],[01_LANCEMENT]:[15]],1,MATCH(récap!H1568,OFFSET(Tableau1[[#Headers],[01_LANCEMENT]:[15]],MATCH(récap!J1568,Tableau1[Codearticle],0),0),0)),"")</f>
        <v>04</v>
      </c>
      <c r="S1568" t="e">
        <f>IF(P1568=0,"",VLOOKUP(J1568,[1]!Tableau1[#All],3,0))</f>
        <v>#REF!</v>
      </c>
      <c r="T1568" s="11">
        <f t="shared" si="266"/>
        <v>46</v>
      </c>
      <c r="U1568" t="str">
        <f t="shared" si="267"/>
        <v>2023-46</v>
      </c>
    </row>
    <row r="1569" spans="5:21" x14ac:dyDescent="0.3">
      <c r="E1569">
        <v>7270259</v>
      </c>
      <c r="H1569">
        <v>180</v>
      </c>
      <c r="I1569" t="s">
        <v>1597</v>
      </c>
      <c r="J1569">
        <v>10028920</v>
      </c>
      <c r="K1569" s="10">
        <v>45252</v>
      </c>
      <c r="L1569" t="s">
        <v>1800</v>
      </c>
      <c r="M1569" t="s">
        <v>28</v>
      </c>
      <c r="N1569" t="str">
        <f>IF(VLOOKUP(J1569,[1]liste!M:M,1,0)&gt;0,"oui","non")</f>
        <v>oui</v>
      </c>
      <c r="O1569" t="str">
        <f>VLOOKUP(J1569,[1]liste!M:N,2,0)</f>
        <v>MANCHON</v>
      </c>
      <c r="P1569" t="e">
        <f>MATCH(J1569,[1]!Tableau1[Codearticle],0)</f>
        <v>#REF!</v>
      </c>
      <c r="R1569" t="str">
        <f ca="1">IFERROR(INDEX(Tableau1[[#Headers],[01_LANCEMENT]:[15]],1,MATCH(récap!H1569,OFFSET(Tableau1[[#Headers],[01_LANCEMENT]:[15]],MATCH(récap!J1569,Tableau1[Codearticle],0),0),0)),"")</f>
        <v>04</v>
      </c>
      <c r="S1569" t="e">
        <f>IF(P1569=0,"",VLOOKUP(J1569,[1]!Tableau1[#All],3,0))</f>
        <v>#REF!</v>
      </c>
      <c r="T1569" s="11">
        <f t="shared" si="266"/>
        <v>47</v>
      </c>
      <c r="U1569" t="str">
        <f t="shared" si="267"/>
        <v>2023-47</v>
      </c>
    </row>
    <row r="1570" spans="5:21" x14ac:dyDescent="0.3">
      <c r="E1570">
        <v>6149291</v>
      </c>
      <c r="H1570">
        <v>160</v>
      </c>
      <c r="I1570" t="s">
        <v>1598</v>
      </c>
      <c r="J1570">
        <v>10028920</v>
      </c>
      <c r="K1570" s="10">
        <v>45278</v>
      </c>
      <c r="L1570" t="s">
        <v>1800</v>
      </c>
      <c r="M1570" t="s">
        <v>28</v>
      </c>
      <c r="N1570" t="str">
        <f>IF(VLOOKUP(J1570,[1]liste!M:M,1,0)&gt;0,"oui","non")</f>
        <v>oui</v>
      </c>
      <c r="O1570" t="str">
        <f>VLOOKUP(J1570,[1]liste!M:N,2,0)</f>
        <v>MANCHON</v>
      </c>
      <c r="P1570" t="e">
        <f>MATCH(J1570,[1]!Tableau1[Codearticle],0)</f>
        <v>#REF!</v>
      </c>
      <c r="R1570" t="str">
        <f ca="1">IFERROR(INDEX(Tableau1[[#Headers],[01_LANCEMENT]:[15]],1,MATCH(récap!H1570,OFFSET(Tableau1[[#Headers],[01_LANCEMENT]:[15]],MATCH(récap!J1570,Tableau1[Codearticle],0),0),0)),"")</f>
        <v/>
      </c>
      <c r="S1570" t="e">
        <f>IF(P1570=0,"",VLOOKUP(J1570,[1]!Tableau1[#All],3,0))</f>
        <v>#REF!</v>
      </c>
      <c r="T1570" s="11">
        <f t="shared" si="266"/>
        <v>51</v>
      </c>
      <c r="U1570" t="str">
        <f t="shared" si="267"/>
        <v>2023-51</v>
      </c>
    </row>
    <row r="1571" spans="5:21" x14ac:dyDescent="0.3">
      <c r="E1571">
        <v>7196664</v>
      </c>
      <c r="H1571">
        <v>20</v>
      </c>
      <c r="I1571" t="s">
        <v>1599</v>
      </c>
      <c r="J1571">
        <v>10028920</v>
      </c>
      <c r="K1571" s="10">
        <v>45268</v>
      </c>
      <c r="L1571" t="s">
        <v>1800</v>
      </c>
      <c r="M1571" t="s">
        <v>28</v>
      </c>
      <c r="N1571" t="str">
        <f>IF(VLOOKUP(J1571,[1]liste!M:M,1,0)&gt;0,"oui","non")</f>
        <v>oui</v>
      </c>
      <c r="O1571" t="str">
        <f>VLOOKUP(J1571,[1]liste!M:N,2,0)</f>
        <v>MANCHON</v>
      </c>
      <c r="P1571" t="e">
        <f>MATCH(J1571,[1]!Tableau1[Codearticle],0)</f>
        <v>#REF!</v>
      </c>
      <c r="R1571" t="str">
        <f ca="1">IFERROR(INDEX(Tableau1[[#Headers],[01_LANCEMENT]:[15]],1,MATCH(récap!H1571,OFFSET(Tableau1[[#Headers],[01_LANCEMENT]:[15]],MATCH(récap!J1571,Tableau1[Codearticle],0),0),0)),"")</f>
        <v/>
      </c>
      <c r="S1571" t="e">
        <f>IF(P1571=0,"",VLOOKUP(J1571,[1]!Tableau1[#All],3,0))</f>
        <v>#REF!</v>
      </c>
      <c r="T1571" s="11">
        <f t="shared" ref="T1571:T1575" si="268">_xlfn.ISOWEEKNUM(K1571)</f>
        <v>49</v>
      </c>
      <c r="U1571" t="str">
        <f t="shared" ref="U1571:U1575" si="269">YEAR(K1571)&amp;"-"&amp;""&amp;T1571</f>
        <v>2023-49</v>
      </c>
    </row>
    <row r="1572" spans="5:21" x14ac:dyDescent="0.3">
      <c r="E1572">
        <v>3807529</v>
      </c>
      <c r="H1572">
        <v>122</v>
      </c>
      <c r="I1572" t="s">
        <v>1600</v>
      </c>
      <c r="J1572">
        <v>10028920</v>
      </c>
      <c r="K1572" s="10">
        <v>45257</v>
      </c>
      <c r="L1572" t="s">
        <v>1800</v>
      </c>
      <c r="M1572" t="s">
        <v>28</v>
      </c>
      <c r="N1572" t="str">
        <f>IF(VLOOKUP(J1572,[1]liste!M:M,1,0)&gt;0,"oui","non")</f>
        <v>oui</v>
      </c>
      <c r="O1572" t="str">
        <f>VLOOKUP(J1572,[1]liste!M:N,2,0)</f>
        <v>MANCHON</v>
      </c>
      <c r="P1572" t="e">
        <f>MATCH(J1572,[1]!Tableau1[Codearticle],0)</f>
        <v>#REF!</v>
      </c>
      <c r="R1572" t="str">
        <f ca="1">IFERROR(INDEX(Tableau1[[#Headers],[01_LANCEMENT]:[15]],1,MATCH(récap!H1572,OFFSET(Tableau1[[#Headers],[01_LANCEMENT]:[15]],MATCH(récap!J1572,Tableau1[Codearticle],0),0),0)),"")</f>
        <v/>
      </c>
      <c r="S1572" t="e">
        <f>IF(P1572=0,"",VLOOKUP(J1572,[1]!Tableau1[#All],3,0))</f>
        <v>#REF!</v>
      </c>
      <c r="T1572" s="11">
        <f t="shared" si="268"/>
        <v>48</v>
      </c>
      <c r="U1572" t="str">
        <f t="shared" si="269"/>
        <v>2023-48</v>
      </c>
    </row>
    <row r="1573" spans="5:21" x14ac:dyDescent="0.3">
      <c r="E1573">
        <v>8118581</v>
      </c>
      <c r="H1573">
        <v>238</v>
      </c>
      <c r="I1573" t="s">
        <v>1601</v>
      </c>
      <c r="J1573">
        <v>10028920</v>
      </c>
      <c r="K1573" s="10">
        <v>45271</v>
      </c>
      <c r="L1573" t="s">
        <v>1800</v>
      </c>
      <c r="M1573" t="s">
        <v>28</v>
      </c>
      <c r="N1573" t="str">
        <f>IF(VLOOKUP(J1573,[1]liste!M:M,1,0)&gt;0,"oui","non")</f>
        <v>oui</v>
      </c>
      <c r="O1573" t="str">
        <f>VLOOKUP(J1573,[1]liste!M:N,2,0)</f>
        <v>MANCHON</v>
      </c>
      <c r="P1573" t="e">
        <f>MATCH(J1573,[1]!Tableau1[Codearticle],0)</f>
        <v>#REF!</v>
      </c>
      <c r="R1573" t="str">
        <f ca="1">IFERROR(INDEX(Tableau1[[#Headers],[01_LANCEMENT]:[15]],1,MATCH(récap!H1573,OFFSET(Tableau1[[#Headers],[01_LANCEMENT]:[15]],MATCH(récap!J1573,Tableau1[Codearticle],0),0),0)),"")</f>
        <v/>
      </c>
      <c r="S1573" t="e">
        <f>IF(P1573=0,"",VLOOKUP(J1573,[1]!Tableau1[#All],3,0))</f>
        <v>#REF!</v>
      </c>
      <c r="T1573" s="11">
        <f t="shared" si="268"/>
        <v>50</v>
      </c>
      <c r="U1573" t="str">
        <f t="shared" si="269"/>
        <v>2023-50</v>
      </c>
    </row>
    <row r="1574" spans="5:21" x14ac:dyDescent="0.3">
      <c r="E1574">
        <v>4243999</v>
      </c>
      <c r="H1574">
        <v>10</v>
      </c>
      <c r="I1574" t="s">
        <v>1602</v>
      </c>
      <c r="J1574">
        <v>10028920</v>
      </c>
      <c r="K1574" s="10">
        <v>45240</v>
      </c>
      <c r="L1574" t="s">
        <v>1800</v>
      </c>
      <c r="M1574" t="s">
        <v>28</v>
      </c>
      <c r="N1574" t="str">
        <f>IF(VLOOKUP(J1574,[1]liste!M:M,1,0)&gt;0,"oui","non")</f>
        <v>oui</v>
      </c>
      <c r="O1574" t="str">
        <f>VLOOKUP(J1574,[1]liste!M:N,2,0)</f>
        <v>MANCHON</v>
      </c>
      <c r="P1574" t="e">
        <f>MATCH(J1574,[1]!Tableau1[Codearticle],0)</f>
        <v>#REF!</v>
      </c>
      <c r="R1574" t="str">
        <f ca="1">IFERROR(INDEX(Tableau1[[#Headers],[01_LANCEMENT]:[15]],1,MATCH(récap!H1574,OFFSET(Tableau1[[#Headers],[01_LANCEMENT]:[15]],MATCH(récap!J1574,Tableau1[Codearticle],0),0),0)),"")</f>
        <v>01_LANCEMENT</v>
      </c>
      <c r="S1574" t="e">
        <f>IF(P1574=0,"",VLOOKUP(J1574,[1]!Tableau1[#All],3,0))</f>
        <v>#REF!</v>
      </c>
      <c r="T1574" s="11">
        <f t="shared" si="268"/>
        <v>45</v>
      </c>
      <c r="U1574" t="str">
        <f t="shared" si="269"/>
        <v>2023-45</v>
      </c>
    </row>
    <row r="1575" spans="5:21" x14ac:dyDescent="0.3">
      <c r="E1575">
        <v>8703518</v>
      </c>
      <c r="H1575">
        <v>250</v>
      </c>
      <c r="I1575" t="s">
        <v>1603</v>
      </c>
      <c r="J1575">
        <v>10028920</v>
      </c>
      <c r="K1575" s="10">
        <v>45271</v>
      </c>
      <c r="L1575" t="s">
        <v>1800</v>
      </c>
      <c r="M1575" t="s">
        <v>28</v>
      </c>
      <c r="N1575" t="str">
        <f>IF(VLOOKUP(J1575,[1]liste!M:M,1,0)&gt;0,"oui","non")</f>
        <v>oui</v>
      </c>
      <c r="O1575" t="str">
        <f>VLOOKUP(J1575,[1]liste!M:N,2,0)</f>
        <v>MANCHON</v>
      </c>
      <c r="P1575" t="e">
        <f>MATCH(J1575,[1]!Tableau1[Codearticle],0)</f>
        <v>#REF!</v>
      </c>
      <c r="R1575" t="str">
        <f ca="1">IFERROR(INDEX(Tableau1[[#Headers],[01_LANCEMENT]:[15]],1,MATCH(récap!H1575,OFFSET(Tableau1[[#Headers],[01_LANCEMENT]:[15]],MATCH(récap!J1575,Tableau1[Codearticle],0),0),0)),"")</f>
        <v>15</v>
      </c>
      <c r="S1575" t="e">
        <f>IF(P1575=0,"",VLOOKUP(J1575,[1]!Tableau1[#All],3,0))</f>
        <v>#REF!</v>
      </c>
      <c r="T1575" s="11">
        <f t="shared" si="268"/>
        <v>50</v>
      </c>
      <c r="U1575" t="str">
        <f t="shared" si="269"/>
        <v>2023-50</v>
      </c>
    </row>
    <row r="1576" spans="5:21" x14ac:dyDescent="0.3">
      <c r="E1576">
        <v>6391934</v>
      </c>
      <c r="H1576">
        <v>180</v>
      </c>
      <c r="I1576" t="s">
        <v>1604</v>
      </c>
      <c r="J1576">
        <v>10028920</v>
      </c>
      <c r="K1576" s="10">
        <v>45251</v>
      </c>
      <c r="L1576" t="s">
        <v>1800</v>
      </c>
      <c r="M1576" t="s">
        <v>28</v>
      </c>
      <c r="N1576" t="str">
        <f>IF(VLOOKUP(J1576,[1]liste!M:M,1,0)&gt;0,"oui","non")</f>
        <v>oui</v>
      </c>
      <c r="O1576" t="str">
        <f>VLOOKUP(J1576,[1]liste!M:N,2,0)</f>
        <v>MANCHON</v>
      </c>
      <c r="P1576" t="e">
        <f>MATCH(J1576,[1]!Tableau1[Codearticle],0)</f>
        <v>#REF!</v>
      </c>
      <c r="R1576" t="str">
        <f ca="1">IFERROR(INDEX(Tableau1[[#Headers],[01_LANCEMENT]:[15]],1,MATCH(récap!H1576,OFFSET(Tableau1[[#Headers],[01_LANCEMENT]:[15]],MATCH(récap!J1576,Tableau1[Codearticle],0),0),0)),"")</f>
        <v>04</v>
      </c>
      <c r="S1576" t="e">
        <f>IF(P1576=0,"",VLOOKUP(J1576,[1]!Tableau1[#All],3,0))</f>
        <v>#REF!</v>
      </c>
      <c r="T1576" s="11">
        <f t="shared" ref="T1576:T1580" si="270">_xlfn.ISOWEEKNUM(K1576)</f>
        <v>47</v>
      </c>
      <c r="U1576" t="str">
        <f t="shared" ref="U1576:U1580" si="271">YEAR(K1576)&amp;"-"&amp;""&amp;T1576</f>
        <v>2023-47</v>
      </c>
    </row>
    <row r="1577" spans="5:21" x14ac:dyDescent="0.3">
      <c r="E1577">
        <v>5638823</v>
      </c>
      <c r="H1577">
        <v>180</v>
      </c>
      <c r="I1577" t="s">
        <v>1605</v>
      </c>
      <c r="J1577">
        <v>10028920</v>
      </c>
      <c r="K1577" s="10">
        <v>45251</v>
      </c>
      <c r="L1577" t="s">
        <v>1800</v>
      </c>
      <c r="M1577" t="s">
        <v>28</v>
      </c>
      <c r="N1577" t="str">
        <f>IF(VLOOKUP(J1577,[1]liste!M:M,1,0)&gt;0,"oui","non")</f>
        <v>oui</v>
      </c>
      <c r="O1577" t="str">
        <f>VLOOKUP(J1577,[1]liste!M:N,2,0)</f>
        <v>MANCHON</v>
      </c>
      <c r="P1577" t="e">
        <f>MATCH(J1577,[1]!Tableau1[Codearticle],0)</f>
        <v>#REF!</v>
      </c>
      <c r="R1577" t="str">
        <f ca="1">IFERROR(INDEX(Tableau1[[#Headers],[01_LANCEMENT]:[15]],1,MATCH(récap!H1577,OFFSET(Tableau1[[#Headers],[01_LANCEMENT]:[15]],MATCH(récap!J1577,Tableau1[Codearticle],0),0),0)),"")</f>
        <v>04</v>
      </c>
      <c r="S1577" t="e">
        <f>IF(P1577=0,"",VLOOKUP(J1577,[1]!Tableau1[#All],3,0))</f>
        <v>#REF!</v>
      </c>
      <c r="T1577" s="11">
        <f t="shared" si="270"/>
        <v>47</v>
      </c>
      <c r="U1577" t="str">
        <f t="shared" si="271"/>
        <v>2023-47</v>
      </c>
    </row>
    <row r="1578" spans="5:21" x14ac:dyDescent="0.3">
      <c r="E1578">
        <v>7296436</v>
      </c>
      <c r="H1578">
        <v>238</v>
      </c>
      <c r="I1578" t="s">
        <v>1606</v>
      </c>
      <c r="J1578">
        <v>10028920</v>
      </c>
      <c r="K1578" s="10">
        <v>45271</v>
      </c>
      <c r="L1578" t="s">
        <v>1800</v>
      </c>
      <c r="M1578" t="s">
        <v>28</v>
      </c>
      <c r="N1578" t="str">
        <f>IF(VLOOKUP(J1578,[1]liste!M:M,1,0)&gt;0,"oui","non")</f>
        <v>oui</v>
      </c>
      <c r="O1578" t="str">
        <f>VLOOKUP(J1578,[1]liste!M:N,2,0)</f>
        <v>MANCHON</v>
      </c>
      <c r="P1578" t="e">
        <f>MATCH(J1578,[1]!Tableau1[Codearticle],0)</f>
        <v>#REF!</v>
      </c>
      <c r="R1578" t="str">
        <f ca="1">IFERROR(INDEX(Tableau1[[#Headers],[01_LANCEMENT]:[15]],1,MATCH(récap!H1578,OFFSET(Tableau1[[#Headers],[01_LANCEMENT]:[15]],MATCH(récap!J1578,Tableau1[Codearticle],0),0),0)),"")</f>
        <v/>
      </c>
      <c r="S1578" t="e">
        <f>IF(P1578=0,"",VLOOKUP(J1578,[1]!Tableau1[#All],3,0))</f>
        <v>#REF!</v>
      </c>
      <c r="T1578" s="11">
        <f t="shared" si="270"/>
        <v>50</v>
      </c>
      <c r="U1578" t="str">
        <f t="shared" si="271"/>
        <v>2023-50</v>
      </c>
    </row>
    <row r="1579" spans="5:21" x14ac:dyDescent="0.3">
      <c r="E1579">
        <v>6425485</v>
      </c>
      <c r="H1579">
        <v>238</v>
      </c>
      <c r="I1579" t="s">
        <v>1607</v>
      </c>
      <c r="J1579">
        <v>10028920</v>
      </c>
      <c r="K1579" s="10">
        <v>45281</v>
      </c>
      <c r="L1579" t="s">
        <v>1800</v>
      </c>
      <c r="M1579" t="s">
        <v>28</v>
      </c>
      <c r="N1579" t="str">
        <f>IF(VLOOKUP(J1579,[1]liste!M:M,1,0)&gt;0,"oui","non")</f>
        <v>oui</v>
      </c>
      <c r="O1579" t="str">
        <f>VLOOKUP(J1579,[1]liste!M:N,2,0)</f>
        <v>MANCHON</v>
      </c>
      <c r="P1579" t="e">
        <f>MATCH(J1579,[1]!Tableau1[Codearticle],0)</f>
        <v>#REF!</v>
      </c>
      <c r="R1579" t="str">
        <f ca="1">IFERROR(INDEX(Tableau1[[#Headers],[01_LANCEMENT]:[15]],1,MATCH(récap!H1579,OFFSET(Tableau1[[#Headers],[01_LANCEMENT]:[15]],MATCH(récap!J1579,Tableau1[Codearticle],0),0),0)),"")</f>
        <v/>
      </c>
      <c r="S1579" t="e">
        <f>IF(P1579=0,"",VLOOKUP(J1579,[1]!Tableau1[#All],3,0))</f>
        <v>#REF!</v>
      </c>
      <c r="T1579" s="11">
        <f t="shared" si="270"/>
        <v>51</v>
      </c>
      <c r="U1579" t="str">
        <f t="shared" si="271"/>
        <v>2023-51</v>
      </c>
    </row>
    <row r="1580" spans="5:21" x14ac:dyDescent="0.3">
      <c r="E1580">
        <v>6400111</v>
      </c>
      <c r="H1580">
        <v>200</v>
      </c>
      <c r="I1580" t="s">
        <v>1608</v>
      </c>
      <c r="J1580">
        <v>10028920</v>
      </c>
      <c r="K1580" s="10">
        <v>45255</v>
      </c>
      <c r="L1580" t="s">
        <v>1800</v>
      </c>
      <c r="M1580" t="s">
        <v>28</v>
      </c>
      <c r="N1580" t="str">
        <f>IF(VLOOKUP(J1580,[1]liste!M:M,1,0)&gt;0,"oui","non")</f>
        <v>oui</v>
      </c>
      <c r="O1580" t="str">
        <f>VLOOKUP(J1580,[1]liste!M:N,2,0)</f>
        <v>MANCHON</v>
      </c>
      <c r="P1580" t="e">
        <f>MATCH(J1580,[1]!Tableau1[Codearticle],0)</f>
        <v>#REF!</v>
      </c>
      <c r="R1580" t="str">
        <f ca="1">IFERROR(INDEX(Tableau1[[#Headers],[01_LANCEMENT]:[15]],1,MATCH(récap!H1580,OFFSET(Tableau1[[#Headers],[01_LANCEMENT]:[15]],MATCH(récap!J1580,Tableau1[Codearticle],0),0),0)),"")</f>
        <v/>
      </c>
      <c r="S1580" t="e">
        <f>IF(P1580=0,"",VLOOKUP(J1580,[1]!Tableau1[#All],3,0))</f>
        <v>#REF!</v>
      </c>
      <c r="T1580" s="11">
        <f t="shared" si="270"/>
        <v>47</v>
      </c>
      <c r="U1580" t="str">
        <f t="shared" si="271"/>
        <v>2023-47</v>
      </c>
    </row>
    <row r="1581" spans="5:21" x14ac:dyDescent="0.3">
      <c r="E1581">
        <v>2784299</v>
      </c>
      <c r="H1581">
        <v>145</v>
      </c>
      <c r="I1581" t="s">
        <v>1609</v>
      </c>
      <c r="J1581">
        <v>10028920</v>
      </c>
      <c r="K1581" s="10">
        <v>45254</v>
      </c>
      <c r="L1581" t="s">
        <v>1800</v>
      </c>
      <c r="M1581" t="s">
        <v>28</v>
      </c>
      <c r="N1581" t="str">
        <f>IF(VLOOKUP(J1581,[1]liste!M:M,1,0)&gt;0,"oui","non")</f>
        <v>oui</v>
      </c>
      <c r="O1581" t="str">
        <f>VLOOKUP(J1581,[1]liste!M:N,2,0)</f>
        <v>MANCHON</v>
      </c>
      <c r="P1581" t="e">
        <f>MATCH(J1581,[1]!Tableau1[Codearticle],0)</f>
        <v>#REF!</v>
      </c>
      <c r="R1581" t="str">
        <f ca="1">IFERROR(INDEX(Tableau1[[#Headers],[01_LANCEMENT]:[15]],1,MATCH(récap!H1581,OFFSET(Tableau1[[#Headers],[01_LANCEMENT]:[15]],MATCH(récap!J1581,Tableau1[Codearticle],0),0),0)),"")</f>
        <v/>
      </c>
      <c r="S1581" t="e">
        <f>IF(P1581=0,"",VLOOKUP(J1581,[1]!Tableau1[#All],3,0))</f>
        <v>#REF!</v>
      </c>
      <c r="T1581" s="11">
        <f t="shared" ref="T1581" si="272">_xlfn.ISOWEEKNUM(K1581)</f>
        <v>47</v>
      </c>
      <c r="U1581" t="str">
        <f t="shared" ref="U1581" si="273">YEAR(K1581)&amp;"-"&amp;""&amp;T1581</f>
        <v>2023-47</v>
      </c>
    </row>
    <row r="1582" spans="5:21" x14ac:dyDescent="0.3">
      <c r="E1582">
        <v>2488977</v>
      </c>
      <c r="H1582">
        <v>122</v>
      </c>
      <c r="I1582" t="s">
        <v>1610</v>
      </c>
      <c r="J1582">
        <v>10028920</v>
      </c>
      <c r="K1582" s="10">
        <v>45254</v>
      </c>
      <c r="L1582" t="s">
        <v>1800</v>
      </c>
      <c r="M1582" t="s">
        <v>28</v>
      </c>
      <c r="N1582" t="str">
        <f>IF(VLOOKUP(J1582,[1]liste!M:M,1,0)&gt;0,"oui","non")</f>
        <v>oui</v>
      </c>
      <c r="O1582" t="str">
        <f>VLOOKUP(J1582,[1]liste!M:N,2,0)</f>
        <v>MANCHON</v>
      </c>
      <c r="P1582" t="e">
        <f>MATCH(J1582,[1]!Tableau1[Codearticle],0)</f>
        <v>#REF!</v>
      </c>
      <c r="R1582" t="str">
        <f ca="1">IFERROR(INDEX(Tableau1[[#Headers],[01_LANCEMENT]:[15]],1,MATCH(récap!H1582,OFFSET(Tableau1[[#Headers],[01_LANCEMENT]:[15]],MATCH(récap!J1582,Tableau1[Codearticle],0),0),0)),"")</f>
        <v/>
      </c>
      <c r="S1582" t="e">
        <f>IF(P1582=0,"",VLOOKUP(J1582,[1]!Tableau1[#All],3,0))</f>
        <v>#REF!</v>
      </c>
      <c r="T1582" s="11">
        <f t="shared" ref="T1582:T1585" si="274">_xlfn.ISOWEEKNUM(K1582)</f>
        <v>47</v>
      </c>
      <c r="U1582" t="str">
        <f t="shared" ref="U1582:U1585" si="275">YEAR(K1582)&amp;"-"&amp;""&amp;T1582</f>
        <v>2023-47</v>
      </c>
    </row>
    <row r="1583" spans="5:21" x14ac:dyDescent="0.3">
      <c r="E1583">
        <v>8495686</v>
      </c>
      <c r="H1583">
        <v>116</v>
      </c>
      <c r="I1583" t="s">
        <v>1611</v>
      </c>
      <c r="J1583">
        <v>10028920</v>
      </c>
      <c r="K1583" s="10">
        <v>45245</v>
      </c>
      <c r="L1583" t="s">
        <v>1800</v>
      </c>
      <c r="M1583" t="s">
        <v>28</v>
      </c>
      <c r="N1583" t="str">
        <f>IF(VLOOKUP(J1583,[1]liste!M:M,1,0)&gt;0,"oui","non")</f>
        <v>oui</v>
      </c>
      <c r="O1583" t="str">
        <f>VLOOKUP(J1583,[1]liste!M:N,2,0)</f>
        <v>MANCHON</v>
      </c>
      <c r="P1583" t="e">
        <f>MATCH(J1583,[1]!Tableau1[Codearticle],0)</f>
        <v>#REF!</v>
      </c>
      <c r="R1583" t="str">
        <f ca="1">IFERROR(INDEX(Tableau1[[#Headers],[01_LANCEMENT]:[15]],1,MATCH(récap!H1583,OFFSET(Tableau1[[#Headers],[01_LANCEMENT]:[15]],MATCH(récap!J1583,Tableau1[Codearticle],0),0),0)),"")</f>
        <v/>
      </c>
      <c r="S1583" t="e">
        <f>IF(P1583=0,"",VLOOKUP(J1583,[1]!Tableau1[#All],3,0))</f>
        <v>#REF!</v>
      </c>
      <c r="T1583" s="11">
        <f t="shared" si="274"/>
        <v>46</v>
      </c>
      <c r="U1583" t="str">
        <f t="shared" si="275"/>
        <v>2023-46</v>
      </c>
    </row>
    <row r="1584" spans="5:21" x14ac:dyDescent="0.3">
      <c r="E1584">
        <v>1208690</v>
      </c>
      <c r="H1584">
        <v>238</v>
      </c>
      <c r="I1584" t="s">
        <v>1612</v>
      </c>
      <c r="J1584">
        <v>10028920</v>
      </c>
      <c r="K1584" s="10">
        <v>45263</v>
      </c>
      <c r="L1584" t="s">
        <v>1800</v>
      </c>
      <c r="M1584" t="s">
        <v>28</v>
      </c>
      <c r="N1584" t="str">
        <f>IF(VLOOKUP(J1584,[1]liste!M:M,1,0)&gt;0,"oui","non")</f>
        <v>oui</v>
      </c>
      <c r="O1584" t="str">
        <f>VLOOKUP(J1584,[1]liste!M:N,2,0)</f>
        <v>MANCHON</v>
      </c>
      <c r="P1584" t="e">
        <f>MATCH(J1584,[1]!Tableau1[Codearticle],0)</f>
        <v>#REF!</v>
      </c>
      <c r="R1584" t="str">
        <f ca="1">IFERROR(INDEX(Tableau1[[#Headers],[01_LANCEMENT]:[15]],1,MATCH(récap!H1584,OFFSET(Tableau1[[#Headers],[01_LANCEMENT]:[15]],MATCH(récap!J1584,Tableau1[Codearticle],0),0),0)),"")</f>
        <v/>
      </c>
      <c r="S1584" t="e">
        <f>IF(P1584=0,"",VLOOKUP(J1584,[1]!Tableau1[#All],3,0))</f>
        <v>#REF!</v>
      </c>
      <c r="T1584" s="11">
        <f t="shared" si="274"/>
        <v>48</v>
      </c>
      <c r="U1584" t="str">
        <f t="shared" si="275"/>
        <v>2023-48</v>
      </c>
    </row>
    <row r="1585" spans="5:21" x14ac:dyDescent="0.3">
      <c r="E1585">
        <v>1414110</v>
      </c>
      <c r="H1585">
        <v>143</v>
      </c>
      <c r="I1585" t="s">
        <v>1613</v>
      </c>
      <c r="J1585">
        <v>10028920</v>
      </c>
      <c r="K1585" s="10">
        <v>45236</v>
      </c>
      <c r="L1585" t="s">
        <v>1800</v>
      </c>
      <c r="M1585" t="s">
        <v>28</v>
      </c>
      <c r="N1585" t="str">
        <f>IF(VLOOKUP(J1585,[1]liste!M:M,1,0)&gt;0,"oui","non")</f>
        <v>oui</v>
      </c>
      <c r="O1585" t="str">
        <f>VLOOKUP(J1585,[1]liste!M:N,2,0)</f>
        <v>MANCHON</v>
      </c>
      <c r="P1585" t="e">
        <f>MATCH(J1585,[1]!Tableau1[Codearticle],0)</f>
        <v>#REF!</v>
      </c>
      <c r="R1585" t="str">
        <f ca="1">IFERROR(INDEX(Tableau1[[#Headers],[01_LANCEMENT]:[15]],1,MATCH(récap!H1585,OFFSET(Tableau1[[#Headers],[01_LANCEMENT]:[15]],MATCH(récap!J1585,Tableau1[Codearticle],0),0),0)),"")</f>
        <v/>
      </c>
      <c r="S1585" t="e">
        <f>IF(P1585=0,"",VLOOKUP(J1585,[1]!Tableau1[#All],3,0))</f>
        <v>#REF!</v>
      </c>
      <c r="T1585" s="11">
        <f t="shared" si="274"/>
        <v>45</v>
      </c>
      <c r="U1585" t="str">
        <f t="shared" si="275"/>
        <v>2023-45</v>
      </c>
    </row>
    <row r="1586" spans="5:21" x14ac:dyDescent="0.3">
      <c r="E1586">
        <v>5958376</v>
      </c>
      <c r="H1586">
        <v>234</v>
      </c>
      <c r="I1586" t="s">
        <v>1614</v>
      </c>
      <c r="J1586">
        <v>10028920</v>
      </c>
      <c r="K1586" s="10">
        <v>45273</v>
      </c>
      <c r="L1586" t="s">
        <v>1800</v>
      </c>
      <c r="M1586" t="s">
        <v>28</v>
      </c>
      <c r="N1586" t="str">
        <f>IF(VLOOKUP(J1586,[1]liste!M:M,1,0)&gt;0,"oui","non")</f>
        <v>oui</v>
      </c>
      <c r="O1586" t="str">
        <f>VLOOKUP(J1586,[1]liste!M:N,2,0)</f>
        <v>MANCHON</v>
      </c>
      <c r="P1586" t="e">
        <f>MATCH(J1586,[1]!Tableau1[Codearticle],0)</f>
        <v>#REF!</v>
      </c>
      <c r="R1586" t="str">
        <f ca="1">IFERROR(INDEX(Tableau1[[#Headers],[01_LANCEMENT]:[15]],1,MATCH(récap!H1586,OFFSET(Tableau1[[#Headers],[01_LANCEMENT]:[15]],MATCH(récap!J1586,Tableau1[Codearticle],0),0),0)),"")</f>
        <v>05</v>
      </c>
      <c r="S1586" t="e">
        <f>IF(P1586=0,"",VLOOKUP(J1586,[1]!Tableau1[#All],3,0))</f>
        <v>#REF!</v>
      </c>
      <c r="T1586" s="11">
        <f t="shared" ref="T1586:T1588" si="276">_xlfn.ISOWEEKNUM(K1586)</f>
        <v>50</v>
      </c>
      <c r="U1586" t="str">
        <f t="shared" ref="U1586:U1588" si="277">YEAR(K1586)&amp;"-"&amp;""&amp;T1586</f>
        <v>2023-50</v>
      </c>
    </row>
    <row r="1587" spans="5:21" x14ac:dyDescent="0.3">
      <c r="E1587">
        <v>5887529</v>
      </c>
      <c r="H1587">
        <v>170</v>
      </c>
      <c r="I1587" t="s">
        <v>1615</v>
      </c>
      <c r="J1587">
        <v>10028920</v>
      </c>
      <c r="K1587" s="10">
        <v>45244</v>
      </c>
      <c r="L1587" t="s">
        <v>1800</v>
      </c>
      <c r="M1587" t="s">
        <v>28</v>
      </c>
      <c r="N1587" t="str">
        <f>IF(VLOOKUP(J1587,[1]liste!M:M,1,0)&gt;0,"oui","non")</f>
        <v>oui</v>
      </c>
      <c r="O1587" t="str">
        <f>VLOOKUP(J1587,[1]liste!M:N,2,0)</f>
        <v>MANCHON</v>
      </c>
      <c r="P1587" t="e">
        <f>MATCH(J1587,[1]!Tableau1[Codearticle],0)</f>
        <v>#REF!</v>
      </c>
      <c r="R1587" t="str">
        <f ca="1">IFERROR(INDEX(Tableau1[[#Headers],[01_LANCEMENT]:[15]],1,MATCH(récap!H1587,OFFSET(Tableau1[[#Headers],[01_LANCEMENT]:[15]],MATCH(récap!J1587,Tableau1[Codearticle],0),0),0)),"")</f>
        <v/>
      </c>
      <c r="S1587" t="e">
        <f>IF(P1587=0,"",VLOOKUP(J1587,[1]!Tableau1[#All],3,0))</f>
        <v>#REF!</v>
      </c>
      <c r="T1587" s="11">
        <f t="shared" si="276"/>
        <v>46</v>
      </c>
      <c r="U1587" t="str">
        <f t="shared" si="277"/>
        <v>2023-46</v>
      </c>
    </row>
    <row r="1588" spans="5:21" x14ac:dyDescent="0.3">
      <c r="E1588">
        <v>9108113</v>
      </c>
      <c r="H1588">
        <v>205</v>
      </c>
      <c r="I1588" t="s">
        <v>1616</v>
      </c>
      <c r="J1588">
        <v>10028920</v>
      </c>
      <c r="K1588" s="10">
        <v>45259</v>
      </c>
      <c r="L1588" t="s">
        <v>1800</v>
      </c>
      <c r="M1588" t="s">
        <v>28</v>
      </c>
      <c r="N1588" t="str">
        <f>IF(VLOOKUP(J1588,[1]liste!M:M,1,0)&gt;0,"oui","non")</f>
        <v>oui</v>
      </c>
      <c r="O1588" t="str">
        <f>VLOOKUP(J1588,[1]liste!M:N,2,0)</f>
        <v>MANCHON</v>
      </c>
      <c r="P1588" t="e">
        <f>MATCH(J1588,[1]!Tableau1[Codearticle],0)</f>
        <v>#REF!</v>
      </c>
      <c r="R1588" t="str">
        <f ca="1">IFERROR(INDEX(Tableau1[[#Headers],[01_LANCEMENT]:[15]],1,MATCH(récap!H1588,OFFSET(Tableau1[[#Headers],[01_LANCEMENT]:[15]],MATCH(récap!J1588,Tableau1[Codearticle],0),0),0)),"")</f>
        <v/>
      </c>
      <c r="S1588" t="e">
        <f>IF(P1588=0,"",VLOOKUP(J1588,[1]!Tableau1[#All],3,0))</f>
        <v>#REF!</v>
      </c>
      <c r="T1588" s="11">
        <f t="shared" si="276"/>
        <v>48</v>
      </c>
      <c r="U1588" t="str">
        <f t="shared" si="277"/>
        <v>2023-48</v>
      </c>
    </row>
    <row r="1589" spans="5:21" x14ac:dyDescent="0.3">
      <c r="E1589">
        <v>7412457</v>
      </c>
      <c r="H1589">
        <v>232</v>
      </c>
      <c r="I1589" t="s">
        <v>1617</v>
      </c>
      <c r="J1589">
        <v>10028920</v>
      </c>
      <c r="K1589" s="10">
        <v>45273</v>
      </c>
      <c r="L1589" t="s">
        <v>1800</v>
      </c>
      <c r="M1589" t="s">
        <v>28</v>
      </c>
      <c r="N1589" t="str">
        <f>IF(VLOOKUP(J1589,[1]liste!M:M,1,0)&gt;0,"oui","non")</f>
        <v>oui</v>
      </c>
      <c r="O1589" t="str">
        <f>VLOOKUP(J1589,[1]liste!M:N,2,0)</f>
        <v>MANCHON</v>
      </c>
      <c r="P1589" t="e">
        <f>MATCH(J1589,[1]!Tableau1[Codearticle],0)</f>
        <v>#REF!</v>
      </c>
      <c r="R1589" t="str">
        <f ca="1">IFERROR(INDEX(Tableau1[[#Headers],[01_LANCEMENT]:[15]],1,MATCH(récap!H1589,OFFSET(Tableau1[[#Headers],[01_LANCEMENT]:[15]],MATCH(récap!J1589,Tableau1[Codearticle],0),0),0)),"")</f>
        <v/>
      </c>
      <c r="S1589" t="e">
        <f>IF(P1589=0,"",VLOOKUP(J1589,[1]!Tableau1[#All],3,0))</f>
        <v>#REF!</v>
      </c>
      <c r="T1589" s="11">
        <f t="shared" ref="T1589:T1595" si="278">_xlfn.ISOWEEKNUM(K1589)</f>
        <v>50</v>
      </c>
      <c r="U1589" t="str">
        <f t="shared" ref="U1589:U1595" si="279">YEAR(K1589)&amp;"-"&amp;""&amp;T1589</f>
        <v>2023-50</v>
      </c>
    </row>
    <row r="1590" spans="5:21" x14ac:dyDescent="0.3">
      <c r="E1590">
        <v>5150190</v>
      </c>
      <c r="H1590">
        <v>180</v>
      </c>
      <c r="I1590" t="s">
        <v>1618</v>
      </c>
      <c r="J1590">
        <v>10028920</v>
      </c>
      <c r="K1590" s="10">
        <v>45251</v>
      </c>
      <c r="L1590" t="s">
        <v>1800</v>
      </c>
      <c r="M1590" t="s">
        <v>28</v>
      </c>
      <c r="N1590" t="str">
        <f>IF(VLOOKUP(J1590,[1]liste!M:M,1,0)&gt;0,"oui","non")</f>
        <v>oui</v>
      </c>
      <c r="O1590" t="str">
        <f>VLOOKUP(J1590,[1]liste!M:N,2,0)</f>
        <v>MANCHON</v>
      </c>
      <c r="P1590" t="e">
        <f>MATCH(J1590,[1]!Tableau1[Codearticle],0)</f>
        <v>#REF!</v>
      </c>
      <c r="R1590" t="str">
        <f ca="1">IFERROR(INDEX(Tableau1[[#Headers],[01_LANCEMENT]:[15]],1,MATCH(récap!H1590,OFFSET(Tableau1[[#Headers],[01_LANCEMENT]:[15]],MATCH(récap!J1590,Tableau1[Codearticle],0),0),0)),"")</f>
        <v>04</v>
      </c>
      <c r="S1590" t="e">
        <f>IF(P1590=0,"",VLOOKUP(J1590,[1]!Tableau1[#All],3,0))</f>
        <v>#REF!</v>
      </c>
      <c r="T1590" s="11">
        <f t="shared" si="278"/>
        <v>47</v>
      </c>
      <c r="U1590" t="str">
        <f t="shared" si="279"/>
        <v>2023-47</v>
      </c>
    </row>
    <row r="1591" spans="5:21" x14ac:dyDescent="0.3">
      <c r="E1591">
        <v>9114916</v>
      </c>
      <c r="H1591">
        <v>146</v>
      </c>
      <c r="I1591" t="s">
        <v>1619</v>
      </c>
      <c r="J1591">
        <v>10028920</v>
      </c>
      <c r="K1591" s="10">
        <v>45253</v>
      </c>
      <c r="L1591" t="s">
        <v>1800</v>
      </c>
      <c r="M1591" t="s">
        <v>28</v>
      </c>
      <c r="N1591" t="str">
        <f>IF(VLOOKUP(J1591,[1]liste!M:M,1,0)&gt;0,"oui","non")</f>
        <v>oui</v>
      </c>
      <c r="O1591" t="str">
        <f>VLOOKUP(J1591,[1]liste!M:N,2,0)</f>
        <v>MANCHON</v>
      </c>
      <c r="P1591" t="e">
        <f>MATCH(J1591,[1]!Tableau1[Codearticle],0)</f>
        <v>#REF!</v>
      </c>
      <c r="R1591" t="str">
        <f ca="1">IFERROR(INDEX(Tableau1[[#Headers],[01_LANCEMENT]:[15]],1,MATCH(récap!H1591,OFFSET(Tableau1[[#Headers],[01_LANCEMENT]:[15]],MATCH(récap!J1591,Tableau1[Codearticle],0),0),0)),"")</f>
        <v/>
      </c>
      <c r="S1591" t="e">
        <f>IF(P1591=0,"",VLOOKUP(J1591,[1]!Tableau1[#All],3,0))</f>
        <v>#REF!</v>
      </c>
      <c r="T1591" s="11">
        <f t="shared" si="278"/>
        <v>47</v>
      </c>
      <c r="U1591" t="str">
        <f t="shared" si="279"/>
        <v>2023-47</v>
      </c>
    </row>
    <row r="1592" spans="5:21" x14ac:dyDescent="0.3">
      <c r="E1592">
        <v>7517683</v>
      </c>
      <c r="H1592">
        <v>142</v>
      </c>
      <c r="I1592" t="s">
        <v>1620</v>
      </c>
      <c r="J1592">
        <v>10028920</v>
      </c>
      <c r="K1592" s="10">
        <v>45266</v>
      </c>
      <c r="L1592" t="s">
        <v>1800</v>
      </c>
      <c r="M1592" t="s">
        <v>28</v>
      </c>
      <c r="N1592" t="str">
        <f>IF(VLOOKUP(J1592,[1]liste!M:M,1,0)&gt;0,"oui","non")</f>
        <v>oui</v>
      </c>
      <c r="O1592" t="str">
        <f>VLOOKUP(J1592,[1]liste!M:N,2,0)</f>
        <v>MANCHON</v>
      </c>
      <c r="P1592" t="e">
        <f>MATCH(J1592,[1]!Tableau1[Codearticle],0)</f>
        <v>#REF!</v>
      </c>
      <c r="R1592" t="str">
        <f ca="1">IFERROR(INDEX(Tableau1[[#Headers],[01_LANCEMENT]:[15]],1,MATCH(récap!H1592,OFFSET(Tableau1[[#Headers],[01_LANCEMENT]:[15]],MATCH(récap!J1592,Tableau1[Codearticle],0),0),0)),"")</f>
        <v/>
      </c>
      <c r="S1592" t="e">
        <f>IF(P1592=0,"",VLOOKUP(J1592,[1]!Tableau1[#All],3,0))</f>
        <v>#REF!</v>
      </c>
      <c r="T1592" s="11">
        <f t="shared" si="278"/>
        <v>49</v>
      </c>
      <c r="U1592" t="str">
        <f t="shared" si="279"/>
        <v>2023-49</v>
      </c>
    </row>
    <row r="1593" spans="5:21" x14ac:dyDescent="0.3">
      <c r="E1593">
        <v>8408841</v>
      </c>
      <c r="H1593">
        <v>122</v>
      </c>
      <c r="I1593" t="s">
        <v>1621</v>
      </c>
      <c r="J1593">
        <v>10028920</v>
      </c>
      <c r="K1593" s="10">
        <v>45244</v>
      </c>
      <c r="L1593" t="s">
        <v>1800</v>
      </c>
      <c r="M1593" t="s">
        <v>28</v>
      </c>
      <c r="N1593" t="str">
        <f>IF(VLOOKUP(J1593,[1]liste!M:M,1,0)&gt;0,"oui","non")</f>
        <v>oui</v>
      </c>
      <c r="O1593" t="str">
        <f>VLOOKUP(J1593,[1]liste!M:N,2,0)</f>
        <v>MANCHON</v>
      </c>
      <c r="P1593" t="e">
        <f>MATCH(J1593,[1]!Tableau1[Codearticle],0)</f>
        <v>#REF!</v>
      </c>
      <c r="R1593" t="str">
        <f ca="1">IFERROR(INDEX(Tableau1[[#Headers],[01_LANCEMENT]:[15]],1,MATCH(récap!H1593,OFFSET(Tableau1[[#Headers],[01_LANCEMENT]:[15]],MATCH(récap!J1593,Tableau1[Codearticle],0),0),0)),"")</f>
        <v/>
      </c>
      <c r="S1593" t="e">
        <f>IF(P1593=0,"",VLOOKUP(J1593,[1]!Tableau1[#All],3,0))</f>
        <v>#REF!</v>
      </c>
      <c r="T1593" s="11">
        <f t="shared" si="278"/>
        <v>46</v>
      </c>
      <c r="U1593" t="str">
        <f t="shared" si="279"/>
        <v>2023-46</v>
      </c>
    </row>
    <row r="1594" spans="5:21" x14ac:dyDescent="0.3">
      <c r="E1594">
        <v>4888307</v>
      </c>
      <c r="H1594">
        <v>122</v>
      </c>
      <c r="I1594" t="s">
        <v>1622</v>
      </c>
      <c r="J1594">
        <v>10028920</v>
      </c>
      <c r="K1594" s="10">
        <v>45244</v>
      </c>
      <c r="L1594" t="s">
        <v>1800</v>
      </c>
      <c r="M1594" t="s">
        <v>28</v>
      </c>
      <c r="N1594" t="str">
        <f>IF(VLOOKUP(J1594,[1]liste!M:M,1,0)&gt;0,"oui","non")</f>
        <v>oui</v>
      </c>
      <c r="O1594" t="str">
        <f>VLOOKUP(J1594,[1]liste!M:N,2,0)</f>
        <v>MANCHON</v>
      </c>
      <c r="P1594" t="e">
        <f>MATCH(J1594,[1]!Tableau1[Codearticle],0)</f>
        <v>#REF!</v>
      </c>
      <c r="R1594" t="str">
        <f ca="1">IFERROR(INDEX(Tableau1[[#Headers],[01_LANCEMENT]:[15]],1,MATCH(récap!H1594,OFFSET(Tableau1[[#Headers],[01_LANCEMENT]:[15]],MATCH(récap!J1594,Tableau1[Codearticle],0),0),0)),"")</f>
        <v/>
      </c>
      <c r="S1594" t="e">
        <f>IF(P1594=0,"",VLOOKUP(J1594,[1]!Tableau1[#All],3,0))</f>
        <v>#REF!</v>
      </c>
      <c r="T1594" s="11">
        <f t="shared" si="278"/>
        <v>46</v>
      </c>
      <c r="U1594" t="str">
        <f t="shared" si="279"/>
        <v>2023-46</v>
      </c>
    </row>
    <row r="1595" spans="5:21" x14ac:dyDescent="0.3">
      <c r="E1595">
        <v>4586024</v>
      </c>
      <c r="H1595">
        <v>234</v>
      </c>
      <c r="I1595" t="s">
        <v>1623</v>
      </c>
      <c r="J1595">
        <v>10028920</v>
      </c>
      <c r="K1595" s="10">
        <v>45263</v>
      </c>
      <c r="L1595" t="s">
        <v>1800</v>
      </c>
      <c r="M1595" t="s">
        <v>28</v>
      </c>
      <c r="N1595" t="str">
        <f>IF(VLOOKUP(J1595,[1]liste!M:M,1,0)&gt;0,"oui","non")</f>
        <v>oui</v>
      </c>
      <c r="O1595" t="str">
        <f>VLOOKUP(J1595,[1]liste!M:N,2,0)</f>
        <v>MANCHON</v>
      </c>
      <c r="P1595" t="e">
        <f>MATCH(J1595,[1]!Tableau1[Codearticle],0)</f>
        <v>#REF!</v>
      </c>
      <c r="R1595" t="str">
        <f ca="1">IFERROR(INDEX(Tableau1[[#Headers],[01_LANCEMENT]:[15]],1,MATCH(récap!H1595,OFFSET(Tableau1[[#Headers],[01_LANCEMENT]:[15]],MATCH(récap!J1595,Tableau1[Codearticle],0),0),0)),"")</f>
        <v>05</v>
      </c>
      <c r="S1595" t="e">
        <f>IF(P1595=0,"",VLOOKUP(J1595,[1]!Tableau1[#All],3,0))</f>
        <v>#REF!</v>
      </c>
      <c r="T1595" s="11">
        <f t="shared" si="278"/>
        <v>48</v>
      </c>
      <c r="U1595" t="str">
        <f t="shared" si="279"/>
        <v>2023-48</v>
      </c>
    </row>
    <row r="1596" spans="5:21" x14ac:dyDescent="0.3">
      <c r="E1596">
        <v>2270332</v>
      </c>
      <c r="H1596">
        <v>170</v>
      </c>
      <c r="I1596" t="s">
        <v>1624</v>
      </c>
      <c r="J1596">
        <v>10028920</v>
      </c>
      <c r="K1596" s="10">
        <v>45244</v>
      </c>
      <c r="L1596" t="s">
        <v>1800</v>
      </c>
      <c r="M1596" t="s">
        <v>28</v>
      </c>
      <c r="N1596" t="str">
        <f>IF(VLOOKUP(J1596,[1]liste!M:M,1,0)&gt;0,"oui","non")</f>
        <v>oui</v>
      </c>
      <c r="O1596" t="str">
        <f>VLOOKUP(J1596,[1]liste!M:N,2,0)</f>
        <v>MANCHON</v>
      </c>
      <c r="P1596" t="e">
        <f>MATCH(J1596,[1]!Tableau1[Codearticle],0)</f>
        <v>#REF!</v>
      </c>
      <c r="R1596" t="str">
        <f ca="1">IFERROR(INDEX(Tableau1[[#Headers],[01_LANCEMENT]:[15]],1,MATCH(récap!H1596,OFFSET(Tableau1[[#Headers],[01_LANCEMENT]:[15]],MATCH(récap!J1596,Tableau1[Codearticle],0),0),0)),"")</f>
        <v/>
      </c>
      <c r="S1596" t="e">
        <f>IF(P1596=0,"",VLOOKUP(J1596,[1]!Tableau1[#All],3,0))</f>
        <v>#REF!</v>
      </c>
      <c r="T1596" s="11">
        <f t="shared" ref="T1596:T1602" si="280">_xlfn.ISOWEEKNUM(K1596)</f>
        <v>46</v>
      </c>
      <c r="U1596" t="str">
        <f t="shared" ref="U1596:U1602" si="281">YEAR(K1596)&amp;"-"&amp;""&amp;T1596</f>
        <v>2023-46</v>
      </c>
    </row>
    <row r="1597" spans="5:21" x14ac:dyDescent="0.3">
      <c r="E1597">
        <v>3613901</v>
      </c>
      <c r="H1597">
        <v>205</v>
      </c>
      <c r="I1597" t="s">
        <v>1625</v>
      </c>
      <c r="J1597">
        <v>10028920</v>
      </c>
      <c r="K1597" s="10">
        <v>45259</v>
      </c>
      <c r="L1597" t="s">
        <v>1800</v>
      </c>
      <c r="M1597" t="s">
        <v>28</v>
      </c>
      <c r="N1597" t="str">
        <f>IF(VLOOKUP(J1597,[1]liste!M:M,1,0)&gt;0,"oui","non")</f>
        <v>oui</v>
      </c>
      <c r="O1597" t="str">
        <f>VLOOKUP(J1597,[1]liste!M:N,2,0)</f>
        <v>MANCHON</v>
      </c>
      <c r="P1597" t="e">
        <f>MATCH(J1597,[1]!Tableau1[Codearticle],0)</f>
        <v>#REF!</v>
      </c>
      <c r="R1597" t="str">
        <f ca="1">IFERROR(INDEX(Tableau1[[#Headers],[01_LANCEMENT]:[15]],1,MATCH(récap!H1597,OFFSET(Tableau1[[#Headers],[01_LANCEMENT]:[15]],MATCH(récap!J1597,Tableau1[Codearticle],0),0),0)),"")</f>
        <v/>
      </c>
      <c r="S1597" t="e">
        <f>IF(P1597=0,"",VLOOKUP(J1597,[1]!Tableau1[#All],3,0))</f>
        <v>#REF!</v>
      </c>
      <c r="T1597" s="11">
        <f t="shared" si="280"/>
        <v>48</v>
      </c>
      <c r="U1597" t="str">
        <f t="shared" si="281"/>
        <v>2023-48</v>
      </c>
    </row>
    <row r="1598" spans="5:21" x14ac:dyDescent="0.3">
      <c r="E1598">
        <v>6019502</v>
      </c>
      <c r="H1598">
        <v>170</v>
      </c>
      <c r="I1598" t="s">
        <v>1626</v>
      </c>
      <c r="J1598">
        <v>10028920</v>
      </c>
      <c r="K1598" s="10">
        <v>45243</v>
      </c>
      <c r="L1598" t="s">
        <v>1800</v>
      </c>
      <c r="M1598" t="s">
        <v>28</v>
      </c>
      <c r="N1598" t="str">
        <f>IF(VLOOKUP(J1598,[1]liste!M:M,1,0)&gt;0,"oui","non")</f>
        <v>oui</v>
      </c>
      <c r="O1598" t="str">
        <f>VLOOKUP(J1598,[1]liste!M:N,2,0)</f>
        <v>MANCHON</v>
      </c>
      <c r="P1598" t="e">
        <f>MATCH(J1598,[1]!Tableau1[Codearticle],0)</f>
        <v>#REF!</v>
      </c>
      <c r="R1598" t="str">
        <f ca="1">IFERROR(INDEX(Tableau1[[#Headers],[01_LANCEMENT]:[15]],1,MATCH(récap!H1598,OFFSET(Tableau1[[#Headers],[01_LANCEMENT]:[15]],MATCH(récap!J1598,Tableau1[Codearticle],0),0),0)),"")</f>
        <v/>
      </c>
      <c r="S1598" t="e">
        <f>IF(P1598=0,"",VLOOKUP(J1598,[1]!Tableau1[#All],3,0))</f>
        <v>#REF!</v>
      </c>
      <c r="T1598" s="11">
        <f t="shared" si="280"/>
        <v>46</v>
      </c>
      <c r="U1598" t="str">
        <f t="shared" si="281"/>
        <v>2023-46</v>
      </c>
    </row>
    <row r="1599" spans="5:21" x14ac:dyDescent="0.3">
      <c r="E1599">
        <v>8954313</v>
      </c>
      <c r="H1599">
        <v>170</v>
      </c>
      <c r="I1599" t="s">
        <v>1627</v>
      </c>
      <c r="J1599">
        <v>10028920</v>
      </c>
      <c r="K1599" s="10">
        <v>45244</v>
      </c>
      <c r="L1599" t="s">
        <v>1800</v>
      </c>
      <c r="M1599" t="s">
        <v>28</v>
      </c>
      <c r="N1599" t="str">
        <f>IF(VLOOKUP(J1599,[1]liste!M:M,1,0)&gt;0,"oui","non")</f>
        <v>oui</v>
      </c>
      <c r="O1599" t="str">
        <f>VLOOKUP(J1599,[1]liste!M:N,2,0)</f>
        <v>MANCHON</v>
      </c>
      <c r="P1599" t="e">
        <f>MATCH(J1599,[1]!Tableau1[Codearticle],0)</f>
        <v>#REF!</v>
      </c>
      <c r="R1599" t="str">
        <f ca="1">IFERROR(INDEX(Tableau1[[#Headers],[01_LANCEMENT]:[15]],1,MATCH(récap!H1599,OFFSET(Tableau1[[#Headers],[01_LANCEMENT]:[15]],MATCH(récap!J1599,Tableau1[Codearticle],0),0),0)),"")</f>
        <v/>
      </c>
      <c r="S1599" t="e">
        <f>IF(P1599=0,"",VLOOKUP(J1599,[1]!Tableau1[#All],3,0))</f>
        <v>#REF!</v>
      </c>
      <c r="T1599" s="11">
        <f t="shared" si="280"/>
        <v>46</v>
      </c>
      <c r="U1599" t="str">
        <f t="shared" si="281"/>
        <v>2023-46</v>
      </c>
    </row>
    <row r="1600" spans="5:21" x14ac:dyDescent="0.3">
      <c r="E1600">
        <v>7202294</v>
      </c>
      <c r="H1600">
        <v>207</v>
      </c>
      <c r="I1600" t="s">
        <v>1628</v>
      </c>
      <c r="J1600">
        <v>10028920</v>
      </c>
      <c r="K1600" s="10">
        <v>45259</v>
      </c>
      <c r="L1600" t="s">
        <v>1800</v>
      </c>
      <c r="M1600" t="s">
        <v>28</v>
      </c>
      <c r="N1600" t="str">
        <f>IF(VLOOKUP(J1600,[1]liste!M:M,1,0)&gt;0,"oui","non")</f>
        <v>oui</v>
      </c>
      <c r="O1600" t="str">
        <f>VLOOKUP(J1600,[1]liste!M:N,2,0)</f>
        <v>MANCHON</v>
      </c>
      <c r="P1600" t="e">
        <f>MATCH(J1600,[1]!Tableau1[Codearticle],0)</f>
        <v>#REF!</v>
      </c>
      <c r="R1600" t="str">
        <f ca="1">IFERROR(INDEX(Tableau1[[#Headers],[01_LANCEMENT]:[15]],1,MATCH(récap!H1600,OFFSET(Tableau1[[#Headers],[01_LANCEMENT]:[15]],MATCH(récap!J1600,Tableau1[Codearticle],0),0),0)),"")</f>
        <v/>
      </c>
      <c r="S1600" t="e">
        <f>IF(P1600=0,"",VLOOKUP(J1600,[1]!Tableau1[#All],3,0))</f>
        <v>#REF!</v>
      </c>
      <c r="T1600" s="11">
        <f t="shared" si="280"/>
        <v>48</v>
      </c>
      <c r="U1600" t="str">
        <f t="shared" si="281"/>
        <v>2023-48</v>
      </c>
    </row>
    <row r="1601" spans="5:21" x14ac:dyDescent="0.3">
      <c r="E1601">
        <v>3316667</v>
      </c>
      <c r="H1601">
        <v>205</v>
      </c>
      <c r="I1601" t="s">
        <v>1629</v>
      </c>
      <c r="J1601">
        <v>10028920</v>
      </c>
      <c r="K1601" s="10">
        <v>45259</v>
      </c>
      <c r="L1601" t="s">
        <v>1800</v>
      </c>
      <c r="M1601" t="s">
        <v>28</v>
      </c>
      <c r="N1601" t="str">
        <f>IF(VLOOKUP(J1601,[1]liste!M:M,1,0)&gt;0,"oui","non")</f>
        <v>oui</v>
      </c>
      <c r="O1601" t="str">
        <f>VLOOKUP(J1601,[1]liste!M:N,2,0)</f>
        <v>MANCHON</v>
      </c>
      <c r="P1601" t="e">
        <f>MATCH(J1601,[1]!Tableau1[Codearticle],0)</f>
        <v>#REF!</v>
      </c>
      <c r="R1601" t="str">
        <f ca="1">IFERROR(INDEX(Tableau1[[#Headers],[01_LANCEMENT]:[15]],1,MATCH(récap!H1601,OFFSET(Tableau1[[#Headers],[01_LANCEMENT]:[15]],MATCH(récap!J1601,Tableau1[Codearticle],0),0),0)),"")</f>
        <v/>
      </c>
      <c r="S1601" t="e">
        <f>IF(P1601=0,"",VLOOKUP(J1601,[1]!Tableau1[#All],3,0))</f>
        <v>#REF!</v>
      </c>
      <c r="T1601" s="11">
        <f t="shared" si="280"/>
        <v>48</v>
      </c>
      <c r="U1601" t="str">
        <f t="shared" si="281"/>
        <v>2023-48</v>
      </c>
    </row>
    <row r="1602" spans="5:21" x14ac:dyDescent="0.3">
      <c r="E1602">
        <v>9853603</v>
      </c>
      <c r="H1602">
        <v>120</v>
      </c>
      <c r="I1602" t="s">
        <v>1630</v>
      </c>
      <c r="J1602">
        <v>10028920</v>
      </c>
      <c r="K1602" s="10">
        <v>45271</v>
      </c>
      <c r="L1602" t="s">
        <v>1800</v>
      </c>
      <c r="M1602" t="s">
        <v>28</v>
      </c>
      <c r="N1602" t="str">
        <f>IF(VLOOKUP(J1602,[1]liste!M:M,1,0)&gt;0,"oui","non")</f>
        <v>oui</v>
      </c>
      <c r="O1602" t="str">
        <f>VLOOKUP(J1602,[1]liste!M:N,2,0)</f>
        <v>MANCHON</v>
      </c>
      <c r="P1602" t="e">
        <f>MATCH(J1602,[1]!Tableau1[Codearticle],0)</f>
        <v>#REF!</v>
      </c>
      <c r="R1602" t="str">
        <f ca="1">IFERROR(INDEX(Tableau1[[#Headers],[01_LANCEMENT]:[15]],1,MATCH(récap!H1602,OFFSET(Tableau1[[#Headers],[01_LANCEMENT]:[15]],MATCH(récap!J1602,Tableau1[Codearticle],0),0),0)),"")</f>
        <v>03</v>
      </c>
      <c r="S1602" t="e">
        <f>IF(P1602=0,"",VLOOKUP(J1602,[1]!Tableau1[#All],3,0))</f>
        <v>#REF!</v>
      </c>
      <c r="T1602" s="11">
        <f t="shared" si="280"/>
        <v>50</v>
      </c>
      <c r="U1602" t="str">
        <f t="shared" si="281"/>
        <v>2023-50</v>
      </c>
    </row>
    <row r="1603" spans="5:21" x14ac:dyDescent="0.3">
      <c r="E1603">
        <v>3715439</v>
      </c>
      <c r="H1603">
        <v>120</v>
      </c>
      <c r="I1603" t="s">
        <v>1631</v>
      </c>
      <c r="J1603">
        <v>10028920</v>
      </c>
      <c r="K1603" s="10">
        <v>45254</v>
      </c>
      <c r="L1603" t="s">
        <v>1800</v>
      </c>
      <c r="M1603" t="s">
        <v>28</v>
      </c>
      <c r="N1603" t="str">
        <f>IF(VLOOKUP(J1603,[1]liste!M:M,1,0)&gt;0,"oui","non")</f>
        <v>oui</v>
      </c>
      <c r="O1603" t="str">
        <f>VLOOKUP(J1603,[1]liste!M:N,2,0)</f>
        <v>MANCHON</v>
      </c>
      <c r="P1603" t="e">
        <f>MATCH(J1603,[1]!Tableau1[Codearticle],0)</f>
        <v>#REF!</v>
      </c>
      <c r="R1603" t="str">
        <f ca="1">IFERROR(INDEX(Tableau1[[#Headers],[01_LANCEMENT]:[15]],1,MATCH(récap!H1603,OFFSET(Tableau1[[#Headers],[01_LANCEMENT]:[15]],MATCH(récap!J1603,Tableau1[Codearticle],0),0),0)),"")</f>
        <v>03</v>
      </c>
      <c r="S1603" t="e">
        <f>IF(P1603=0,"",VLOOKUP(J1603,[1]!Tableau1[#All],3,0))</f>
        <v>#REF!</v>
      </c>
      <c r="T1603" s="11">
        <f t="shared" ref="T1603:T1606" si="282">_xlfn.ISOWEEKNUM(K1603)</f>
        <v>47</v>
      </c>
      <c r="U1603" t="str">
        <f t="shared" ref="U1603:U1606" si="283">YEAR(K1603)&amp;"-"&amp;""&amp;T1603</f>
        <v>2023-47</v>
      </c>
    </row>
    <row r="1604" spans="5:21" x14ac:dyDescent="0.3">
      <c r="E1604">
        <v>6621164</v>
      </c>
      <c r="H1604">
        <v>900</v>
      </c>
      <c r="I1604" t="s">
        <v>1632</v>
      </c>
      <c r="J1604">
        <v>10028920</v>
      </c>
      <c r="K1604" s="10">
        <v>45281</v>
      </c>
      <c r="L1604" t="s">
        <v>1800</v>
      </c>
      <c r="M1604" t="s">
        <v>28</v>
      </c>
      <c r="N1604" t="str">
        <f>IF(VLOOKUP(J1604,[1]liste!M:M,1,0)&gt;0,"oui","non")</f>
        <v>oui</v>
      </c>
      <c r="O1604" t="str">
        <f>VLOOKUP(J1604,[1]liste!M:N,2,0)</f>
        <v>MANCHON</v>
      </c>
      <c r="P1604" t="e">
        <f>MATCH(J1604,[1]!Tableau1[Codearticle],0)</f>
        <v>#REF!</v>
      </c>
      <c r="R1604" t="str">
        <f ca="1">IFERROR(INDEX(Tableau1[[#Headers],[01_LANCEMENT]:[15]],1,MATCH(récap!H1604,OFFSET(Tableau1[[#Headers],[01_LANCEMENT]:[15]],MATCH(récap!J1604,Tableau1[Codearticle],0),0),0)),"")</f>
        <v/>
      </c>
      <c r="S1604" t="e">
        <f>IF(P1604=0,"",VLOOKUP(J1604,[1]!Tableau1[#All],3,0))</f>
        <v>#REF!</v>
      </c>
      <c r="T1604" s="11">
        <f t="shared" si="282"/>
        <v>51</v>
      </c>
      <c r="U1604" t="str">
        <f t="shared" si="283"/>
        <v>2023-51</v>
      </c>
    </row>
    <row r="1605" spans="5:21" x14ac:dyDescent="0.3">
      <c r="E1605">
        <v>9619613</v>
      </c>
      <c r="H1605">
        <v>153</v>
      </c>
      <c r="I1605" t="s">
        <v>1633</v>
      </c>
      <c r="J1605">
        <v>10028920</v>
      </c>
      <c r="K1605" s="10">
        <v>45280</v>
      </c>
      <c r="L1605" t="s">
        <v>1800</v>
      </c>
      <c r="M1605" t="s">
        <v>28</v>
      </c>
      <c r="N1605" t="str">
        <f>IF(VLOOKUP(J1605,[1]liste!M:M,1,0)&gt;0,"oui","non")</f>
        <v>oui</v>
      </c>
      <c r="O1605" t="str">
        <f>VLOOKUP(J1605,[1]liste!M:N,2,0)</f>
        <v>MANCHON</v>
      </c>
      <c r="P1605" t="e">
        <f>MATCH(J1605,[1]!Tableau1[Codearticle],0)</f>
        <v>#REF!</v>
      </c>
      <c r="R1605" t="str">
        <f ca="1">IFERROR(INDEX(Tableau1[[#Headers],[01_LANCEMENT]:[15]],1,MATCH(récap!H1605,OFFSET(Tableau1[[#Headers],[01_LANCEMENT]:[15]],MATCH(récap!J1605,Tableau1[Codearticle],0),0),0)),"")</f>
        <v/>
      </c>
      <c r="S1605" t="e">
        <f>IF(P1605=0,"",VLOOKUP(J1605,[1]!Tableau1[#All],3,0))</f>
        <v>#REF!</v>
      </c>
      <c r="T1605" s="11">
        <f t="shared" si="282"/>
        <v>51</v>
      </c>
      <c r="U1605" t="str">
        <f t="shared" si="283"/>
        <v>2023-51</v>
      </c>
    </row>
    <row r="1606" spans="5:21" x14ac:dyDescent="0.3">
      <c r="E1606">
        <v>7424403</v>
      </c>
      <c r="H1606">
        <v>153</v>
      </c>
      <c r="I1606" t="s">
        <v>1634</v>
      </c>
      <c r="J1606">
        <v>10028920</v>
      </c>
      <c r="K1606" s="10">
        <v>45278</v>
      </c>
      <c r="L1606" t="s">
        <v>1800</v>
      </c>
      <c r="M1606" t="s">
        <v>28</v>
      </c>
      <c r="N1606" t="str">
        <f>IF(VLOOKUP(J1606,[1]liste!M:M,1,0)&gt;0,"oui","non")</f>
        <v>oui</v>
      </c>
      <c r="O1606" t="str">
        <f>VLOOKUP(J1606,[1]liste!M:N,2,0)</f>
        <v>MANCHON</v>
      </c>
      <c r="P1606" t="e">
        <f>MATCH(J1606,[1]!Tableau1[Codearticle],0)</f>
        <v>#REF!</v>
      </c>
      <c r="R1606" t="str">
        <f ca="1">IFERROR(INDEX(Tableau1[[#Headers],[01_LANCEMENT]:[15]],1,MATCH(récap!H1606,OFFSET(Tableau1[[#Headers],[01_LANCEMENT]:[15]],MATCH(récap!J1606,Tableau1[Codearticle],0),0),0)),"")</f>
        <v/>
      </c>
      <c r="S1606" t="e">
        <f>IF(P1606=0,"",VLOOKUP(J1606,[1]!Tableau1[#All],3,0))</f>
        <v>#REF!</v>
      </c>
      <c r="T1606" s="11">
        <f t="shared" si="282"/>
        <v>51</v>
      </c>
      <c r="U1606" t="str">
        <f t="shared" si="283"/>
        <v>2023-51</v>
      </c>
    </row>
    <row r="1607" spans="5:21" x14ac:dyDescent="0.3">
      <c r="E1607">
        <v>3431240</v>
      </c>
      <c r="H1607">
        <v>210</v>
      </c>
      <c r="I1607" t="s">
        <v>1635</v>
      </c>
      <c r="J1607">
        <v>10028920</v>
      </c>
      <c r="K1607" s="10">
        <v>45264</v>
      </c>
      <c r="L1607" t="s">
        <v>1800</v>
      </c>
      <c r="M1607" t="s">
        <v>28</v>
      </c>
      <c r="N1607" t="str">
        <f>IF(VLOOKUP(J1607,[1]liste!M:M,1,0)&gt;0,"oui","non")</f>
        <v>oui</v>
      </c>
      <c r="O1607" t="str">
        <f>VLOOKUP(J1607,[1]liste!M:N,2,0)</f>
        <v>MANCHON</v>
      </c>
      <c r="P1607" t="e">
        <f>MATCH(J1607,[1]!Tableau1[Codearticle],0)</f>
        <v>#REF!</v>
      </c>
      <c r="R1607" t="str">
        <f ca="1">IFERROR(INDEX(Tableau1[[#Headers],[01_LANCEMENT]:[15]],1,MATCH(récap!H1607,OFFSET(Tableau1[[#Headers],[01_LANCEMENT]:[15]],MATCH(récap!J1607,Tableau1[Codearticle],0),0),0)),"")</f>
        <v/>
      </c>
      <c r="S1607" t="e">
        <f>IF(P1607=0,"",VLOOKUP(J1607,[1]!Tableau1[#All],3,0))</f>
        <v>#REF!</v>
      </c>
      <c r="T1607" s="11">
        <f t="shared" ref="T1607:T1610" si="284">_xlfn.ISOWEEKNUM(K1607)</f>
        <v>49</v>
      </c>
      <c r="U1607" t="str">
        <f t="shared" ref="U1607:U1610" si="285">YEAR(K1607)&amp;"-"&amp;""&amp;T1607</f>
        <v>2023-49</v>
      </c>
    </row>
    <row r="1608" spans="5:21" x14ac:dyDescent="0.3">
      <c r="E1608">
        <v>1071547</v>
      </c>
      <c r="H1608">
        <v>210</v>
      </c>
      <c r="I1608" t="s">
        <v>1636</v>
      </c>
      <c r="J1608">
        <v>10028920</v>
      </c>
      <c r="K1608" s="10">
        <v>45265</v>
      </c>
      <c r="L1608" t="s">
        <v>1800</v>
      </c>
      <c r="M1608" t="s">
        <v>28</v>
      </c>
      <c r="N1608" t="str">
        <f>IF(VLOOKUP(J1608,[1]liste!M:M,1,0)&gt;0,"oui","non")</f>
        <v>oui</v>
      </c>
      <c r="O1608" t="str">
        <f>VLOOKUP(J1608,[1]liste!M:N,2,0)</f>
        <v>MANCHON</v>
      </c>
      <c r="P1608" t="e">
        <f>MATCH(J1608,[1]!Tableau1[Codearticle],0)</f>
        <v>#REF!</v>
      </c>
      <c r="R1608" t="str">
        <f ca="1">IFERROR(INDEX(Tableau1[[#Headers],[01_LANCEMENT]:[15]],1,MATCH(récap!H1608,OFFSET(Tableau1[[#Headers],[01_LANCEMENT]:[15]],MATCH(récap!J1608,Tableau1[Codearticle],0),0),0)),"")</f>
        <v/>
      </c>
      <c r="S1608" t="e">
        <f>IF(P1608=0,"",VLOOKUP(J1608,[1]!Tableau1[#All],3,0))</f>
        <v>#REF!</v>
      </c>
      <c r="T1608" s="11">
        <f t="shared" si="284"/>
        <v>49</v>
      </c>
      <c r="U1608" t="str">
        <f t="shared" si="285"/>
        <v>2023-49</v>
      </c>
    </row>
    <row r="1609" spans="5:21" x14ac:dyDescent="0.3">
      <c r="E1609">
        <v>6867377</v>
      </c>
      <c r="H1609">
        <v>148</v>
      </c>
      <c r="I1609" t="s">
        <v>1637</v>
      </c>
      <c r="J1609">
        <v>10028920</v>
      </c>
      <c r="K1609" s="10">
        <v>45279</v>
      </c>
      <c r="L1609" t="s">
        <v>1800</v>
      </c>
      <c r="M1609" t="s">
        <v>28</v>
      </c>
      <c r="N1609" t="str">
        <f>IF(VLOOKUP(J1609,[1]liste!M:M,1,0)&gt;0,"oui","non")</f>
        <v>oui</v>
      </c>
      <c r="O1609" t="str">
        <f>VLOOKUP(J1609,[1]liste!M:N,2,0)</f>
        <v>MANCHON</v>
      </c>
      <c r="P1609" t="e">
        <f>MATCH(J1609,[1]!Tableau1[Codearticle],0)</f>
        <v>#REF!</v>
      </c>
      <c r="R1609" t="str">
        <f ca="1">IFERROR(INDEX(Tableau1[[#Headers],[01_LANCEMENT]:[15]],1,MATCH(récap!H1609,OFFSET(Tableau1[[#Headers],[01_LANCEMENT]:[15]],MATCH(récap!J1609,Tableau1[Codearticle],0),0),0)),"")</f>
        <v/>
      </c>
      <c r="S1609" t="e">
        <f>IF(P1609=0,"",VLOOKUP(J1609,[1]!Tableau1[#All],3,0))</f>
        <v>#REF!</v>
      </c>
      <c r="T1609" s="11">
        <f t="shared" si="284"/>
        <v>51</v>
      </c>
      <c r="U1609" t="str">
        <f t="shared" si="285"/>
        <v>2023-51</v>
      </c>
    </row>
    <row r="1610" spans="5:21" x14ac:dyDescent="0.3">
      <c r="E1610">
        <v>7420187</v>
      </c>
      <c r="H1610">
        <v>210</v>
      </c>
      <c r="I1610" t="s">
        <v>1638</v>
      </c>
      <c r="J1610">
        <v>10028920</v>
      </c>
      <c r="K1610" s="10">
        <v>45264</v>
      </c>
      <c r="L1610" t="s">
        <v>1800</v>
      </c>
      <c r="M1610" t="s">
        <v>28</v>
      </c>
      <c r="N1610" t="str">
        <f>IF(VLOOKUP(J1610,[1]liste!M:M,1,0)&gt;0,"oui","non")</f>
        <v>oui</v>
      </c>
      <c r="O1610" t="str">
        <f>VLOOKUP(J1610,[1]liste!M:N,2,0)</f>
        <v>MANCHON</v>
      </c>
      <c r="P1610" t="e">
        <f>MATCH(J1610,[1]!Tableau1[Codearticle],0)</f>
        <v>#REF!</v>
      </c>
      <c r="R1610" t="str">
        <f ca="1">IFERROR(INDEX(Tableau1[[#Headers],[01_LANCEMENT]:[15]],1,MATCH(récap!H1610,OFFSET(Tableau1[[#Headers],[01_LANCEMENT]:[15]],MATCH(récap!J1610,Tableau1[Codearticle],0),0),0)),"")</f>
        <v/>
      </c>
      <c r="S1610" t="e">
        <f>IF(P1610=0,"",VLOOKUP(J1610,[1]!Tableau1[#All],3,0))</f>
        <v>#REF!</v>
      </c>
      <c r="T1610" s="11">
        <f t="shared" si="284"/>
        <v>49</v>
      </c>
      <c r="U1610" t="str">
        <f t="shared" si="285"/>
        <v>2023-49</v>
      </c>
    </row>
    <row r="1611" spans="5:21" x14ac:dyDescent="0.3">
      <c r="E1611">
        <v>2222130</v>
      </c>
      <c r="H1611">
        <v>125</v>
      </c>
      <c r="I1611" t="s">
        <v>1639</v>
      </c>
      <c r="J1611">
        <v>10028920</v>
      </c>
      <c r="K1611" s="10">
        <v>45252</v>
      </c>
      <c r="L1611" t="s">
        <v>1800</v>
      </c>
      <c r="M1611" t="s">
        <v>28</v>
      </c>
      <c r="N1611" t="str">
        <f>IF(VLOOKUP(J1611,[1]liste!M:M,1,0)&gt;0,"oui","non")</f>
        <v>oui</v>
      </c>
      <c r="O1611" t="str">
        <f>VLOOKUP(J1611,[1]liste!M:N,2,0)</f>
        <v>MANCHON</v>
      </c>
      <c r="P1611" t="e">
        <f>MATCH(J1611,[1]!Tableau1[Codearticle],0)</f>
        <v>#REF!</v>
      </c>
      <c r="R1611" t="str">
        <f ca="1">IFERROR(INDEX(Tableau1[[#Headers],[01_LANCEMENT]:[15]],1,MATCH(récap!H1611,OFFSET(Tableau1[[#Headers],[01_LANCEMENT]:[15]],MATCH(récap!J1611,Tableau1[Codearticle],0),0),0)),"")</f>
        <v/>
      </c>
      <c r="S1611" t="e">
        <f>IF(P1611=0,"",VLOOKUP(J1611,[1]!Tableau1[#All],3,0))</f>
        <v>#REF!</v>
      </c>
      <c r="T1611" s="11">
        <f t="shared" ref="T1611" si="286">_xlfn.ISOWEEKNUM(K1611)</f>
        <v>47</v>
      </c>
      <c r="U1611" t="str">
        <f t="shared" ref="U1611" si="287">YEAR(K1611)&amp;"-"&amp;""&amp;T1611</f>
        <v>2023-47</v>
      </c>
    </row>
    <row r="1612" spans="5:21" x14ac:dyDescent="0.3">
      <c r="E1612">
        <v>4701153</v>
      </c>
      <c r="H1612">
        <v>143</v>
      </c>
      <c r="I1612" t="s">
        <v>1640</v>
      </c>
      <c r="J1612">
        <v>10028920</v>
      </c>
      <c r="K1612" s="10">
        <v>45236</v>
      </c>
      <c r="L1612" t="s">
        <v>1800</v>
      </c>
      <c r="M1612" t="s">
        <v>28</v>
      </c>
      <c r="N1612" t="str">
        <f>IF(VLOOKUP(J1612,[1]liste!M:M,1,0)&gt;0,"oui","non")</f>
        <v>oui</v>
      </c>
      <c r="O1612" t="str">
        <f>VLOOKUP(J1612,[1]liste!M:N,2,0)</f>
        <v>MANCHON</v>
      </c>
      <c r="P1612" t="e">
        <f>MATCH(J1612,[1]!Tableau1[Codearticle],0)</f>
        <v>#REF!</v>
      </c>
      <c r="R1612" t="str">
        <f ca="1">IFERROR(INDEX(Tableau1[[#Headers],[01_LANCEMENT]:[15]],1,MATCH(récap!H1612,OFFSET(Tableau1[[#Headers],[01_LANCEMENT]:[15]],MATCH(récap!J1612,Tableau1[Codearticle],0),0),0)),"")</f>
        <v/>
      </c>
      <c r="S1612" t="e">
        <f>IF(P1612=0,"",VLOOKUP(J1612,[1]!Tableau1[#All],3,0))</f>
        <v>#REF!</v>
      </c>
      <c r="T1612" s="11">
        <f t="shared" ref="T1612:T1616" si="288">_xlfn.ISOWEEKNUM(K1612)</f>
        <v>45</v>
      </c>
      <c r="U1612" t="str">
        <f t="shared" ref="U1612:U1616" si="289">YEAR(K1612)&amp;"-"&amp;""&amp;T1612</f>
        <v>2023-45</v>
      </c>
    </row>
    <row r="1613" spans="5:21" x14ac:dyDescent="0.3">
      <c r="E1613">
        <v>5816323</v>
      </c>
      <c r="H1613">
        <v>205</v>
      </c>
      <c r="I1613" t="s">
        <v>1641</v>
      </c>
      <c r="J1613">
        <v>10028920</v>
      </c>
      <c r="K1613" s="10">
        <v>45251</v>
      </c>
      <c r="L1613" t="s">
        <v>1800</v>
      </c>
      <c r="M1613" t="s">
        <v>28</v>
      </c>
      <c r="N1613" t="str">
        <f>IF(VLOOKUP(J1613,[1]liste!M:M,1,0)&gt;0,"oui","non")</f>
        <v>oui</v>
      </c>
      <c r="O1613" t="str">
        <f>VLOOKUP(J1613,[1]liste!M:N,2,0)</f>
        <v>MANCHON</v>
      </c>
      <c r="P1613" t="e">
        <f>MATCH(J1613,[1]!Tableau1[Codearticle],0)</f>
        <v>#REF!</v>
      </c>
      <c r="R1613" t="str">
        <f ca="1">IFERROR(INDEX(Tableau1[[#Headers],[01_LANCEMENT]:[15]],1,MATCH(récap!H1613,OFFSET(Tableau1[[#Headers],[01_LANCEMENT]:[15]],MATCH(récap!J1613,Tableau1[Codearticle],0),0),0)),"")</f>
        <v/>
      </c>
      <c r="S1613" t="e">
        <f>IF(P1613=0,"",VLOOKUP(J1613,[1]!Tableau1[#All],3,0))</f>
        <v>#REF!</v>
      </c>
      <c r="T1613" s="11">
        <f t="shared" si="288"/>
        <v>47</v>
      </c>
      <c r="U1613" t="str">
        <f t="shared" si="289"/>
        <v>2023-47</v>
      </c>
    </row>
    <row r="1614" spans="5:21" x14ac:dyDescent="0.3">
      <c r="E1614">
        <v>8018197</v>
      </c>
      <c r="H1614">
        <v>170</v>
      </c>
      <c r="I1614" t="s">
        <v>1642</v>
      </c>
      <c r="J1614">
        <v>10028920</v>
      </c>
      <c r="K1614" s="10">
        <v>45240</v>
      </c>
      <c r="L1614" t="s">
        <v>1800</v>
      </c>
      <c r="M1614" t="s">
        <v>28</v>
      </c>
      <c r="N1614" t="str">
        <f>IF(VLOOKUP(J1614,[1]liste!M:M,1,0)&gt;0,"oui","non")</f>
        <v>oui</v>
      </c>
      <c r="O1614" t="str">
        <f>VLOOKUP(J1614,[1]liste!M:N,2,0)</f>
        <v>MANCHON</v>
      </c>
      <c r="P1614" t="e">
        <f>MATCH(J1614,[1]!Tableau1[Codearticle],0)</f>
        <v>#REF!</v>
      </c>
      <c r="R1614" t="str">
        <f ca="1">IFERROR(INDEX(Tableau1[[#Headers],[01_LANCEMENT]:[15]],1,MATCH(récap!H1614,OFFSET(Tableau1[[#Headers],[01_LANCEMENT]:[15]],MATCH(récap!J1614,Tableau1[Codearticle],0),0),0)),"")</f>
        <v/>
      </c>
      <c r="S1614" t="e">
        <f>IF(P1614=0,"",VLOOKUP(J1614,[1]!Tableau1[#All],3,0))</f>
        <v>#REF!</v>
      </c>
      <c r="T1614" s="11">
        <f t="shared" si="288"/>
        <v>45</v>
      </c>
      <c r="U1614" t="str">
        <f t="shared" si="289"/>
        <v>2023-45</v>
      </c>
    </row>
    <row r="1615" spans="5:21" x14ac:dyDescent="0.3">
      <c r="E1615">
        <v>8294812</v>
      </c>
      <c r="H1615">
        <v>152</v>
      </c>
      <c r="I1615" t="s">
        <v>1643</v>
      </c>
      <c r="J1615">
        <v>10028920</v>
      </c>
      <c r="K1615" s="10">
        <v>45278</v>
      </c>
      <c r="L1615" t="s">
        <v>1800</v>
      </c>
      <c r="M1615" t="s">
        <v>28</v>
      </c>
      <c r="N1615" t="str">
        <f>IF(VLOOKUP(J1615,[1]liste!M:M,1,0)&gt;0,"oui","non")</f>
        <v>oui</v>
      </c>
      <c r="O1615" t="str">
        <f>VLOOKUP(J1615,[1]liste!M:N,2,0)</f>
        <v>MANCHON</v>
      </c>
      <c r="P1615" t="e">
        <f>MATCH(J1615,[1]!Tableau1[Codearticle],0)</f>
        <v>#REF!</v>
      </c>
      <c r="R1615" t="str">
        <f ca="1">IFERROR(INDEX(Tableau1[[#Headers],[01_LANCEMENT]:[15]],1,MATCH(récap!H1615,OFFSET(Tableau1[[#Headers],[01_LANCEMENT]:[15]],MATCH(récap!J1615,Tableau1[Codearticle],0),0),0)),"")</f>
        <v/>
      </c>
      <c r="S1615" t="e">
        <f>IF(P1615=0,"",VLOOKUP(J1615,[1]!Tableau1[#All],3,0))</f>
        <v>#REF!</v>
      </c>
      <c r="T1615" s="11">
        <f t="shared" si="288"/>
        <v>51</v>
      </c>
      <c r="U1615" t="str">
        <f t="shared" si="289"/>
        <v>2023-51</v>
      </c>
    </row>
    <row r="1616" spans="5:21" x14ac:dyDescent="0.3">
      <c r="E1616">
        <v>4444490</v>
      </c>
      <c r="H1616">
        <v>124</v>
      </c>
      <c r="I1616" t="s">
        <v>1644</v>
      </c>
      <c r="J1616">
        <v>10028920</v>
      </c>
      <c r="K1616" s="10">
        <v>45246</v>
      </c>
      <c r="L1616" t="s">
        <v>1800</v>
      </c>
      <c r="M1616" t="s">
        <v>28</v>
      </c>
      <c r="N1616" t="str">
        <f>IF(VLOOKUP(J1616,[1]liste!M:M,1,0)&gt;0,"oui","non")</f>
        <v>oui</v>
      </c>
      <c r="O1616" t="str">
        <f>VLOOKUP(J1616,[1]liste!M:N,2,0)</f>
        <v>MANCHON</v>
      </c>
      <c r="P1616" t="e">
        <f>MATCH(J1616,[1]!Tableau1[Codearticle],0)</f>
        <v>#REF!</v>
      </c>
      <c r="R1616" t="str">
        <f ca="1">IFERROR(INDEX(Tableau1[[#Headers],[01_LANCEMENT]:[15]],1,MATCH(récap!H1616,OFFSET(Tableau1[[#Headers],[01_LANCEMENT]:[15]],MATCH(récap!J1616,Tableau1[Codearticle],0),0),0)),"")</f>
        <v/>
      </c>
      <c r="S1616" t="e">
        <f>IF(P1616=0,"",VLOOKUP(J1616,[1]!Tableau1[#All],3,0))</f>
        <v>#REF!</v>
      </c>
      <c r="T1616" s="11">
        <f t="shared" si="288"/>
        <v>46</v>
      </c>
      <c r="U1616" t="str">
        <f t="shared" si="289"/>
        <v>2023-46</v>
      </c>
    </row>
    <row r="1617" spans="5:21" x14ac:dyDescent="0.3">
      <c r="E1617">
        <v>4100324</v>
      </c>
      <c r="H1617">
        <v>120</v>
      </c>
      <c r="I1617" t="s">
        <v>1645</v>
      </c>
      <c r="J1617">
        <v>10028920</v>
      </c>
      <c r="K1617" s="10">
        <v>45244</v>
      </c>
      <c r="L1617" t="s">
        <v>1800</v>
      </c>
      <c r="M1617" t="s">
        <v>28</v>
      </c>
      <c r="N1617" t="str">
        <f>IF(VLOOKUP(J1617,[1]liste!M:M,1,0)&gt;0,"oui","non")</f>
        <v>oui</v>
      </c>
      <c r="O1617" t="str">
        <f>VLOOKUP(J1617,[1]liste!M:N,2,0)</f>
        <v>MANCHON</v>
      </c>
      <c r="P1617" t="e">
        <f>MATCH(J1617,[1]!Tableau1[Codearticle],0)</f>
        <v>#REF!</v>
      </c>
      <c r="R1617" t="str">
        <f ca="1">IFERROR(INDEX(Tableau1[[#Headers],[01_LANCEMENT]:[15]],1,MATCH(récap!H1617,OFFSET(Tableau1[[#Headers],[01_LANCEMENT]:[15]],MATCH(récap!J1617,Tableau1[Codearticle],0),0),0)),"")</f>
        <v>03</v>
      </c>
      <c r="S1617" t="e">
        <f>IF(P1617=0,"",VLOOKUP(J1617,[1]!Tableau1[#All],3,0))</f>
        <v>#REF!</v>
      </c>
      <c r="T1617" s="11">
        <f t="shared" ref="T1617:T1620" si="290">_xlfn.ISOWEEKNUM(K1617)</f>
        <v>46</v>
      </c>
      <c r="U1617" t="str">
        <f t="shared" ref="U1617:U1620" si="291">YEAR(K1617)&amp;"-"&amp;""&amp;T1617</f>
        <v>2023-46</v>
      </c>
    </row>
    <row r="1618" spans="5:21" x14ac:dyDescent="0.3">
      <c r="E1618">
        <v>7329976</v>
      </c>
      <c r="H1618">
        <v>120</v>
      </c>
      <c r="I1618" t="s">
        <v>1646</v>
      </c>
      <c r="J1618">
        <v>10028920</v>
      </c>
      <c r="K1618" s="10">
        <v>45257</v>
      </c>
      <c r="L1618" t="s">
        <v>1800</v>
      </c>
      <c r="M1618" t="s">
        <v>28</v>
      </c>
      <c r="N1618" t="str">
        <f>IF(VLOOKUP(J1618,[1]liste!M:M,1,0)&gt;0,"oui","non")</f>
        <v>oui</v>
      </c>
      <c r="O1618" t="str">
        <f>VLOOKUP(J1618,[1]liste!M:N,2,0)</f>
        <v>MANCHON</v>
      </c>
      <c r="P1618" t="e">
        <f>MATCH(J1618,[1]!Tableau1[Codearticle],0)</f>
        <v>#REF!</v>
      </c>
      <c r="R1618" t="str">
        <f ca="1">IFERROR(INDEX(Tableau1[[#Headers],[01_LANCEMENT]:[15]],1,MATCH(récap!H1618,OFFSET(Tableau1[[#Headers],[01_LANCEMENT]:[15]],MATCH(récap!J1618,Tableau1[Codearticle],0),0),0)),"")</f>
        <v>03</v>
      </c>
      <c r="S1618" t="e">
        <f>IF(P1618=0,"",VLOOKUP(J1618,[1]!Tableau1[#All],3,0))</f>
        <v>#REF!</v>
      </c>
      <c r="T1618" s="11">
        <f t="shared" si="290"/>
        <v>48</v>
      </c>
      <c r="U1618" t="str">
        <f t="shared" si="291"/>
        <v>2023-48</v>
      </c>
    </row>
    <row r="1619" spans="5:21" x14ac:dyDescent="0.3">
      <c r="E1619">
        <v>4939159</v>
      </c>
      <c r="H1619">
        <v>120</v>
      </c>
      <c r="I1619" t="s">
        <v>1647</v>
      </c>
      <c r="J1619">
        <v>10028920</v>
      </c>
      <c r="K1619" s="10">
        <v>45244</v>
      </c>
      <c r="L1619" t="s">
        <v>1800</v>
      </c>
      <c r="M1619" t="s">
        <v>28</v>
      </c>
      <c r="N1619" t="str">
        <f>IF(VLOOKUP(J1619,[1]liste!M:M,1,0)&gt;0,"oui","non")</f>
        <v>oui</v>
      </c>
      <c r="O1619" t="str">
        <f>VLOOKUP(J1619,[1]liste!M:N,2,0)</f>
        <v>MANCHON</v>
      </c>
      <c r="P1619" t="e">
        <f>MATCH(J1619,[1]!Tableau1[Codearticle],0)</f>
        <v>#REF!</v>
      </c>
      <c r="R1619" t="str">
        <f ca="1">IFERROR(INDEX(Tableau1[[#Headers],[01_LANCEMENT]:[15]],1,MATCH(récap!H1619,OFFSET(Tableau1[[#Headers],[01_LANCEMENT]:[15]],MATCH(récap!J1619,Tableau1[Codearticle],0),0),0)),"")</f>
        <v>03</v>
      </c>
      <c r="S1619" t="e">
        <f>IF(P1619=0,"",VLOOKUP(J1619,[1]!Tableau1[#All],3,0))</f>
        <v>#REF!</v>
      </c>
      <c r="T1619" s="11">
        <f t="shared" si="290"/>
        <v>46</v>
      </c>
      <c r="U1619" t="str">
        <f t="shared" si="291"/>
        <v>2023-46</v>
      </c>
    </row>
    <row r="1620" spans="5:21" x14ac:dyDescent="0.3">
      <c r="E1620">
        <v>6370213</v>
      </c>
      <c r="H1620">
        <v>140</v>
      </c>
      <c r="I1620" t="s">
        <v>1648</v>
      </c>
      <c r="J1620">
        <v>10028920</v>
      </c>
      <c r="K1620" s="10">
        <v>45266</v>
      </c>
      <c r="L1620" t="s">
        <v>1800</v>
      </c>
      <c r="M1620" t="s">
        <v>28</v>
      </c>
      <c r="N1620" t="str">
        <f>IF(VLOOKUP(J1620,[1]liste!M:M,1,0)&gt;0,"oui","non")</f>
        <v>oui</v>
      </c>
      <c r="O1620" t="str">
        <f>VLOOKUP(J1620,[1]liste!M:N,2,0)</f>
        <v>MANCHON</v>
      </c>
      <c r="P1620" t="e">
        <f>MATCH(J1620,[1]!Tableau1[Codearticle],0)</f>
        <v>#REF!</v>
      </c>
      <c r="R1620" t="str">
        <f ca="1">IFERROR(INDEX(Tableau1[[#Headers],[01_LANCEMENT]:[15]],1,MATCH(récap!H1620,OFFSET(Tableau1[[#Headers],[01_LANCEMENT]:[15]],MATCH(récap!J1620,Tableau1[Codearticle],0),0),0)),"")</f>
        <v/>
      </c>
      <c r="S1620" t="e">
        <f>IF(P1620=0,"",VLOOKUP(J1620,[1]!Tableau1[#All],3,0))</f>
        <v>#REF!</v>
      </c>
      <c r="T1620" s="11">
        <f t="shared" si="290"/>
        <v>49</v>
      </c>
      <c r="U1620" t="str">
        <f t="shared" si="291"/>
        <v>2023-49</v>
      </c>
    </row>
    <row r="1621" spans="5:21" x14ac:dyDescent="0.3">
      <c r="E1621">
        <v>5743090</v>
      </c>
      <c r="H1621">
        <v>250</v>
      </c>
      <c r="I1621" t="s">
        <v>1649</v>
      </c>
      <c r="J1621">
        <v>10028920</v>
      </c>
      <c r="K1621" s="10">
        <v>45238</v>
      </c>
      <c r="L1621" t="s">
        <v>1800</v>
      </c>
      <c r="M1621" t="s">
        <v>28</v>
      </c>
      <c r="N1621" t="str">
        <f>IF(VLOOKUP(J1621,[1]liste!M:M,1,0)&gt;0,"oui","non")</f>
        <v>oui</v>
      </c>
      <c r="O1621" t="str">
        <f>VLOOKUP(J1621,[1]liste!M:N,2,0)</f>
        <v>MANCHON</v>
      </c>
      <c r="P1621" t="e">
        <f>MATCH(J1621,[1]!Tableau1[Codearticle],0)</f>
        <v>#REF!</v>
      </c>
      <c r="R1621" t="str">
        <f ca="1">IFERROR(INDEX(Tableau1[[#Headers],[01_LANCEMENT]:[15]],1,MATCH(récap!H1621,OFFSET(Tableau1[[#Headers],[01_LANCEMENT]:[15]],MATCH(récap!J1621,Tableau1[Codearticle],0),0),0)),"")</f>
        <v>15</v>
      </c>
      <c r="S1621" t="e">
        <f>IF(P1621=0,"",VLOOKUP(J1621,[1]!Tableau1[#All],3,0))</f>
        <v>#REF!</v>
      </c>
      <c r="T1621" s="11">
        <f t="shared" ref="T1621:T1622" si="292">_xlfn.ISOWEEKNUM(K1621)</f>
        <v>45</v>
      </c>
      <c r="U1621" t="str">
        <f t="shared" ref="U1621:U1622" si="293">YEAR(K1621)&amp;"-"&amp;""&amp;T1621</f>
        <v>2023-45</v>
      </c>
    </row>
    <row r="1622" spans="5:21" x14ac:dyDescent="0.3">
      <c r="E1622">
        <v>3598904</v>
      </c>
      <c r="H1622">
        <v>210</v>
      </c>
      <c r="I1622" t="s">
        <v>1650</v>
      </c>
      <c r="J1622">
        <v>10028920</v>
      </c>
      <c r="K1622" s="10">
        <v>45268</v>
      </c>
      <c r="L1622" t="s">
        <v>1800</v>
      </c>
      <c r="M1622" t="s">
        <v>28</v>
      </c>
      <c r="N1622" t="str">
        <f>IF(VLOOKUP(J1622,[1]liste!M:M,1,0)&gt;0,"oui","non")</f>
        <v>oui</v>
      </c>
      <c r="O1622" t="str">
        <f>VLOOKUP(J1622,[1]liste!M:N,2,0)</f>
        <v>MANCHON</v>
      </c>
      <c r="P1622" t="e">
        <f>MATCH(J1622,[1]!Tableau1[Codearticle],0)</f>
        <v>#REF!</v>
      </c>
      <c r="R1622" t="str">
        <f ca="1">IFERROR(INDEX(Tableau1[[#Headers],[01_LANCEMENT]:[15]],1,MATCH(récap!H1622,OFFSET(Tableau1[[#Headers],[01_LANCEMENT]:[15]],MATCH(récap!J1622,Tableau1[Codearticle],0),0),0)),"")</f>
        <v/>
      </c>
      <c r="S1622" t="e">
        <f>IF(P1622=0,"",VLOOKUP(J1622,[1]!Tableau1[#All],3,0))</f>
        <v>#REF!</v>
      </c>
      <c r="T1622" s="11">
        <f t="shared" si="292"/>
        <v>49</v>
      </c>
      <c r="U1622" t="str">
        <f t="shared" si="293"/>
        <v>2023-49</v>
      </c>
    </row>
    <row r="1623" spans="5:21" x14ac:dyDescent="0.3">
      <c r="E1623">
        <v>9222297</v>
      </c>
      <c r="H1623">
        <v>250</v>
      </c>
      <c r="I1623" t="s">
        <v>1651</v>
      </c>
      <c r="J1623">
        <v>10028920</v>
      </c>
      <c r="K1623" s="10">
        <v>45280</v>
      </c>
      <c r="L1623" t="s">
        <v>1800</v>
      </c>
      <c r="M1623" t="s">
        <v>28</v>
      </c>
      <c r="N1623" t="str">
        <f>IF(VLOOKUP(J1623,[1]liste!M:M,1,0)&gt;0,"oui","non")</f>
        <v>oui</v>
      </c>
      <c r="O1623" t="str">
        <f>VLOOKUP(J1623,[1]liste!M:N,2,0)</f>
        <v>MANCHON</v>
      </c>
      <c r="P1623" t="e">
        <f>MATCH(J1623,[1]!Tableau1[Codearticle],0)</f>
        <v>#REF!</v>
      </c>
      <c r="R1623" t="str">
        <f ca="1">IFERROR(INDEX(Tableau1[[#Headers],[01_LANCEMENT]:[15]],1,MATCH(récap!H1623,OFFSET(Tableau1[[#Headers],[01_LANCEMENT]:[15]],MATCH(récap!J1623,Tableau1[Codearticle],0),0),0)),"")</f>
        <v>15</v>
      </c>
      <c r="S1623" t="e">
        <f>IF(P1623=0,"",VLOOKUP(J1623,[1]!Tableau1[#All],3,0))</f>
        <v>#REF!</v>
      </c>
      <c r="T1623" s="11">
        <f t="shared" ref="T1623:T1625" si="294">_xlfn.ISOWEEKNUM(K1623)</f>
        <v>51</v>
      </c>
      <c r="U1623" t="str">
        <f t="shared" ref="U1623:U1625" si="295">YEAR(K1623)&amp;"-"&amp;""&amp;T1623</f>
        <v>2023-51</v>
      </c>
    </row>
    <row r="1624" spans="5:21" x14ac:dyDescent="0.3">
      <c r="E1624">
        <v>6075578</v>
      </c>
      <c r="H1624">
        <v>125</v>
      </c>
      <c r="I1624" t="s">
        <v>1652</v>
      </c>
      <c r="J1624">
        <v>10028920</v>
      </c>
      <c r="K1624" s="10">
        <v>45271</v>
      </c>
      <c r="L1624" t="s">
        <v>1800</v>
      </c>
      <c r="M1624" t="s">
        <v>28</v>
      </c>
      <c r="N1624" t="str">
        <f>IF(VLOOKUP(J1624,[1]liste!M:M,1,0)&gt;0,"oui","non")</f>
        <v>oui</v>
      </c>
      <c r="O1624" t="str">
        <f>VLOOKUP(J1624,[1]liste!M:N,2,0)</f>
        <v>MANCHON</v>
      </c>
      <c r="P1624" t="e">
        <f>MATCH(J1624,[1]!Tableau1[Codearticle],0)</f>
        <v>#REF!</v>
      </c>
      <c r="R1624" t="str">
        <f ca="1">IFERROR(INDEX(Tableau1[[#Headers],[01_LANCEMENT]:[15]],1,MATCH(récap!H1624,OFFSET(Tableau1[[#Headers],[01_LANCEMENT]:[15]],MATCH(récap!J1624,Tableau1[Codearticle],0),0),0)),"")</f>
        <v/>
      </c>
      <c r="S1624" t="e">
        <f>IF(P1624=0,"",VLOOKUP(J1624,[1]!Tableau1[#All],3,0))</f>
        <v>#REF!</v>
      </c>
      <c r="T1624" s="11">
        <f t="shared" si="294"/>
        <v>50</v>
      </c>
      <c r="U1624" t="str">
        <f t="shared" si="295"/>
        <v>2023-50</v>
      </c>
    </row>
    <row r="1625" spans="5:21" x14ac:dyDescent="0.3">
      <c r="E1625">
        <v>2717935</v>
      </c>
      <c r="H1625">
        <v>250</v>
      </c>
      <c r="I1625" t="s">
        <v>1653</v>
      </c>
      <c r="J1625">
        <v>10028920</v>
      </c>
      <c r="K1625" s="10">
        <v>45280</v>
      </c>
      <c r="L1625" t="s">
        <v>1800</v>
      </c>
      <c r="M1625" t="s">
        <v>28</v>
      </c>
      <c r="N1625" t="str">
        <f>IF(VLOOKUP(J1625,[1]liste!M:M,1,0)&gt;0,"oui","non")</f>
        <v>oui</v>
      </c>
      <c r="O1625" t="str">
        <f>VLOOKUP(J1625,[1]liste!M:N,2,0)</f>
        <v>MANCHON</v>
      </c>
      <c r="P1625" t="e">
        <f>MATCH(J1625,[1]!Tableau1[Codearticle],0)</f>
        <v>#REF!</v>
      </c>
      <c r="R1625" t="str">
        <f ca="1">IFERROR(INDEX(Tableau1[[#Headers],[01_LANCEMENT]:[15]],1,MATCH(récap!H1625,OFFSET(Tableau1[[#Headers],[01_LANCEMENT]:[15]],MATCH(récap!J1625,Tableau1[Codearticle],0),0),0)),"")</f>
        <v>15</v>
      </c>
      <c r="S1625" t="e">
        <f>IF(P1625=0,"",VLOOKUP(J1625,[1]!Tableau1[#All],3,0))</f>
        <v>#REF!</v>
      </c>
      <c r="T1625" s="11">
        <f t="shared" si="294"/>
        <v>51</v>
      </c>
      <c r="U1625" t="str">
        <f t="shared" si="295"/>
        <v>2023-51</v>
      </c>
    </row>
    <row r="1626" spans="5:21" x14ac:dyDescent="0.3">
      <c r="E1626">
        <v>1890048</v>
      </c>
      <c r="H1626">
        <v>85</v>
      </c>
      <c r="I1626" t="s">
        <v>1654</v>
      </c>
      <c r="J1626" t="s">
        <v>14</v>
      </c>
      <c r="K1626" s="10">
        <v>45239</v>
      </c>
      <c r="L1626" t="s">
        <v>1800</v>
      </c>
      <c r="M1626" t="s">
        <v>28</v>
      </c>
      <c r="N1626" t="str">
        <f>IF(VLOOKUP(J1626,[1]liste!M:M,1,0)&gt;0,"oui","non")</f>
        <v>oui</v>
      </c>
      <c r="O1626" t="str">
        <f>VLOOKUP(J1626,[1]liste!M:N,2,0)</f>
        <v>DF</v>
      </c>
      <c r="P1626" t="e">
        <f>MATCH(J1626,[1]!Tableau1[Codearticle],0)</f>
        <v>#REF!</v>
      </c>
      <c r="R1626" t="str">
        <f ca="1">IFERROR(INDEX(Tableau1[[#Headers],[01_LANCEMENT]:[15]],1,MATCH(récap!H1626,OFFSET(Tableau1[[#Headers],[01_LANCEMENT]:[15]],MATCH(récap!J1626,Tableau1[Codearticle],0),0),0)),"")</f>
        <v/>
      </c>
      <c r="S1626" t="e">
        <f>IF(P1626=0,"",VLOOKUP(J1626,[1]!Tableau1[#All],3,0))</f>
        <v>#REF!</v>
      </c>
      <c r="T1626" s="11">
        <f t="shared" ref="T1626:T1642" si="296">_xlfn.ISOWEEKNUM(K1626)</f>
        <v>45</v>
      </c>
      <c r="U1626" t="str">
        <f t="shared" ref="U1626:U1642" si="297">YEAR(K1626)&amp;"-"&amp;""&amp;T1626</f>
        <v>2023-45</v>
      </c>
    </row>
    <row r="1627" spans="5:21" x14ac:dyDescent="0.3">
      <c r="E1627">
        <v>7951831</v>
      </c>
      <c r="H1627">
        <v>70</v>
      </c>
      <c r="I1627" t="s">
        <v>1655</v>
      </c>
      <c r="J1627" t="s">
        <v>14</v>
      </c>
      <c r="K1627" s="10">
        <v>45240</v>
      </c>
      <c r="L1627" t="s">
        <v>1800</v>
      </c>
      <c r="M1627" t="s">
        <v>28</v>
      </c>
      <c r="N1627" t="str">
        <f>IF(VLOOKUP(J1627,[1]liste!M:M,1,0)&gt;0,"oui","non")</f>
        <v>oui</v>
      </c>
      <c r="O1627" t="str">
        <f>VLOOKUP(J1627,[1]liste!M:N,2,0)</f>
        <v>DF</v>
      </c>
      <c r="P1627" t="e">
        <f>MATCH(J1627,[1]!Tableau1[Codearticle],0)</f>
        <v>#REF!</v>
      </c>
      <c r="R1627" t="str">
        <f ca="1">IFERROR(INDEX(Tableau1[[#Headers],[01_LANCEMENT]:[15]],1,MATCH(récap!H1627,OFFSET(Tableau1[[#Headers],[01_LANCEMENT]:[15]],MATCH(récap!J1627,Tableau1[Codearticle],0),0),0)),"")</f>
        <v>03</v>
      </c>
      <c r="S1627" t="e">
        <f>IF(P1627=0,"",VLOOKUP(J1627,[1]!Tableau1[#All],3,0))</f>
        <v>#REF!</v>
      </c>
      <c r="T1627" s="11">
        <f t="shared" si="296"/>
        <v>45</v>
      </c>
      <c r="U1627" t="str">
        <f t="shared" si="297"/>
        <v>2023-45</v>
      </c>
    </row>
    <row r="1628" spans="5:21" x14ac:dyDescent="0.3">
      <c r="E1628">
        <v>6048146</v>
      </c>
      <c r="H1628">
        <v>85</v>
      </c>
      <c r="I1628" t="s">
        <v>1656</v>
      </c>
      <c r="J1628" t="s">
        <v>14</v>
      </c>
      <c r="K1628" s="10">
        <v>45245</v>
      </c>
      <c r="L1628" t="s">
        <v>1800</v>
      </c>
      <c r="M1628" t="s">
        <v>28</v>
      </c>
      <c r="N1628" t="str">
        <f>IF(VLOOKUP(J1628,[1]liste!M:M,1,0)&gt;0,"oui","non")</f>
        <v>oui</v>
      </c>
      <c r="O1628" t="str">
        <f>VLOOKUP(J1628,[1]liste!M:N,2,0)</f>
        <v>DF</v>
      </c>
      <c r="P1628" t="e">
        <f>MATCH(J1628,[1]!Tableau1[Codearticle],0)</f>
        <v>#REF!</v>
      </c>
      <c r="R1628" t="str">
        <f ca="1">IFERROR(INDEX(Tableau1[[#Headers],[01_LANCEMENT]:[15]],1,MATCH(récap!H1628,OFFSET(Tableau1[[#Headers],[01_LANCEMENT]:[15]],MATCH(récap!J1628,Tableau1[Codearticle],0),0),0)),"")</f>
        <v/>
      </c>
      <c r="S1628" t="e">
        <f>IF(P1628=0,"",VLOOKUP(J1628,[1]!Tableau1[#All],3,0))</f>
        <v>#REF!</v>
      </c>
      <c r="T1628" s="11">
        <f t="shared" si="296"/>
        <v>46</v>
      </c>
      <c r="U1628" t="str">
        <f t="shared" si="297"/>
        <v>2023-46</v>
      </c>
    </row>
    <row r="1629" spans="5:21" x14ac:dyDescent="0.3">
      <c r="E1629">
        <v>1339015</v>
      </c>
      <c r="H1629">
        <v>70</v>
      </c>
      <c r="I1629" t="s">
        <v>1657</v>
      </c>
      <c r="J1629" t="s">
        <v>14</v>
      </c>
      <c r="K1629" s="10">
        <v>45245</v>
      </c>
      <c r="L1629" t="s">
        <v>1800</v>
      </c>
      <c r="M1629" t="s">
        <v>28</v>
      </c>
      <c r="N1629" t="str">
        <f>IF(VLOOKUP(J1629,[1]liste!M:M,1,0)&gt;0,"oui","non")</f>
        <v>oui</v>
      </c>
      <c r="O1629" t="str">
        <f>VLOOKUP(J1629,[1]liste!M:N,2,0)</f>
        <v>DF</v>
      </c>
      <c r="P1629" t="e">
        <f>MATCH(J1629,[1]!Tableau1[Codearticle],0)</f>
        <v>#REF!</v>
      </c>
      <c r="R1629" t="str">
        <f ca="1">IFERROR(INDEX(Tableau1[[#Headers],[01_LANCEMENT]:[15]],1,MATCH(récap!H1629,OFFSET(Tableau1[[#Headers],[01_LANCEMENT]:[15]],MATCH(récap!J1629,Tableau1[Codearticle],0),0),0)),"")</f>
        <v>03</v>
      </c>
      <c r="S1629" t="e">
        <f>IF(P1629=0,"",VLOOKUP(J1629,[1]!Tableau1[#All],3,0))</f>
        <v>#REF!</v>
      </c>
      <c r="T1629" s="11">
        <f t="shared" si="296"/>
        <v>46</v>
      </c>
      <c r="U1629" t="str">
        <f t="shared" si="297"/>
        <v>2023-46</v>
      </c>
    </row>
    <row r="1630" spans="5:21" x14ac:dyDescent="0.3">
      <c r="E1630">
        <v>3123164</v>
      </c>
      <c r="H1630">
        <v>85</v>
      </c>
      <c r="I1630" t="s">
        <v>1658</v>
      </c>
      <c r="J1630" t="s">
        <v>14</v>
      </c>
      <c r="K1630" s="10">
        <v>45247</v>
      </c>
      <c r="L1630" t="s">
        <v>1800</v>
      </c>
      <c r="M1630" t="s">
        <v>28</v>
      </c>
      <c r="N1630" t="str">
        <f>IF(VLOOKUP(J1630,[1]liste!M:M,1,0)&gt;0,"oui","non")</f>
        <v>oui</v>
      </c>
      <c r="O1630" t="str">
        <f>VLOOKUP(J1630,[1]liste!M:N,2,0)</f>
        <v>DF</v>
      </c>
      <c r="P1630" t="e">
        <f>MATCH(J1630,[1]!Tableau1[Codearticle],0)</f>
        <v>#REF!</v>
      </c>
      <c r="R1630" t="str">
        <f ca="1">IFERROR(INDEX(Tableau1[[#Headers],[01_LANCEMENT]:[15]],1,MATCH(récap!H1630,OFFSET(Tableau1[[#Headers],[01_LANCEMENT]:[15]],MATCH(récap!J1630,Tableau1[Codearticle],0),0),0)),"")</f>
        <v/>
      </c>
      <c r="S1630" t="e">
        <f>IF(P1630=0,"",VLOOKUP(J1630,[1]!Tableau1[#All],3,0))</f>
        <v>#REF!</v>
      </c>
      <c r="T1630" s="11">
        <f t="shared" si="296"/>
        <v>46</v>
      </c>
      <c r="U1630" t="str">
        <f t="shared" si="297"/>
        <v>2023-46</v>
      </c>
    </row>
    <row r="1631" spans="5:21" x14ac:dyDescent="0.3">
      <c r="E1631">
        <v>8944691</v>
      </c>
      <c r="H1631">
        <v>70</v>
      </c>
      <c r="I1631" t="s">
        <v>1659</v>
      </c>
      <c r="J1631" t="s">
        <v>14</v>
      </c>
      <c r="K1631" s="10">
        <v>45251</v>
      </c>
      <c r="L1631" t="s">
        <v>1800</v>
      </c>
      <c r="M1631" t="s">
        <v>28</v>
      </c>
      <c r="N1631" t="str">
        <f>IF(VLOOKUP(J1631,[1]liste!M:M,1,0)&gt;0,"oui","non")</f>
        <v>oui</v>
      </c>
      <c r="O1631" t="str">
        <f>VLOOKUP(J1631,[1]liste!M:N,2,0)</f>
        <v>DF</v>
      </c>
      <c r="P1631" t="e">
        <f>MATCH(J1631,[1]!Tableau1[Codearticle],0)</f>
        <v>#REF!</v>
      </c>
      <c r="R1631" t="str">
        <f ca="1">IFERROR(INDEX(Tableau1[[#Headers],[01_LANCEMENT]:[15]],1,MATCH(récap!H1631,OFFSET(Tableau1[[#Headers],[01_LANCEMENT]:[15]],MATCH(récap!J1631,Tableau1[Codearticle],0),0),0)),"")</f>
        <v>03</v>
      </c>
      <c r="S1631" t="e">
        <f>IF(P1631=0,"",VLOOKUP(J1631,[1]!Tableau1[#All],3,0))</f>
        <v>#REF!</v>
      </c>
      <c r="T1631" s="11">
        <f t="shared" si="296"/>
        <v>47</v>
      </c>
      <c r="U1631" t="str">
        <f t="shared" si="297"/>
        <v>2023-47</v>
      </c>
    </row>
    <row r="1632" spans="5:21" x14ac:dyDescent="0.3">
      <c r="E1632">
        <v>5852775</v>
      </c>
      <c r="H1632">
        <v>85</v>
      </c>
      <c r="I1632" t="s">
        <v>1660</v>
      </c>
      <c r="J1632" t="s">
        <v>14</v>
      </c>
      <c r="K1632" s="10">
        <v>45252</v>
      </c>
      <c r="L1632" t="s">
        <v>1800</v>
      </c>
      <c r="M1632" t="s">
        <v>28</v>
      </c>
      <c r="N1632" t="str">
        <f>IF(VLOOKUP(J1632,[1]liste!M:M,1,0)&gt;0,"oui","non")</f>
        <v>oui</v>
      </c>
      <c r="O1632" t="str">
        <f>VLOOKUP(J1632,[1]liste!M:N,2,0)</f>
        <v>DF</v>
      </c>
      <c r="P1632" t="e">
        <f>MATCH(J1632,[1]!Tableau1[Codearticle],0)</f>
        <v>#REF!</v>
      </c>
      <c r="R1632" t="str">
        <f ca="1">IFERROR(INDEX(Tableau1[[#Headers],[01_LANCEMENT]:[15]],1,MATCH(récap!H1632,OFFSET(Tableau1[[#Headers],[01_LANCEMENT]:[15]],MATCH(récap!J1632,Tableau1[Codearticle],0),0),0)),"")</f>
        <v/>
      </c>
      <c r="S1632" t="e">
        <f>IF(P1632=0,"",VLOOKUP(J1632,[1]!Tableau1[#All],3,0))</f>
        <v>#REF!</v>
      </c>
      <c r="T1632" s="11">
        <f t="shared" si="296"/>
        <v>47</v>
      </c>
      <c r="U1632" t="str">
        <f t="shared" si="297"/>
        <v>2023-47</v>
      </c>
    </row>
    <row r="1633" spans="5:21" x14ac:dyDescent="0.3">
      <c r="E1633">
        <v>2833244</v>
      </c>
      <c r="H1633">
        <v>70</v>
      </c>
      <c r="I1633" t="s">
        <v>1661</v>
      </c>
      <c r="J1633" t="s">
        <v>14</v>
      </c>
      <c r="K1633" s="10">
        <v>45252</v>
      </c>
      <c r="L1633" t="s">
        <v>1800</v>
      </c>
      <c r="M1633" t="s">
        <v>28</v>
      </c>
      <c r="N1633" t="str">
        <f>IF(VLOOKUP(J1633,[1]liste!M:M,1,0)&gt;0,"oui","non")</f>
        <v>oui</v>
      </c>
      <c r="O1633" t="str">
        <f>VLOOKUP(J1633,[1]liste!M:N,2,0)</f>
        <v>DF</v>
      </c>
      <c r="P1633" t="e">
        <f>MATCH(J1633,[1]!Tableau1[Codearticle],0)</f>
        <v>#REF!</v>
      </c>
      <c r="R1633" t="str">
        <f ca="1">IFERROR(INDEX(Tableau1[[#Headers],[01_LANCEMENT]:[15]],1,MATCH(récap!H1633,OFFSET(Tableau1[[#Headers],[01_LANCEMENT]:[15]],MATCH(récap!J1633,Tableau1[Codearticle],0),0),0)),"")</f>
        <v>03</v>
      </c>
      <c r="S1633" t="e">
        <f>IF(P1633=0,"",VLOOKUP(J1633,[1]!Tableau1[#All],3,0))</f>
        <v>#REF!</v>
      </c>
      <c r="T1633" s="11">
        <f t="shared" si="296"/>
        <v>47</v>
      </c>
      <c r="U1633" t="str">
        <f t="shared" si="297"/>
        <v>2023-47</v>
      </c>
    </row>
    <row r="1634" spans="5:21" x14ac:dyDescent="0.3">
      <c r="E1634">
        <v>3541744</v>
      </c>
      <c r="H1634">
        <v>85</v>
      </c>
      <c r="I1634" t="s">
        <v>1662</v>
      </c>
      <c r="J1634" t="s">
        <v>14</v>
      </c>
      <c r="K1634" s="10">
        <v>45257</v>
      </c>
      <c r="L1634" t="s">
        <v>1800</v>
      </c>
      <c r="M1634" t="s">
        <v>28</v>
      </c>
      <c r="N1634" t="str">
        <f>IF(VLOOKUP(J1634,[1]liste!M:M,1,0)&gt;0,"oui","non")</f>
        <v>oui</v>
      </c>
      <c r="O1634" t="str">
        <f>VLOOKUP(J1634,[1]liste!M:N,2,0)</f>
        <v>DF</v>
      </c>
      <c r="P1634" t="e">
        <f>MATCH(J1634,[1]!Tableau1[Codearticle],0)</f>
        <v>#REF!</v>
      </c>
      <c r="R1634" t="str">
        <f ca="1">IFERROR(INDEX(Tableau1[[#Headers],[01_LANCEMENT]:[15]],1,MATCH(récap!H1634,OFFSET(Tableau1[[#Headers],[01_LANCEMENT]:[15]],MATCH(récap!J1634,Tableau1[Codearticle],0),0),0)),"")</f>
        <v/>
      </c>
      <c r="S1634" t="e">
        <f>IF(P1634=0,"",VLOOKUP(J1634,[1]!Tableau1[#All],3,0))</f>
        <v>#REF!</v>
      </c>
      <c r="T1634" s="11">
        <f t="shared" si="296"/>
        <v>48</v>
      </c>
      <c r="U1634" t="str">
        <f t="shared" si="297"/>
        <v>2023-48</v>
      </c>
    </row>
    <row r="1635" spans="5:21" x14ac:dyDescent="0.3">
      <c r="E1635">
        <v>4940812</v>
      </c>
      <c r="H1635">
        <v>85</v>
      </c>
      <c r="I1635" t="s">
        <v>1663</v>
      </c>
      <c r="J1635" t="s">
        <v>14</v>
      </c>
      <c r="K1635" s="10">
        <v>45267</v>
      </c>
      <c r="L1635" t="s">
        <v>1800</v>
      </c>
      <c r="M1635" t="s">
        <v>28</v>
      </c>
      <c r="N1635" t="str">
        <f>IF(VLOOKUP(J1635,[1]liste!M:M,1,0)&gt;0,"oui","non")</f>
        <v>oui</v>
      </c>
      <c r="O1635" t="str">
        <f>VLOOKUP(J1635,[1]liste!M:N,2,0)</f>
        <v>DF</v>
      </c>
      <c r="P1635" t="e">
        <f>MATCH(J1635,[1]!Tableau1[Codearticle],0)</f>
        <v>#REF!</v>
      </c>
      <c r="R1635" t="str">
        <f ca="1">IFERROR(INDEX(Tableau1[[#Headers],[01_LANCEMENT]:[15]],1,MATCH(récap!H1635,OFFSET(Tableau1[[#Headers],[01_LANCEMENT]:[15]],MATCH(récap!J1635,Tableau1[Codearticle],0),0),0)),"")</f>
        <v/>
      </c>
      <c r="S1635" t="e">
        <f>IF(P1635=0,"",VLOOKUP(J1635,[1]!Tableau1[#All],3,0))</f>
        <v>#REF!</v>
      </c>
      <c r="T1635" s="11">
        <f t="shared" si="296"/>
        <v>49</v>
      </c>
      <c r="U1635" t="str">
        <f t="shared" si="297"/>
        <v>2023-49</v>
      </c>
    </row>
    <row r="1636" spans="5:21" x14ac:dyDescent="0.3">
      <c r="E1636">
        <v>3181278</v>
      </c>
      <c r="H1636">
        <v>85</v>
      </c>
      <c r="I1636" t="s">
        <v>1664</v>
      </c>
      <c r="J1636" t="s">
        <v>14</v>
      </c>
      <c r="K1636" s="10">
        <v>45264</v>
      </c>
      <c r="L1636" t="s">
        <v>1800</v>
      </c>
      <c r="M1636" t="s">
        <v>28</v>
      </c>
      <c r="N1636" t="str">
        <f>IF(VLOOKUP(J1636,[1]liste!M:M,1,0)&gt;0,"oui","non")</f>
        <v>oui</v>
      </c>
      <c r="O1636" t="str">
        <f>VLOOKUP(J1636,[1]liste!M:N,2,0)</f>
        <v>DF</v>
      </c>
      <c r="P1636" t="e">
        <f>MATCH(J1636,[1]!Tableau1[Codearticle],0)</f>
        <v>#REF!</v>
      </c>
      <c r="R1636" t="str">
        <f ca="1">IFERROR(INDEX(Tableau1[[#Headers],[01_LANCEMENT]:[15]],1,MATCH(récap!H1636,OFFSET(Tableau1[[#Headers],[01_LANCEMENT]:[15]],MATCH(récap!J1636,Tableau1[Codearticle],0),0),0)),"")</f>
        <v/>
      </c>
      <c r="S1636" t="e">
        <f>IF(P1636=0,"",VLOOKUP(J1636,[1]!Tableau1[#All],3,0))</f>
        <v>#REF!</v>
      </c>
      <c r="T1636" s="11">
        <f t="shared" si="296"/>
        <v>49</v>
      </c>
      <c r="U1636" t="str">
        <f t="shared" si="297"/>
        <v>2023-49</v>
      </c>
    </row>
    <row r="1637" spans="5:21" x14ac:dyDescent="0.3">
      <c r="E1637">
        <v>8414505</v>
      </c>
      <c r="H1637">
        <v>85</v>
      </c>
      <c r="I1637" t="s">
        <v>1665</v>
      </c>
      <c r="J1637" t="s">
        <v>14</v>
      </c>
      <c r="K1637" s="10">
        <v>45264</v>
      </c>
      <c r="L1637" t="s">
        <v>1800</v>
      </c>
      <c r="M1637" t="s">
        <v>28</v>
      </c>
      <c r="N1637" t="str">
        <f>IF(VLOOKUP(J1637,[1]liste!M:M,1,0)&gt;0,"oui","non")</f>
        <v>oui</v>
      </c>
      <c r="O1637" t="str">
        <f>VLOOKUP(J1637,[1]liste!M:N,2,0)</f>
        <v>DF</v>
      </c>
      <c r="P1637" t="e">
        <f>MATCH(J1637,[1]!Tableau1[Codearticle],0)</f>
        <v>#REF!</v>
      </c>
      <c r="R1637" t="str">
        <f ca="1">IFERROR(INDEX(Tableau1[[#Headers],[01_LANCEMENT]:[15]],1,MATCH(récap!H1637,OFFSET(Tableau1[[#Headers],[01_LANCEMENT]:[15]],MATCH(récap!J1637,Tableau1[Codearticle],0),0),0)),"")</f>
        <v/>
      </c>
      <c r="S1637" t="e">
        <f>IF(P1637=0,"",VLOOKUP(J1637,[1]!Tableau1[#All],3,0))</f>
        <v>#REF!</v>
      </c>
      <c r="T1637" s="11">
        <f t="shared" si="296"/>
        <v>49</v>
      </c>
      <c r="U1637" t="str">
        <f t="shared" si="297"/>
        <v>2023-49</v>
      </c>
    </row>
    <row r="1638" spans="5:21" x14ac:dyDescent="0.3">
      <c r="E1638">
        <v>2578405</v>
      </c>
      <c r="H1638">
        <v>85</v>
      </c>
      <c r="I1638" t="s">
        <v>1666</v>
      </c>
      <c r="J1638" t="s">
        <v>14</v>
      </c>
      <c r="K1638" s="10">
        <v>45273</v>
      </c>
      <c r="L1638" t="s">
        <v>1800</v>
      </c>
      <c r="M1638" t="s">
        <v>28</v>
      </c>
      <c r="N1638" t="str">
        <f>IF(VLOOKUP(J1638,[1]liste!M:M,1,0)&gt;0,"oui","non")</f>
        <v>oui</v>
      </c>
      <c r="O1638" t="str">
        <f>VLOOKUP(J1638,[1]liste!M:N,2,0)</f>
        <v>DF</v>
      </c>
      <c r="P1638" t="e">
        <f>MATCH(J1638,[1]!Tableau1[Codearticle],0)</f>
        <v>#REF!</v>
      </c>
      <c r="R1638" t="str">
        <f ca="1">IFERROR(INDEX(Tableau1[[#Headers],[01_LANCEMENT]:[15]],1,MATCH(récap!H1638,OFFSET(Tableau1[[#Headers],[01_LANCEMENT]:[15]],MATCH(récap!J1638,Tableau1[Codearticle],0),0),0)),"")</f>
        <v/>
      </c>
      <c r="S1638" t="e">
        <f>IF(P1638=0,"",VLOOKUP(J1638,[1]!Tableau1[#All],3,0))</f>
        <v>#REF!</v>
      </c>
      <c r="T1638" s="11">
        <f t="shared" si="296"/>
        <v>50</v>
      </c>
      <c r="U1638" t="str">
        <f t="shared" si="297"/>
        <v>2023-50</v>
      </c>
    </row>
    <row r="1639" spans="5:21" x14ac:dyDescent="0.3">
      <c r="E1639">
        <v>2245718</v>
      </c>
      <c r="H1639">
        <v>70</v>
      </c>
      <c r="I1639" t="s">
        <v>1667</v>
      </c>
      <c r="J1639" t="s">
        <v>14</v>
      </c>
      <c r="K1639" s="10">
        <v>45274</v>
      </c>
      <c r="L1639" t="s">
        <v>1800</v>
      </c>
      <c r="M1639" t="s">
        <v>28</v>
      </c>
      <c r="N1639" t="str">
        <f>IF(VLOOKUP(J1639,[1]liste!M:M,1,0)&gt;0,"oui","non")</f>
        <v>oui</v>
      </c>
      <c r="O1639" t="str">
        <f>VLOOKUP(J1639,[1]liste!M:N,2,0)</f>
        <v>DF</v>
      </c>
      <c r="P1639" t="e">
        <f>MATCH(J1639,[1]!Tableau1[Codearticle],0)</f>
        <v>#REF!</v>
      </c>
      <c r="R1639" t="str">
        <f ca="1">IFERROR(INDEX(Tableau1[[#Headers],[01_LANCEMENT]:[15]],1,MATCH(récap!H1639,OFFSET(Tableau1[[#Headers],[01_LANCEMENT]:[15]],MATCH(récap!J1639,Tableau1[Codearticle],0),0),0)),"")</f>
        <v>03</v>
      </c>
      <c r="S1639" t="e">
        <f>IF(P1639=0,"",VLOOKUP(J1639,[1]!Tableau1[#All],3,0))</f>
        <v>#REF!</v>
      </c>
      <c r="T1639" s="11">
        <f t="shared" si="296"/>
        <v>50</v>
      </c>
      <c r="U1639" t="str">
        <f t="shared" si="297"/>
        <v>2023-50</v>
      </c>
    </row>
    <row r="1640" spans="5:21" x14ac:dyDescent="0.3">
      <c r="E1640">
        <v>3108095</v>
      </c>
      <c r="H1640">
        <v>70</v>
      </c>
      <c r="I1640" t="s">
        <v>1668</v>
      </c>
      <c r="J1640" t="s">
        <v>14</v>
      </c>
      <c r="K1640" s="10">
        <v>45273</v>
      </c>
      <c r="L1640" t="s">
        <v>1800</v>
      </c>
      <c r="M1640" t="s">
        <v>28</v>
      </c>
      <c r="N1640" t="str">
        <f>IF(VLOOKUP(J1640,[1]liste!M:M,1,0)&gt;0,"oui","non")</f>
        <v>oui</v>
      </c>
      <c r="O1640" t="str">
        <f>VLOOKUP(J1640,[1]liste!M:N,2,0)</f>
        <v>DF</v>
      </c>
      <c r="P1640" t="e">
        <f>MATCH(J1640,[1]!Tableau1[Codearticle],0)</f>
        <v>#REF!</v>
      </c>
      <c r="R1640" t="str">
        <f ca="1">IFERROR(INDEX(Tableau1[[#Headers],[01_LANCEMENT]:[15]],1,MATCH(récap!H1640,OFFSET(Tableau1[[#Headers],[01_LANCEMENT]:[15]],MATCH(récap!J1640,Tableau1[Codearticle],0),0),0)),"")</f>
        <v>03</v>
      </c>
      <c r="S1640" t="e">
        <f>IF(P1640=0,"",VLOOKUP(J1640,[1]!Tableau1[#All],3,0))</f>
        <v>#REF!</v>
      </c>
      <c r="T1640" s="11">
        <f t="shared" si="296"/>
        <v>50</v>
      </c>
      <c r="U1640" t="str">
        <f t="shared" si="297"/>
        <v>2023-50</v>
      </c>
    </row>
    <row r="1641" spans="5:21" x14ac:dyDescent="0.3">
      <c r="E1641">
        <v>1770274</v>
      </c>
      <c r="H1641">
        <v>75</v>
      </c>
      <c r="I1641" t="s">
        <v>1669</v>
      </c>
      <c r="J1641" t="s">
        <v>14</v>
      </c>
      <c r="K1641" s="10">
        <v>45275</v>
      </c>
      <c r="L1641" t="s">
        <v>1800</v>
      </c>
      <c r="M1641" t="s">
        <v>28</v>
      </c>
      <c r="N1641" t="str">
        <f>IF(VLOOKUP(J1641,[1]liste!M:M,1,0)&gt;0,"oui","non")</f>
        <v>oui</v>
      </c>
      <c r="O1641" t="str">
        <f>VLOOKUP(J1641,[1]liste!M:N,2,0)</f>
        <v>DF</v>
      </c>
      <c r="P1641" t="e">
        <f>MATCH(J1641,[1]!Tableau1[Codearticle],0)</f>
        <v>#REF!</v>
      </c>
      <c r="R1641" t="str">
        <f ca="1">IFERROR(INDEX(Tableau1[[#Headers],[01_LANCEMENT]:[15]],1,MATCH(récap!H1641,OFFSET(Tableau1[[#Headers],[01_LANCEMENT]:[15]],MATCH(récap!J1641,Tableau1[Codearticle],0),0),0)),"")</f>
        <v/>
      </c>
      <c r="S1641" t="e">
        <f>IF(P1641=0,"",VLOOKUP(J1641,[1]!Tableau1[#All],3,0))</f>
        <v>#REF!</v>
      </c>
      <c r="T1641" s="11">
        <f t="shared" si="296"/>
        <v>50</v>
      </c>
      <c r="U1641" t="str">
        <f t="shared" si="297"/>
        <v>2023-50</v>
      </c>
    </row>
    <row r="1642" spans="5:21" x14ac:dyDescent="0.3">
      <c r="E1642">
        <v>9880569</v>
      </c>
      <c r="H1642">
        <v>85</v>
      </c>
      <c r="I1642" t="s">
        <v>1670</v>
      </c>
      <c r="J1642" t="s">
        <v>14</v>
      </c>
      <c r="K1642" s="10">
        <v>45288</v>
      </c>
      <c r="L1642" t="s">
        <v>1800</v>
      </c>
      <c r="M1642" t="s">
        <v>28</v>
      </c>
      <c r="N1642" t="str">
        <f>IF(VLOOKUP(J1642,[1]liste!M:M,1,0)&gt;0,"oui","non")</f>
        <v>oui</v>
      </c>
      <c r="O1642" t="str">
        <f>VLOOKUP(J1642,[1]liste!M:N,2,0)</f>
        <v>DF</v>
      </c>
      <c r="P1642" t="e">
        <f>MATCH(J1642,[1]!Tableau1[Codearticle],0)</f>
        <v>#REF!</v>
      </c>
      <c r="R1642" t="str">
        <f ca="1">IFERROR(INDEX(Tableau1[[#Headers],[01_LANCEMENT]:[15]],1,MATCH(récap!H1642,OFFSET(Tableau1[[#Headers],[01_LANCEMENT]:[15]],MATCH(récap!J1642,Tableau1[Codearticle],0),0),0)),"")</f>
        <v/>
      </c>
      <c r="S1642" t="e">
        <f>IF(P1642=0,"",VLOOKUP(J1642,[1]!Tableau1[#All],3,0))</f>
        <v>#REF!</v>
      </c>
      <c r="T1642" s="11">
        <f t="shared" si="296"/>
        <v>52</v>
      </c>
      <c r="U1642" t="str">
        <f t="shared" si="297"/>
        <v>2023-52</v>
      </c>
    </row>
    <row r="1643" spans="5:21" x14ac:dyDescent="0.3">
      <c r="E1643">
        <v>2422150</v>
      </c>
      <c r="H1643">
        <v>45</v>
      </c>
      <c r="I1643" t="s">
        <v>1671</v>
      </c>
      <c r="J1643" t="s">
        <v>14</v>
      </c>
      <c r="K1643" s="10">
        <v>45261</v>
      </c>
      <c r="L1643" t="s">
        <v>1800</v>
      </c>
      <c r="M1643" t="s">
        <v>28</v>
      </c>
      <c r="N1643" t="str">
        <f>IF(VLOOKUP(J1643,[1]liste!M:M,1,0)&gt;0,"oui","non")</f>
        <v>oui</v>
      </c>
      <c r="O1643" t="str">
        <f>VLOOKUP(J1643,[1]liste!M:N,2,0)</f>
        <v>DF</v>
      </c>
      <c r="P1643" t="e">
        <f>MATCH(J1643,[1]!Tableau1[Codearticle],0)</f>
        <v>#REF!</v>
      </c>
      <c r="R1643" t="str">
        <f ca="1">IFERROR(INDEX(Tableau1[[#Headers],[01_LANCEMENT]:[15]],1,MATCH(récap!H1643,OFFSET(Tableau1[[#Headers],[01_LANCEMENT]:[15]],MATCH(récap!J1643,Tableau1[Codearticle],0),0),0)),"")</f>
        <v/>
      </c>
      <c r="S1643" t="e">
        <f>IF(P1643=0,"",VLOOKUP(J1643,[1]!Tableau1[#All],3,0))</f>
        <v>#REF!</v>
      </c>
      <c r="T1643" s="11">
        <f t="shared" ref="T1643:T1667" si="298">_xlfn.ISOWEEKNUM(K1643)</f>
        <v>48</v>
      </c>
      <c r="U1643" t="str">
        <f t="shared" ref="U1643:U1667" si="299">YEAR(K1643)&amp;"-"&amp;""&amp;T1643</f>
        <v>2023-48</v>
      </c>
    </row>
    <row r="1644" spans="5:21" x14ac:dyDescent="0.3">
      <c r="E1644">
        <v>6331166</v>
      </c>
      <c r="H1644">
        <v>45</v>
      </c>
      <c r="I1644" t="s">
        <v>1672</v>
      </c>
      <c r="J1644" t="s">
        <v>14</v>
      </c>
      <c r="K1644" s="10">
        <v>45273</v>
      </c>
      <c r="L1644" t="s">
        <v>1800</v>
      </c>
      <c r="M1644" t="s">
        <v>28</v>
      </c>
      <c r="N1644" t="str">
        <f>IF(VLOOKUP(J1644,[1]liste!M:M,1,0)&gt;0,"oui","non")</f>
        <v>oui</v>
      </c>
      <c r="O1644" t="str">
        <f>VLOOKUP(J1644,[1]liste!M:N,2,0)</f>
        <v>DF</v>
      </c>
      <c r="P1644" t="e">
        <f>MATCH(J1644,[1]!Tableau1[Codearticle],0)</f>
        <v>#REF!</v>
      </c>
      <c r="R1644" t="str">
        <f ca="1">IFERROR(INDEX(Tableau1[[#Headers],[01_LANCEMENT]:[15]],1,MATCH(récap!H1644,OFFSET(Tableau1[[#Headers],[01_LANCEMENT]:[15]],MATCH(récap!J1644,Tableau1[Codearticle],0),0),0)),"")</f>
        <v/>
      </c>
      <c r="S1644" t="e">
        <f>IF(P1644=0,"",VLOOKUP(J1644,[1]!Tableau1[#All],3,0))</f>
        <v>#REF!</v>
      </c>
      <c r="T1644" s="11">
        <f t="shared" si="298"/>
        <v>50</v>
      </c>
      <c r="U1644" t="str">
        <f t="shared" si="299"/>
        <v>2023-50</v>
      </c>
    </row>
    <row r="1645" spans="5:21" x14ac:dyDescent="0.3">
      <c r="E1645">
        <v>3683166</v>
      </c>
      <c r="H1645">
        <v>20</v>
      </c>
      <c r="I1645" t="s">
        <v>1673</v>
      </c>
      <c r="J1645" t="s">
        <v>14</v>
      </c>
      <c r="K1645" s="10">
        <v>45236</v>
      </c>
      <c r="L1645" t="s">
        <v>1800</v>
      </c>
      <c r="M1645" t="s">
        <v>28</v>
      </c>
      <c r="N1645" t="str">
        <f>IF(VLOOKUP(J1645,[1]liste!M:M,1,0)&gt;0,"oui","non")</f>
        <v>oui</v>
      </c>
      <c r="O1645" t="str">
        <f>VLOOKUP(J1645,[1]liste!M:N,2,0)</f>
        <v>DF</v>
      </c>
      <c r="P1645" t="e">
        <f>MATCH(J1645,[1]!Tableau1[Codearticle],0)</f>
        <v>#REF!</v>
      </c>
      <c r="R1645" t="str">
        <f ca="1">IFERROR(INDEX(Tableau1[[#Headers],[01_LANCEMENT]:[15]],1,MATCH(récap!H1645,OFFSET(Tableau1[[#Headers],[01_LANCEMENT]:[15]],MATCH(récap!J1645,Tableau1[Codearticle],0),0),0)),"")</f>
        <v/>
      </c>
      <c r="S1645" t="e">
        <f>IF(P1645=0,"",VLOOKUP(J1645,[1]!Tableau1[#All],3,0))</f>
        <v>#REF!</v>
      </c>
      <c r="T1645" s="11">
        <f t="shared" si="298"/>
        <v>45</v>
      </c>
      <c r="U1645" t="str">
        <f t="shared" si="299"/>
        <v>2023-45</v>
      </c>
    </row>
    <row r="1646" spans="5:21" x14ac:dyDescent="0.3">
      <c r="E1646">
        <v>8354358</v>
      </c>
      <c r="H1646">
        <v>40</v>
      </c>
      <c r="I1646" t="s">
        <v>1674</v>
      </c>
      <c r="J1646" t="s">
        <v>14</v>
      </c>
      <c r="K1646" s="10">
        <v>45241</v>
      </c>
      <c r="L1646" t="s">
        <v>1800</v>
      </c>
      <c r="M1646" t="s">
        <v>28</v>
      </c>
      <c r="N1646" t="str">
        <f>IF(VLOOKUP(J1646,[1]liste!M:M,1,0)&gt;0,"oui","non")</f>
        <v>oui</v>
      </c>
      <c r="O1646" t="str">
        <f>VLOOKUP(J1646,[1]liste!M:N,2,0)</f>
        <v>DF</v>
      </c>
      <c r="P1646" t="e">
        <f>MATCH(J1646,[1]!Tableau1[Codearticle],0)</f>
        <v>#REF!</v>
      </c>
      <c r="R1646" t="str">
        <f ca="1">IFERROR(INDEX(Tableau1[[#Headers],[01_LANCEMENT]:[15]],1,MATCH(récap!H1646,OFFSET(Tableau1[[#Headers],[01_LANCEMENT]:[15]],MATCH(récap!J1646,Tableau1[Codearticle],0),0),0)),"")</f>
        <v>02</v>
      </c>
      <c r="S1646" t="e">
        <f>IF(P1646=0,"",VLOOKUP(J1646,[1]!Tableau1[#All],3,0))</f>
        <v>#REF!</v>
      </c>
      <c r="T1646" s="11">
        <f t="shared" si="298"/>
        <v>45</v>
      </c>
      <c r="U1646" t="str">
        <f t="shared" si="299"/>
        <v>2023-45</v>
      </c>
    </row>
    <row r="1647" spans="5:21" x14ac:dyDescent="0.3">
      <c r="E1647">
        <v>9881379</v>
      </c>
      <c r="H1647">
        <v>40</v>
      </c>
      <c r="I1647" t="s">
        <v>1675</v>
      </c>
      <c r="J1647" t="s">
        <v>14</v>
      </c>
      <c r="K1647" s="10">
        <v>45247</v>
      </c>
      <c r="L1647" t="s">
        <v>1800</v>
      </c>
      <c r="M1647" t="s">
        <v>28</v>
      </c>
      <c r="N1647" t="str">
        <f>IF(VLOOKUP(J1647,[1]liste!M:M,1,0)&gt;0,"oui","non")</f>
        <v>oui</v>
      </c>
      <c r="O1647" t="str">
        <f>VLOOKUP(J1647,[1]liste!M:N,2,0)</f>
        <v>DF</v>
      </c>
      <c r="P1647" t="e">
        <f>MATCH(J1647,[1]!Tableau1[Codearticle],0)</f>
        <v>#REF!</v>
      </c>
      <c r="R1647" t="str">
        <f ca="1">IFERROR(INDEX(Tableau1[[#Headers],[01_LANCEMENT]:[15]],1,MATCH(récap!H1647,OFFSET(Tableau1[[#Headers],[01_LANCEMENT]:[15]],MATCH(récap!J1647,Tableau1[Codearticle],0),0),0)),"")</f>
        <v>02</v>
      </c>
      <c r="S1647" t="e">
        <f>IF(P1647=0,"",VLOOKUP(J1647,[1]!Tableau1[#All],3,0))</f>
        <v>#REF!</v>
      </c>
      <c r="T1647" s="11">
        <f t="shared" si="298"/>
        <v>46</v>
      </c>
      <c r="U1647" t="str">
        <f t="shared" si="299"/>
        <v>2023-46</v>
      </c>
    </row>
    <row r="1648" spans="5:21" x14ac:dyDescent="0.3">
      <c r="E1648">
        <v>8030542</v>
      </c>
      <c r="H1648">
        <v>40</v>
      </c>
      <c r="I1648" t="s">
        <v>1676</v>
      </c>
      <c r="J1648" t="s">
        <v>14</v>
      </c>
      <c r="K1648" s="10">
        <v>45251</v>
      </c>
      <c r="L1648" t="s">
        <v>1800</v>
      </c>
      <c r="M1648" t="s">
        <v>28</v>
      </c>
      <c r="N1648" t="str">
        <f>IF(VLOOKUP(J1648,[1]liste!M:M,1,0)&gt;0,"oui","non")</f>
        <v>oui</v>
      </c>
      <c r="O1648" t="str">
        <f>VLOOKUP(J1648,[1]liste!M:N,2,0)</f>
        <v>DF</v>
      </c>
      <c r="P1648" t="e">
        <f>MATCH(J1648,[1]!Tableau1[Codearticle],0)</f>
        <v>#REF!</v>
      </c>
      <c r="R1648" t="str">
        <f ca="1">IFERROR(INDEX(Tableau1[[#Headers],[01_LANCEMENT]:[15]],1,MATCH(récap!H1648,OFFSET(Tableau1[[#Headers],[01_LANCEMENT]:[15]],MATCH(récap!J1648,Tableau1[Codearticle],0),0),0)),"")</f>
        <v>02</v>
      </c>
      <c r="S1648" t="e">
        <f>IF(P1648=0,"",VLOOKUP(J1648,[1]!Tableau1[#All],3,0))</f>
        <v>#REF!</v>
      </c>
      <c r="T1648" s="11">
        <f t="shared" si="298"/>
        <v>47</v>
      </c>
      <c r="U1648" t="str">
        <f t="shared" si="299"/>
        <v>2023-47</v>
      </c>
    </row>
    <row r="1649" spans="5:21" x14ac:dyDescent="0.3">
      <c r="E1649">
        <v>8082664</v>
      </c>
      <c r="H1649">
        <v>40</v>
      </c>
      <c r="I1649" t="s">
        <v>1677</v>
      </c>
      <c r="J1649" t="s">
        <v>14</v>
      </c>
      <c r="K1649" s="10">
        <v>45253</v>
      </c>
      <c r="L1649" t="s">
        <v>1800</v>
      </c>
      <c r="M1649" t="s">
        <v>28</v>
      </c>
      <c r="N1649" t="str">
        <f>IF(VLOOKUP(J1649,[1]liste!M:M,1,0)&gt;0,"oui","non")</f>
        <v>oui</v>
      </c>
      <c r="O1649" t="str">
        <f>VLOOKUP(J1649,[1]liste!M:N,2,0)</f>
        <v>DF</v>
      </c>
      <c r="P1649" t="e">
        <f>MATCH(J1649,[1]!Tableau1[Codearticle],0)</f>
        <v>#REF!</v>
      </c>
      <c r="R1649" t="str">
        <f ca="1">IFERROR(INDEX(Tableau1[[#Headers],[01_LANCEMENT]:[15]],1,MATCH(récap!H1649,OFFSET(Tableau1[[#Headers],[01_LANCEMENT]:[15]],MATCH(récap!J1649,Tableau1[Codearticle],0),0),0)),"")</f>
        <v>02</v>
      </c>
      <c r="S1649" t="e">
        <f>IF(P1649=0,"",VLOOKUP(J1649,[1]!Tableau1[#All],3,0))</f>
        <v>#REF!</v>
      </c>
      <c r="T1649" s="11">
        <f t="shared" si="298"/>
        <v>47</v>
      </c>
      <c r="U1649" t="str">
        <f t="shared" si="299"/>
        <v>2023-47</v>
      </c>
    </row>
    <row r="1650" spans="5:21" x14ac:dyDescent="0.3">
      <c r="E1650">
        <v>9534504</v>
      </c>
      <c r="H1650">
        <v>40</v>
      </c>
      <c r="I1650" t="s">
        <v>1678</v>
      </c>
      <c r="J1650" t="s">
        <v>14</v>
      </c>
      <c r="K1650" s="10">
        <v>45253</v>
      </c>
      <c r="L1650" t="s">
        <v>1800</v>
      </c>
      <c r="M1650" t="s">
        <v>28</v>
      </c>
      <c r="N1650" t="str">
        <f>IF(VLOOKUP(J1650,[1]liste!M:M,1,0)&gt;0,"oui","non")</f>
        <v>oui</v>
      </c>
      <c r="O1650" t="str">
        <f>VLOOKUP(J1650,[1]liste!M:N,2,0)</f>
        <v>DF</v>
      </c>
      <c r="P1650" t="e">
        <f>MATCH(J1650,[1]!Tableau1[Codearticle],0)</f>
        <v>#REF!</v>
      </c>
      <c r="R1650" t="str">
        <f ca="1">IFERROR(INDEX(Tableau1[[#Headers],[01_LANCEMENT]:[15]],1,MATCH(récap!H1650,OFFSET(Tableau1[[#Headers],[01_LANCEMENT]:[15]],MATCH(récap!J1650,Tableau1[Codearticle],0),0),0)),"")</f>
        <v>02</v>
      </c>
      <c r="S1650" t="e">
        <f>IF(P1650=0,"",VLOOKUP(J1650,[1]!Tableau1[#All],3,0))</f>
        <v>#REF!</v>
      </c>
      <c r="T1650" s="11">
        <f t="shared" si="298"/>
        <v>47</v>
      </c>
      <c r="U1650" t="str">
        <f t="shared" si="299"/>
        <v>2023-47</v>
      </c>
    </row>
    <row r="1651" spans="5:21" x14ac:dyDescent="0.3">
      <c r="E1651">
        <v>7286282</v>
      </c>
      <c r="H1651">
        <v>20</v>
      </c>
      <c r="I1651" t="s">
        <v>1679</v>
      </c>
      <c r="J1651" t="s">
        <v>14</v>
      </c>
      <c r="K1651" s="10">
        <v>45254</v>
      </c>
      <c r="L1651" t="s">
        <v>1800</v>
      </c>
      <c r="M1651" t="s">
        <v>28</v>
      </c>
      <c r="N1651" t="str">
        <f>IF(VLOOKUP(J1651,[1]liste!M:M,1,0)&gt;0,"oui","non")</f>
        <v>oui</v>
      </c>
      <c r="O1651" t="str">
        <f>VLOOKUP(J1651,[1]liste!M:N,2,0)</f>
        <v>DF</v>
      </c>
      <c r="P1651" t="e">
        <f>MATCH(J1651,[1]!Tableau1[Codearticle],0)</f>
        <v>#REF!</v>
      </c>
      <c r="R1651" t="str">
        <f ca="1">IFERROR(INDEX(Tableau1[[#Headers],[01_LANCEMENT]:[15]],1,MATCH(récap!H1651,OFFSET(Tableau1[[#Headers],[01_LANCEMENT]:[15]],MATCH(récap!J1651,Tableau1[Codearticle],0),0),0)),"")</f>
        <v/>
      </c>
      <c r="S1651" t="e">
        <f>IF(P1651=0,"",VLOOKUP(J1651,[1]!Tableau1[#All],3,0))</f>
        <v>#REF!</v>
      </c>
      <c r="T1651" s="11">
        <f t="shared" si="298"/>
        <v>47</v>
      </c>
      <c r="U1651" t="str">
        <f t="shared" si="299"/>
        <v>2023-47</v>
      </c>
    </row>
    <row r="1652" spans="5:21" x14ac:dyDescent="0.3">
      <c r="E1652">
        <v>9136791</v>
      </c>
      <c r="H1652">
        <v>20</v>
      </c>
      <c r="I1652" t="s">
        <v>1680</v>
      </c>
      <c r="J1652" t="s">
        <v>14</v>
      </c>
      <c r="K1652" s="10">
        <v>45264</v>
      </c>
      <c r="L1652" t="s">
        <v>1800</v>
      </c>
      <c r="M1652" t="s">
        <v>28</v>
      </c>
      <c r="N1652" t="str">
        <f>IF(VLOOKUP(J1652,[1]liste!M:M,1,0)&gt;0,"oui","non")</f>
        <v>oui</v>
      </c>
      <c r="O1652" t="str">
        <f>VLOOKUP(J1652,[1]liste!M:N,2,0)</f>
        <v>DF</v>
      </c>
      <c r="P1652" t="e">
        <f>MATCH(J1652,[1]!Tableau1[Codearticle],0)</f>
        <v>#REF!</v>
      </c>
      <c r="R1652" t="str">
        <f ca="1">IFERROR(INDEX(Tableau1[[#Headers],[01_LANCEMENT]:[15]],1,MATCH(récap!H1652,OFFSET(Tableau1[[#Headers],[01_LANCEMENT]:[15]],MATCH(récap!J1652,Tableau1[Codearticle],0),0),0)),"")</f>
        <v/>
      </c>
      <c r="S1652" t="e">
        <f>IF(P1652=0,"",VLOOKUP(J1652,[1]!Tableau1[#All],3,0))</f>
        <v>#REF!</v>
      </c>
      <c r="T1652" s="11">
        <f t="shared" si="298"/>
        <v>49</v>
      </c>
      <c r="U1652" t="str">
        <f t="shared" si="299"/>
        <v>2023-49</v>
      </c>
    </row>
    <row r="1653" spans="5:21" x14ac:dyDescent="0.3">
      <c r="E1653">
        <v>1345357</v>
      </c>
      <c r="H1653">
        <v>20</v>
      </c>
      <c r="I1653" t="s">
        <v>1681</v>
      </c>
      <c r="J1653" t="s">
        <v>14</v>
      </c>
      <c r="K1653" s="10">
        <v>45266</v>
      </c>
      <c r="L1653" t="s">
        <v>1800</v>
      </c>
      <c r="M1653" t="s">
        <v>28</v>
      </c>
      <c r="N1653" t="str">
        <f>IF(VLOOKUP(J1653,[1]liste!M:M,1,0)&gt;0,"oui","non")</f>
        <v>oui</v>
      </c>
      <c r="O1653" t="str">
        <f>VLOOKUP(J1653,[1]liste!M:N,2,0)</f>
        <v>DF</v>
      </c>
      <c r="P1653" t="e">
        <f>MATCH(J1653,[1]!Tableau1[Codearticle],0)</f>
        <v>#REF!</v>
      </c>
      <c r="R1653" t="str">
        <f ca="1">IFERROR(INDEX(Tableau1[[#Headers],[01_LANCEMENT]:[15]],1,MATCH(récap!H1653,OFFSET(Tableau1[[#Headers],[01_LANCEMENT]:[15]],MATCH(récap!J1653,Tableau1[Codearticle],0),0),0)),"")</f>
        <v/>
      </c>
      <c r="S1653" t="e">
        <f>IF(P1653=0,"",VLOOKUP(J1653,[1]!Tableau1[#All],3,0))</f>
        <v>#REF!</v>
      </c>
      <c r="T1653" s="11">
        <f t="shared" si="298"/>
        <v>49</v>
      </c>
      <c r="U1653" t="str">
        <f t="shared" si="299"/>
        <v>2023-49</v>
      </c>
    </row>
    <row r="1654" spans="5:21" x14ac:dyDescent="0.3">
      <c r="E1654">
        <v>1982515</v>
      </c>
      <c r="H1654">
        <v>40</v>
      </c>
      <c r="I1654" t="s">
        <v>1682</v>
      </c>
      <c r="J1654" t="s">
        <v>14</v>
      </c>
      <c r="K1654" s="10">
        <v>45266</v>
      </c>
      <c r="L1654" t="s">
        <v>1800</v>
      </c>
      <c r="M1654" t="s">
        <v>28</v>
      </c>
      <c r="N1654" t="str">
        <f>IF(VLOOKUP(J1654,[1]liste!M:M,1,0)&gt;0,"oui","non")</f>
        <v>oui</v>
      </c>
      <c r="O1654" t="str">
        <f>VLOOKUP(J1654,[1]liste!M:N,2,0)</f>
        <v>DF</v>
      </c>
      <c r="P1654" t="e">
        <f>MATCH(J1654,[1]!Tableau1[Codearticle],0)</f>
        <v>#REF!</v>
      </c>
      <c r="R1654" t="str">
        <f ca="1">IFERROR(INDEX(Tableau1[[#Headers],[01_LANCEMENT]:[15]],1,MATCH(récap!H1654,OFFSET(Tableau1[[#Headers],[01_LANCEMENT]:[15]],MATCH(récap!J1654,Tableau1[Codearticle],0),0),0)),"")</f>
        <v>02</v>
      </c>
      <c r="S1654" t="e">
        <f>IF(P1654=0,"",VLOOKUP(J1654,[1]!Tableau1[#All],3,0))</f>
        <v>#REF!</v>
      </c>
      <c r="T1654" s="11">
        <f t="shared" si="298"/>
        <v>49</v>
      </c>
      <c r="U1654" t="str">
        <f t="shared" si="299"/>
        <v>2023-49</v>
      </c>
    </row>
    <row r="1655" spans="5:21" x14ac:dyDescent="0.3">
      <c r="E1655">
        <v>8650667</v>
      </c>
      <c r="H1655">
        <v>40</v>
      </c>
      <c r="I1655" t="s">
        <v>1683</v>
      </c>
      <c r="J1655" t="s">
        <v>14</v>
      </c>
      <c r="K1655" s="10">
        <v>45268</v>
      </c>
      <c r="L1655" t="s">
        <v>1800</v>
      </c>
      <c r="M1655" t="s">
        <v>28</v>
      </c>
      <c r="N1655" t="str">
        <f>IF(VLOOKUP(J1655,[1]liste!M:M,1,0)&gt;0,"oui","non")</f>
        <v>oui</v>
      </c>
      <c r="O1655" t="str">
        <f>VLOOKUP(J1655,[1]liste!M:N,2,0)</f>
        <v>DF</v>
      </c>
      <c r="P1655" t="e">
        <f>MATCH(J1655,[1]!Tableau1[Codearticle],0)</f>
        <v>#REF!</v>
      </c>
      <c r="R1655" t="str">
        <f ca="1">IFERROR(INDEX(Tableau1[[#Headers],[01_LANCEMENT]:[15]],1,MATCH(récap!H1655,OFFSET(Tableau1[[#Headers],[01_LANCEMENT]:[15]],MATCH(récap!J1655,Tableau1[Codearticle],0),0),0)),"")</f>
        <v>02</v>
      </c>
      <c r="S1655" t="e">
        <f>IF(P1655=0,"",VLOOKUP(J1655,[1]!Tableau1[#All],3,0))</f>
        <v>#REF!</v>
      </c>
      <c r="T1655" s="11">
        <f t="shared" si="298"/>
        <v>49</v>
      </c>
      <c r="U1655" t="str">
        <f t="shared" si="299"/>
        <v>2023-49</v>
      </c>
    </row>
    <row r="1656" spans="5:21" x14ac:dyDescent="0.3">
      <c r="E1656">
        <v>5282041</v>
      </c>
      <c r="H1656">
        <v>40</v>
      </c>
      <c r="I1656" t="s">
        <v>1684</v>
      </c>
      <c r="J1656" t="s">
        <v>14</v>
      </c>
      <c r="K1656" s="10">
        <v>45268</v>
      </c>
      <c r="L1656" t="s">
        <v>1800</v>
      </c>
      <c r="M1656" t="s">
        <v>28</v>
      </c>
      <c r="N1656" t="str">
        <f>IF(VLOOKUP(J1656,[1]liste!M:M,1,0)&gt;0,"oui","non")</f>
        <v>oui</v>
      </c>
      <c r="O1656" t="str">
        <f>VLOOKUP(J1656,[1]liste!M:N,2,0)</f>
        <v>DF</v>
      </c>
      <c r="P1656" t="e">
        <f>MATCH(J1656,[1]!Tableau1[Codearticle],0)</f>
        <v>#REF!</v>
      </c>
      <c r="R1656" t="str">
        <f ca="1">IFERROR(INDEX(Tableau1[[#Headers],[01_LANCEMENT]:[15]],1,MATCH(récap!H1656,OFFSET(Tableau1[[#Headers],[01_LANCEMENT]:[15]],MATCH(récap!J1656,Tableau1[Codearticle],0),0),0)),"")</f>
        <v>02</v>
      </c>
      <c r="S1656" t="e">
        <f>IF(P1656=0,"",VLOOKUP(J1656,[1]!Tableau1[#All],3,0))</f>
        <v>#REF!</v>
      </c>
      <c r="T1656" s="11">
        <f t="shared" si="298"/>
        <v>49</v>
      </c>
      <c r="U1656" t="str">
        <f t="shared" si="299"/>
        <v>2023-49</v>
      </c>
    </row>
    <row r="1657" spans="5:21" x14ac:dyDescent="0.3">
      <c r="E1657">
        <v>6151482</v>
      </c>
      <c r="H1657">
        <v>20</v>
      </c>
      <c r="I1657" t="s">
        <v>1685</v>
      </c>
      <c r="J1657" t="s">
        <v>14</v>
      </c>
      <c r="K1657" s="10">
        <v>45267</v>
      </c>
      <c r="L1657" t="s">
        <v>1800</v>
      </c>
      <c r="M1657" t="s">
        <v>28</v>
      </c>
      <c r="N1657" t="str">
        <f>IF(VLOOKUP(J1657,[1]liste!M:M,1,0)&gt;0,"oui","non")</f>
        <v>oui</v>
      </c>
      <c r="O1657" t="str">
        <f>VLOOKUP(J1657,[1]liste!M:N,2,0)</f>
        <v>DF</v>
      </c>
      <c r="P1657" t="e">
        <f>MATCH(J1657,[1]!Tableau1[Codearticle],0)</f>
        <v>#REF!</v>
      </c>
      <c r="R1657" t="str">
        <f ca="1">IFERROR(INDEX(Tableau1[[#Headers],[01_LANCEMENT]:[15]],1,MATCH(récap!H1657,OFFSET(Tableau1[[#Headers],[01_LANCEMENT]:[15]],MATCH(récap!J1657,Tableau1[Codearticle],0),0),0)),"")</f>
        <v/>
      </c>
      <c r="S1657" t="e">
        <f>IF(P1657=0,"",VLOOKUP(J1657,[1]!Tableau1[#All],3,0))</f>
        <v>#REF!</v>
      </c>
      <c r="T1657" s="11">
        <f t="shared" si="298"/>
        <v>49</v>
      </c>
      <c r="U1657" t="str">
        <f t="shared" si="299"/>
        <v>2023-49</v>
      </c>
    </row>
    <row r="1658" spans="5:21" x14ac:dyDescent="0.3">
      <c r="E1658">
        <v>8085763</v>
      </c>
      <c r="H1658">
        <v>40</v>
      </c>
      <c r="I1658" t="s">
        <v>1686</v>
      </c>
      <c r="J1658" t="s">
        <v>14</v>
      </c>
      <c r="K1658" s="10">
        <v>45267</v>
      </c>
      <c r="L1658" t="s">
        <v>1800</v>
      </c>
      <c r="M1658" t="s">
        <v>28</v>
      </c>
      <c r="N1658" t="str">
        <f>IF(VLOOKUP(J1658,[1]liste!M:M,1,0)&gt;0,"oui","non")</f>
        <v>oui</v>
      </c>
      <c r="O1658" t="str">
        <f>VLOOKUP(J1658,[1]liste!M:N,2,0)</f>
        <v>DF</v>
      </c>
      <c r="P1658" t="e">
        <f>MATCH(J1658,[1]!Tableau1[Codearticle],0)</f>
        <v>#REF!</v>
      </c>
      <c r="R1658" t="str">
        <f ca="1">IFERROR(INDEX(Tableau1[[#Headers],[01_LANCEMENT]:[15]],1,MATCH(récap!H1658,OFFSET(Tableau1[[#Headers],[01_LANCEMENT]:[15]],MATCH(récap!J1658,Tableau1[Codearticle],0),0),0)),"")</f>
        <v>02</v>
      </c>
      <c r="S1658" t="e">
        <f>IF(P1658=0,"",VLOOKUP(J1658,[1]!Tableau1[#All],3,0))</f>
        <v>#REF!</v>
      </c>
      <c r="T1658" s="11">
        <f t="shared" si="298"/>
        <v>49</v>
      </c>
      <c r="U1658" t="str">
        <f t="shared" si="299"/>
        <v>2023-49</v>
      </c>
    </row>
    <row r="1659" spans="5:21" x14ac:dyDescent="0.3">
      <c r="E1659">
        <v>2025548</v>
      </c>
      <c r="H1659">
        <v>20</v>
      </c>
      <c r="I1659" t="s">
        <v>1687</v>
      </c>
      <c r="J1659" t="s">
        <v>14</v>
      </c>
      <c r="K1659" s="10">
        <v>45268</v>
      </c>
      <c r="L1659" t="s">
        <v>1800</v>
      </c>
      <c r="M1659" t="s">
        <v>28</v>
      </c>
      <c r="N1659" t="str">
        <f>IF(VLOOKUP(J1659,[1]liste!M:M,1,0)&gt;0,"oui","non")</f>
        <v>oui</v>
      </c>
      <c r="O1659" t="str">
        <f>VLOOKUP(J1659,[1]liste!M:N,2,0)</f>
        <v>DF</v>
      </c>
      <c r="P1659" t="e">
        <f>MATCH(J1659,[1]!Tableau1[Codearticle],0)</f>
        <v>#REF!</v>
      </c>
      <c r="R1659" t="str">
        <f ca="1">IFERROR(INDEX(Tableau1[[#Headers],[01_LANCEMENT]:[15]],1,MATCH(récap!H1659,OFFSET(Tableau1[[#Headers],[01_LANCEMENT]:[15]],MATCH(récap!J1659,Tableau1[Codearticle],0),0),0)),"")</f>
        <v/>
      </c>
      <c r="S1659" t="e">
        <f>IF(P1659=0,"",VLOOKUP(J1659,[1]!Tableau1[#All],3,0))</f>
        <v>#REF!</v>
      </c>
      <c r="T1659" s="11">
        <f t="shared" si="298"/>
        <v>49</v>
      </c>
      <c r="U1659" t="str">
        <f t="shared" si="299"/>
        <v>2023-49</v>
      </c>
    </row>
    <row r="1660" spans="5:21" x14ac:dyDescent="0.3">
      <c r="E1660">
        <v>7571480</v>
      </c>
      <c r="H1660">
        <v>40</v>
      </c>
      <c r="I1660" t="s">
        <v>1688</v>
      </c>
      <c r="J1660" t="s">
        <v>14</v>
      </c>
      <c r="K1660" s="10">
        <v>45269</v>
      </c>
      <c r="L1660" t="s">
        <v>1800</v>
      </c>
      <c r="M1660" t="s">
        <v>28</v>
      </c>
      <c r="N1660" t="str">
        <f>IF(VLOOKUP(J1660,[1]liste!M:M,1,0)&gt;0,"oui","non")</f>
        <v>oui</v>
      </c>
      <c r="O1660" t="str">
        <f>VLOOKUP(J1660,[1]liste!M:N,2,0)</f>
        <v>DF</v>
      </c>
      <c r="P1660" t="e">
        <f>MATCH(J1660,[1]!Tableau1[Codearticle],0)</f>
        <v>#REF!</v>
      </c>
      <c r="R1660" t="str">
        <f ca="1">IFERROR(INDEX(Tableau1[[#Headers],[01_LANCEMENT]:[15]],1,MATCH(récap!H1660,OFFSET(Tableau1[[#Headers],[01_LANCEMENT]:[15]],MATCH(récap!J1660,Tableau1[Codearticle],0),0),0)),"")</f>
        <v>02</v>
      </c>
      <c r="S1660" t="e">
        <f>IF(P1660=0,"",VLOOKUP(J1660,[1]!Tableau1[#All],3,0))</f>
        <v>#REF!</v>
      </c>
      <c r="T1660" s="11">
        <f t="shared" si="298"/>
        <v>49</v>
      </c>
      <c r="U1660" t="str">
        <f t="shared" si="299"/>
        <v>2023-49</v>
      </c>
    </row>
    <row r="1661" spans="5:21" x14ac:dyDescent="0.3">
      <c r="E1661">
        <v>4923060</v>
      </c>
      <c r="H1661">
        <v>40</v>
      </c>
      <c r="I1661" t="s">
        <v>1689</v>
      </c>
      <c r="J1661" t="s">
        <v>14</v>
      </c>
      <c r="K1661" s="10">
        <v>45273</v>
      </c>
      <c r="L1661" t="s">
        <v>1800</v>
      </c>
      <c r="M1661" t="s">
        <v>28</v>
      </c>
      <c r="N1661" t="str">
        <f>IF(VLOOKUP(J1661,[1]liste!M:M,1,0)&gt;0,"oui","non")</f>
        <v>oui</v>
      </c>
      <c r="O1661" t="str">
        <f>VLOOKUP(J1661,[1]liste!M:N,2,0)</f>
        <v>DF</v>
      </c>
      <c r="P1661" t="e">
        <f>MATCH(J1661,[1]!Tableau1[Codearticle],0)</f>
        <v>#REF!</v>
      </c>
      <c r="R1661" t="str">
        <f ca="1">IFERROR(INDEX(Tableau1[[#Headers],[01_LANCEMENT]:[15]],1,MATCH(récap!H1661,OFFSET(Tableau1[[#Headers],[01_LANCEMENT]:[15]],MATCH(récap!J1661,Tableau1[Codearticle],0),0),0)),"")</f>
        <v>02</v>
      </c>
      <c r="S1661" t="e">
        <f>IF(P1661=0,"",VLOOKUP(J1661,[1]!Tableau1[#All],3,0))</f>
        <v>#REF!</v>
      </c>
      <c r="T1661" s="11">
        <f t="shared" si="298"/>
        <v>50</v>
      </c>
      <c r="U1661" t="str">
        <f t="shared" si="299"/>
        <v>2023-50</v>
      </c>
    </row>
    <row r="1662" spans="5:21" x14ac:dyDescent="0.3">
      <c r="E1662">
        <v>3144453</v>
      </c>
      <c r="H1662">
        <v>20</v>
      </c>
      <c r="I1662" t="s">
        <v>1690</v>
      </c>
      <c r="J1662" t="s">
        <v>14</v>
      </c>
      <c r="K1662" s="10">
        <v>45274</v>
      </c>
      <c r="L1662" t="s">
        <v>1800</v>
      </c>
      <c r="M1662" t="s">
        <v>28</v>
      </c>
      <c r="N1662" t="str">
        <f>IF(VLOOKUP(J1662,[1]liste!M:M,1,0)&gt;0,"oui","non")</f>
        <v>oui</v>
      </c>
      <c r="O1662" t="str">
        <f>VLOOKUP(J1662,[1]liste!M:N,2,0)</f>
        <v>DF</v>
      </c>
      <c r="P1662" t="e">
        <f>MATCH(J1662,[1]!Tableau1[Codearticle],0)</f>
        <v>#REF!</v>
      </c>
      <c r="R1662" t="str">
        <f ca="1">IFERROR(INDEX(Tableau1[[#Headers],[01_LANCEMENT]:[15]],1,MATCH(récap!H1662,OFFSET(Tableau1[[#Headers],[01_LANCEMENT]:[15]],MATCH(récap!J1662,Tableau1[Codearticle],0),0),0)),"")</f>
        <v/>
      </c>
      <c r="S1662" t="e">
        <f>IF(P1662=0,"",VLOOKUP(J1662,[1]!Tableau1[#All],3,0))</f>
        <v>#REF!</v>
      </c>
      <c r="T1662" s="11">
        <f t="shared" si="298"/>
        <v>50</v>
      </c>
      <c r="U1662" t="str">
        <f t="shared" si="299"/>
        <v>2023-50</v>
      </c>
    </row>
    <row r="1663" spans="5:21" x14ac:dyDescent="0.3">
      <c r="E1663">
        <v>8467759</v>
      </c>
      <c r="H1663">
        <v>20</v>
      </c>
      <c r="I1663" t="s">
        <v>1691</v>
      </c>
      <c r="J1663" t="s">
        <v>14</v>
      </c>
      <c r="K1663" s="10">
        <v>45271</v>
      </c>
      <c r="L1663" t="s">
        <v>1800</v>
      </c>
      <c r="M1663" t="s">
        <v>28</v>
      </c>
      <c r="N1663" t="str">
        <f>IF(VLOOKUP(J1663,[1]liste!M:M,1,0)&gt;0,"oui","non")</f>
        <v>oui</v>
      </c>
      <c r="O1663" t="str">
        <f>VLOOKUP(J1663,[1]liste!M:N,2,0)</f>
        <v>DF</v>
      </c>
      <c r="P1663" t="e">
        <f>MATCH(J1663,[1]!Tableau1[Codearticle],0)</f>
        <v>#REF!</v>
      </c>
      <c r="R1663" t="str">
        <f ca="1">IFERROR(INDEX(Tableau1[[#Headers],[01_LANCEMENT]:[15]],1,MATCH(récap!H1663,OFFSET(Tableau1[[#Headers],[01_LANCEMENT]:[15]],MATCH(récap!J1663,Tableau1[Codearticle],0),0),0)),"")</f>
        <v/>
      </c>
      <c r="S1663" t="e">
        <f>IF(P1663=0,"",VLOOKUP(J1663,[1]!Tableau1[#All],3,0))</f>
        <v>#REF!</v>
      </c>
      <c r="T1663" s="11">
        <f t="shared" si="298"/>
        <v>50</v>
      </c>
      <c r="U1663" t="str">
        <f t="shared" si="299"/>
        <v>2023-50</v>
      </c>
    </row>
    <row r="1664" spans="5:21" x14ac:dyDescent="0.3">
      <c r="E1664">
        <v>4156080</v>
      </c>
      <c r="H1664">
        <v>20</v>
      </c>
      <c r="I1664" t="s">
        <v>1692</v>
      </c>
      <c r="J1664" t="s">
        <v>14</v>
      </c>
      <c r="K1664" s="10">
        <v>45280</v>
      </c>
      <c r="L1664" t="s">
        <v>1800</v>
      </c>
      <c r="M1664" t="s">
        <v>28</v>
      </c>
      <c r="N1664" t="str">
        <f>IF(VLOOKUP(J1664,[1]liste!M:M,1,0)&gt;0,"oui","non")</f>
        <v>oui</v>
      </c>
      <c r="O1664" t="str">
        <f>VLOOKUP(J1664,[1]liste!M:N,2,0)</f>
        <v>DF</v>
      </c>
      <c r="P1664" t="e">
        <f>MATCH(J1664,[1]!Tableau1[Codearticle],0)</f>
        <v>#REF!</v>
      </c>
      <c r="R1664" t="str">
        <f ca="1">IFERROR(INDEX(Tableau1[[#Headers],[01_LANCEMENT]:[15]],1,MATCH(récap!H1664,OFFSET(Tableau1[[#Headers],[01_LANCEMENT]:[15]],MATCH(récap!J1664,Tableau1[Codearticle],0),0),0)),"")</f>
        <v/>
      </c>
      <c r="S1664" t="e">
        <f>IF(P1664=0,"",VLOOKUP(J1664,[1]!Tableau1[#All],3,0))</f>
        <v>#REF!</v>
      </c>
      <c r="T1664" s="11">
        <f t="shared" si="298"/>
        <v>51</v>
      </c>
      <c r="U1664" t="str">
        <f t="shared" si="299"/>
        <v>2023-51</v>
      </c>
    </row>
    <row r="1665" spans="5:21" x14ac:dyDescent="0.3">
      <c r="E1665">
        <v>5215814</v>
      </c>
      <c r="H1665">
        <v>20</v>
      </c>
      <c r="I1665" t="s">
        <v>1693</v>
      </c>
      <c r="J1665" t="s">
        <v>14</v>
      </c>
      <c r="K1665" s="10">
        <v>45282</v>
      </c>
      <c r="L1665" t="s">
        <v>1800</v>
      </c>
      <c r="M1665" t="s">
        <v>28</v>
      </c>
      <c r="N1665" t="str">
        <f>IF(VLOOKUP(J1665,[1]liste!M:M,1,0)&gt;0,"oui","non")</f>
        <v>oui</v>
      </c>
      <c r="O1665" t="str">
        <f>VLOOKUP(J1665,[1]liste!M:N,2,0)</f>
        <v>DF</v>
      </c>
      <c r="P1665" t="e">
        <f>MATCH(J1665,[1]!Tableau1[Codearticle],0)</f>
        <v>#REF!</v>
      </c>
      <c r="R1665" t="str">
        <f ca="1">IFERROR(INDEX(Tableau1[[#Headers],[01_LANCEMENT]:[15]],1,MATCH(récap!H1665,OFFSET(Tableau1[[#Headers],[01_LANCEMENT]:[15]],MATCH(récap!J1665,Tableau1[Codearticle],0),0),0)),"")</f>
        <v/>
      </c>
      <c r="S1665" t="e">
        <f>IF(P1665=0,"",VLOOKUP(J1665,[1]!Tableau1[#All],3,0))</f>
        <v>#REF!</v>
      </c>
      <c r="T1665" s="11">
        <f t="shared" si="298"/>
        <v>51</v>
      </c>
      <c r="U1665" t="str">
        <f t="shared" si="299"/>
        <v>2023-51</v>
      </c>
    </row>
    <row r="1666" spans="5:21" x14ac:dyDescent="0.3">
      <c r="E1666">
        <v>4374431</v>
      </c>
      <c r="H1666">
        <v>20</v>
      </c>
      <c r="I1666" t="s">
        <v>1694</v>
      </c>
      <c r="J1666" t="s">
        <v>14</v>
      </c>
      <c r="K1666" s="10">
        <v>45282</v>
      </c>
      <c r="L1666" t="s">
        <v>1800</v>
      </c>
      <c r="M1666" t="s">
        <v>28</v>
      </c>
      <c r="N1666" t="str">
        <f>IF(VLOOKUP(J1666,[1]liste!M:M,1,0)&gt;0,"oui","non")</f>
        <v>oui</v>
      </c>
      <c r="O1666" t="str">
        <f>VLOOKUP(J1666,[1]liste!M:N,2,0)</f>
        <v>DF</v>
      </c>
      <c r="P1666" t="e">
        <f>MATCH(J1666,[1]!Tableau1[Codearticle],0)</f>
        <v>#REF!</v>
      </c>
      <c r="R1666" t="str">
        <f ca="1">IFERROR(INDEX(Tableau1[[#Headers],[01_LANCEMENT]:[15]],1,MATCH(récap!H1666,OFFSET(Tableau1[[#Headers],[01_LANCEMENT]:[15]],MATCH(récap!J1666,Tableau1[Codearticle],0),0),0)),"")</f>
        <v/>
      </c>
      <c r="S1666" t="e">
        <f>IF(P1666=0,"",VLOOKUP(J1666,[1]!Tableau1[#All],3,0))</f>
        <v>#REF!</v>
      </c>
      <c r="T1666" s="11">
        <f t="shared" si="298"/>
        <v>51</v>
      </c>
      <c r="U1666" t="str">
        <f t="shared" si="299"/>
        <v>2023-51</v>
      </c>
    </row>
    <row r="1667" spans="5:21" x14ac:dyDescent="0.3">
      <c r="E1667">
        <v>8304982</v>
      </c>
      <c r="H1667">
        <v>20</v>
      </c>
      <c r="I1667" t="s">
        <v>1695</v>
      </c>
      <c r="J1667" t="s">
        <v>14</v>
      </c>
      <c r="K1667" s="10">
        <v>45278</v>
      </c>
      <c r="L1667" t="s">
        <v>1800</v>
      </c>
      <c r="M1667" t="s">
        <v>28</v>
      </c>
      <c r="N1667" t="str">
        <f>IF(VLOOKUP(J1667,[1]liste!M:M,1,0)&gt;0,"oui","non")</f>
        <v>oui</v>
      </c>
      <c r="O1667" t="str">
        <f>VLOOKUP(J1667,[1]liste!M:N,2,0)</f>
        <v>DF</v>
      </c>
      <c r="P1667" t="e">
        <f>MATCH(J1667,[1]!Tableau1[Codearticle],0)</f>
        <v>#REF!</v>
      </c>
      <c r="R1667" t="str">
        <f ca="1">IFERROR(INDEX(Tableau1[[#Headers],[01_LANCEMENT]:[15]],1,MATCH(récap!H1667,OFFSET(Tableau1[[#Headers],[01_LANCEMENT]:[15]],MATCH(récap!J1667,Tableau1[Codearticle],0),0),0)),"")</f>
        <v/>
      </c>
      <c r="S1667" t="e">
        <f>IF(P1667=0,"",VLOOKUP(J1667,[1]!Tableau1[#All],3,0))</f>
        <v>#REF!</v>
      </c>
      <c r="T1667" s="11">
        <f t="shared" si="298"/>
        <v>51</v>
      </c>
      <c r="U1667" t="str">
        <f t="shared" si="299"/>
        <v>2023-51</v>
      </c>
    </row>
    <row r="1668" spans="5:21" x14ac:dyDescent="0.3">
      <c r="E1668">
        <v>7889901</v>
      </c>
      <c r="H1668">
        <v>160</v>
      </c>
      <c r="I1668" t="s">
        <v>1696</v>
      </c>
      <c r="J1668" t="s">
        <v>14</v>
      </c>
      <c r="K1668" s="10">
        <v>45250</v>
      </c>
      <c r="L1668" t="s">
        <v>1800</v>
      </c>
      <c r="M1668" t="s">
        <v>28</v>
      </c>
      <c r="N1668" t="str">
        <f>IF(VLOOKUP(J1668,[1]liste!M:M,1,0)&gt;0,"oui","non")</f>
        <v>oui</v>
      </c>
      <c r="O1668" t="str">
        <f>VLOOKUP(J1668,[1]liste!M:N,2,0)</f>
        <v>DF</v>
      </c>
      <c r="P1668" t="e">
        <f>MATCH(J1668,[1]!Tableau1[Codearticle],0)</f>
        <v>#REF!</v>
      </c>
      <c r="R1668" t="str">
        <f ca="1">IFERROR(INDEX(Tableau1[[#Headers],[01_LANCEMENT]:[15]],1,MATCH(récap!H1668,OFFSET(Tableau1[[#Headers],[01_LANCEMENT]:[15]],MATCH(récap!J1668,Tableau1[Codearticle],0),0),0)),"")</f>
        <v/>
      </c>
      <c r="S1668" t="e">
        <f>IF(P1668=0,"",VLOOKUP(J1668,[1]!Tableau1[#All],3,0))</f>
        <v>#REF!</v>
      </c>
      <c r="T1668" s="11">
        <f t="shared" ref="T1668:T1675" si="300">_xlfn.ISOWEEKNUM(K1668)</f>
        <v>47</v>
      </c>
      <c r="U1668" t="str">
        <f t="shared" ref="U1668:U1675" si="301">YEAR(K1668)&amp;"-"&amp;""&amp;T1668</f>
        <v>2023-47</v>
      </c>
    </row>
    <row r="1669" spans="5:21" x14ac:dyDescent="0.3">
      <c r="E1669">
        <v>3076232</v>
      </c>
      <c r="H1669">
        <v>160</v>
      </c>
      <c r="I1669" t="s">
        <v>1697</v>
      </c>
      <c r="J1669" t="s">
        <v>14</v>
      </c>
      <c r="K1669" s="10">
        <v>45247</v>
      </c>
      <c r="L1669" t="s">
        <v>1800</v>
      </c>
      <c r="M1669" t="s">
        <v>28</v>
      </c>
      <c r="N1669" t="str">
        <f>IF(VLOOKUP(J1669,[1]liste!M:M,1,0)&gt;0,"oui","non")</f>
        <v>oui</v>
      </c>
      <c r="O1669" t="str">
        <f>VLOOKUP(J1669,[1]liste!M:N,2,0)</f>
        <v>DF</v>
      </c>
      <c r="P1669" t="e">
        <f>MATCH(J1669,[1]!Tableau1[Codearticle],0)</f>
        <v>#REF!</v>
      </c>
      <c r="R1669" t="str">
        <f ca="1">IFERROR(INDEX(Tableau1[[#Headers],[01_LANCEMENT]:[15]],1,MATCH(récap!H1669,OFFSET(Tableau1[[#Headers],[01_LANCEMENT]:[15]],MATCH(récap!J1669,Tableau1[Codearticle],0),0),0)),"")</f>
        <v/>
      </c>
      <c r="S1669" t="e">
        <f>IF(P1669=0,"",VLOOKUP(J1669,[1]!Tableau1[#All],3,0))</f>
        <v>#REF!</v>
      </c>
      <c r="T1669" s="11">
        <f t="shared" si="300"/>
        <v>46</v>
      </c>
      <c r="U1669" t="str">
        <f t="shared" si="301"/>
        <v>2023-46</v>
      </c>
    </row>
    <row r="1670" spans="5:21" x14ac:dyDescent="0.3">
      <c r="E1670">
        <v>4539140</v>
      </c>
      <c r="H1670">
        <v>160</v>
      </c>
      <c r="I1670" t="s">
        <v>1698</v>
      </c>
      <c r="J1670" t="s">
        <v>14</v>
      </c>
      <c r="K1670" s="10">
        <v>45259</v>
      </c>
      <c r="L1670" t="s">
        <v>1800</v>
      </c>
      <c r="M1670" t="s">
        <v>28</v>
      </c>
      <c r="N1670" t="str">
        <f>IF(VLOOKUP(J1670,[1]liste!M:M,1,0)&gt;0,"oui","non")</f>
        <v>oui</v>
      </c>
      <c r="O1670" t="str">
        <f>VLOOKUP(J1670,[1]liste!M:N,2,0)</f>
        <v>DF</v>
      </c>
      <c r="P1670" t="e">
        <f>MATCH(J1670,[1]!Tableau1[Codearticle],0)</f>
        <v>#REF!</v>
      </c>
      <c r="R1670" t="str">
        <f ca="1">IFERROR(INDEX(Tableau1[[#Headers],[01_LANCEMENT]:[15]],1,MATCH(récap!H1670,OFFSET(Tableau1[[#Headers],[01_LANCEMENT]:[15]],MATCH(récap!J1670,Tableau1[Codearticle],0),0),0)),"")</f>
        <v/>
      </c>
      <c r="S1670" t="e">
        <f>IF(P1670=0,"",VLOOKUP(J1670,[1]!Tableau1[#All],3,0))</f>
        <v>#REF!</v>
      </c>
      <c r="T1670" s="11">
        <f t="shared" si="300"/>
        <v>48</v>
      </c>
      <c r="U1670" t="str">
        <f t="shared" si="301"/>
        <v>2023-48</v>
      </c>
    </row>
    <row r="1671" spans="5:21" x14ac:dyDescent="0.3">
      <c r="E1671">
        <v>2097516</v>
      </c>
      <c r="H1671">
        <v>160</v>
      </c>
      <c r="I1671" t="s">
        <v>1699</v>
      </c>
      <c r="J1671" t="s">
        <v>14</v>
      </c>
      <c r="K1671" s="10">
        <v>45273</v>
      </c>
      <c r="L1671" t="s">
        <v>1800</v>
      </c>
      <c r="M1671" t="s">
        <v>28</v>
      </c>
      <c r="N1671" t="str">
        <f>IF(VLOOKUP(J1671,[1]liste!M:M,1,0)&gt;0,"oui","non")</f>
        <v>oui</v>
      </c>
      <c r="O1671" t="str">
        <f>VLOOKUP(J1671,[1]liste!M:N,2,0)</f>
        <v>DF</v>
      </c>
      <c r="P1671" t="e">
        <f>MATCH(J1671,[1]!Tableau1[Codearticle],0)</f>
        <v>#REF!</v>
      </c>
      <c r="R1671" t="str">
        <f ca="1">IFERROR(INDEX(Tableau1[[#Headers],[01_LANCEMENT]:[15]],1,MATCH(récap!H1671,OFFSET(Tableau1[[#Headers],[01_LANCEMENT]:[15]],MATCH(récap!J1671,Tableau1[Codearticle],0),0),0)),"")</f>
        <v/>
      </c>
      <c r="S1671" t="e">
        <f>IF(P1671=0,"",VLOOKUP(J1671,[1]!Tableau1[#All],3,0))</f>
        <v>#REF!</v>
      </c>
      <c r="T1671" s="11">
        <f t="shared" si="300"/>
        <v>50</v>
      </c>
      <c r="U1671" t="str">
        <f t="shared" si="301"/>
        <v>2023-50</v>
      </c>
    </row>
    <row r="1672" spans="5:21" x14ac:dyDescent="0.3">
      <c r="E1672">
        <v>9775173</v>
      </c>
      <c r="H1672">
        <v>160</v>
      </c>
      <c r="I1672" t="s">
        <v>1700</v>
      </c>
      <c r="J1672" t="s">
        <v>14</v>
      </c>
      <c r="K1672" s="10">
        <v>45282</v>
      </c>
      <c r="L1672" t="s">
        <v>1800</v>
      </c>
      <c r="M1672" t="s">
        <v>28</v>
      </c>
      <c r="N1672" t="str">
        <f>IF(VLOOKUP(J1672,[1]liste!M:M,1,0)&gt;0,"oui","non")</f>
        <v>oui</v>
      </c>
      <c r="O1672" t="str">
        <f>VLOOKUP(J1672,[1]liste!M:N,2,0)</f>
        <v>DF</v>
      </c>
      <c r="P1672" t="e">
        <f>MATCH(J1672,[1]!Tableau1[Codearticle],0)</f>
        <v>#REF!</v>
      </c>
      <c r="R1672" t="str">
        <f ca="1">IFERROR(INDEX(Tableau1[[#Headers],[01_LANCEMENT]:[15]],1,MATCH(récap!H1672,OFFSET(Tableau1[[#Headers],[01_LANCEMENT]:[15]],MATCH(récap!J1672,Tableau1[Codearticle],0),0),0)),"")</f>
        <v/>
      </c>
      <c r="S1672" t="e">
        <f>IF(P1672=0,"",VLOOKUP(J1672,[1]!Tableau1[#All],3,0))</f>
        <v>#REF!</v>
      </c>
      <c r="T1672" s="11">
        <f t="shared" si="300"/>
        <v>51</v>
      </c>
      <c r="U1672" t="str">
        <f t="shared" si="301"/>
        <v>2023-51</v>
      </c>
    </row>
    <row r="1673" spans="5:21" x14ac:dyDescent="0.3">
      <c r="E1673">
        <v>6610552</v>
      </c>
      <c r="H1673">
        <v>75</v>
      </c>
      <c r="I1673" t="s">
        <v>1701</v>
      </c>
      <c r="J1673" t="s">
        <v>14</v>
      </c>
      <c r="K1673" s="10">
        <v>45273</v>
      </c>
      <c r="L1673" t="s">
        <v>1800</v>
      </c>
      <c r="M1673" t="s">
        <v>28</v>
      </c>
      <c r="N1673" t="str">
        <f>IF(VLOOKUP(J1673,[1]liste!M:M,1,0)&gt;0,"oui","non")</f>
        <v>oui</v>
      </c>
      <c r="O1673" t="str">
        <f>VLOOKUP(J1673,[1]liste!M:N,2,0)</f>
        <v>DF</v>
      </c>
      <c r="P1673" t="e">
        <f>MATCH(J1673,[1]!Tableau1[Codearticle],0)</f>
        <v>#REF!</v>
      </c>
      <c r="R1673" t="str">
        <f ca="1">IFERROR(INDEX(Tableau1[[#Headers],[01_LANCEMENT]:[15]],1,MATCH(récap!H1673,OFFSET(Tableau1[[#Headers],[01_LANCEMENT]:[15]],MATCH(récap!J1673,Tableau1[Codearticle],0),0),0)),"")</f>
        <v/>
      </c>
      <c r="S1673" t="e">
        <f>IF(P1673=0,"",VLOOKUP(J1673,[1]!Tableau1[#All],3,0))</f>
        <v>#REF!</v>
      </c>
      <c r="T1673" s="11">
        <f t="shared" si="300"/>
        <v>50</v>
      </c>
      <c r="U1673" t="str">
        <f t="shared" si="301"/>
        <v>2023-50</v>
      </c>
    </row>
    <row r="1674" spans="5:21" x14ac:dyDescent="0.3">
      <c r="E1674">
        <v>1503918</v>
      </c>
      <c r="H1674">
        <v>75</v>
      </c>
      <c r="I1674" t="s">
        <v>1702</v>
      </c>
      <c r="J1674" t="s">
        <v>14</v>
      </c>
      <c r="K1674" s="10">
        <v>45282</v>
      </c>
      <c r="L1674" t="s">
        <v>1800</v>
      </c>
      <c r="M1674" t="s">
        <v>28</v>
      </c>
      <c r="N1674" t="str">
        <f>IF(VLOOKUP(J1674,[1]liste!M:M,1,0)&gt;0,"oui","non")</f>
        <v>oui</v>
      </c>
      <c r="O1674" t="str">
        <f>VLOOKUP(J1674,[1]liste!M:N,2,0)</f>
        <v>DF</v>
      </c>
      <c r="P1674" t="e">
        <f>MATCH(J1674,[1]!Tableau1[Codearticle],0)</f>
        <v>#REF!</v>
      </c>
      <c r="R1674" t="str">
        <f ca="1">IFERROR(INDEX(Tableau1[[#Headers],[01_LANCEMENT]:[15]],1,MATCH(récap!H1674,OFFSET(Tableau1[[#Headers],[01_LANCEMENT]:[15]],MATCH(récap!J1674,Tableau1[Codearticle],0),0),0)),"")</f>
        <v/>
      </c>
      <c r="S1674" t="e">
        <f>IF(P1674=0,"",VLOOKUP(J1674,[1]!Tableau1[#All],3,0))</f>
        <v>#REF!</v>
      </c>
      <c r="T1674" s="11">
        <f t="shared" si="300"/>
        <v>51</v>
      </c>
      <c r="U1674" t="str">
        <f t="shared" si="301"/>
        <v>2023-51</v>
      </c>
    </row>
    <row r="1675" spans="5:21" x14ac:dyDescent="0.3">
      <c r="E1675">
        <v>3025404</v>
      </c>
      <c r="H1675">
        <v>220</v>
      </c>
      <c r="I1675" t="s">
        <v>1703</v>
      </c>
      <c r="J1675" t="s">
        <v>14</v>
      </c>
      <c r="K1675" s="10">
        <v>45245</v>
      </c>
      <c r="L1675" t="s">
        <v>1800</v>
      </c>
      <c r="M1675" t="s">
        <v>28</v>
      </c>
      <c r="N1675" t="str">
        <f>IF(VLOOKUP(J1675,[1]liste!M:M,1,0)&gt;0,"oui","non")</f>
        <v>oui</v>
      </c>
      <c r="O1675" t="str">
        <f>VLOOKUP(J1675,[1]liste!M:N,2,0)</f>
        <v>DF</v>
      </c>
      <c r="P1675" t="e">
        <f>MATCH(J1675,[1]!Tableau1[Codearticle],0)</f>
        <v>#REF!</v>
      </c>
      <c r="R1675" t="str">
        <f ca="1">IFERROR(INDEX(Tableau1[[#Headers],[01_LANCEMENT]:[15]],1,MATCH(récap!H1675,OFFSET(Tableau1[[#Headers],[01_LANCEMENT]:[15]],MATCH(récap!J1675,Tableau1[Codearticle],0),0),0)),"")</f>
        <v>05</v>
      </c>
      <c r="S1675" t="e">
        <f>IF(P1675=0,"",VLOOKUP(J1675,[1]!Tableau1[#All],3,0))</f>
        <v>#REF!</v>
      </c>
      <c r="T1675" s="11">
        <f t="shared" si="300"/>
        <v>46</v>
      </c>
      <c r="U1675" t="str">
        <f t="shared" si="301"/>
        <v>2023-46</v>
      </c>
    </row>
    <row r="1676" spans="5:21" x14ac:dyDescent="0.3">
      <c r="E1676">
        <v>5445685</v>
      </c>
      <c r="H1676">
        <v>220</v>
      </c>
      <c r="I1676" t="s">
        <v>1704</v>
      </c>
      <c r="J1676" t="s">
        <v>14</v>
      </c>
      <c r="K1676" s="10">
        <v>45236</v>
      </c>
      <c r="L1676" t="s">
        <v>1800</v>
      </c>
      <c r="M1676" t="s">
        <v>28</v>
      </c>
      <c r="N1676" t="str">
        <f>IF(VLOOKUP(J1676,[1]liste!M:M,1,0)&gt;0,"oui","non")</f>
        <v>oui</v>
      </c>
      <c r="O1676" t="str">
        <f>VLOOKUP(J1676,[1]liste!M:N,2,0)</f>
        <v>DF</v>
      </c>
      <c r="P1676" t="e">
        <f>MATCH(J1676,[1]!Tableau1[Codearticle],0)</f>
        <v>#REF!</v>
      </c>
      <c r="R1676" t="str">
        <f ca="1">IFERROR(INDEX(Tableau1[[#Headers],[01_LANCEMENT]:[15]],1,MATCH(récap!H1676,OFFSET(Tableau1[[#Headers],[01_LANCEMENT]:[15]],MATCH(récap!J1676,Tableau1[Codearticle],0),0),0)),"")</f>
        <v>05</v>
      </c>
      <c r="S1676" t="e">
        <f>IF(P1676=0,"",VLOOKUP(J1676,[1]!Tableau1[#All],3,0))</f>
        <v>#REF!</v>
      </c>
      <c r="T1676" s="11">
        <f t="shared" ref="T1676:T1687" si="302">_xlfn.ISOWEEKNUM(K1676)</f>
        <v>45</v>
      </c>
      <c r="U1676" t="str">
        <f t="shared" ref="U1676:U1687" si="303">YEAR(K1676)&amp;"-"&amp;""&amp;T1676</f>
        <v>2023-45</v>
      </c>
    </row>
    <row r="1677" spans="5:21" x14ac:dyDescent="0.3">
      <c r="E1677">
        <v>8285968</v>
      </c>
      <c r="H1677">
        <v>220</v>
      </c>
      <c r="I1677" t="s">
        <v>1705</v>
      </c>
      <c r="J1677" t="s">
        <v>14</v>
      </c>
      <c r="K1677" s="10">
        <v>45246</v>
      </c>
      <c r="L1677" t="s">
        <v>1800</v>
      </c>
      <c r="M1677" t="s">
        <v>28</v>
      </c>
      <c r="N1677" t="str">
        <f>IF(VLOOKUP(J1677,[1]liste!M:M,1,0)&gt;0,"oui","non")</f>
        <v>oui</v>
      </c>
      <c r="O1677" t="str">
        <f>VLOOKUP(J1677,[1]liste!M:N,2,0)</f>
        <v>DF</v>
      </c>
      <c r="P1677" t="e">
        <f>MATCH(J1677,[1]!Tableau1[Codearticle],0)</f>
        <v>#REF!</v>
      </c>
      <c r="R1677" t="str">
        <f ca="1">IFERROR(INDEX(Tableau1[[#Headers],[01_LANCEMENT]:[15]],1,MATCH(récap!H1677,OFFSET(Tableau1[[#Headers],[01_LANCEMENT]:[15]],MATCH(récap!J1677,Tableau1[Codearticle],0),0),0)),"")</f>
        <v>05</v>
      </c>
      <c r="S1677" t="e">
        <f>IF(P1677=0,"",VLOOKUP(J1677,[1]!Tableau1[#All],3,0))</f>
        <v>#REF!</v>
      </c>
      <c r="T1677" s="11">
        <f t="shared" si="302"/>
        <v>46</v>
      </c>
      <c r="U1677" t="str">
        <f t="shared" si="303"/>
        <v>2023-46</v>
      </c>
    </row>
    <row r="1678" spans="5:21" x14ac:dyDescent="0.3">
      <c r="E1678">
        <v>3825901</v>
      </c>
      <c r="H1678">
        <v>110</v>
      </c>
      <c r="I1678" t="s">
        <v>1706</v>
      </c>
      <c r="J1678" t="s">
        <v>14</v>
      </c>
      <c r="K1678" s="10">
        <v>45254</v>
      </c>
      <c r="L1678" t="s">
        <v>1800</v>
      </c>
      <c r="M1678" t="s">
        <v>28</v>
      </c>
      <c r="N1678" t="str">
        <f>IF(VLOOKUP(J1678,[1]liste!M:M,1,0)&gt;0,"oui","non")</f>
        <v>oui</v>
      </c>
      <c r="O1678" t="str">
        <f>VLOOKUP(J1678,[1]liste!M:N,2,0)</f>
        <v>DF</v>
      </c>
      <c r="P1678" t="e">
        <f>MATCH(J1678,[1]!Tableau1[Codearticle],0)</f>
        <v>#REF!</v>
      </c>
      <c r="R1678" t="str">
        <f ca="1">IFERROR(INDEX(Tableau1[[#Headers],[01_LANCEMENT]:[15]],1,MATCH(récap!H1678,OFFSET(Tableau1[[#Headers],[01_LANCEMENT]:[15]],MATCH(récap!J1678,Tableau1[Codearticle],0),0),0)),"")</f>
        <v/>
      </c>
      <c r="S1678" t="e">
        <f>IF(P1678=0,"",VLOOKUP(J1678,[1]!Tableau1[#All],3,0))</f>
        <v>#REF!</v>
      </c>
      <c r="T1678" s="11">
        <f t="shared" si="302"/>
        <v>47</v>
      </c>
      <c r="U1678" t="str">
        <f t="shared" si="303"/>
        <v>2023-47</v>
      </c>
    </row>
    <row r="1679" spans="5:21" x14ac:dyDescent="0.3">
      <c r="E1679">
        <v>6297296</v>
      </c>
      <c r="H1679">
        <v>110</v>
      </c>
      <c r="I1679" t="s">
        <v>1707</v>
      </c>
      <c r="J1679" t="s">
        <v>14</v>
      </c>
      <c r="K1679" s="10">
        <v>45245</v>
      </c>
      <c r="L1679" t="s">
        <v>1800</v>
      </c>
      <c r="M1679" t="s">
        <v>28</v>
      </c>
      <c r="N1679" t="str">
        <f>IF(VLOOKUP(J1679,[1]liste!M:M,1,0)&gt;0,"oui","non")</f>
        <v>oui</v>
      </c>
      <c r="O1679" t="str">
        <f>VLOOKUP(J1679,[1]liste!M:N,2,0)</f>
        <v>DF</v>
      </c>
      <c r="P1679" t="e">
        <f>MATCH(J1679,[1]!Tableau1[Codearticle],0)</f>
        <v>#REF!</v>
      </c>
      <c r="R1679" t="str">
        <f ca="1">IFERROR(INDEX(Tableau1[[#Headers],[01_LANCEMENT]:[15]],1,MATCH(récap!H1679,OFFSET(Tableau1[[#Headers],[01_LANCEMENT]:[15]],MATCH(récap!J1679,Tableau1[Codearticle],0),0),0)),"")</f>
        <v/>
      </c>
      <c r="S1679" t="e">
        <f>IF(P1679=0,"",VLOOKUP(J1679,[1]!Tableau1[#All],3,0))</f>
        <v>#REF!</v>
      </c>
      <c r="T1679" s="11">
        <f t="shared" si="302"/>
        <v>46</v>
      </c>
      <c r="U1679" t="str">
        <f t="shared" si="303"/>
        <v>2023-46</v>
      </c>
    </row>
    <row r="1680" spans="5:21" x14ac:dyDescent="0.3">
      <c r="E1680">
        <v>5529098</v>
      </c>
      <c r="H1680">
        <v>110</v>
      </c>
      <c r="I1680" t="s">
        <v>1708</v>
      </c>
      <c r="J1680" t="s">
        <v>14</v>
      </c>
      <c r="K1680" s="10">
        <v>45281</v>
      </c>
      <c r="L1680" t="s">
        <v>1800</v>
      </c>
      <c r="M1680" t="s">
        <v>28</v>
      </c>
      <c r="N1680" t="str">
        <f>IF(VLOOKUP(J1680,[1]liste!M:M,1,0)&gt;0,"oui","non")</f>
        <v>oui</v>
      </c>
      <c r="O1680" t="str">
        <f>VLOOKUP(J1680,[1]liste!M:N,2,0)</f>
        <v>DF</v>
      </c>
      <c r="P1680" t="e">
        <f>MATCH(J1680,[1]!Tableau1[Codearticle],0)</f>
        <v>#REF!</v>
      </c>
      <c r="R1680" t="str">
        <f ca="1">IFERROR(INDEX(Tableau1[[#Headers],[01_LANCEMENT]:[15]],1,MATCH(récap!H1680,OFFSET(Tableau1[[#Headers],[01_LANCEMENT]:[15]],MATCH(récap!J1680,Tableau1[Codearticle],0),0),0)),"")</f>
        <v/>
      </c>
      <c r="S1680" t="e">
        <f>IF(P1680=0,"",VLOOKUP(J1680,[1]!Tableau1[#All],3,0))</f>
        <v>#REF!</v>
      </c>
      <c r="T1680" s="11">
        <f t="shared" si="302"/>
        <v>51</v>
      </c>
      <c r="U1680" t="str">
        <f t="shared" si="303"/>
        <v>2023-51</v>
      </c>
    </row>
    <row r="1681" spans="5:21" x14ac:dyDescent="0.3">
      <c r="E1681">
        <v>5741421</v>
      </c>
      <c r="H1681">
        <v>9047</v>
      </c>
      <c r="I1681" t="s">
        <v>1709</v>
      </c>
      <c r="J1681" t="s">
        <v>14</v>
      </c>
      <c r="K1681" s="10">
        <v>45273</v>
      </c>
      <c r="L1681" t="s">
        <v>1800</v>
      </c>
      <c r="M1681" t="s">
        <v>29</v>
      </c>
      <c r="N1681" t="str">
        <f>IF(VLOOKUP(J1681,[1]liste!M:M,1,0)&gt;0,"oui","non")</f>
        <v>oui</v>
      </c>
      <c r="O1681" t="str">
        <f>VLOOKUP(J1681,[1]liste!M:N,2,0)</f>
        <v>DF</v>
      </c>
      <c r="P1681" t="e">
        <f>MATCH(J1681,[1]!Tableau1[Codearticle],0)</f>
        <v>#REF!</v>
      </c>
      <c r="R1681" t="str">
        <f ca="1">IFERROR(INDEX(Tableau1[[#Headers],[01_LANCEMENT]:[15]],1,MATCH(récap!H1681,OFFSET(Tableau1[[#Headers],[01_LANCEMENT]:[15]],MATCH(récap!J1681,Tableau1[Codearticle],0),0),0)),"")</f>
        <v/>
      </c>
      <c r="S1681" t="e">
        <f>IF(P1681=0,"",VLOOKUP(J1681,[1]!Tableau1[#All],3,0))</f>
        <v>#REF!</v>
      </c>
      <c r="T1681" s="11">
        <f t="shared" si="302"/>
        <v>50</v>
      </c>
      <c r="U1681" t="str">
        <f t="shared" si="303"/>
        <v>2023-50</v>
      </c>
    </row>
    <row r="1682" spans="5:21" x14ac:dyDescent="0.3">
      <c r="E1682">
        <v>4237674</v>
      </c>
      <c r="H1682">
        <v>975</v>
      </c>
      <c r="I1682" t="s">
        <v>1710</v>
      </c>
      <c r="J1682" t="s">
        <v>14</v>
      </c>
      <c r="K1682" s="10">
        <v>45271</v>
      </c>
      <c r="L1682" t="s">
        <v>1800</v>
      </c>
      <c r="M1682" t="s">
        <v>28</v>
      </c>
      <c r="N1682" t="str">
        <f>IF(VLOOKUP(J1682,[1]liste!M:M,1,0)&gt;0,"oui","non")</f>
        <v>oui</v>
      </c>
      <c r="O1682" t="str">
        <f>VLOOKUP(J1682,[1]liste!M:N,2,0)</f>
        <v>DF</v>
      </c>
      <c r="P1682" t="e">
        <f>MATCH(J1682,[1]!Tableau1[Codearticle],0)</f>
        <v>#REF!</v>
      </c>
      <c r="R1682" t="str">
        <f ca="1">IFERROR(INDEX(Tableau1[[#Headers],[01_LANCEMENT]:[15]],1,MATCH(récap!H1682,OFFSET(Tableau1[[#Headers],[01_LANCEMENT]:[15]],MATCH(récap!J1682,Tableau1[Codearticle],0),0),0)),"")</f>
        <v/>
      </c>
      <c r="S1682" t="e">
        <f>IF(P1682=0,"",VLOOKUP(J1682,[1]!Tableau1[#All],3,0))</f>
        <v>#REF!</v>
      </c>
      <c r="T1682" s="11">
        <f t="shared" si="302"/>
        <v>50</v>
      </c>
      <c r="U1682" t="str">
        <f t="shared" si="303"/>
        <v>2023-50</v>
      </c>
    </row>
    <row r="1683" spans="5:21" x14ac:dyDescent="0.3">
      <c r="E1683">
        <v>5484252</v>
      </c>
      <c r="H1683">
        <v>9255</v>
      </c>
      <c r="I1683" t="s">
        <v>1711</v>
      </c>
      <c r="J1683" t="s">
        <v>14</v>
      </c>
      <c r="K1683" s="10">
        <v>45268</v>
      </c>
      <c r="L1683" t="s">
        <v>1800</v>
      </c>
      <c r="M1683" t="s">
        <v>28</v>
      </c>
      <c r="N1683" t="str">
        <f>IF(VLOOKUP(J1683,[1]liste!M:M,1,0)&gt;0,"oui","non")</f>
        <v>oui</v>
      </c>
      <c r="O1683" t="str">
        <f>VLOOKUP(J1683,[1]liste!M:N,2,0)</f>
        <v>DF</v>
      </c>
      <c r="P1683" t="e">
        <f>MATCH(J1683,[1]!Tableau1[Codearticle],0)</f>
        <v>#REF!</v>
      </c>
      <c r="R1683" t="str">
        <f ca="1">IFERROR(INDEX(Tableau1[[#Headers],[01_LANCEMENT]:[15]],1,MATCH(récap!H1683,OFFSET(Tableau1[[#Headers],[01_LANCEMENT]:[15]],MATCH(récap!J1683,Tableau1[Codearticle],0),0),0)),"")</f>
        <v/>
      </c>
      <c r="S1683" t="e">
        <f>IF(P1683=0,"",VLOOKUP(J1683,[1]!Tableau1[#All],3,0))</f>
        <v>#REF!</v>
      </c>
      <c r="T1683" s="11">
        <f t="shared" si="302"/>
        <v>49</v>
      </c>
      <c r="U1683" t="str">
        <f t="shared" si="303"/>
        <v>2023-49</v>
      </c>
    </row>
    <row r="1684" spans="5:21" x14ac:dyDescent="0.3">
      <c r="E1684">
        <v>4715609</v>
      </c>
      <c r="H1684">
        <v>9070</v>
      </c>
      <c r="I1684" t="s">
        <v>1712</v>
      </c>
      <c r="J1684" t="s">
        <v>14</v>
      </c>
      <c r="K1684" s="10">
        <v>45260</v>
      </c>
      <c r="L1684" t="s">
        <v>1800</v>
      </c>
      <c r="M1684" t="s">
        <v>28</v>
      </c>
      <c r="N1684" t="str">
        <f>IF(VLOOKUP(J1684,[1]liste!M:M,1,0)&gt;0,"oui","non")</f>
        <v>oui</v>
      </c>
      <c r="O1684" t="str">
        <f>VLOOKUP(J1684,[1]liste!M:N,2,0)</f>
        <v>DF</v>
      </c>
      <c r="P1684" t="e">
        <f>MATCH(J1684,[1]!Tableau1[Codearticle],0)</f>
        <v>#REF!</v>
      </c>
      <c r="R1684" t="str">
        <f ca="1">IFERROR(INDEX(Tableau1[[#Headers],[01_LANCEMENT]:[15]],1,MATCH(récap!H1684,OFFSET(Tableau1[[#Headers],[01_LANCEMENT]:[15]],MATCH(récap!J1684,Tableau1[Codearticle],0),0),0)),"")</f>
        <v/>
      </c>
      <c r="S1684" t="e">
        <f>IF(P1684=0,"",VLOOKUP(J1684,[1]!Tableau1[#All],3,0))</f>
        <v>#REF!</v>
      </c>
      <c r="T1684" s="11">
        <f t="shared" si="302"/>
        <v>48</v>
      </c>
      <c r="U1684" t="str">
        <f t="shared" si="303"/>
        <v>2023-48</v>
      </c>
    </row>
    <row r="1685" spans="5:21" x14ac:dyDescent="0.3">
      <c r="E1685">
        <v>5635857</v>
      </c>
      <c r="H1685">
        <v>9010</v>
      </c>
      <c r="I1685" t="s">
        <v>1713</v>
      </c>
      <c r="J1685" t="s">
        <v>14</v>
      </c>
      <c r="K1685" s="10">
        <v>45289</v>
      </c>
      <c r="L1685" t="s">
        <v>1800</v>
      </c>
      <c r="M1685" t="s">
        <v>28</v>
      </c>
      <c r="N1685" t="str">
        <f>IF(VLOOKUP(J1685,[1]liste!M:M,1,0)&gt;0,"oui","non")</f>
        <v>oui</v>
      </c>
      <c r="O1685" t="str">
        <f>VLOOKUP(J1685,[1]liste!M:N,2,0)</f>
        <v>DF</v>
      </c>
      <c r="P1685" t="e">
        <f>MATCH(J1685,[1]!Tableau1[Codearticle],0)</f>
        <v>#REF!</v>
      </c>
      <c r="R1685" t="str">
        <f ca="1">IFERROR(INDEX(Tableau1[[#Headers],[01_LANCEMENT]:[15]],1,MATCH(récap!H1685,OFFSET(Tableau1[[#Headers],[01_LANCEMENT]:[15]],MATCH(récap!J1685,Tableau1[Codearticle],0),0),0)),"")</f>
        <v/>
      </c>
      <c r="S1685" t="e">
        <f>IF(P1685=0,"",VLOOKUP(J1685,[1]!Tableau1[#All],3,0))</f>
        <v>#REF!</v>
      </c>
      <c r="T1685" s="11">
        <f t="shared" si="302"/>
        <v>52</v>
      </c>
      <c r="U1685" t="str">
        <f t="shared" si="303"/>
        <v>2023-52</v>
      </c>
    </row>
    <row r="1686" spans="5:21" x14ac:dyDescent="0.3">
      <c r="E1686">
        <v>3447805</v>
      </c>
      <c r="H1686">
        <v>250</v>
      </c>
      <c r="I1686" t="s">
        <v>1714</v>
      </c>
      <c r="J1686" t="s">
        <v>14</v>
      </c>
      <c r="K1686" s="10">
        <v>45237</v>
      </c>
      <c r="L1686" t="s">
        <v>1800</v>
      </c>
      <c r="M1686" t="s">
        <v>28</v>
      </c>
      <c r="N1686" t="str">
        <f>IF(VLOOKUP(J1686,[1]liste!M:M,1,0)&gt;0,"oui","non")</f>
        <v>oui</v>
      </c>
      <c r="O1686" t="str">
        <f>VLOOKUP(J1686,[1]liste!M:N,2,0)</f>
        <v>DF</v>
      </c>
      <c r="P1686" t="e">
        <f>MATCH(J1686,[1]!Tableau1[Codearticle],0)</f>
        <v>#REF!</v>
      </c>
      <c r="R1686" t="str">
        <f ca="1">IFERROR(INDEX(Tableau1[[#Headers],[01_LANCEMENT]:[15]],1,MATCH(récap!H1686,OFFSET(Tableau1[[#Headers],[01_LANCEMENT]:[15]],MATCH(récap!J1686,Tableau1[Codearticle],0),0),0)),"")</f>
        <v/>
      </c>
      <c r="S1686" t="e">
        <f>IF(P1686=0,"",VLOOKUP(J1686,[1]!Tableau1[#All],3,0))</f>
        <v>#REF!</v>
      </c>
      <c r="T1686" s="11">
        <f t="shared" si="302"/>
        <v>45</v>
      </c>
      <c r="U1686" t="str">
        <f t="shared" si="303"/>
        <v>2023-45</v>
      </c>
    </row>
    <row r="1687" spans="5:21" x14ac:dyDescent="0.3">
      <c r="E1687">
        <v>5309811</v>
      </c>
      <c r="H1687">
        <v>45</v>
      </c>
      <c r="I1687" t="s">
        <v>1715</v>
      </c>
      <c r="J1687" t="s">
        <v>14</v>
      </c>
      <c r="K1687" s="10">
        <v>45241</v>
      </c>
      <c r="L1687" t="s">
        <v>1800</v>
      </c>
      <c r="M1687" t="s">
        <v>28</v>
      </c>
      <c r="N1687" t="str">
        <f>IF(VLOOKUP(J1687,[1]liste!M:M,1,0)&gt;0,"oui","non")</f>
        <v>oui</v>
      </c>
      <c r="O1687" t="str">
        <f>VLOOKUP(J1687,[1]liste!M:N,2,0)</f>
        <v>DF</v>
      </c>
      <c r="P1687" t="e">
        <f>MATCH(J1687,[1]!Tableau1[Codearticle],0)</f>
        <v>#REF!</v>
      </c>
      <c r="R1687" t="str">
        <f ca="1">IFERROR(INDEX(Tableau1[[#Headers],[01_LANCEMENT]:[15]],1,MATCH(récap!H1687,OFFSET(Tableau1[[#Headers],[01_LANCEMENT]:[15]],MATCH(récap!J1687,Tableau1[Codearticle],0),0),0)),"")</f>
        <v/>
      </c>
      <c r="S1687" t="e">
        <f>IF(P1687=0,"",VLOOKUP(J1687,[1]!Tableau1[#All],3,0))</f>
        <v>#REF!</v>
      </c>
      <c r="T1687" s="11">
        <f t="shared" si="302"/>
        <v>45</v>
      </c>
      <c r="U1687" t="str">
        <f t="shared" si="303"/>
        <v>2023-45</v>
      </c>
    </row>
    <row r="1688" spans="5:21" x14ac:dyDescent="0.3">
      <c r="E1688">
        <v>9084081</v>
      </c>
      <c r="H1688">
        <v>45</v>
      </c>
      <c r="I1688" t="s">
        <v>1716</v>
      </c>
      <c r="J1688" t="s">
        <v>14</v>
      </c>
      <c r="K1688" s="10">
        <v>45247</v>
      </c>
      <c r="L1688" t="s">
        <v>1800</v>
      </c>
      <c r="M1688" t="s">
        <v>28</v>
      </c>
      <c r="N1688" t="str">
        <f>IF(VLOOKUP(J1688,[1]liste!M:M,1,0)&gt;0,"oui","non")</f>
        <v>oui</v>
      </c>
      <c r="O1688" t="str">
        <f>VLOOKUP(J1688,[1]liste!M:N,2,0)</f>
        <v>DF</v>
      </c>
      <c r="P1688" t="e">
        <f>MATCH(J1688,[1]!Tableau1[Codearticle],0)</f>
        <v>#REF!</v>
      </c>
      <c r="R1688" t="str">
        <f ca="1">IFERROR(INDEX(Tableau1[[#Headers],[01_LANCEMENT]:[15]],1,MATCH(récap!H1688,OFFSET(Tableau1[[#Headers],[01_LANCEMENT]:[15]],MATCH(récap!J1688,Tableau1[Codearticle],0),0),0)),"")</f>
        <v/>
      </c>
      <c r="S1688" t="e">
        <f>IF(P1688=0,"",VLOOKUP(J1688,[1]!Tableau1[#All],3,0))</f>
        <v>#REF!</v>
      </c>
      <c r="T1688" s="11">
        <f t="shared" ref="T1688:T1709" si="304">_xlfn.ISOWEEKNUM(K1688)</f>
        <v>46</v>
      </c>
      <c r="U1688" t="str">
        <f t="shared" ref="U1688:U1709" si="305">YEAR(K1688)&amp;"-"&amp;""&amp;T1688</f>
        <v>2023-46</v>
      </c>
    </row>
    <row r="1689" spans="5:21" x14ac:dyDescent="0.3">
      <c r="E1689">
        <v>2088286</v>
      </c>
      <c r="H1689">
        <v>9120</v>
      </c>
      <c r="I1689" t="s">
        <v>1717</v>
      </c>
      <c r="J1689" t="s">
        <v>14</v>
      </c>
      <c r="K1689" s="10">
        <v>45260</v>
      </c>
      <c r="L1689" t="s">
        <v>1800</v>
      </c>
      <c r="M1689" t="s">
        <v>28</v>
      </c>
      <c r="N1689" t="str">
        <f>IF(VLOOKUP(J1689,[1]liste!M:M,1,0)&gt;0,"oui","non")</f>
        <v>oui</v>
      </c>
      <c r="O1689" t="str">
        <f>VLOOKUP(J1689,[1]liste!M:N,2,0)</f>
        <v>DF</v>
      </c>
      <c r="P1689" t="e">
        <f>MATCH(J1689,[1]!Tableau1[Codearticle],0)</f>
        <v>#REF!</v>
      </c>
      <c r="R1689" t="str">
        <f ca="1">IFERROR(INDEX(Tableau1[[#Headers],[01_LANCEMENT]:[15]],1,MATCH(récap!H1689,OFFSET(Tableau1[[#Headers],[01_LANCEMENT]:[15]],MATCH(récap!J1689,Tableau1[Codearticle],0),0),0)),"")</f>
        <v/>
      </c>
      <c r="S1689" t="e">
        <f>IF(P1689=0,"",VLOOKUP(J1689,[1]!Tableau1[#All],3,0))</f>
        <v>#REF!</v>
      </c>
      <c r="T1689" s="11">
        <f t="shared" si="304"/>
        <v>48</v>
      </c>
      <c r="U1689" t="str">
        <f t="shared" si="305"/>
        <v>2023-48</v>
      </c>
    </row>
    <row r="1690" spans="5:21" x14ac:dyDescent="0.3">
      <c r="E1690">
        <v>1527245</v>
      </c>
      <c r="H1690">
        <v>9290</v>
      </c>
      <c r="I1690" t="s">
        <v>1718</v>
      </c>
      <c r="J1690" t="s">
        <v>14</v>
      </c>
      <c r="K1690" s="10">
        <v>45259</v>
      </c>
      <c r="L1690" t="s">
        <v>1800</v>
      </c>
      <c r="M1690" t="s">
        <v>28</v>
      </c>
      <c r="N1690" t="str">
        <f>IF(VLOOKUP(J1690,[1]liste!M:M,1,0)&gt;0,"oui","non")</f>
        <v>oui</v>
      </c>
      <c r="O1690" t="str">
        <f>VLOOKUP(J1690,[1]liste!M:N,2,0)</f>
        <v>DF</v>
      </c>
      <c r="P1690" t="e">
        <f>MATCH(J1690,[1]!Tableau1[Codearticle],0)</f>
        <v>#REF!</v>
      </c>
      <c r="R1690" t="str">
        <f ca="1">IFERROR(INDEX(Tableau1[[#Headers],[01_LANCEMENT]:[15]],1,MATCH(récap!H1690,OFFSET(Tableau1[[#Headers],[01_LANCEMENT]:[15]],MATCH(récap!J1690,Tableau1[Codearticle],0),0),0)),"")</f>
        <v/>
      </c>
      <c r="S1690" t="e">
        <f>IF(P1690=0,"",VLOOKUP(J1690,[1]!Tableau1[#All],3,0))</f>
        <v>#REF!</v>
      </c>
      <c r="T1690" s="11">
        <f t="shared" si="304"/>
        <v>48</v>
      </c>
      <c r="U1690" t="str">
        <f t="shared" si="305"/>
        <v>2023-48</v>
      </c>
    </row>
    <row r="1691" spans="5:21" x14ac:dyDescent="0.3">
      <c r="E1691">
        <v>5757430</v>
      </c>
      <c r="H1691">
        <v>9260</v>
      </c>
      <c r="I1691" t="s">
        <v>1719</v>
      </c>
      <c r="J1691" t="s">
        <v>14</v>
      </c>
      <c r="K1691" s="10">
        <v>45268</v>
      </c>
      <c r="L1691" t="s">
        <v>1800</v>
      </c>
      <c r="M1691" t="s">
        <v>28</v>
      </c>
      <c r="N1691" t="str">
        <f>IF(VLOOKUP(J1691,[1]liste!M:M,1,0)&gt;0,"oui","non")</f>
        <v>oui</v>
      </c>
      <c r="O1691" t="str">
        <f>VLOOKUP(J1691,[1]liste!M:N,2,0)</f>
        <v>DF</v>
      </c>
      <c r="P1691" t="e">
        <f>MATCH(J1691,[1]!Tableau1[Codearticle],0)</f>
        <v>#REF!</v>
      </c>
      <c r="R1691" t="str">
        <f ca="1">IFERROR(INDEX(Tableau1[[#Headers],[01_LANCEMENT]:[15]],1,MATCH(récap!H1691,OFFSET(Tableau1[[#Headers],[01_LANCEMENT]:[15]],MATCH(récap!J1691,Tableau1[Codearticle],0),0),0)),"")</f>
        <v/>
      </c>
      <c r="S1691" t="e">
        <f>IF(P1691=0,"",VLOOKUP(J1691,[1]!Tableau1[#All],3,0))</f>
        <v>#REF!</v>
      </c>
      <c r="T1691" s="11">
        <f t="shared" si="304"/>
        <v>49</v>
      </c>
      <c r="U1691" t="str">
        <f t="shared" si="305"/>
        <v>2023-49</v>
      </c>
    </row>
    <row r="1692" spans="5:21" x14ac:dyDescent="0.3">
      <c r="E1692">
        <v>1848220</v>
      </c>
      <c r="H1692">
        <v>9012</v>
      </c>
      <c r="I1692" t="s">
        <v>1720</v>
      </c>
      <c r="J1692" t="s">
        <v>14</v>
      </c>
      <c r="K1692" s="10">
        <v>45273</v>
      </c>
      <c r="L1692" t="s">
        <v>1800</v>
      </c>
      <c r="M1692" t="s">
        <v>28</v>
      </c>
      <c r="N1692" t="str">
        <f>IF(VLOOKUP(J1692,[1]liste!M:M,1,0)&gt;0,"oui","non")</f>
        <v>oui</v>
      </c>
      <c r="O1692" t="str">
        <f>VLOOKUP(J1692,[1]liste!M:N,2,0)</f>
        <v>DF</v>
      </c>
      <c r="P1692" t="e">
        <f>MATCH(J1692,[1]!Tableau1[Codearticle],0)</f>
        <v>#REF!</v>
      </c>
      <c r="R1692" t="str">
        <f ca="1">IFERROR(INDEX(Tableau1[[#Headers],[01_LANCEMENT]:[15]],1,MATCH(récap!H1692,OFFSET(Tableau1[[#Headers],[01_LANCEMENT]:[15]],MATCH(récap!J1692,Tableau1[Codearticle],0),0),0)),"")</f>
        <v/>
      </c>
      <c r="S1692" t="e">
        <f>IF(P1692=0,"",VLOOKUP(J1692,[1]!Tableau1[#All],3,0))</f>
        <v>#REF!</v>
      </c>
      <c r="T1692" s="11">
        <f t="shared" si="304"/>
        <v>50</v>
      </c>
      <c r="U1692" t="str">
        <f t="shared" si="305"/>
        <v>2023-50</v>
      </c>
    </row>
    <row r="1693" spans="5:21" x14ac:dyDescent="0.3">
      <c r="E1693">
        <v>6757527</v>
      </c>
      <c r="H1693">
        <v>270</v>
      </c>
      <c r="I1693" t="s">
        <v>1721</v>
      </c>
      <c r="J1693" t="s">
        <v>14</v>
      </c>
      <c r="K1693" s="10">
        <v>45252</v>
      </c>
      <c r="L1693" t="s">
        <v>1800</v>
      </c>
      <c r="M1693" t="s">
        <v>28</v>
      </c>
      <c r="N1693" t="str">
        <f>IF(VLOOKUP(J1693,[1]liste!M:M,1,0)&gt;0,"oui","non")</f>
        <v>oui</v>
      </c>
      <c r="O1693" t="str">
        <f>VLOOKUP(J1693,[1]liste!M:N,2,0)</f>
        <v>DF</v>
      </c>
      <c r="P1693" t="e">
        <f>MATCH(J1693,[1]!Tableau1[Codearticle],0)</f>
        <v>#REF!</v>
      </c>
      <c r="R1693" t="str">
        <f ca="1">IFERROR(INDEX(Tableau1[[#Headers],[01_LANCEMENT]:[15]],1,MATCH(récap!H1693,OFFSET(Tableau1[[#Headers],[01_LANCEMENT]:[15]],MATCH(récap!J1693,Tableau1[Codearticle],0),0),0)),"")</f>
        <v/>
      </c>
      <c r="S1693" t="e">
        <f>IF(P1693=0,"",VLOOKUP(J1693,[1]!Tableau1[#All],3,0))</f>
        <v>#REF!</v>
      </c>
      <c r="T1693" s="11">
        <f t="shared" si="304"/>
        <v>47</v>
      </c>
      <c r="U1693" t="str">
        <f t="shared" si="305"/>
        <v>2023-47</v>
      </c>
    </row>
    <row r="1694" spans="5:21" x14ac:dyDescent="0.3">
      <c r="E1694">
        <v>7952261</v>
      </c>
      <c r="H1694">
        <v>270</v>
      </c>
      <c r="I1694" t="s">
        <v>1722</v>
      </c>
      <c r="J1694" t="s">
        <v>14</v>
      </c>
      <c r="K1694" s="10">
        <v>45264</v>
      </c>
      <c r="L1694" t="s">
        <v>1800</v>
      </c>
      <c r="M1694" t="s">
        <v>28</v>
      </c>
      <c r="N1694" t="str">
        <f>IF(VLOOKUP(J1694,[1]liste!M:M,1,0)&gt;0,"oui","non")</f>
        <v>oui</v>
      </c>
      <c r="O1694" t="str">
        <f>VLOOKUP(J1694,[1]liste!M:N,2,0)</f>
        <v>DF</v>
      </c>
      <c r="P1694" t="e">
        <f>MATCH(J1694,[1]!Tableau1[Codearticle],0)</f>
        <v>#REF!</v>
      </c>
      <c r="R1694" t="str">
        <f ca="1">IFERROR(INDEX(Tableau1[[#Headers],[01_LANCEMENT]:[15]],1,MATCH(récap!H1694,OFFSET(Tableau1[[#Headers],[01_LANCEMENT]:[15]],MATCH(récap!J1694,Tableau1[Codearticle],0),0),0)),"")</f>
        <v/>
      </c>
      <c r="S1694" t="e">
        <f>IF(P1694=0,"",VLOOKUP(J1694,[1]!Tableau1[#All],3,0))</f>
        <v>#REF!</v>
      </c>
      <c r="T1694" s="11">
        <f t="shared" si="304"/>
        <v>49</v>
      </c>
      <c r="U1694" t="str">
        <f t="shared" si="305"/>
        <v>2023-49</v>
      </c>
    </row>
    <row r="1695" spans="5:21" x14ac:dyDescent="0.3">
      <c r="E1695">
        <v>7677055</v>
      </c>
      <c r="H1695">
        <v>270</v>
      </c>
      <c r="I1695" t="s">
        <v>1723</v>
      </c>
      <c r="J1695" t="s">
        <v>14</v>
      </c>
      <c r="K1695" s="10">
        <v>45266</v>
      </c>
      <c r="L1695" t="s">
        <v>1800</v>
      </c>
      <c r="M1695" t="s">
        <v>28</v>
      </c>
      <c r="N1695" t="str">
        <f>IF(VLOOKUP(J1695,[1]liste!M:M,1,0)&gt;0,"oui","non")</f>
        <v>oui</v>
      </c>
      <c r="O1695" t="str">
        <f>VLOOKUP(J1695,[1]liste!M:N,2,0)</f>
        <v>DF</v>
      </c>
      <c r="P1695" t="e">
        <f>MATCH(J1695,[1]!Tableau1[Codearticle],0)</f>
        <v>#REF!</v>
      </c>
      <c r="R1695" t="str">
        <f ca="1">IFERROR(INDEX(Tableau1[[#Headers],[01_LANCEMENT]:[15]],1,MATCH(récap!H1695,OFFSET(Tableau1[[#Headers],[01_LANCEMENT]:[15]],MATCH(récap!J1695,Tableau1[Codearticle],0),0),0)),"")</f>
        <v/>
      </c>
      <c r="S1695" t="e">
        <f>IF(P1695=0,"",VLOOKUP(J1695,[1]!Tableau1[#All],3,0))</f>
        <v>#REF!</v>
      </c>
      <c r="T1695" s="11">
        <f t="shared" si="304"/>
        <v>49</v>
      </c>
      <c r="U1695" t="str">
        <f t="shared" si="305"/>
        <v>2023-49</v>
      </c>
    </row>
    <row r="1696" spans="5:21" x14ac:dyDescent="0.3">
      <c r="E1696">
        <v>1834403</v>
      </c>
      <c r="H1696">
        <v>270</v>
      </c>
      <c r="I1696" t="s">
        <v>1724</v>
      </c>
      <c r="J1696" t="s">
        <v>14</v>
      </c>
      <c r="K1696" s="10">
        <v>45275</v>
      </c>
      <c r="L1696" t="s">
        <v>1800</v>
      </c>
      <c r="M1696" t="s">
        <v>28</v>
      </c>
      <c r="N1696" t="str">
        <f>IF(VLOOKUP(J1696,[1]liste!M:M,1,0)&gt;0,"oui","non")</f>
        <v>oui</v>
      </c>
      <c r="O1696" t="str">
        <f>VLOOKUP(J1696,[1]liste!M:N,2,0)</f>
        <v>DF</v>
      </c>
      <c r="P1696" t="e">
        <f>MATCH(J1696,[1]!Tableau1[Codearticle],0)</f>
        <v>#REF!</v>
      </c>
      <c r="R1696" t="str">
        <f ca="1">IFERROR(INDEX(Tableau1[[#Headers],[01_LANCEMENT]:[15]],1,MATCH(récap!H1696,OFFSET(Tableau1[[#Headers],[01_LANCEMENT]:[15]],MATCH(récap!J1696,Tableau1[Codearticle],0),0),0)),"")</f>
        <v/>
      </c>
      <c r="S1696" t="e">
        <f>IF(P1696=0,"",VLOOKUP(J1696,[1]!Tableau1[#All],3,0))</f>
        <v>#REF!</v>
      </c>
      <c r="T1696" s="11">
        <f t="shared" si="304"/>
        <v>50</v>
      </c>
      <c r="U1696" t="str">
        <f t="shared" si="305"/>
        <v>2023-50</v>
      </c>
    </row>
    <row r="1697" spans="5:21" x14ac:dyDescent="0.3">
      <c r="E1697">
        <v>2392030</v>
      </c>
      <c r="H1697">
        <v>170</v>
      </c>
      <c r="I1697" t="s">
        <v>1725</v>
      </c>
      <c r="J1697" t="s">
        <v>14</v>
      </c>
      <c r="K1697" s="10">
        <v>45240</v>
      </c>
      <c r="L1697" t="s">
        <v>1800</v>
      </c>
      <c r="M1697" t="s">
        <v>28</v>
      </c>
      <c r="N1697" t="str">
        <f>IF(VLOOKUP(J1697,[1]liste!M:M,1,0)&gt;0,"oui","non")</f>
        <v>oui</v>
      </c>
      <c r="O1697" t="str">
        <f>VLOOKUP(J1697,[1]liste!M:N,2,0)</f>
        <v>DF</v>
      </c>
      <c r="P1697" t="e">
        <f>MATCH(J1697,[1]!Tableau1[Codearticle],0)</f>
        <v>#REF!</v>
      </c>
      <c r="R1697" t="str">
        <f ca="1">IFERROR(INDEX(Tableau1[[#Headers],[01_LANCEMENT]:[15]],1,MATCH(récap!H1697,OFFSET(Tableau1[[#Headers],[01_LANCEMENT]:[15]],MATCH(récap!J1697,Tableau1[Codearticle],0),0),0)),"")</f>
        <v/>
      </c>
      <c r="S1697" t="e">
        <f>IF(P1697=0,"",VLOOKUP(J1697,[1]!Tableau1[#All],3,0))</f>
        <v>#REF!</v>
      </c>
      <c r="T1697" s="11">
        <f t="shared" si="304"/>
        <v>45</v>
      </c>
      <c r="U1697" t="str">
        <f t="shared" si="305"/>
        <v>2023-45</v>
      </c>
    </row>
    <row r="1698" spans="5:21" x14ac:dyDescent="0.3">
      <c r="E1698">
        <v>4130823</v>
      </c>
      <c r="H1698">
        <v>170</v>
      </c>
      <c r="I1698" t="s">
        <v>1726</v>
      </c>
      <c r="J1698" t="s">
        <v>14</v>
      </c>
      <c r="K1698" s="10">
        <v>45251</v>
      </c>
      <c r="L1698" t="s">
        <v>1800</v>
      </c>
      <c r="M1698" t="s">
        <v>28</v>
      </c>
      <c r="N1698" t="str">
        <f>IF(VLOOKUP(J1698,[1]liste!M:M,1,0)&gt;0,"oui","non")</f>
        <v>oui</v>
      </c>
      <c r="O1698" t="str">
        <f>VLOOKUP(J1698,[1]liste!M:N,2,0)</f>
        <v>DF</v>
      </c>
      <c r="P1698" t="e">
        <f>MATCH(J1698,[1]!Tableau1[Codearticle],0)</f>
        <v>#REF!</v>
      </c>
      <c r="R1698" t="str">
        <f ca="1">IFERROR(INDEX(Tableau1[[#Headers],[01_LANCEMENT]:[15]],1,MATCH(récap!H1698,OFFSET(Tableau1[[#Headers],[01_LANCEMENT]:[15]],MATCH(récap!J1698,Tableau1[Codearticle],0),0),0)),"")</f>
        <v/>
      </c>
      <c r="S1698" t="e">
        <f>IF(P1698=0,"",VLOOKUP(J1698,[1]!Tableau1[#All],3,0))</f>
        <v>#REF!</v>
      </c>
      <c r="T1698" s="11">
        <f t="shared" si="304"/>
        <v>47</v>
      </c>
      <c r="U1698" t="str">
        <f t="shared" si="305"/>
        <v>2023-47</v>
      </c>
    </row>
    <row r="1699" spans="5:21" x14ac:dyDescent="0.3">
      <c r="E1699">
        <v>3781174</v>
      </c>
      <c r="H1699">
        <v>100</v>
      </c>
      <c r="I1699" t="s">
        <v>1727</v>
      </c>
      <c r="J1699" t="s">
        <v>14</v>
      </c>
      <c r="K1699" s="10">
        <v>45236</v>
      </c>
      <c r="L1699" t="s">
        <v>1800</v>
      </c>
      <c r="M1699" t="s">
        <v>28</v>
      </c>
      <c r="N1699" t="str">
        <f>IF(VLOOKUP(J1699,[1]liste!M:M,1,0)&gt;0,"oui","non")</f>
        <v>oui</v>
      </c>
      <c r="O1699" t="str">
        <f>VLOOKUP(J1699,[1]liste!M:N,2,0)</f>
        <v>DF</v>
      </c>
      <c r="P1699" t="e">
        <f>MATCH(J1699,[1]!Tableau1[Codearticle],0)</f>
        <v>#REF!</v>
      </c>
      <c r="R1699" t="str">
        <f ca="1">IFERROR(INDEX(Tableau1[[#Headers],[01_LANCEMENT]:[15]],1,MATCH(récap!H1699,OFFSET(Tableau1[[#Headers],[01_LANCEMENT]:[15]],MATCH(récap!J1699,Tableau1[Codearticle],0),0),0)),"")</f>
        <v/>
      </c>
      <c r="S1699" t="e">
        <f>IF(P1699=0,"",VLOOKUP(J1699,[1]!Tableau1[#All],3,0))</f>
        <v>#REF!</v>
      </c>
      <c r="T1699" s="11">
        <f t="shared" si="304"/>
        <v>45</v>
      </c>
      <c r="U1699" t="str">
        <f t="shared" si="305"/>
        <v>2023-45</v>
      </c>
    </row>
    <row r="1700" spans="5:21" x14ac:dyDescent="0.3">
      <c r="E1700">
        <v>1603252</v>
      </c>
      <c r="H1700">
        <v>170</v>
      </c>
      <c r="I1700" t="s">
        <v>1728</v>
      </c>
      <c r="J1700" t="s">
        <v>14</v>
      </c>
      <c r="K1700" s="10">
        <v>45274</v>
      </c>
      <c r="L1700" t="s">
        <v>1800</v>
      </c>
      <c r="M1700" t="s">
        <v>28</v>
      </c>
      <c r="N1700" t="str">
        <f>IF(VLOOKUP(J1700,[1]liste!M:M,1,0)&gt;0,"oui","non")</f>
        <v>oui</v>
      </c>
      <c r="O1700" t="str">
        <f>VLOOKUP(J1700,[1]liste!M:N,2,0)</f>
        <v>DF</v>
      </c>
      <c r="P1700" t="e">
        <f>MATCH(J1700,[1]!Tableau1[Codearticle],0)</f>
        <v>#REF!</v>
      </c>
      <c r="R1700" t="str">
        <f ca="1">IFERROR(INDEX(Tableau1[[#Headers],[01_LANCEMENT]:[15]],1,MATCH(récap!H1700,OFFSET(Tableau1[[#Headers],[01_LANCEMENT]:[15]],MATCH(récap!J1700,Tableau1[Codearticle],0),0),0)),"")</f>
        <v/>
      </c>
      <c r="S1700" t="e">
        <f>IF(P1700=0,"",VLOOKUP(J1700,[1]!Tableau1[#All],3,0))</f>
        <v>#REF!</v>
      </c>
      <c r="T1700" s="11">
        <f t="shared" si="304"/>
        <v>50</v>
      </c>
      <c r="U1700" t="str">
        <f t="shared" si="305"/>
        <v>2023-50</v>
      </c>
    </row>
    <row r="1701" spans="5:21" x14ac:dyDescent="0.3">
      <c r="E1701">
        <v>3185714</v>
      </c>
      <c r="H1701">
        <v>100</v>
      </c>
      <c r="I1701" t="s">
        <v>1729</v>
      </c>
      <c r="J1701" t="s">
        <v>14</v>
      </c>
      <c r="K1701" s="10">
        <v>45261</v>
      </c>
      <c r="L1701" t="s">
        <v>1800</v>
      </c>
      <c r="M1701" t="s">
        <v>28</v>
      </c>
      <c r="N1701" t="str">
        <f>IF(VLOOKUP(J1701,[1]liste!M:M,1,0)&gt;0,"oui","non")</f>
        <v>oui</v>
      </c>
      <c r="O1701" t="str">
        <f>VLOOKUP(J1701,[1]liste!M:N,2,0)</f>
        <v>DF</v>
      </c>
      <c r="P1701" t="e">
        <f>MATCH(J1701,[1]!Tableau1[Codearticle],0)</f>
        <v>#REF!</v>
      </c>
      <c r="R1701" t="str">
        <f ca="1">IFERROR(INDEX(Tableau1[[#Headers],[01_LANCEMENT]:[15]],1,MATCH(récap!H1701,OFFSET(Tableau1[[#Headers],[01_LANCEMENT]:[15]],MATCH(récap!J1701,Tableau1[Codearticle],0),0),0)),"")</f>
        <v/>
      </c>
      <c r="S1701" t="e">
        <f>IF(P1701=0,"",VLOOKUP(J1701,[1]!Tableau1[#All],3,0))</f>
        <v>#REF!</v>
      </c>
      <c r="T1701" s="11">
        <f t="shared" si="304"/>
        <v>48</v>
      </c>
      <c r="U1701" t="str">
        <f t="shared" si="305"/>
        <v>2023-48</v>
      </c>
    </row>
    <row r="1702" spans="5:21" x14ac:dyDescent="0.3">
      <c r="E1702">
        <v>7661845</v>
      </c>
      <c r="H1702">
        <v>100</v>
      </c>
      <c r="I1702" t="s">
        <v>1730</v>
      </c>
      <c r="J1702" t="s">
        <v>14</v>
      </c>
      <c r="K1702" s="10">
        <v>45272</v>
      </c>
      <c r="L1702" t="s">
        <v>1800</v>
      </c>
      <c r="M1702" t="s">
        <v>28</v>
      </c>
      <c r="N1702" t="str">
        <f>IF(VLOOKUP(J1702,[1]liste!M:M,1,0)&gt;0,"oui","non")</f>
        <v>oui</v>
      </c>
      <c r="O1702" t="str">
        <f>VLOOKUP(J1702,[1]liste!M:N,2,0)</f>
        <v>DF</v>
      </c>
      <c r="P1702" t="e">
        <f>MATCH(J1702,[1]!Tableau1[Codearticle],0)</f>
        <v>#REF!</v>
      </c>
      <c r="R1702" t="str">
        <f ca="1">IFERROR(INDEX(Tableau1[[#Headers],[01_LANCEMENT]:[15]],1,MATCH(récap!H1702,OFFSET(Tableau1[[#Headers],[01_LANCEMENT]:[15]],MATCH(récap!J1702,Tableau1[Codearticle],0),0),0)),"")</f>
        <v/>
      </c>
      <c r="S1702" t="e">
        <f>IF(P1702=0,"",VLOOKUP(J1702,[1]!Tableau1[#All],3,0))</f>
        <v>#REF!</v>
      </c>
      <c r="T1702" s="11">
        <f t="shared" si="304"/>
        <v>50</v>
      </c>
      <c r="U1702" t="str">
        <f t="shared" si="305"/>
        <v>2023-50</v>
      </c>
    </row>
    <row r="1703" spans="5:21" x14ac:dyDescent="0.3">
      <c r="E1703">
        <v>3828744</v>
      </c>
      <c r="H1703">
        <v>100</v>
      </c>
      <c r="I1703" t="s">
        <v>1731</v>
      </c>
      <c r="J1703" t="s">
        <v>14</v>
      </c>
      <c r="K1703" s="10">
        <v>45281</v>
      </c>
      <c r="L1703" t="s">
        <v>1800</v>
      </c>
      <c r="M1703" t="s">
        <v>28</v>
      </c>
      <c r="N1703" t="str">
        <f>IF(VLOOKUP(J1703,[1]liste!M:M,1,0)&gt;0,"oui","non")</f>
        <v>oui</v>
      </c>
      <c r="O1703" t="str">
        <f>VLOOKUP(J1703,[1]liste!M:N,2,0)</f>
        <v>DF</v>
      </c>
      <c r="P1703" t="e">
        <f>MATCH(J1703,[1]!Tableau1[Codearticle],0)</f>
        <v>#REF!</v>
      </c>
      <c r="R1703" t="str">
        <f ca="1">IFERROR(INDEX(Tableau1[[#Headers],[01_LANCEMENT]:[15]],1,MATCH(récap!H1703,OFFSET(Tableau1[[#Headers],[01_LANCEMENT]:[15]],MATCH(récap!J1703,Tableau1[Codearticle],0),0),0)),"")</f>
        <v/>
      </c>
      <c r="S1703" t="e">
        <f>IF(P1703=0,"",VLOOKUP(J1703,[1]!Tableau1[#All],3,0))</f>
        <v>#REF!</v>
      </c>
      <c r="T1703" s="11">
        <f t="shared" si="304"/>
        <v>51</v>
      </c>
      <c r="U1703" t="str">
        <f t="shared" si="305"/>
        <v>2023-51</v>
      </c>
    </row>
    <row r="1704" spans="5:21" x14ac:dyDescent="0.3">
      <c r="E1704">
        <v>9636226</v>
      </c>
      <c r="H1704">
        <v>100</v>
      </c>
      <c r="I1704" t="s">
        <v>1732</v>
      </c>
      <c r="J1704" t="s">
        <v>14</v>
      </c>
      <c r="K1704" s="10">
        <v>45282</v>
      </c>
      <c r="L1704" t="s">
        <v>1800</v>
      </c>
      <c r="M1704" t="s">
        <v>28</v>
      </c>
      <c r="N1704" t="str">
        <f>IF(VLOOKUP(J1704,[1]liste!M:M,1,0)&gt;0,"oui","non")</f>
        <v>oui</v>
      </c>
      <c r="O1704" t="str">
        <f>VLOOKUP(J1704,[1]liste!M:N,2,0)</f>
        <v>DF</v>
      </c>
      <c r="P1704" t="e">
        <f>MATCH(J1704,[1]!Tableau1[Codearticle],0)</f>
        <v>#REF!</v>
      </c>
      <c r="R1704" t="str">
        <f ca="1">IFERROR(INDEX(Tableau1[[#Headers],[01_LANCEMENT]:[15]],1,MATCH(récap!H1704,OFFSET(Tableau1[[#Headers],[01_LANCEMENT]:[15]],MATCH(récap!J1704,Tableau1[Codearticle],0),0),0)),"")</f>
        <v/>
      </c>
      <c r="S1704" t="e">
        <f>IF(P1704=0,"",VLOOKUP(J1704,[1]!Tableau1[#All],3,0))</f>
        <v>#REF!</v>
      </c>
      <c r="T1704" s="11">
        <f t="shared" si="304"/>
        <v>51</v>
      </c>
      <c r="U1704" t="str">
        <f t="shared" si="305"/>
        <v>2023-51</v>
      </c>
    </row>
    <row r="1705" spans="5:21" x14ac:dyDescent="0.3">
      <c r="E1705">
        <v>1729123</v>
      </c>
      <c r="H1705">
        <v>230</v>
      </c>
      <c r="I1705" t="s">
        <v>1733</v>
      </c>
      <c r="J1705" t="s">
        <v>14</v>
      </c>
      <c r="K1705" s="10">
        <v>45240</v>
      </c>
      <c r="L1705" t="s">
        <v>1800</v>
      </c>
      <c r="M1705" t="s">
        <v>28</v>
      </c>
      <c r="N1705" t="str">
        <f>IF(VLOOKUP(J1705,[1]liste!M:M,1,0)&gt;0,"oui","non")</f>
        <v>oui</v>
      </c>
      <c r="O1705" t="str">
        <f>VLOOKUP(J1705,[1]liste!M:N,2,0)</f>
        <v>DF</v>
      </c>
      <c r="P1705" t="e">
        <f>MATCH(J1705,[1]!Tableau1[Codearticle],0)</f>
        <v>#REF!</v>
      </c>
      <c r="R1705" t="str">
        <f ca="1">IFERROR(INDEX(Tableau1[[#Headers],[01_LANCEMENT]:[15]],1,MATCH(récap!H1705,OFFSET(Tableau1[[#Headers],[01_LANCEMENT]:[15]],MATCH(récap!J1705,Tableau1[Codearticle],0),0),0)),"")</f>
        <v/>
      </c>
      <c r="S1705" t="e">
        <f>IF(P1705=0,"",VLOOKUP(J1705,[1]!Tableau1[#All],3,0))</f>
        <v>#REF!</v>
      </c>
      <c r="T1705" s="11">
        <f t="shared" si="304"/>
        <v>45</v>
      </c>
      <c r="U1705" t="str">
        <f t="shared" si="305"/>
        <v>2023-45</v>
      </c>
    </row>
    <row r="1706" spans="5:21" x14ac:dyDescent="0.3">
      <c r="E1706">
        <v>5375607</v>
      </c>
      <c r="H1706">
        <v>150</v>
      </c>
      <c r="I1706" t="s">
        <v>1734</v>
      </c>
      <c r="J1706" t="s">
        <v>14</v>
      </c>
      <c r="K1706" s="10">
        <v>45247</v>
      </c>
      <c r="L1706" t="s">
        <v>1800</v>
      </c>
      <c r="M1706" t="s">
        <v>28</v>
      </c>
      <c r="N1706" t="str">
        <f>IF(VLOOKUP(J1706,[1]liste!M:M,1,0)&gt;0,"oui","non")</f>
        <v>oui</v>
      </c>
      <c r="O1706" t="str">
        <f>VLOOKUP(J1706,[1]liste!M:N,2,0)</f>
        <v>DF</v>
      </c>
      <c r="P1706" t="e">
        <f>MATCH(J1706,[1]!Tableau1[Codearticle],0)</f>
        <v>#REF!</v>
      </c>
      <c r="R1706" t="str">
        <f ca="1">IFERROR(INDEX(Tableau1[[#Headers],[01_LANCEMENT]:[15]],1,MATCH(récap!H1706,OFFSET(Tableau1[[#Headers],[01_LANCEMENT]:[15]],MATCH(récap!J1706,Tableau1[Codearticle],0),0),0)),"")</f>
        <v/>
      </c>
      <c r="S1706" t="e">
        <f>IF(P1706=0,"",VLOOKUP(J1706,[1]!Tableau1[#All],3,0))</f>
        <v>#REF!</v>
      </c>
      <c r="T1706" s="11">
        <f t="shared" si="304"/>
        <v>46</v>
      </c>
      <c r="U1706" t="str">
        <f t="shared" si="305"/>
        <v>2023-46</v>
      </c>
    </row>
    <row r="1707" spans="5:21" x14ac:dyDescent="0.3">
      <c r="E1707">
        <v>8102492</v>
      </c>
      <c r="H1707">
        <v>230</v>
      </c>
      <c r="I1707" t="s">
        <v>1735</v>
      </c>
      <c r="J1707" t="s">
        <v>14</v>
      </c>
      <c r="K1707" s="10">
        <v>45261</v>
      </c>
      <c r="L1707" t="s">
        <v>1800</v>
      </c>
      <c r="M1707" t="s">
        <v>28</v>
      </c>
      <c r="N1707" t="str">
        <f>IF(VLOOKUP(J1707,[1]liste!M:M,1,0)&gt;0,"oui","non")</f>
        <v>oui</v>
      </c>
      <c r="O1707" t="str">
        <f>VLOOKUP(J1707,[1]liste!M:N,2,0)</f>
        <v>DF</v>
      </c>
      <c r="P1707" t="e">
        <f>MATCH(J1707,[1]!Tableau1[Codearticle],0)</f>
        <v>#REF!</v>
      </c>
      <c r="R1707" t="str">
        <f ca="1">IFERROR(INDEX(Tableau1[[#Headers],[01_LANCEMENT]:[15]],1,MATCH(récap!H1707,OFFSET(Tableau1[[#Headers],[01_LANCEMENT]:[15]],MATCH(récap!J1707,Tableau1[Codearticle],0),0),0)),"")</f>
        <v/>
      </c>
      <c r="S1707" t="e">
        <f>IF(P1707=0,"",VLOOKUP(J1707,[1]!Tableau1[#All],3,0))</f>
        <v>#REF!</v>
      </c>
      <c r="T1707" s="11">
        <f t="shared" si="304"/>
        <v>48</v>
      </c>
      <c r="U1707" t="str">
        <f t="shared" si="305"/>
        <v>2023-48</v>
      </c>
    </row>
    <row r="1708" spans="5:21" x14ac:dyDescent="0.3">
      <c r="E1708">
        <v>9997177</v>
      </c>
      <c r="H1708">
        <v>150</v>
      </c>
      <c r="I1708" t="s">
        <v>1736</v>
      </c>
      <c r="J1708" t="s">
        <v>14</v>
      </c>
      <c r="K1708" s="10">
        <v>45259</v>
      </c>
      <c r="L1708" t="s">
        <v>1800</v>
      </c>
      <c r="M1708" t="s">
        <v>28</v>
      </c>
      <c r="N1708" t="str">
        <f>IF(VLOOKUP(J1708,[1]liste!M:M,1,0)&gt;0,"oui","non")</f>
        <v>oui</v>
      </c>
      <c r="O1708" t="str">
        <f>VLOOKUP(J1708,[1]liste!M:N,2,0)</f>
        <v>DF</v>
      </c>
      <c r="P1708" t="e">
        <f>MATCH(J1708,[1]!Tableau1[Codearticle],0)</f>
        <v>#REF!</v>
      </c>
      <c r="R1708" t="str">
        <f ca="1">IFERROR(INDEX(Tableau1[[#Headers],[01_LANCEMENT]:[15]],1,MATCH(récap!H1708,OFFSET(Tableau1[[#Headers],[01_LANCEMENT]:[15]],MATCH(récap!J1708,Tableau1[Codearticle],0),0),0)),"")</f>
        <v/>
      </c>
      <c r="S1708" t="e">
        <f>IF(P1708=0,"",VLOOKUP(J1708,[1]!Tableau1[#All],3,0))</f>
        <v>#REF!</v>
      </c>
      <c r="T1708" s="11">
        <f t="shared" si="304"/>
        <v>48</v>
      </c>
      <c r="U1708" t="str">
        <f t="shared" si="305"/>
        <v>2023-48</v>
      </c>
    </row>
    <row r="1709" spans="5:21" x14ac:dyDescent="0.3">
      <c r="E1709">
        <v>4592106</v>
      </c>
      <c r="H1709">
        <v>150</v>
      </c>
      <c r="I1709" t="s">
        <v>1737</v>
      </c>
      <c r="J1709" t="s">
        <v>14</v>
      </c>
      <c r="K1709" s="10">
        <v>45280</v>
      </c>
      <c r="L1709" t="s">
        <v>1800</v>
      </c>
      <c r="M1709" t="s">
        <v>28</v>
      </c>
      <c r="N1709" t="str">
        <f>IF(VLOOKUP(J1709,[1]liste!M:M,1,0)&gt;0,"oui","non")</f>
        <v>oui</v>
      </c>
      <c r="O1709" t="str">
        <f>VLOOKUP(J1709,[1]liste!M:N,2,0)</f>
        <v>DF</v>
      </c>
      <c r="P1709" t="e">
        <f>MATCH(J1709,[1]!Tableau1[Codearticle],0)</f>
        <v>#REF!</v>
      </c>
      <c r="R1709" t="str">
        <f ca="1">IFERROR(INDEX(Tableau1[[#Headers],[01_LANCEMENT]:[15]],1,MATCH(récap!H1709,OFFSET(Tableau1[[#Headers],[01_LANCEMENT]:[15]],MATCH(récap!J1709,Tableau1[Codearticle],0),0),0)),"")</f>
        <v/>
      </c>
      <c r="S1709" t="e">
        <f>IF(P1709=0,"",VLOOKUP(J1709,[1]!Tableau1[#All],3,0))</f>
        <v>#REF!</v>
      </c>
      <c r="T1709" s="11">
        <f t="shared" si="304"/>
        <v>51</v>
      </c>
      <c r="U1709" t="str">
        <f t="shared" si="305"/>
        <v>2023-51</v>
      </c>
    </row>
    <row r="1710" spans="5:21" x14ac:dyDescent="0.3">
      <c r="E1710">
        <v>3720306</v>
      </c>
      <c r="H1710">
        <v>10</v>
      </c>
      <c r="I1710" t="s">
        <v>1738</v>
      </c>
      <c r="J1710" t="s">
        <v>14</v>
      </c>
      <c r="K1710" s="10">
        <v>45237</v>
      </c>
      <c r="L1710" t="s">
        <v>1800</v>
      </c>
      <c r="M1710" t="s">
        <v>28</v>
      </c>
      <c r="N1710" t="str">
        <f>IF(VLOOKUP(J1710,[1]liste!M:M,1,0)&gt;0,"oui","non")</f>
        <v>oui</v>
      </c>
      <c r="O1710" t="str">
        <f>VLOOKUP(J1710,[1]liste!M:N,2,0)</f>
        <v>DF</v>
      </c>
      <c r="P1710" t="e">
        <f>MATCH(J1710,[1]!Tableau1[Codearticle],0)</f>
        <v>#REF!</v>
      </c>
      <c r="R1710" t="str">
        <f ca="1">IFERROR(INDEX(Tableau1[[#Headers],[01_LANCEMENT]:[15]],1,MATCH(récap!H1710,OFFSET(Tableau1[[#Headers],[01_LANCEMENT]:[15]],MATCH(récap!J1710,Tableau1[Codearticle],0),0),0)),"")</f>
        <v>01_LANCEMENT</v>
      </c>
      <c r="S1710" t="e">
        <f>IF(P1710=0,"",VLOOKUP(J1710,[1]!Tableau1[#All],3,0))</f>
        <v>#REF!</v>
      </c>
      <c r="T1710" s="11">
        <f t="shared" ref="T1710:T1716" si="306">_xlfn.ISOWEEKNUM(K1710)</f>
        <v>45</v>
      </c>
      <c r="U1710" t="str">
        <f t="shared" ref="U1710:U1716" si="307">YEAR(K1710)&amp;"-"&amp;""&amp;T1710</f>
        <v>2023-45</v>
      </c>
    </row>
    <row r="1711" spans="5:21" x14ac:dyDescent="0.3">
      <c r="E1711">
        <v>4691327</v>
      </c>
      <c r="H1711">
        <v>10</v>
      </c>
      <c r="I1711" t="s">
        <v>1739</v>
      </c>
      <c r="J1711" t="s">
        <v>14</v>
      </c>
      <c r="K1711" s="10">
        <v>45252</v>
      </c>
      <c r="L1711" t="s">
        <v>1800</v>
      </c>
      <c r="M1711" t="s">
        <v>28</v>
      </c>
      <c r="N1711" t="str">
        <f>IF(VLOOKUP(J1711,[1]liste!M:M,1,0)&gt;0,"oui","non")</f>
        <v>oui</v>
      </c>
      <c r="O1711" t="str">
        <f>VLOOKUP(J1711,[1]liste!M:N,2,0)</f>
        <v>DF</v>
      </c>
      <c r="P1711" t="e">
        <f>MATCH(J1711,[1]!Tableau1[Codearticle],0)</f>
        <v>#REF!</v>
      </c>
      <c r="R1711" t="str">
        <f ca="1">IFERROR(INDEX(Tableau1[[#Headers],[01_LANCEMENT]:[15]],1,MATCH(récap!H1711,OFFSET(Tableau1[[#Headers],[01_LANCEMENT]:[15]],MATCH(récap!J1711,Tableau1[Codearticle],0),0),0)),"")</f>
        <v>01_LANCEMENT</v>
      </c>
      <c r="S1711" t="e">
        <f>IF(P1711=0,"",VLOOKUP(J1711,[1]!Tableau1[#All],3,0))</f>
        <v>#REF!</v>
      </c>
      <c r="T1711" s="11">
        <f t="shared" si="306"/>
        <v>47</v>
      </c>
      <c r="U1711" t="str">
        <f t="shared" si="307"/>
        <v>2023-47</v>
      </c>
    </row>
    <row r="1712" spans="5:21" x14ac:dyDescent="0.3">
      <c r="E1712">
        <v>1749005</v>
      </c>
      <c r="H1712">
        <v>10</v>
      </c>
      <c r="I1712" t="s">
        <v>1740</v>
      </c>
      <c r="J1712" t="s">
        <v>14</v>
      </c>
      <c r="K1712" s="10">
        <v>45271</v>
      </c>
      <c r="L1712" t="s">
        <v>1800</v>
      </c>
      <c r="M1712" t="s">
        <v>28</v>
      </c>
      <c r="N1712" t="str">
        <f>IF(VLOOKUP(J1712,[1]liste!M:M,1,0)&gt;0,"oui","non")</f>
        <v>oui</v>
      </c>
      <c r="O1712" t="str">
        <f>VLOOKUP(J1712,[1]liste!M:N,2,0)</f>
        <v>DF</v>
      </c>
      <c r="P1712" t="e">
        <f>MATCH(J1712,[1]!Tableau1[Codearticle],0)</f>
        <v>#REF!</v>
      </c>
      <c r="R1712" t="str">
        <f ca="1">IFERROR(INDEX(Tableau1[[#Headers],[01_LANCEMENT]:[15]],1,MATCH(récap!H1712,OFFSET(Tableau1[[#Headers],[01_LANCEMENT]:[15]],MATCH(récap!J1712,Tableau1[Codearticle],0),0),0)),"")</f>
        <v>01_LANCEMENT</v>
      </c>
      <c r="S1712" t="e">
        <f>IF(P1712=0,"",VLOOKUP(J1712,[1]!Tableau1[#All],3,0))</f>
        <v>#REF!</v>
      </c>
      <c r="T1712" s="11">
        <f t="shared" si="306"/>
        <v>50</v>
      </c>
      <c r="U1712" t="str">
        <f t="shared" si="307"/>
        <v>2023-50</v>
      </c>
    </row>
    <row r="1713" spans="5:21" x14ac:dyDescent="0.3">
      <c r="E1713">
        <v>5757956</v>
      </c>
      <c r="H1713">
        <v>10</v>
      </c>
      <c r="I1713" t="s">
        <v>1741</v>
      </c>
      <c r="J1713" t="s">
        <v>14</v>
      </c>
      <c r="K1713" s="10">
        <v>45271</v>
      </c>
      <c r="L1713" t="s">
        <v>1800</v>
      </c>
      <c r="M1713" t="s">
        <v>28</v>
      </c>
      <c r="N1713" t="str">
        <f>IF(VLOOKUP(J1713,[1]liste!M:M,1,0)&gt;0,"oui","non")</f>
        <v>oui</v>
      </c>
      <c r="O1713" t="str">
        <f>VLOOKUP(J1713,[1]liste!M:N,2,0)</f>
        <v>DF</v>
      </c>
      <c r="P1713" t="e">
        <f>MATCH(J1713,[1]!Tableau1[Codearticle],0)</f>
        <v>#REF!</v>
      </c>
      <c r="R1713" t="str">
        <f ca="1">IFERROR(INDEX(Tableau1[[#Headers],[01_LANCEMENT]:[15]],1,MATCH(récap!H1713,OFFSET(Tableau1[[#Headers],[01_LANCEMENT]:[15]],MATCH(récap!J1713,Tableau1[Codearticle],0),0),0)),"")</f>
        <v>01_LANCEMENT</v>
      </c>
      <c r="S1713" t="e">
        <f>IF(P1713=0,"",VLOOKUP(J1713,[1]!Tableau1[#All],3,0))</f>
        <v>#REF!</v>
      </c>
      <c r="T1713" s="11">
        <f t="shared" si="306"/>
        <v>50</v>
      </c>
      <c r="U1713" t="str">
        <f t="shared" si="307"/>
        <v>2023-50</v>
      </c>
    </row>
    <row r="1714" spans="5:21" x14ac:dyDescent="0.3">
      <c r="E1714">
        <v>7273916</v>
      </c>
      <c r="H1714">
        <v>10</v>
      </c>
      <c r="I1714" t="s">
        <v>1742</v>
      </c>
      <c r="J1714" t="s">
        <v>14</v>
      </c>
      <c r="K1714" s="10">
        <v>45275</v>
      </c>
      <c r="L1714" t="s">
        <v>1800</v>
      </c>
      <c r="M1714" t="s">
        <v>28</v>
      </c>
      <c r="N1714" t="str">
        <f>IF(VLOOKUP(J1714,[1]liste!M:M,1,0)&gt;0,"oui","non")</f>
        <v>oui</v>
      </c>
      <c r="O1714" t="str">
        <f>VLOOKUP(J1714,[1]liste!M:N,2,0)</f>
        <v>DF</v>
      </c>
      <c r="P1714" t="e">
        <f>MATCH(J1714,[1]!Tableau1[Codearticle],0)</f>
        <v>#REF!</v>
      </c>
      <c r="R1714" t="str">
        <f ca="1">IFERROR(INDEX(Tableau1[[#Headers],[01_LANCEMENT]:[15]],1,MATCH(récap!H1714,OFFSET(Tableau1[[#Headers],[01_LANCEMENT]:[15]],MATCH(récap!J1714,Tableau1[Codearticle],0),0),0)),"")</f>
        <v>01_LANCEMENT</v>
      </c>
      <c r="S1714" t="e">
        <f>IF(P1714=0,"",VLOOKUP(J1714,[1]!Tableau1[#All],3,0))</f>
        <v>#REF!</v>
      </c>
      <c r="T1714" s="11">
        <f t="shared" si="306"/>
        <v>50</v>
      </c>
      <c r="U1714" t="str">
        <f t="shared" si="307"/>
        <v>2023-50</v>
      </c>
    </row>
    <row r="1715" spans="5:21" x14ac:dyDescent="0.3">
      <c r="E1715">
        <v>2378730</v>
      </c>
      <c r="H1715">
        <v>10</v>
      </c>
      <c r="I1715" t="s">
        <v>1743</v>
      </c>
      <c r="J1715" t="s">
        <v>14</v>
      </c>
      <c r="K1715" s="10">
        <v>45281</v>
      </c>
      <c r="L1715" t="s">
        <v>1800</v>
      </c>
      <c r="M1715" t="s">
        <v>28</v>
      </c>
      <c r="N1715" t="str">
        <f>IF(VLOOKUP(J1715,[1]liste!M:M,1,0)&gt;0,"oui","non")</f>
        <v>oui</v>
      </c>
      <c r="O1715" t="str">
        <f>VLOOKUP(J1715,[1]liste!M:N,2,0)</f>
        <v>DF</v>
      </c>
      <c r="P1715" t="e">
        <f>MATCH(J1715,[1]!Tableau1[Codearticle],0)</f>
        <v>#REF!</v>
      </c>
      <c r="R1715" t="str">
        <f ca="1">IFERROR(INDEX(Tableau1[[#Headers],[01_LANCEMENT]:[15]],1,MATCH(récap!H1715,OFFSET(Tableau1[[#Headers],[01_LANCEMENT]:[15]],MATCH(récap!J1715,Tableau1[Codearticle],0),0),0)),"")</f>
        <v>01_LANCEMENT</v>
      </c>
      <c r="S1715" t="e">
        <f>IF(P1715=0,"",VLOOKUP(J1715,[1]!Tableau1[#All],3,0))</f>
        <v>#REF!</v>
      </c>
      <c r="T1715" s="11">
        <f t="shared" si="306"/>
        <v>51</v>
      </c>
      <c r="U1715" t="str">
        <f t="shared" si="307"/>
        <v>2023-51</v>
      </c>
    </row>
    <row r="1716" spans="5:21" x14ac:dyDescent="0.3">
      <c r="E1716">
        <v>6163847</v>
      </c>
      <c r="H1716">
        <v>130</v>
      </c>
      <c r="I1716" t="s">
        <v>1744</v>
      </c>
      <c r="J1716" t="s">
        <v>14</v>
      </c>
      <c r="K1716" s="10">
        <v>45252</v>
      </c>
      <c r="L1716" t="s">
        <v>1800</v>
      </c>
      <c r="M1716" t="s">
        <v>28</v>
      </c>
      <c r="N1716" t="str">
        <f>IF(VLOOKUP(J1716,[1]liste!M:M,1,0)&gt;0,"oui","non")</f>
        <v>oui</v>
      </c>
      <c r="O1716" t="str">
        <f>VLOOKUP(J1716,[1]liste!M:N,2,0)</f>
        <v>DF</v>
      </c>
      <c r="P1716" t="e">
        <f>MATCH(J1716,[1]!Tableau1[Codearticle],0)</f>
        <v>#REF!</v>
      </c>
      <c r="R1716" t="str">
        <f ca="1">IFERROR(INDEX(Tableau1[[#Headers],[01_LANCEMENT]:[15]],1,MATCH(récap!H1716,OFFSET(Tableau1[[#Headers],[01_LANCEMENT]:[15]],MATCH(récap!J1716,Tableau1[Codearticle],0),0),0)),"")</f>
        <v>04</v>
      </c>
      <c r="S1716" t="e">
        <f>IF(P1716=0,"",VLOOKUP(J1716,[1]!Tableau1[#All],3,0))</f>
        <v>#REF!</v>
      </c>
      <c r="T1716" s="11">
        <f t="shared" si="306"/>
        <v>47</v>
      </c>
      <c r="U1716" t="str">
        <f t="shared" si="307"/>
        <v>2023-47</v>
      </c>
    </row>
    <row r="1717" spans="5:21" x14ac:dyDescent="0.3">
      <c r="E1717">
        <v>2236624</v>
      </c>
      <c r="H1717">
        <v>130</v>
      </c>
      <c r="I1717" t="s">
        <v>1745</v>
      </c>
      <c r="J1717" t="s">
        <v>14</v>
      </c>
      <c r="K1717" s="10">
        <v>45281</v>
      </c>
      <c r="L1717" t="s">
        <v>1800</v>
      </c>
      <c r="M1717" t="s">
        <v>28</v>
      </c>
      <c r="N1717" t="str">
        <f>IF(VLOOKUP(J1717,[1]liste!M:M,1,0)&gt;0,"oui","non")</f>
        <v>oui</v>
      </c>
      <c r="O1717" t="str">
        <f>VLOOKUP(J1717,[1]liste!M:N,2,0)</f>
        <v>DF</v>
      </c>
      <c r="P1717" t="e">
        <f>MATCH(J1717,[1]!Tableau1[Codearticle],0)</f>
        <v>#REF!</v>
      </c>
      <c r="R1717" t="str">
        <f ca="1">IFERROR(INDEX(Tableau1[[#Headers],[01_LANCEMENT]:[15]],1,MATCH(récap!H1717,OFFSET(Tableau1[[#Headers],[01_LANCEMENT]:[15]],MATCH(récap!J1717,Tableau1[Codearticle],0),0),0)),"")</f>
        <v>04</v>
      </c>
      <c r="S1717" t="e">
        <f>IF(P1717=0,"",VLOOKUP(J1717,[1]!Tableau1[#All],3,0))</f>
        <v>#REF!</v>
      </c>
      <c r="T1717" s="11">
        <f t="shared" ref="T1717:T1734" si="308">_xlfn.ISOWEEKNUM(K1717)</f>
        <v>51</v>
      </c>
      <c r="U1717" t="str">
        <f t="shared" ref="U1717:U1734" si="309">YEAR(K1717)&amp;"-"&amp;""&amp;T1717</f>
        <v>2023-51</v>
      </c>
    </row>
    <row r="1718" spans="5:21" x14ac:dyDescent="0.3">
      <c r="E1718">
        <v>2944228</v>
      </c>
      <c r="H1718">
        <v>280</v>
      </c>
      <c r="I1718" t="s">
        <v>1746</v>
      </c>
      <c r="J1718" t="s">
        <v>14</v>
      </c>
      <c r="K1718" s="10">
        <v>45237</v>
      </c>
      <c r="L1718" t="s">
        <v>1800</v>
      </c>
      <c r="M1718" t="s">
        <v>28</v>
      </c>
      <c r="N1718" t="str">
        <f>IF(VLOOKUP(J1718,[1]liste!M:M,1,0)&gt;0,"oui","non")</f>
        <v>oui</v>
      </c>
      <c r="O1718" t="str">
        <f>VLOOKUP(J1718,[1]liste!M:N,2,0)</f>
        <v>DF</v>
      </c>
      <c r="P1718" t="e">
        <f>MATCH(J1718,[1]!Tableau1[Codearticle],0)</f>
        <v>#REF!</v>
      </c>
      <c r="R1718" t="str">
        <f ca="1">IFERROR(INDEX(Tableau1[[#Headers],[01_LANCEMENT]:[15]],1,MATCH(récap!H1718,OFFSET(Tableau1[[#Headers],[01_LANCEMENT]:[15]],MATCH(récap!J1718,Tableau1[Codearticle],0),0),0)),"")</f>
        <v>15</v>
      </c>
      <c r="S1718" t="e">
        <f>IF(P1718=0,"",VLOOKUP(J1718,[1]!Tableau1[#All],3,0))</f>
        <v>#REF!</v>
      </c>
      <c r="T1718" s="11">
        <f t="shared" si="308"/>
        <v>45</v>
      </c>
      <c r="U1718" t="str">
        <f t="shared" si="309"/>
        <v>2023-45</v>
      </c>
    </row>
    <row r="1719" spans="5:21" x14ac:dyDescent="0.3">
      <c r="E1719">
        <v>8329623</v>
      </c>
      <c r="H1719">
        <v>223</v>
      </c>
      <c r="I1719" t="s">
        <v>1747</v>
      </c>
      <c r="J1719" t="s">
        <v>14</v>
      </c>
      <c r="K1719" s="10">
        <v>45236</v>
      </c>
      <c r="L1719" t="s">
        <v>1800</v>
      </c>
      <c r="M1719" t="s">
        <v>28</v>
      </c>
      <c r="N1719" t="str">
        <f>IF(VLOOKUP(J1719,[1]liste!M:M,1,0)&gt;0,"oui","non")</f>
        <v>oui</v>
      </c>
      <c r="O1719" t="str">
        <f>VLOOKUP(J1719,[1]liste!M:N,2,0)</f>
        <v>DF</v>
      </c>
      <c r="P1719" t="e">
        <f>MATCH(J1719,[1]!Tableau1[Codearticle],0)</f>
        <v>#REF!</v>
      </c>
      <c r="R1719" t="str">
        <f ca="1">IFERROR(INDEX(Tableau1[[#Headers],[01_LANCEMENT]:[15]],1,MATCH(récap!H1719,OFFSET(Tableau1[[#Headers],[01_LANCEMENT]:[15]],MATCH(récap!J1719,Tableau1[Codearticle],0),0),0)),"")</f>
        <v/>
      </c>
      <c r="S1719" t="e">
        <f>IF(P1719=0,"",VLOOKUP(J1719,[1]!Tableau1[#All],3,0))</f>
        <v>#REF!</v>
      </c>
      <c r="T1719" s="11">
        <f t="shared" si="308"/>
        <v>45</v>
      </c>
      <c r="U1719" t="str">
        <f t="shared" si="309"/>
        <v>2023-45</v>
      </c>
    </row>
    <row r="1720" spans="5:21" x14ac:dyDescent="0.3">
      <c r="E1720">
        <v>8849453</v>
      </c>
      <c r="H1720">
        <v>210</v>
      </c>
      <c r="I1720" t="s">
        <v>1748</v>
      </c>
      <c r="J1720" t="s">
        <v>14</v>
      </c>
      <c r="K1720" s="10">
        <v>45246</v>
      </c>
      <c r="L1720" t="s">
        <v>1800</v>
      </c>
      <c r="M1720" t="s">
        <v>28</v>
      </c>
      <c r="N1720" t="str">
        <f>IF(VLOOKUP(J1720,[1]liste!M:M,1,0)&gt;0,"oui","non")</f>
        <v>oui</v>
      </c>
      <c r="O1720" t="str">
        <f>VLOOKUP(J1720,[1]liste!M:N,2,0)</f>
        <v>DF</v>
      </c>
      <c r="P1720" t="e">
        <f>MATCH(J1720,[1]!Tableau1[Codearticle],0)</f>
        <v>#REF!</v>
      </c>
      <c r="R1720" t="str">
        <f ca="1">IFERROR(INDEX(Tableau1[[#Headers],[01_LANCEMENT]:[15]],1,MATCH(récap!H1720,OFFSET(Tableau1[[#Headers],[01_LANCEMENT]:[15]],MATCH(récap!J1720,Tableau1[Codearticle],0),0),0)),"")</f>
        <v/>
      </c>
      <c r="S1720" t="e">
        <f>IF(P1720=0,"",VLOOKUP(J1720,[1]!Tableau1[#All],3,0))</f>
        <v>#REF!</v>
      </c>
      <c r="T1720" s="11">
        <f t="shared" si="308"/>
        <v>46</v>
      </c>
      <c r="U1720" t="str">
        <f t="shared" si="309"/>
        <v>2023-46</v>
      </c>
    </row>
    <row r="1721" spans="5:21" x14ac:dyDescent="0.3">
      <c r="E1721">
        <v>9730770</v>
      </c>
      <c r="H1721">
        <v>280</v>
      </c>
      <c r="I1721" t="s">
        <v>1749</v>
      </c>
      <c r="J1721" t="s">
        <v>14</v>
      </c>
      <c r="K1721" s="10">
        <v>45266</v>
      </c>
      <c r="L1721" t="s">
        <v>1800</v>
      </c>
      <c r="M1721" t="s">
        <v>28</v>
      </c>
      <c r="N1721" t="str">
        <f>IF(VLOOKUP(J1721,[1]liste!M:M,1,0)&gt;0,"oui","non")</f>
        <v>oui</v>
      </c>
      <c r="O1721" t="str">
        <f>VLOOKUP(J1721,[1]liste!M:N,2,0)</f>
        <v>DF</v>
      </c>
      <c r="P1721" t="e">
        <f>MATCH(J1721,[1]!Tableau1[Codearticle],0)</f>
        <v>#REF!</v>
      </c>
      <c r="R1721" t="str">
        <f ca="1">IFERROR(INDEX(Tableau1[[#Headers],[01_LANCEMENT]:[15]],1,MATCH(récap!H1721,OFFSET(Tableau1[[#Headers],[01_LANCEMENT]:[15]],MATCH(récap!J1721,Tableau1[Codearticle],0),0),0)),"")</f>
        <v>15</v>
      </c>
      <c r="S1721" t="e">
        <f>IF(P1721=0,"",VLOOKUP(J1721,[1]!Tableau1[#All],3,0))</f>
        <v>#REF!</v>
      </c>
      <c r="T1721" s="11">
        <f t="shared" si="308"/>
        <v>49</v>
      </c>
      <c r="U1721" t="str">
        <f t="shared" si="309"/>
        <v>2023-49</v>
      </c>
    </row>
    <row r="1722" spans="5:21" x14ac:dyDescent="0.3">
      <c r="E1722">
        <v>6101994</v>
      </c>
      <c r="H1722">
        <v>210</v>
      </c>
      <c r="I1722" t="s">
        <v>1750</v>
      </c>
      <c r="J1722" t="s">
        <v>14</v>
      </c>
      <c r="K1722" s="10">
        <v>45254</v>
      </c>
      <c r="L1722" t="s">
        <v>1800</v>
      </c>
      <c r="M1722" t="s">
        <v>28</v>
      </c>
      <c r="N1722" t="str">
        <f>IF(VLOOKUP(J1722,[1]liste!M:M,1,0)&gt;0,"oui","non")</f>
        <v>oui</v>
      </c>
      <c r="O1722" t="str">
        <f>VLOOKUP(J1722,[1]liste!M:N,2,0)</f>
        <v>DF</v>
      </c>
      <c r="P1722" t="e">
        <f>MATCH(J1722,[1]!Tableau1[Codearticle],0)</f>
        <v>#REF!</v>
      </c>
      <c r="R1722" t="str">
        <f ca="1">IFERROR(INDEX(Tableau1[[#Headers],[01_LANCEMENT]:[15]],1,MATCH(récap!H1722,OFFSET(Tableau1[[#Headers],[01_LANCEMENT]:[15]],MATCH(récap!J1722,Tableau1[Codearticle],0),0),0)),"")</f>
        <v/>
      </c>
      <c r="S1722" t="e">
        <f>IF(P1722=0,"",VLOOKUP(J1722,[1]!Tableau1[#All],3,0))</f>
        <v>#REF!</v>
      </c>
      <c r="T1722" s="11">
        <f t="shared" si="308"/>
        <v>47</v>
      </c>
      <c r="U1722" t="str">
        <f t="shared" si="309"/>
        <v>2023-47</v>
      </c>
    </row>
    <row r="1723" spans="5:21" x14ac:dyDescent="0.3">
      <c r="E1723">
        <v>8768338</v>
      </c>
      <c r="H1723">
        <v>280</v>
      </c>
      <c r="I1723" t="s">
        <v>1751</v>
      </c>
      <c r="J1723" t="s">
        <v>14</v>
      </c>
      <c r="K1723" s="10">
        <v>45273</v>
      </c>
      <c r="L1723" t="s">
        <v>1800</v>
      </c>
      <c r="M1723" t="s">
        <v>28</v>
      </c>
      <c r="N1723" t="str">
        <f>IF(VLOOKUP(J1723,[1]liste!M:M,1,0)&gt;0,"oui","non")</f>
        <v>oui</v>
      </c>
      <c r="O1723" t="str">
        <f>VLOOKUP(J1723,[1]liste!M:N,2,0)</f>
        <v>DF</v>
      </c>
      <c r="P1723" t="e">
        <f>MATCH(J1723,[1]!Tableau1[Codearticle],0)</f>
        <v>#REF!</v>
      </c>
      <c r="R1723" t="str">
        <f ca="1">IFERROR(INDEX(Tableau1[[#Headers],[01_LANCEMENT]:[15]],1,MATCH(récap!H1723,OFFSET(Tableau1[[#Headers],[01_LANCEMENT]:[15]],MATCH(récap!J1723,Tableau1[Codearticle],0),0),0)),"")</f>
        <v>15</v>
      </c>
      <c r="S1723" t="e">
        <f>IF(P1723=0,"",VLOOKUP(J1723,[1]!Tableau1[#All],3,0))</f>
        <v>#REF!</v>
      </c>
      <c r="T1723" s="11">
        <f t="shared" si="308"/>
        <v>50</v>
      </c>
      <c r="U1723" t="str">
        <f t="shared" si="309"/>
        <v>2023-50</v>
      </c>
    </row>
    <row r="1724" spans="5:21" x14ac:dyDescent="0.3">
      <c r="E1724">
        <v>1916907</v>
      </c>
      <c r="H1724">
        <v>223</v>
      </c>
      <c r="I1724" t="s">
        <v>1752</v>
      </c>
      <c r="J1724" t="s">
        <v>14</v>
      </c>
      <c r="K1724" s="10">
        <v>45281</v>
      </c>
      <c r="L1724" t="s">
        <v>1800</v>
      </c>
      <c r="M1724" t="s">
        <v>28</v>
      </c>
      <c r="N1724" t="str">
        <f>IF(VLOOKUP(J1724,[1]liste!M:M,1,0)&gt;0,"oui","non")</f>
        <v>oui</v>
      </c>
      <c r="O1724" t="str">
        <f>VLOOKUP(J1724,[1]liste!M:N,2,0)</f>
        <v>DF</v>
      </c>
      <c r="P1724" t="e">
        <f>MATCH(J1724,[1]!Tableau1[Codearticle],0)</f>
        <v>#REF!</v>
      </c>
      <c r="R1724" t="str">
        <f ca="1">IFERROR(INDEX(Tableau1[[#Headers],[01_LANCEMENT]:[15]],1,MATCH(récap!H1724,OFFSET(Tableau1[[#Headers],[01_LANCEMENT]:[15]],MATCH(récap!J1724,Tableau1[Codearticle],0),0),0)),"")</f>
        <v/>
      </c>
      <c r="S1724" t="e">
        <f>IF(P1724=0,"",VLOOKUP(J1724,[1]!Tableau1[#All],3,0))</f>
        <v>#REF!</v>
      </c>
      <c r="T1724" s="11">
        <f t="shared" si="308"/>
        <v>51</v>
      </c>
      <c r="U1724" t="str">
        <f t="shared" si="309"/>
        <v>2023-51</v>
      </c>
    </row>
    <row r="1725" spans="5:21" x14ac:dyDescent="0.3">
      <c r="E1725">
        <v>1450137</v>
      </c>
      <c r="H1725">
        <v>223</v>
      </c>
      <c r="I1725" t="s">
        <v>1753</v>
      </c>
      <c r="J1725" t="s">
        <v>14</v>
      </c>
      <c r="K1725" s="10">
        <v>45279</v>
      </c>
      <c r="L1725" t="s">
        <v>1800</v>
      </c>
      <c r="M1725" t="s">
        <v>28</v>
      </c>
      <c r="N1725" t="str">
        <f>IF(VLOOKUP(J1725,[1]liste!M:M,1,0)&gt;0,"oui","non")</f>
        <v>oui</v>
      </c>
      <c r="O1725" t="str">
        <f>VLOOKUP(J1725,[1]liste!M:N,2,0)</f>
        <v>DF</v>
      </c>
      <c r="P1725" t="e">
        <f>MATCH(J1725,[1]!Tableau1[Codearticle],0)</f>
        <v>#REF!</v>
      </c>
      <c r="R1725" t="str">
        <f ca="1">IFERROR(INDEX(Tableau1[[#Headers],[01_LANCEMENT]:[15]],1,MATCH(récap!H1725,OFFSET(Tableau1[[#Headers],[01_LANCEMENT]:[15]],MATCH(récap!J1725,Tableau1[Codearticle],0),0),0)),"")</f>
        <v/>
      </c>
      <c r="S1725" t="e">
        <f>IF(P1725=0,"",VLOOKUP(J1725,[1]!Tableau1[#All],3,0))</f>
        <v>#REF!</v>
      </c>
      <c r="T1725" s="11">
        <f t="shared" si="308"/>
        <v>51</v>
      </c>
      <c r="U1725" t="str">
        <f t="shared" si="309"/>
        <v>2023-51</v>
      </c>
    </row>
    <row r="1726" spans="5:21" x14ac:dyDescent="0.3">
      <c r="E1726">
        <v>5376377</v>
      </c>
      <c r="H1726">
        <v>900</v>
      </c>
      <c r="I1726" t="s">
        <v>1754</v>
      </c>
      <c r="J1726" t="s">
        <v>14</v>
      </c>
      <c r="K1726" s="10">
        <v>45268</v>
      </c>
      <c r="L1726" t="s">
        <v>1800</v>
      </c>
      <c r="M1726" t="s">
        <v>28</v>
      </c>
      <c r="N1726" t="str">
        <f>IF(VLOOKUP(J1726,[1]liste!M:M,1,0)&gt;0,"oui","non")</f>
        <v>oui</v>
      </c>
      <c r="O1726" t="str">
        <f>VLOOKUP(J1726,[1]liste!M:N,2,0)</f>
        <v>DF</v>
      </c>
      <c r="P1726" t="e">
        <f>MATCH(J1726,[1]!Tableau1[Codearticle],0)</f>
        <v>#REF!</v>
      </c>
      <c r="R1726" t="str">
        <f ca="1">IFERROR(INDEX(Tableau1[[#Headers],[01_LANCEMENT]:[15]],1,MATCH(récap!H1726,OFFSET(Tableau1[[#Headers],[01_LANCEMENT]:[15]],MATCH(récap!J1726,Tableau1[Codearticle],0),0),0)),"")</f>
        <v/>
      </c>
      <c r="S1726" t="e">
        <f>IF(P1726=0,"",VLOOKUP(J1726,[1]!Tableau1[#All],3,0))</f>
        <v>#REF!</v>
      </c>
      <c r="T1726" s="11">
        <f t="shared" si="308"/>
        <v>49</v>
      </c>
      <c r="U1726" t="str">
        <f t="shared" si="309"/>
        <v>2023-49</v>
      </c>
    </row>
    <row r="1727" spans="5:21" x14ac:dyDescent="0.3">
      <c r="E1727">
        <v>4170182</v>
      </c>
      <c r="H1727">
        <v>9080</v>
      </c>
      <c r="I1727" t="s">
        <v>1755</v>
      </c>
      <c r="J1727" t="s">
        <v>14</v>
      </c>
      <c r="K1727" s="10">
        <v>45261</v>
      </c>
      <c r="L1727" t="s">
        <v>1800</v>
      </c>
      <c r="M1727" t="s">
        <v>28</v>
      </c>
      <c r="N1727" t="str">
        <f>IF(VLOOKUP(J1727,[1]liste!M:M,1,0)&gt;0,"oui","non")</f>
        <v>oui</v>
      </c>
      <c r="O1727" t="str">
        <f>VLOOKUP(J1727,[1]liste!M:N,2,0)</f>
        <v>DF</v>
      </c>
      <c r="P1727" t="e">
        <f>MATCH(J1727,[1]!Tableau1[Codearticle],0)</f>
        <v>#REF!</v>
      </c>
      <c r="R1727" t="str">
        <f ca="1">IFERROR(INDEX(Tableau1[[#Headers],[01_LANCEMENT]:[15]],1,MATCH(récap!H1727,OFFSET(Tableau1[[#Headers],[01_LANCEMENT]:[15]],MATCH(récap!J1727,Tableau1[Codearticle],0),0),0)),"")</f>
        <v/>
      </c>
      <c r="S1727" t="e">
        <f>IF(P1727=0,"",VLOOKUP(J1727,[1]!Tableau1[#All],3,0))</f>
        <v>#REF!</v>
      </c>
      <c r="T1727" s="11">
        <f t="shared" si="308"/>
        <v>48</v>
      </c>
      <c r="U1727" t="str">
        <f t="shared" si="309"/>
        <v>2023-48</v>
      </c>
    </row>
    <row r="1728" spans="5:21" x14ac:dyDescent="0.3">
      <c r="E1728">
        <v>7801627</v>
      </c>
      <c r="H1728">
        <v>240</v>
      </c>
      <c r="I1728" t="s">
        <v>1756</v>
      </c>
      <c r="J1728" t="s">
        <v>14</v>
      </c>
      <c r="K1728" s="10">
        <v>45281</v>
      </c>
      <c r="L1728" t="s">
        <v>1800</v>
      </c>
      <c r="M1728" t="s">
        <v>28</v>
      </c>
      <c r="N1728" t="str">
        <f>IF(VLOOKUP(J1728,[1]liste!M:M,1,0)&gt;0,"oui","non")</f>
        <v>oui</v>
      </c>
      <c r="O1728" t="str">
        <f>VLOOKUP(J1728,[1]liste!M:N,2,0)</f>
        <v>DF</v>
      </c>
      <c r="P1728" t="e">
        <f>MATCH(J1728,[1]!Tableau1[Codearticle],0)</f>
        <v>#REF!</v>
      </c>
      <c r="R1728" t="str">
        <f ca="1">IFERROR(INDEX(Tableau1[[#Headers],[01_LANCEMENT]:[15]],1,MATCH(récap!H1728,OFFSET(Tableau1[[#Headers],[01_LANCEMENT]:[15]],MATCH(récap!J1728,Tableau1[Codearticle],0),0),0)),"")</f>
        <v/>
      </c>
      <c r="S1728" t="e">
        <f>IF(P1728=0,"",VLOOKUP(J1728,[1]!Tableau1[#All],3,0))</f>
        <v>#REF!</v>
      </c>
      <c r="T1728" s="11">
        <f t="shared" si="308"/>
        <v>51</v>
      </c>
      <c r="U1728" t="str">
        <f t="shared" si="309"/>
        <v>2023-51</v>
      </c>
    </row>
    <row r="1729" spans="5:21" x14ac:dyDescent="0.3">
      <c r="E1729">
        <v>7922023</v>
      </c>
      <c r="H1729">
        <v>9065</v>
      </c>
      <c r="I1729" t="s">
        <v>1757</v>
      </c>
      <c r="J1729" t="s">
        <v>14</v>
      </c>
      <c r="K1729" s="10">
        <v>45258</v>
      </c>
      <c r="L1729" t="s">
        <v>1800</v>
      </c>
      <c r="M1729" t="s">
        <v>28</v>
      </c>
      <c r="N1729" t="str">
        <f>IF(VLOOKUP(J1729,[1]liste!M:M,1,0)&gt;0,"oui","non")</f>
        <v>oui</v>
      </c>
      <c r="O1729" t="str">
        <f>VLOOKUP(J1729,[1]liste!M:N,2,0)</f>
        <v>DF</v>
      </c>
      <c r="P1729" t="e">
        <f>MATCH(J1729,[1]!Tableau1[Codearticle],0)</f>
        <v>#REF!</v>
      </c>
      <c r="R1729" t="str">
        <f ca="1">IFERROR(INDEX(Tableau1[[#Headers],[01_LANCEMENT]:[15]],1,MATCH(récap!H1729,OFFSET(Tableau1[[#Headers],[01_LANCEMENT]:[15]],MATCH(récap!J1729,Tableau1[Codearticle],0),0),0)),"")</f>
        <v/>
      </c>
      <c r="S1729" t="e">
        <f>IF(P1729=0,"",VLOOKUP(J1729,[1]!Tableau1[#All],3,0))</f>
        <v>#REF!</v>
      </c>
      <c r="T1729" s="11">
        <f t="shared" si="308"/>
        <v>48</v>
      </c>
      <c r="U1729" t="str">
        <f t="shared" si="309"/>
        <v>2023-48</v>
      </c>
    </row>
    <row r="1730" spans="5:21" x14ac:dyDescent="0.3">
      <c r="E1730">
        <v>1018595</v>
      </c>
      <c r="H1730">
        <v>240</v>
      </c>
      <c r="I1730" t="s">
        <v>1758</v>
      </c>
      <c r="J1730" t="s">
        <v>14</v>
      </c>
      <c r="K1730" s="10">
        <v>45243</v>
      </c>
      <c r="L1730" t="s">
        <v>1800</v>
      </c>
      <c r="M1730" t="s">
        <v>28</v>
      </c>
      <c r="N1730" t="str">
        <f>IF(VLOOKUP(J1730,[1]liste!M:M,1,0)&gt;0,"oui","non")</f>
        <v>oui</v>
      </c>
      <c r="O1730" t="str">
        <f>VLOOKUP(J1730,[1]liste!M:N,2,0)</f>
        <v>DF</v>
      </c>
      <c r="P1730" t="e">
        <f>MATCH(J1730,[1]!Tableau1[Codearticle],0)</f>
        <v>#REF!</v>
      </c>
      <c r="R1730" t="str">
        <f ca="1">IFERROR(INDEX(Tableau1[[#Headers],[01_LANCEMENT]:[15]],1,MATCH(récap!H1730,OFFSET(Tableau1[[#Headers],[01_LANCEMENT]:[15]],MATCH(récap!J1730,Tableau1[Codearticle],0),0),0)),"")</f>
        <v/>
      </c>
      <c r="S1730" t="e">
        <f>IF(P1730=0,"",VLOOKUP(J1730,[1]!Tableau1[#All],3,0))</f>
        <v>#REF!</v>
      </c>
      <c r="T1730" s="11">
        <f t="shared" si="308"/>
        <v>46</v>
      </c>
      <c r="U1730" t="str">
        <f t="shared" si="309"/>
        <v>2023-46</v>
      </c>
    </row>
    <row r="1731" spans="5:21" x14ac:dyDescent="0.3">
      <c r="E1731">
        <v>5456064</v>
      </c>
      <c r="H1731">
        <v>240</v>
      </c>
      <c r="I1731" t="s">
        <v>1759</v>
      </c>
      <c r="J1731" t="s">
        <v>14</v>
      </c>
      <c r="K1731" s="10">
        <v>45238</v>
      </c>
      <c r="L1731" t="s">
        <v>1800</v>
      </c>
      <c r="M1731" t="s">
        <v>28</v>
      </c>
      <c r="N1731" t="str">
        <f>IF(VLOOKUP(J1731,[1]liste!M:M,1,0)&gt;0,"oui","non")</f>
        <v>oui</v>
      </c>
      <c r="O1731" t="str">
        <f>VLOOKUP(J1731,[1]liste!M:N,2,0)</f>
        <v>DF</v>
      </c>
      <c r="P1731" t="e">
        <f>MATCH(J1731,[1]!Tableau1[Codearticle],0)</f>
        <v>#REF!</v>
      </c>
      <c r="R1731" t="str">
        <f ca="1">IFERROR(INDEX(Tableau1[[#Headers],[01_LANCEMENT]:[15]],1,MATCH(récap!H1731,OFFSET(Tableau1[[#Headers],[01_LANCEMENT]:[15]],MATCH(récap!J1731,Tableau1[Codearticle],0),0),0)),"")</f>
        <v/>
      </c>
      <c r="S1731" t="e">
        <f>IF(P1731=0,"",VLOOKUP(J1731,[1]!Tableau1[#All],3,0))</f>
        <v>#REF!</v>
      </c>
      <c r="T1731" s="11">
        <f t="shared" si="308"/>
        <v>45</v>
      </c>
      <c r="U1731" t="str">
        <f t="shared" si="309"/>
        <v>2023-45</v>
      </c>
    </row>
    <row r="1732" spans="5:21" x14ac:dyDescent="0.3">
      <c r="E1732">
        <v>8617252</v>
      </c>
      <c r="H1732">
        <v>240</v>
      </c>
      <c r="I1732" t="s">
        <v>1760</v>
      </c>
      <c r="J1732" t="s">
        <v>14</v>
      </c>
      <c r="K1732" s="10">
        <v>45238</v>
      </c>
      <c r="L1732" t="s">
        <v>1800</v>
      </c>
      <c r="M1732" t="s">
        <v>28</v>
      </c>
      <c r="N1732" t="str">
        <f>IF(VLOOKUP(J1732,[1]liste!M:M,1,0)&gt;0,"oui","non")</f>
        <v>oui</v>
      </c>
      <c r="O1732" t="str">
        <f>VLOOKUP(J1732,[1]liste!M:N,2,0)</f>
        <v>DF</v>
      </c>
      <c r="P1732" t="e">
        <f>MATCH(J1732,[1]!Tableau1[Codearticle],0)</f>
        <v>#REF!</v>
      </c>
      <c r="R1732" t="str">
        <f ca="1">IFERROR(INDEX(Tableau1[[#Headers],[01_LANCEMENT]:[15]],1,MATCH(récap!H1732,OFFSET(Tableau1[[#Headers],[01_LANCEMENT]:[15]],MATCH(récap!J1732,Tableau1[Codearticle],0),0),0)),"")</f>
        <v/>
      </c>
      <c r="S1732" t="e">
        <f>IF(P1732=0,"",VLOOKUP(J1732,[1]!Tableau1[#All],3,0))</f>
        <v>#REF!</v>
      </c>
      <c r="T1732" s="11">
        <f t="shared" si="308"/>
        <v>45</v>
      </c>
      <c r="U1732" t="str">
        <f t="shared" si="309"/>
        <v>2023-45</v>
      </c>
    </row>
    <row r="1733" spans="5:21" x14ac:dyDescent="0.3">
      <c r="E1733">
        <v>7095133</v>
      </c>
      <c r="H1733">
        <v>240</v>
      </c>
      <c r="I1733" t="s">
        <v>1761</v>
      </c>
      <c r="J1733" t="s">
        <v>14</v>
      </c>
      <c r="K1733" s="10">
        <v>45260</v>
      </c>
      <c r="L1733" t="s">
        <v>1800</v>
      </c>
      <c r="M1733" t="s">
        <v>28</v>
      </c>
      <c r="N1733" t="str">
        <f>IF(VLOOKUP(J1733,[1]liste!M:M,1,0)&gt;0,"oui","non")</f>
        <v>oui</v>
      </c>
      <c r="O1733" t="str">
        <f>VLOOKUP(J1733,[1]liste!M:N,2,0)</f>
        <v>DF</v>
      </c>
      <c r="P1733" t="e">
        <f>MATCH(J1733,[1]!Tableau1[Codearticle],0)</f>
        <v>#REF!</v>
      </c>
      <c r="R1733" t="str">
        <f ca="1">IFERROR(INDEX(Tableau1[[#Headers],[01_LANCEMENT]:[15]],1,MATCH(récap!H1733,OFFSET(Tableau1[[#Headers],[01_LANCEMENT]:[15]],MATCH(récap!J1733,Tableau1[Codearticle],0),0),0)),"")</f>
        <v/>
      </c>
      <c r="S1733" t="e">
        <f>IF(P1733=0,"",VLOOKUP(J1733,[1]!Tableau1[#All],3,0))</f>
        <v>#REF!</v>
      </c>
      <c r="T1733" s="11">
        <f t="shared" si="308"/>
        <v>48</v>
      </c>
      <c r="U1733" t="str">
        <f t="shared" si="309"/>
        <v>2023-48</v>
      </c>
    </row>
    <row r="1734" spans="5:21" x14ac:dyDescent="0.3">
      <c r="E1734">
        <v>8945517</v>
      </c>
      <c r="H1734">
        <v>240</v>
      </c>
      <c r="I1734" t="s">
        <v>1762</v>
      </c>
      <c r="J1734" t="s">
        <v>14</v>
      </c>
      <c r="K1734" s="10">
        <v>45268</v>
      </c>
      <c r="L1734" t="s">
        <v>1800</v>
      </c>
      <c r="M1734" t="s">
        <v>28</v>
      </c>
      <c r="N1734" t="str">
        <f>IF(VLOOKUP(J1734,[1]liste!M:M,1,0)&gt;0,"oui","non")</f>
        <v>oui</v>
      </c>
      <c r="O1734" t="str">
        <f>VLOOKUP(J1734,[1]liste!M:N,2,0)</f>
        <v>DF</v>
      </c>
      <c r="P1734" t="e">
        <f>MATCH(J1734,[1]!Tableau1[Codearticle],0)</f>
        <v>#REF!</v>
      </c>
      <c r="R1734" t="str">
        <f ca="1">IFERROR(INDEX(Tableau1[[#Headers],[01_LANCEMENT]:[15]],1,MATCH(récap!H1734,OFFSET(Tableau1[[#Headers],[01_LANCEMENT]:[15]],MATCH(récap!J1734,Tableau1[Codearticle],0),0),0)),"")</f>
        <v/>
      </c>
      <c r="S1734" t="e">
        <f>IF(P1734=0,"",VLOOKUP(J1734,[1]!Tableau1[#All],3,0))</f>
        <v>#REF!</v>
      </c>
      <c r="T1734" s="11">
        <f t="shared" si="308"/>
        <v>49</v>
      </c>
      <c r="U1734" t="str">
        <f t="shared" si="309"/>
        <v>2023-49</v>
      </c>
    </row>
    <row r="1735" spans="5:21" x14ac:dyDescent="0.3">
      <c r="E1735">
        <v>5738860</v>
      </c>
      <c r="H1735">
        <v>190</v>
      </c>
      <c r="I1735" t="s">
        <v>1763</v>
      </c>
      <c r="J1735" t="s">
        <v>14</v>
      </c>
      <c r="K1735" s="10">
        <v>45254</v>
      </c>
      <c r="L1735" t="s">
        <v>1800</v>
      </c>
      <c r="M1735" t="s">
        <v>28</v>
      </c>
      <c r="N1735" t="str">
        <f>IF(VLOOKUP(J1735,[1]liste!M:M,1,0)&gt;0,"oui","non")</f>
        <v>oui</v>
      </c>
      <c r="O1735" t="str">
        <f>VLOOKUP(J1735,[1]liste!M:N,2,0)</f>
        <v>DF</v>
      </c>
      <c r="P1735" t="e">
        <f>MATCH(J1735,[1]!Tableau1[Codearticle],0)</f>
        <v>#REF!</v>
      </c>
      <c r="R1735" t="str">
        <f ca="1">IFERROR(INDEX(Tableau1[[#Headers],[01_LANCEMENT]:[15]],1,MATCH(récap!H1735,OFFSET(Tableau1[[#Headers],[01_LANCEMENT]:[15]],MATCH(récap!J1735,Tableau1[Codearticle],0),0),0)),"")</f>
        <v/>
      </c>
      <c r="S1735" t="e">
        <f>IF(P1735=0,"",VLOOKUP(J1735,[1]!Tableau1[#All],3,0))</f>
        <v>#REF!</v>
      </c>
      <c r="T1735" s="11">
        <f t="shared" ref="T1735:T1744" si="310">_xlfn.ISOWEEKNUM(K1735)</f>
        <v>47</v>
      </c>
      <c r="U1735" t="str">
        <f t="shared" ref="U1735:U1744" si="311">YEAR(K1735)&amp;"-"&amp;""&amp;T1735</f>
        <v>2023-47</v>
      </c>
    </row>
    <row r="1736" spans="5:21" x14ac:dyDescent="0.3">
      <c r="E1736">
        <v>3397350</v>
      </c>
      <c r="H1736">
        <v>190</v>
      </c>
      <c r="I1736" t="s">
        <v>1764</v>
      </c>
      <c r="J1736" t="s">
        <v>14</v>
      </c>
      <c r="K1736" s="10">
        <v>45252</v>
      </c>
      <c r="L1736" t="s">
        <v>1800</v>
      </c>
      <c r="M1736" t="s">
        <v>28</v>
      </c>
      <c r="N1736" t="str">
        <f>IF(VLOOKUP(J1736,[1]liste!M:M,1,0)&gt;0,"oui","non")</f>
        <v>oui</v>
      </c>
      <c r="O1736" t="str">
        <f>VLOOKUP(J1736,[1]liste!M:N,2,0)</f>
        <v>DF</v>
      </c>
      <c r="P1736" t="e">
        <f>MATCH(J1736,[1]!Tableau1[Codearticle],0)</f>
        <v>#REF!</v>
      </c>
      <c r="R1736" t="str">
        <f ca="1">IFERROR(INDEX(Tableau1[[#Headers],[01_LANCEMENT]:[15]],1,MATCH(récap!H1736,OFFSET(Tableau1[[#Headers],[01_LANCEMENT]:[15]],MATCH(récap!J1736,Tableau1[Codearticle],0),0),0)),"")</f>
        <v/>
      </c>
      <c r="S1736" t="e">
        <f>IF(P1736=0,"",VLOOKUP(J1736,[1]!Tableau1[#All],3,0))</f>
        <v>#REF!</v>
      </c>
      <c r="T1736" s="11">
        <f t="shared" si="310"/>
        <v>47</v>
      </c>
      <c r="U1736" t="str">
        <f t="shared" si="311"/>
        <v>2023-47</v>
      </c>
    </row>
    <row r="1737" spans="5:21" x14ac:dyDescent="0.3">
      <c r="E1737">
        <v>4529951</v>
      </c>
      <c r="H1737">
        <v>200</v>
      </c>
      <c r="I1737" t="s">
        <v>1765</v>
      </c>
      <c r="J1737" t="s">
        <v>14</v>
      </c>
      <c r="K1737" s="10">
        <v>45254</v>
      </c>
      <c r="L1737" t="s">
        <v>1800</v>
      </c>
      <c r="M1737" t="s">
        <v>28</v>
      </c>
      <c r="N1737" t="str">
        <f>IF(VLOOKUP(J1737,[1]liste!M:M,1,0)&gt;0,"oui","non")</f>
        <v>oui</v>
      </c>
      <c r="O1737" t="str">
        <f>VLOOKUP(J1737,[1]liste!M:N,2,0)</f>
        <v>DF</v>
      </c>
      <c r="P1737" t="e">
        <f>MATCH(J1737,[1]!Tableau1[Codearticle],0)</f>
        <v>#REF!</v>
      </c>
      <c r="R1737" t="str">
        <f ca="1">IFERROR(INDEX(Tableau1[[#Headers],[01_LANCEMENT]:[15]],1,MATCH(récap!H1737,OFFSET(Tableau1[[#Headers],[01_LANCEMENT]:[15]],MATCH(récap!J1737,Tableau1[Codearticle],0),0),0)),"")</f>
        <v/>
      </c>
      <c r="S1737" t="e">
        <f>IF(P1737=0,"",VLOOKUP(J1737,[1]!Tableau1[#All],3,0))</f>
        <v>#REF!</v>
      </c>
      <c r="T1737" s="11">
        <f t="shared" si="310"/>
        <v>47</v>
      </c>
      <c r="U1737" t="str">
        <f t="shared" si="311"/>
        <v>2023-47</v>
      </c>
    </row>
    <row r="1738" spans="5:21" x14ac:dyDescent="0.3">
      <c r="E1738">
        <v>3401393</v>
      </c>
      <c r="H1738">
        <v>200</v>
      </c>
      <c r="I1738" t="s">
        <v>1766</v>
      </c>
      <c r="J1738" t="s">
        <v>14</v>
      </c>
      <c r="K1738" s="10">
        <v>45259</v>
      </c>
      <c r="L1738" t="s">
        <v>1800</v>
      </c>
      <c r="M1738" t="s">
        <v>28</v>
      </c>
      <c r="N1738" t="str">
        <f>IF(VLOOKUP(J1738,[1]liste!M:M,1,0)&gt;0,"oui","non")</f>
        <v>oui</v>
      </c>
      <c r="O1738" t="str">
        <f>VLOOKUP(J1738,[1]liste!M:N,2,0)</f>
        <v>DF</v>
      </c>
      <c r="P1738" t="e">
        <f>MATCH(J1738,[1]!Tableau1[Codearticle],0)</f>
        <v>#REF!</v>
      </c>
      <c r="R1738" t="str">
        <f ca="1">IFERROR(INDEX(Tableau1[[#Headers],[01_LANCEMENT]:[15]],1,MATCH(récap!H1738,OFFSET(Tableau1[[#Headers],[01_LANCEMENT]:[15]],MATCH(récap!J1738,Tableau1[Codearticle],0),0),0)),"")</f>
        <v/>
      </c>
      <c r="S1738" t="e">
        <f>IF(P1738=0,"",VLOOKUP(J1738,[1]!Tableau1[#All],3,0))</f>
        <v>#REF!</v>
      </c>
      <c r="T1738" s="11">
        <f t="shared" si="310"/>
        <v>48</v>
      </c>
      <c r="U1738" t="str">
        <f t="shared" si="311"/>
        <v>2023-48</v>
      </c>
    </row>
    <row r="1739" spans="5:21" x14ac:dyDescent="0.3">
      <c r="E1739">
        <v>6541083</v>
      </c>
      <c r="H1739">
        <v>9025</v>
      </c>
      <c r="I1739" t="s">
        <v>1767</v>
      </c>
      <c r="J1739" t="s">
        <v>14</v>
      </c>
      <c r="K1739" s="10">
        <v>45236</v>
      </c>
      <c r="L1739" t="s">
        <v>1800</v>
      </c>
      <c r="M1739" t="s">
        <v>28</v>
      </c>
      <c r="N1739" t="str">
        <f>IF(VLOOKUP(J1739,[1]liste!M:M,1,0)&gt;0,"oui","non")</f>
        <v>oui</v>
      </c>
      <c r="O1739" t="str">
        <f>VLOOKUP(J1739,[1]liste!M:N,2,0)</f>
        <v>DF</v>
      </c>
      <c r="P1739" t="e">
        <f>MATCH(J1739,[1]!Tableau1[Codearticle],0)</f>
        <v>#REF!</v>
      </c>
      <c r="R1739" t="str">
        <f ca="1">IFERROR(INDEX(Tableau1[[#Headers],[01_LANCEMENT]:[15]],1,MATCH(récap!H1739,OFFSET(Tableau1[[#Headers],[01_LANCEMENT]:[15]],MATCH(récap!J1739,Tableau1[Codearticle],0),0),0)),"")</f>
        <v/>
      </c>
      <c r="S1739" t="e">
        <f>IF(P1739=0,"",VLOOKUP(J1739,[1]!Tableau1[#All],3,0))</f>
        <v>#REF!</v>
      </c>
      <c r="T1739" s="11">
        <f t="shared" si="310"/>
        <v>45</v>
      </c>
      <c r="U1739" t="str">
        <f t="shared" si="311"/>
        <v>2023-45</v>
      </c>
    </row>
    <row r="1740" spans="5:21" x14ac:dyDescent="0.3">
      <c r="E1740">
        <v>5073725</v>
      </c>
      <c r="H1740">
        <v>180</v>
      </c>
      <c r="I1740" t="s">
        <v>1768</v>
      </c>
      <c r="J1740" t="s">
        <v>14</v>
      </c>
      <c r="K1740" s="10">
        <v>45243</v>
      </c>
      <c r="L1740" t="s">
        <v>1800</v>
      </c>
      <c r="M1740" t="s">
        <v>28</v>
      </c>
      <c r="N1740" t="str">
        <f>IF(VLOOKUP(J1740,[1]liste!M:M,1,0)&gt;0,"oui","non")</f>
        <v>oui</v>
      </c>
      <c r="O1740" t="str">
        <f>VLOOKUP(J1740,[1]liste!M:N,2,0)</f>
        <v>DF</v>
      </c>
      <c r="P1740" t="e">
        <f>MATCH(J1740,[1]!Tableau1[Codearticle],0)</f>
        <v>#REF!</v>
      </c>
      <c r="R1740" t="str">
        <f ca="1">IFERROR(INDEX(Tableau1[[#Headers],[01_LANCEMENT]:[15]],1,MATCH(récap!H1740,OFFSET(Tableau1[[#Headers],[01_LANCEMENT]:[15]],MATCH(récap!J1740,Tableau1[Codearticle],0),0),0)),"")</f>
        <v/>
      </c>
      <c r="S1740" t="e">
        <f>IF(P1740=0,"",VLOOKUP(J1740,[1]!Tableau1[#All],3,0))</f>
        <v>#REF!</v>
      </c>
      <c r="T1740" s="11">
        <f t="shared" si="310"/>
        <v>46</v>
      </c>
      <c r="U1740" t="str">
        <f t="shared" si="311"/>
        <v>2023-46</v>
      </c>
    </row>
    <row r="1741" spans="5:21" x14ac:dyDescent="0.3">
      <c r="E1741">
        <v>9187923</v>
      </c>
      <c r="H1741">
        <v>200</v>
      </c>
      <c r="I1741" t="s">
        <v>1769</v>
      </c>
      <c r="J1741" t="s">
        <v>14</v>
      </c>
      <c r="K1741" s="10">
        <v>45252</v>
      </c>
      <c r="L1741" t="s">
        <v>1800</v>
      </c>
      <c r="M1741" t="s">
        <v>28</v>
      </c>
      <c r="N1741" t="str">
        <f>IF(VLOOKUP(J1741,[1]liste!M:M,1,0)&gt;0,"oui","non")</f>
        <v>oui</v>
      </c>
      <c r="O1741" t="str">
        <f>VLOOKUP(J1741,[1]liste!M:N,2,0)</f>
        <v>DF</v>
      </c>
      <c r="P1741" t="e">
        <f>MATCH(J1741,[1]!Tableau1[Codearticle],0)</f>
        <v>#REF!</v>
      </c>
      <c r="R1741" t="str">
        <f ca="1">IFERROR(INDEX(Tableau1[[#Headers],[01_LANCEMENT]:[15]],1,MATCH(récap!H1741,OFFSET(Tableau1[[#Headers],[01_LANCEMENT]:[15]],MATCH(récap!J1741,Tableau1[Codearticle],0),0),0)),"")</f>
        <v/>
      </c>
      <c r="S1741" t="e">
        <f>IF(P1741=0,"",VLOOKUP(J1741,[1]!Tableau1[#All],3,0))</f>
        <v>#REF!</v>
      </c>
      <c r="T1741" s="11">
        <f t="shared" si="310"/>
        <v>47</v>
      </c>
      <c r="U1741" t="str">
        <f t="shared" si="311"/>
        <v>2023-47</v>
      </c>
    </row>
    <row r="1742" spans="5:21" x14ac:dyDescent="0.3">
      <c r="E1742">
        <v>1458458</v>
      </c>
      <c r="H1742">
        <v>180</v>
      </c>
      <c r="I1742" t="s">
        <v>1770</v>
      </c>
      <c r="J1742" t="s">
        <v>14</v>
      </c>
      <c r="K1742" s="10">
        <v>45252</v>
      </c>
      <c r="L1742" t="s">
        <v>1800</v>
      </c>
      <c r="M1742" t="s">
        <v>28</v>
      </c>
      <c r="N1742" t="str">
        <f>IF(VLOOKUP(J1742,[1]liste!M:M,1,0)&gt;0,"oui","non")</f>
        <v>oui</v>
      </c>
      <c r="O1742" t="str">
        <f>VLOOKUP(J1742,[1]liste!M:N,2,0)</f>
        <v>DF</v>
      </c>
      <c r="P1742" t="e">
        <f>MATCH(J1742,[1]!Tableau1[Codearticle],0)</f>
        <v>#REF!</v>
      </c>
      <c r="R1742" t="str">
        <f ca="1">IFERROR(INDEX(Tableau1[[#Headers],[01_LANCEMENT]:[15]],1,MATCH(récap!H1742,OFFSET(Tableau1[[#Headers],[01_LANCEMENT]:[15]],MATCH(récap!J1742,Tableau1[Codearticle],0),0),0)),"")</f>
        <v/>
      </c>
      <c r="S1742" t="e">
        <f>IF(P1742=0,"",VLOOKUP(J1742,[1]!Tableau1[#All],3,0))</f>
        <v>#REF!</v>
      </c>
      <c r="T1742" s="11">
        <f t="shared" si="310"/>
        <v>47</v>
      </c>
      <c r="U1742" t="str">
        <f t="shared" si="311"/>
        <v>2023-47</v>
      </c>
    </row>
    <row r="1743" spans="5:21" x14ac:dyDescent="0.3">
      <c r="E1743">
        <v>4127738</v>
      </c>
      <c r="H1743">
        <v>200</v>
      </c>
      <c r="I1743" t="s">
        <v>1771</v>
      </c>
      <c r="J1743" t="s">
        <v>14</v>
      </c>
      <c r="K1743" s="10">
        <v>45244</v>
      </c>
      <c r="L1743" t="s">
        <v>1800</v>
      </c>
      <c r="M1743" t="s">
        <v>28</v>
      </c>
      <c r="N1743" t="str">
        <f>IF(VLOOKUP(J1743,[1]liste!M:M,1,0)&gt;0,"oui","non")</f>
        <v>oui</v>
      </c>
      <c r="O1743" t="str">
        <f>VLOOKUP(J1743,[1]liste!M:N,2,0)</f>
        <v>DF</v>
      </c>
      <c r="P1743" t="e">
        <f>MATCH(J1743,[1]!Tableau1[Codearticle],0)</f>
        <v>#REF!</v>
      </c>
      <c r="R1743" t="str">
        <f ca="1">IFERROR(INDEX(Tableau1[[#Headers],[01_LANCEMENT]:[15]],1,MATCH(récap!H1743,OFFSET(Tableau1[[#Headers],[01_LANCEMENT]:[15]],MATCH(récap!J1743,Tableau1[Codearticle],0),0),0)),"")</f>
        <v/>
      </c>
      <c r="S1743" t="e">
        <f>IF(P1743=0,"",VLOOKUP(J1743,[1]!Tableau1[#All],3,0))</f>
        <v>#REF!</v>
      </c>
      <c r="T1743" s="11">
        <f t="shared" si="310"/>
        <v>46</v>
      </c>
      <c r="U1743" t="str">
        <f t="shared" si="311"/>
        <v>2023-46</v>
      </c>
    </row>
    <row r="1744" spans="5:21" x14ac:dyDescent="0.3">
      <c r="E1744">
        <v>8705024</v>
      </c>
      <c r="H1744">
        <v>180</v>
      </c>
      <c r="I1744" t="s">
        <v>1772</v>
      </c>
      <c r="J1744" t="s">
        <v>14</v>
      </c>
      <c r="K1744" s="10">
        <v>45274</v>
      </c>
      <c r="L1744" t="s">
        <v>1800</v>
      </c>
      <c r="M1744" t="s">
        <v>28</v>
      </c>
      <c r="N1744" t="str">
        <f>IF(VLOOKUP(J1744,[1]liste!M:M,1,0)&gt;0,"oui","non")</f>
        <v>oui</v>
      </c>
      <c r="O1744" t="str">
        <f>VLOOKUP(J1744,[1]liste!M:N,2,0)</f>
        <v>DF</v>
      </c>
      <c r="P1744" t="e">
        <f>MATCH(J1744,[1]!Tableau1[Codearticle],0)</f>
        <v>#REF!</v>
      </c>
      <c r="R1744" t="str">
        <f ca="1">IFERROR(INDEX(Tableau1[[#Headers],[01_LANCEMENT]:[15]],1,MATCH(récap!H1744,OFFSET(Tableau1[[#Headers],[01_LANCEMENT]:[15]],MATCH(récap!J1744,Tableau1[Codearticle],0),0),0)),"")</f>
        <v/>
      </c>
      <c r="S1744" t="e">
        <f>IF(P1744=0,"",VLOOKUP(J1744,[1]!Tableau1[#All],3,0))</f>
        <v>#REF!</v>
      </c>
      <c r="T1744" s="11">
        <f t="shared" si="310"/>
        <v>50</v>
      </c>
      <c r="U1744" t="str">
        <f t="shared" si="311"/>
        <v>2023-50</v>
      </c>
    </row>
    <row r="1745" spans="5:21" x14ac:dyDescent="0.3">
      <c r="E1745">
        <v>4103322</v>
      </c>
      <c r="H1745">
        <v>226</v>
      </c>
      <c r="I1745" t="s">
        <v>1773</v>
      </c>
      <c r="J1745" t="s">
        <v>14</v>
      </c>
      <c r="K1745" s="10">
        <v>45240</v>
      </c>
      <c r="L1745" t="s">
        <v>1800</v>
      </c>
      <c r="M1745" t="s">
        <v>28</v>
      </c>
      <c r="N1745" t="str">
        <f>IF(VLOOKUP(J1745,[1]liste!M:M,1,0)&gt;0,"oui","non")</f>
        <v>oui</v>
      </c>
      <c r="O1745" t="str">
        <f>VLOOKUP(J1745,[1]liste!M:N,2,0)</f>
        <v>DF</v>
      </c>
      <c r="P1745" t="e">
        <f>MATCH(J1745,[1]!Tableau1[Codearticle],0)</f>
        <v>#REF!</v>
      </c>
      <c r="R1745" t="str">
        <f ca="1">IFERROR(INDEX(Tableau1[[#Headers],[01_LANCEMENT]:[15]],1,MATCH(récap!H1745,OFFSET(Tableau1[[#Headers],[01_LANCEMENT]:[15]],MATCH(récap!J1745,Tableau1[Codearticle],0),0),0)),"")</f>
        <v/>
      </c>
      <c r="S1745" t="e">
        <f>IF(P1745=0,"",VLOOKUP(J1745,[1]!Tableau1[#All],3,0))</f>
        <v>#REF!</v>
      </c>
      <c r="T1745" s="11">
        <f t="shared" ref="T1745:T1748" si="312">_xlfn.ISOWEEKNUM(K1745)</f>
        <v>45</v>
      </c>
      <c r="U1745" t="str">
        <f t="shared" ref="U1745:U1748" si="313">YEAR(K1745)&amp;"-"&amp;""&amp;T1745</f>
        <v>2023-45</v>
      </c>
    </row>
    <row r="1746" spans="5:21" x14ac:dyDescent="0.3">
      <c r="E1746">
        <v>8085307</v>
      </c>
      <c r="H1746">
        <v>226</v>
      </c>
      <c r="I1746" t="s">
        <v>1774</v>
      </c>
      <c r="J1746" t="s">
        <v>14</v>
      </c>
      <c r="K1746" s="10">
        <v>45252</v>
      </c>
      <c r="L1746" t="s">
        <v>1800</v>
      </c>
      <c r="M1746" t="s">
        <v>28</v>
      </c>
      <c r="N1746" t="str">
        <f>IF(VLOOKUP(J1746,[1]liste!M:M,1,0)&gt;0,"oui","non")</f>
        <v>oui</v>
      </c>
      <c r="O1746" t="str">
        <f>VLOOKUP(J1746,[1]liste!M:N,2,0)</f>
        <v>DF</v>
      </c>
      <c r="P1746" t="e">
        <f>MATCH(J1746,[1]!Tableau1[Codearticle],0)</f>
        <v>#REF!</v>
      </c>
      <c r="R1746" t="str">
        <f ca="1">IFERROR(INDEX(Tableau1[[#Headers],[01_LANCEMENT]:[15]],1,MATCH(récap!H1746,OFFSET(Tableau1[[#Headers],[01_LANCEMENT]:[15]],MATCH(récap!J1746,Tableau1[Codearticle],0),0),0)),"")</f>
        <v/>
      </c>
      <c r="S1746" t="e">
        <f>IF(P1746=0,"",VLOOKUP(J1746,[1]!Tableau1[#All],3,0))</f>
        <v>#REF!</v>
      </c>
      <c r="T1746" s="11">
        <f t="shared" si="312"/>
        <v>47</v>
      </c>
      <c r="U1746" t="str">
        <f t="shared" si="313"/>
        <v>2023-47</v>
      </c>
    </row>
    <row r="1747" spans="5:21" x14ac:dyDescent="0.3">
      <c r="E1747">
        <v>1004312</v>
      </c>
      <c r="H1747">
        <v>222</v>
      </c>
      <c r="I1747" t="s">
        <v>1775</v>
      </c>
      <c r="J1747" t="s">
        <v>14</v>
      </c>
      <c r="K1747" s="10">
        <v>45268</v>
      </c>
      <c r="L1747" t="s">
        <v>1800</v>
      </c>
      <c r="M1747" t="s">
        <v>28</v>
      </c>
      <c r="N1747" t="str">
        <f>IF(VLOOKUP(J1747,[1]liste!M:M,1,0)&gt;0,"oui","non")</f>
        <v>oui</v>
      </c>
      <c r="O1747" t="str">
        <f>VLOOKUP(J1747,[1]liste!M:N,2,0)</f>
        <v>DF</v>
      </c>
      <c r="P1747" t="e">
        <f>MATCH(J1747,[1]!Tableau1[Codearticle],0)</f>
        <v>#REF!</v>
      </c>
      <c r="R1747" t="str">
        <f ca="1">IFERROR(INDEX(Tableau1[[#Headers],[01_LANCEMENT]:[15]],1,MATCH(récap!H1747,OFFSET(Tableau1[[#Headers],[01_LANCEMENT]:[15]],MATCH(récap!J1747,Tableau1[Codearticle],0),0),0)),"")</f>
        <v/>
      </c>
      <c r="S1747" t="e">
        <f>IF(P1747=0,"",VLOOKUP(J1747,[1]!Tableau1[#All],3,0))</f>
        <v>#REF!</v>
      </c>
      <c r="T1747" s="11">
        <f t="shared" si="312"/>
        <v>49</v>
      </c>
      <c r="U1747" t="str">
        <f t="shared" si="313"/>
        <v>2023-49</v>
      </c>
    </row>
    <row r="1748" spans="5:21" x14ac:dyDescent="0.3">
      <c r="E1748">
        <v>8662006</v>
      </c>
      <c r="H1748">
        <v>140</v>
      </c>
      <c r="I1748" t="s">
        <v>1776</v>
      </c>
      <c r="J1748" t="s">
        <v>14</v>
      </c>
      <c r="K1748" s="10">
        <v>45273</v>
      </c>
      <c r="L1748" t="s">
        <v>1800</v>
      </c>
      <c r="M1748" t="s">
        <v>28</v>
      </c>
      <c r="N1748" t="str">
        <f>IF(VLOOKUP(J1748,[1]liste!M:M,1,0)&gt;0,"oui","non")</f>
        <v>oui</v>
      </c>
      <c r="O1748" t="str">
        <f>VLOOKUP(J1748,[1]liste!M:N,2,0)</f>
        <v>DF</v>
      </c>
      <c r="P1748" t="e">
        <f>MATCH(J1748,[1]!Tableau1[Codearticle],0)</f>
        <v>#REF!</v>
      </c>
      <c r="R1748" t="str">
        <f ca="1">IFERROR(INDEX(Tableau1[[#Headers],[01_LANCEMENT]:[15]],1,MATCH(récap!H1748,OFFSET(Tableau1[[#Headers],[01_LANCEMENT]:[15]],MATCH(récap!J1748,Tableau1[Codearticle],0),0),0)),"")</f>
        <v/>
      </c>
      <c r="S1748" t="e">
        <f>IF(P1748=0,"",VLOOKUP(J1748,[1]!Tableau1[#All],3,0))</f>
        <v>#REF!</v>
      </c>
      <c r="T1748" s="11">
        <f t="shared" si="312"/>
        <v>50</v>
      </c>
      <c r="U1748" t="str">
        <f t="shared" si="313"/>
        <v>2023-50</v>
      </c>
    </row>
    <row r="1749" spans="5:21" x14ac:dyDescent="0.3">
      <c r="E1749">
        <v>8699902</v>
      </c>
      <c r="H1749">
        <v>30</v>
      </c>
      <c r="I1749" t="s">
        <v>1777</v>
      </c>
      <c r="J1749">
        <v>10028920</v>
      </c>
      <c r="K1749" s="10">
        <v>45270</v>
      </c>
      <c r="L1749" t="s">
        <v>1800</v>
      </c>
      <c r="M1749" t="s">
        <v>28</v>
      </c>
      <c r="N1749" t="str">
        <f>IF(VLOOKUP(J1749,[1]liste!M:M,1,0)&gt;0,"oui","non")</f>
        <v>oui</v>
      </c>
      <c r="O1749" t="str">
        <f>VLOOKUP(J1749,[1]liste!M:N,2,0)</f>
        <v>MANCHON</v>
      </c>
      <c r="P1749" t="e">
        <f>MATCH(J1749,[1]!Tableau1[Codearticle],0)</f>
        <v>#REF!</v>
      </c>
      <c r="R1749" t="str">
        <f ca="1">IFERROR(INDEX(Tableau1[[#Headers],[01_LANCEMENT]:[15]],1,MATCH(récap!H1749,OFFSET(Tableau1[[#Headers],[01_LANCEMENT]:[15]],MATCH(récap!J1749,Tableau1[Codearticle],0),0),0)),"")</f>
        <v/>
      </c>
      <c r="S1749" t="e">
        <f>IF(P1749=0,"",VLOOKUP(J1749,[1]!Tableau1[#All],3,0))</f>
        <v>#REF!</v>
      </c>
      <c r="T1749" s="11">
        <f t="shared" ref="T1749:T1756" si="314">_xlfn.ISOWEEKNUM(K1749)</f>
        <v>49</v>
      </c>
      <c r="U1749" t="str">
        <f t="shared" ref="U1749:U1756" si="315">YEAR(K1749)&amp;"-"&amp;""&amp;T1749</f>
        <v>2023-49</v>
      </c>
    </row>
    <row r="1750" spans="5:21" x14ac:dyDescent="0.3">
      <c r="E1750">
        <v>1393676</v>
      </c>
      <c r="H1750">
        <v>30</v>
      </c>
      <c r="I1750" t="s">
        <v>1778</v>
      </c>
      <c r="J1750">
        <v>10028920</v>
      </c>
      <c r="K1750" s="10">
        <v>45272</v>
      </c>
      <c r="L1750" t="s">
        <v>1800</v>
      </c>
      <c r="M1750" t="s">
        <v>28</v>
      </c>
      <c r="N1750" t="str">
        <f>IF(VLOOKUP(J1750,[1]liste!M:M,1,0)&gt;0,"oui","non")</f>
        <v>oui</v>
      </c>
      <c r="O1750" t="str">
        <f>VLOOKUP(J1750,[1]liste!M:N,2,0)</f>
        <v>MANCHON</v>
      </c>
      <c r="P1750" t="e">
        <f>MATCH(J1750,[1]!Tableau1[Codearticle],0)</f>
        <v>#REF!</v>
      </c>
      <c r="R1750" t="str">
        <f ca="1">IFERROR(INDEX(Tableau1[[#Headers],[01_LANCEMENT]:[15]],1,MATCH(récap!H1750,OFFSET(Tableau1[[#Headers],[01_LANCEMENT]:[15]],MATCH(récap!J1750,Tableau1[Codearticle],0),0),0)),"")</f>
        <v/>
      </c>
      <c r="S1750" t="e">
        <f>IF(P1750=0,"",VLOOKUP(J1750,[1]!Tableau1[#All],3,0))</f>
        <v>#REF!</v>
      </c>
      <c r="T1750" s="11">
        <f t="shared" si="314"/>
        <v>50</v>
      </c>
      <c r="U1750" t="str">
        <f t="shared" si="315"/>
        <v>2023-50</v>
      </c>
    </row>
    <row r="1751" spans="5:21" x14ac:dyDescent="0.3">
      <c r="E1751">
        <v>8850214</v>
      </c>
      <c r="H1751">
        <v>70</v>
      </c>
      <c r="I1751" t="s">
        <v>1779</v>
      </c>
      <c r="J1751">
        <v>10028920</v>
      </c>
      <c r="K1751" s="10">
        <v>45290</v>
      </c>
      <c r="L1751" t="s">
        <v>1800</v>
      </c>
      <c r="M1751" t="s">
        <v>28</v>
      </c>
      <c r="N1751" t="str">
        <f>IF(VLOOKUP(J1751,[1]liste!M:M,1,0)&gt;0,"oui","non")</f>
        <v>oui</v>
      </c>
      <c r="O1751" t="str">
        <f>VLOOKUP(J1751,[1]liste!M:N,2,0)</f>
        <v>MANCHON</v>
      </c>
      <c r="P1751" t="e">
        <f>MATCH(J1751,[1]!Tableau1[Codearticle],0)</f>
        <v>#REF!</v>
      </c>
      <c r="R1751" t="str">
        <f ca="1">IFERROR(INDEX(Tableau1[[#Headers],[01_LANCEMENT]:[15]],1,MATCH(récap!H1751,OFFSET(Tableau1[[#Headers],[01_LANCEMENT]:[15]],MATCH(récap!J1751,Tableau1[Codearticle],0),0),0)),"")</f>
        <v/>
      </c>
      <c r="S1751" t="e">
        <f>IF(P1751=0,"",VLOOKUP(J1751,[1]!Tableau1[#All],3,0))</f>
        <v>#REF!</v>
      </c>
      <c r="T1751" s="11">
        <f t="shared" si="314"/>
        <v>52</v>
      </c>
      <c r="U1751" t="str">
        <f t="shared" si="315"/>
        <v>2023-52</v>
      </c>
    </row>
    <row r="1752" spans="5:21" x14ac:dyDescent="0.3">
      <c r="E1752">
        <v>6567678</v>
      </c>
      <c r="H1752">
        <v>70</v>
      </c>
      <c r="I1752" t="s">
        <v>1780</v>
      </c>
      <c r="J1752">
        <v>10028920</v>
      </c>
      <c r="K1752" s="10">
        <v>45291</v>
      </c>
      <c r="L1752" t="s">
        <v>1800</v>
      </c>
      <c r="M1752" t="s">
        <v>28</v>
      </c>
      <c r="N1752" t="str">
        <f>IF(VLOOKUP(J1752,[1]liste!M:M,1,0)&gt;0,"oui","non")</f>
        <v>oui</v>
      </c>
      <c r="O1752" t="str">
        <f>VLOOKUP(J1752,[1]liste!M:N,2,0)</f>
        <v>MANCHON</v>
      </c>
      <c r="P1752" t="e">
        <f>MATCH(J1752,[1]!Tableau1[Codearticle],0)</f>
        <v>#REF!</v>
      </c>
      <c r="R1752" t="str">
        <f ca="1">IFERROR(INDEX(Tableau1[[#Headers],[01_LANCEMENT]:[15]],1,MATCH(récap!H1752,OFFSET(Tableau1[[#Headers],[01_LANCEMENT]:[15]],MATCH(récap!J1752,Tableau1[Codearticle],0),0),0)),"")</f>
        <v/>
      </c>
      <c r="S1752" t="e">
        <f>IF(P1752=0,"",VLOOKUP(J1752,[1]!Tableau1[#All],3,0))</f>
        <v>#REF!</v>
      </c>
      <c r="T1752" s="11">
        <f t="shared" si="314"/>
        <v>52</v>
      </c>
      <c r="U1752" t="str">
        <f t="shared" si="315"/>
        <v>2023-52</v>
      </c>
    </row>
    <row r="1753" spans="5:21" x14ac:dyDescent="0.3">
      <c r="E1753">
        <v>4415718</v>
      </c>
      <c r="H1753">
        <v>180</v>
      </c>
      <c r="I1753" t="s">
        <v>1781</v>
      </c>
      <c r="J1753">
        <v>10028920</v>
      </c>
      <c r="K1753" s="10">
        <v>45251</v>
      </c>
      <c r="L1753" t="s">
        <v>1800</v>
      </c>
      <c r="M1753" t="s">
        <v>28</v>
      </c>
      <c r="N1753" t="str">
        <f>IF(VLOOKUP(J1753,[1]liste!M:M,1,0)&gt;0,"oui","non")</f>
        <v>oui</v>
      </c>
      <c r="O1753" t="str">
        <f>VLOOKUP(J1753,[1]liste!M:N,2,0)</f>
        <v>MANCHON</v>
      </c>
      <c r="P1753" t="e">
        <f>MATCH(J1753,[1]!Tableau1[Codearticle],0)</f>
        <v>#REF!</v>
      </c>
      <c r="R1753" t="str">
        <f ca="1">IFERROR(INDEX(Tableau1[[#Headers],[01_LANCEMENT]:[15]],1,MATCH(récap!H1753,OFFSET(Tableau1[[#Headers],[01_LANCEMENT]:[15]],MATCH(récap!J1753,Tableau1[Codearticle],0),0),0)),"")</f>
        <v>04</v>
      </c>
      <c r="S1753" t="e">
        <f>IF(P1753=0,"",VLOOKUP(J1753,[1]!Tableau1[#All],3,0))</f>
        <v>#REF!</v>
      </c>
      <c r="T1753" s="11">
        <f t="shared" si="314"/>
        <v>47</v>
      </c>
      <c r="U1753" t="str">
        <f t="shared" si="315"/>
        <v>2023-47</v>
      </c>
    </row>
    <row r="1754" spans="5:21" x14ac:dyDescent="0.3">
      <c r="E1754">
        <v>6198073</v>
      </c>
      <c r="H1754">
        <v>180</v>
      </c>
      <c r="I1754" t="s">
        <v>1782</v>
      </c>
      <c r="J1754">
        <v>10028920</v>
      </c>
      <c r="K1754" s="10">
        <v>45247</v>
      </c>
      <c r="L1754" t="s">
        <v>1800</v>
      </c>
      <c r="M1754" t="s">
        <v>28</v>
      </c>
      <c r="N1754" t="str">
        <f>IF(VLOOKUP(J1754,[1]liste!M:M,1,0)&gt;0,"oui","non")</f>
        <v>oui</v>
      </c>
      <c r="O1754" t="str">
        <f>VLOOKUP(J1754,[1]liste!M:N,2,0)</f>
        <v>MANCHON</v>
      </c>
      <c r="P1754" t="e">
        <f>MATCH(J1754,[1]!Tableau1[Codearticle],0)</f>
        <v>#REF!</v>
      </c>
      <c r="R1754" t="str">
        <f ca="1">IFERROR(INDEX(Tableau1[[#Headers],[01_LANCEMENT]:[15]],1,MATCH(récap!H1754,OFFSET(Tableau1[[#Headers],[01_LANCEMENT]:[15]],MATCH(récap!J1754,Tableau1[Codearticle],0),0),0)),"")</f>
        <v>04</v>
      </c>
      <c r="S1754" t="e">
        <f>IF(P1754=0,"",VLOOKUP(J1754,[1]!Tableau1[#All],3,0))</f>
        <v>#REF!</v>
      </c>
      <c r="T1754" s="11">
        <f t="shared" si="314"/>
        <v>46</v>
      </c>
      <c r="U1754" t="str">
        <f t="shared" si="315"/>
        <v>2023-46</v>
      </c>
    </row>
    <row r="1755" spans="5:21" x14ac:dyDescent="0.3">
      <c r="E1755">
        <v>1795102</v>
      </c>
      <c r="H1755">
        <v>144</v>
      </c>
      <c r="I1755" t="s">
        <v>1783</v>
      </c>
      <c r="J1755">
        <v>10028920</v>
      </c>
      <c r="K1755" s="10">
        <v>45254</v>
      </c>
      <c r="L1755" t="s">
        <v>1800</v>
      </c>
      <c r="M1755" t="s">
        <v>28</v>
      </c>
      <c r="N1755" t="str">
        <f>IF(VLOOKUP(J1755,[1]liste!M:M,1,0)&gt;0,"oui","non")</f>
        <v>oui</v>
      </c>
      <c r="O1755" t="str">
        <f>VLOOKUP(J1755,[1]liste!M:N,2,0)</f>
        <v>MANCHON</v>
      </c>
      <c r="P1755" t="e">
        <f>MATCH(J1755,[1]!Tableau1[Codearticle],0)</f>
        <v>#REF!</v>
      </c>
      <c r="R1755" t="str">
        <f ca="1">IFERROR(INDEX(Tableau1[[#Headers],[01_LANCEMENT]:[15]],1,MATCH(récap!H1755,OFFSET(Tableau1[[#Headers],[01_LANCEMENT]:[15]],MATCH(récap!J1755,Tableau1[Codearticle],0),0),0)),"")</f>
        <v/>
      </c>
      <c r="S1755" t="e">
        <f>IF(P1755=0,"",VLOOKUP(J1755,[1]!Tableau1[#All],3,0))</f>
        <v>#REF!</v>
      </c>
      <c r="T1755" s="11">
        <f t="shared" si="314"/>
        <v>47</v>
      </c>
      <c r="U1755" t="str">
        <f t="shared" si="315"/>
        <v>2023-47</v>
      </c>
    </row>
    <row r="1756" spans="5:21" x14ac:dyDescent="0.3">
      <c r="E1756">
        <v>2945226</v>
      </c>
      <c r="H1756">
        <v>165</v>
      </c>
      <c r="I1756" t="s">
        <v>1784</v>
      </c>
      <c r="J1756">
        <v>10028920</v>
      </c>
      <c r="K1756" s="10">
        <v>45279</v>
      </c>
      <c r="L1756" t="s">
        <v>1800</v>
      </c>
      <c r="M1756" t="s">
        <v>28</v>
      </c>
      <c r="N1756" t="str">
        <f>IF(VLOOKUP(J1756,[1]liste!M:M,1,0)&gt;0,"oui","non")</f>
        <v>oui</v>
      </c>
      <c r="O1756" t="str">
        <f>VLOOKUP(J1756,[1]liste!M:N,2,0)</f>
        <v>MANCHON</v>
      </c>
      <c r="P1756" t="e">
        <f>MATCH(J1756,[1]!Tableau1[Codearticle],0)</f>
        <v>#REF!</v>
      </c>
      <c r="R1756" t="str">
        <f ca="1">IFERROR(INDEX(Tableau1[[#Headers],[01_LANCEMENT]:[15]],1,MATCH(récap!H1756,OFFSET(Tableau1[[#Headers],[01_LANCEMENT]:[15]],MATCH(récap!J1756,Tableau1[Codearticle],0),0),0)),"")</f>
        <v/>
      </c>
      <c r="S1756" t="e">
        <f>IF(P1756=0,"",VLOOKUP(J1756,[1]!Tableau1[#All],3,0))</f>
        <v>#REF!</v>
      </c>
      <c r="T1756" s="11">
        <f t="shared" si="314"/>
        <v>51</v>
      </c>
      <c r="U1756" t="str">
        <f t="shared" si="315"/>
        <v>2023-51</v>
      </c>
    </row>
    <row r="1757" spans="5:21" x14ac:dyDescent="0.3">
      <c r="E1757">
        <v>6316683</v>
      </c>
      <c r="H1757">
        <v>236</v>
      </c>
      <c r="I1757" t="s">
        <v>1785</v>
      </c>
      <c r="J1757">
        <v>10028920</v>
      </c>
      <c r="K1757" s="10">
        <v>45274</v>
      </c>
      <c r="L1757" t="s">
        <v>1800</v>
      </c>
      <c r="M1757" t="s">
        <v>28</v>
      </c>
      <c r="N1757" t="str">
        <f>IF(VLOOKUP(J1757,[1]liste!M:M,1,0)&gt;0,"oui","non")</f>
        <v>oui</v>
      </c>
      <c r="O1757" t="str">
        <f>VLOOKUP(J1757,[1]liste!M:N,2,0)</f>
        <v>MANCHON</v>
      </c>
      <c r="P1757" t="e">
        <f>MATCH(J1757,[1]!Tableau1[Codearticle],0)</f>
        <v>#REF!</v>
      </c>
      <c r="R1757" t="str">
        <f ca="1">IFERROR(INDEX(Tableau1[[#Headers],[01_LANCEMENT]:[15]],1,MATCH(récap!H1757,OFFSET(Tableau1[[#Headers],[01_LANCEMENT]:[15]],MATCH(récap!J1757,Tableau1[Codearticle],0),0),0)),"")</f>
        <v/>
      </c>
      <c r="S1757" t="e">
        <f>IF(P1757=0,"",VLOOKUP(J1757,[1]!Tableau1[#All],3,0))</f>
        <v>#REF!</v>
      </c>
      <c r="T1757" s="11">
        <f t="shared" ref="T1757:T1762" si="316">_xlfn.ISOWEEKNUM(K1757)</f>
        <v>50</v>
      </c>
      <c r="U1757" t="str">
        <f t="shared" ref="U1757:U1762" si="317">YEAR(K1757)&amp;"-"&amp;""&amp;T1757</f>
        <v>2023-50</v>
      </c>
    </row>
    <row r="1758" spans="5:21" x14ac:dyDescent="0.3">
      <c r="E1758">
        <v>3456628</v>
      </c>
      <c r="H1758">
        <v>170</v>
      </c>
      <c r="I1758" t="s">
        <v>1786</v>
      </c>
      <c r="J1758">
        <v>10028920</v>
      </c>
      <c r="K1758" s="10">
        <v>45246</v>
      </c>
      <c r="L1758" t="s">
        <v>1800</v>
      </c>
      <c r="M1758" t="s">
        <v>28</v>
      </c>
      <c r="N1758" t="str">
        <f>IF(VLOOKUP(J1758,[1]liste!M:M,1,0)&gt;0,"oui","non")</f>
        <v>oui</v>
      </c>
      <c r="O1758" t="str">
        <f>VLOOKUP(J1758,[1]liste!M:N,2,0)</f>
        <v>MANCHON</v>
      </c>
      <c r="P1758" t="e">
        <f>MATCH(J1758,[1]!Tableau1[Codearticle],0)</f>
        <v>#REF!</v>
      </c>
      <c r="R1758" t="str">
        <f ca="1">IFERROR(INDEX(Tableau1[[#Headers],[01_LANCEMENT]:[15]],1,MATCH(récap!H1758,OFFSET(Tableau1[[#Headers],[01_LANCEMENT]:[15]],MATCH(récap!J1758,Tableau1[Codearticle],0),0),0)),"")</f>
        <v/>
      </c>
      <c r="S1758" t="e">
        <f>IF(P1758=0,"",VLOOKUP(J1758,[1]!Tableau1[#All],3,0))</f>
        <v>#REF!</v>
      </c>
      <c r="T1758" s="11">
        <f t="shared" si="316"/>
        <v>46</v>
      </c>
      <c r="U1758" t="str">
        <f t="shared" si="317"/>
        <v>2023-46</v>
      </c>
    </row>
    <row r="1759" spans="5:21" x14ac:dyDescent="0.3">
      <c r="E1759">
        <v>8213832</v>
      </c>
      <c r="H1759">
        <v>120</v>
      </c>
      <c r="I1759" t="s">
        <v>1787</v>
      </c>
      <c r="J1759">
        <v>10028920</v>
      </c>
      <c r="K1759" s="10">
        <v>45261</v>
      </c>
      <c r="L1759" t="s">
        <v>1800</v>
      </c>
      <c r="M1759" t="s">
        <v>28</v>
      </c>
      <c r="N1759" t="str">
        <f>IF(VLOOKUP(J1759,[1]liste!M:M,1,0)&gt;0,"oui","non")</f>
        <v>oui</v>
      </c>
      <c r="O1759" t="str">
        <f>VLOOKUP(J1759,[1]liste!M:N,2,0)</f>
        <v>MANCHON</v>
      </c>
      <c r="P1759" t="e">
        <f>MATCH(J1759,[1]!Tableau1[Codearticle],0)</f>
        <v>#REF!</v>
      </c>
      <c r="R1759" t="str">
        <f ca="1">IFERROR(INDEX(Tableau1[[#Headers],[01_LANCEMENT]:[15]],1,MATCH(récap!H1759,OFFSET(Tableau1[[#Headers],[01_LANCEMENT]:[15]],MATCH(récap!J1759,Tableau1[Codearticle],0),0),0)),"")</f>
        <v>03</v>
      </c>
      <c r="S1759" t="e">
        <f>IF(P1759=0,"",VLOOKUP(J1759,[1]!Tableau1[#All],3,0))</f>
        <v>#REF!</v>
      </c>
      <c r="T1759" s="11">
        <f t="shared" si="316"/>
        <v>48</v>
      </c>
      <c r="U1759" t="str">
        <f t="shared" si="317"/>
        <v>2023-48</v>
      </c>
    </row>
    <row r="1760" spans="5:21" x14ac:dyDescent="0.3">
      <c r="E1760">
        <v>1528293</v>
      </c>
      <c r="H1760">
        <v>80</v>
      </c>
      <c r="I1760" t="s">
        <v>1788</v>
      </c>
      <c r="J1760">
        <v>10028920</v>
      </c>
      <c r="K1760" s="10">
        <v>45274</v>
      </c>
      <c r="L1760" t="s">
        <v>1800</v>
      </c>
      <c r="M1760" t="s">
        <v>28</v>
      </c>
      <c r="N1760" t="str">
        <f>IF(VLOOKUP(J1760,[1]liste!M:M,1,0)&gt;0,"oui","non")</f>
        <v>oui</v>
      </c>
      <c r="O1760" t="str">
        <f>VLOOKUP(J1760,[1]liste!M:N,2,0)</f>
        <v>MANCHON</v>
      </c>
      <c r="P1760" t="e">
        <f>MATCH(J1760,[1]!Tableau1[Codearticle],0)</f>
        <v>#REF!</v>
      </c>
      <c r="R1760" t="str">
        <f ca="1">IFERROR(INDEX(Tableau1[[#Headers],[01_LANCEMENT]:[15]],1,MATCH(récap!H1760,OFFSET(Tableau1[[#Headers],[01_LANCEMENT]:[15]],MATCH(récap!J1760,Tableau1[Codearticle],0),0),0)),"")</f>
        <v>02</v>
      </c>
      <c r="S1760" t="e">
        <f>IF(P1760=0,"",VLOOKUP(J1760,[1]!Tableau1[#All],3,0))</f>
        <v>#REF!</v>
      </c>
      <c r="T1760" s="11">
        <f t="shared" si="316"/>
        <v>50</v>
      </c>
      <c r="U1760" t="str">
        <f t="shared" si="317"/>
        <v>2023-50</v>
      </c>
    </row>
    <row r="1761" spans="5:21" x14ac:dyDescent="0.3">
      <c r="E1761">
        <v>2164493</v>
      </c>
      <c r="H1761">
        <v>140</v>
      </c>
      <c r="I1761" t="s">
        <v>1789</v>
      </c>
      <c r="J1761">
        <v>10028920</v>
      </c>
      <c r="K1761" s="10">
        <v>45264</v>
      </c>
      <c r="L1761" t="s">
        <v>1800</v>
      </c>
      <c r="M1761" t="s">
        <v>28</v>
      </c>
      <c r="N1761" t="str">
        <f>IF(VLOOKUP(J1761,[1]liste!M:M,1,0)&gt;0,"oui","non")</f>
        <v>oui</v>
      </c>
      <c r="O1761" t="str">
        <f>VLOOKUP(J1761,[1]liste!M:N,2,0)</f>
        <v>MANCHON</v>
      </c>
      <c r="P1761" t="e">
        <f>MATCH(J1761,[1]!Tableau1[Codearticle],0)</f>
        <v>#REF!</v>
      </c>
      <c r="R1761" t="str">
        <f ca="1">IFERROR(INDEX(Tableau1[[#Headers],[01_LANCEMENT]:[15]],1,MATCH(récap!H1761,OFFSET(Tableau1[[#Headers],[01_LANCEMENT]:[15]],MATCH(récap!J1761,Tableau1[Codearticle],0),0),0)),"")</f>
        <v/>
      </c>
      <c r="S1761" t="e">
        <f>IF(P1761=0,"",VLOOKUP(J1761,[1]!Tableau1[#All],3,0))</f>
        <v>#REF!</v>
      </c>
      <c r="T1761" s="11">
        <f t="shared" si="316"/>
        <v>49</v>
      </c>
      <c r="U1761" t="str">
        <f t="shared" si="317"/>
        <v>2023-49</v>
      </c>
    </row>
    <row r="1762" spans="5:21" x14ac:dyDescent="0.3">
      <c r="E1762">
        <v>9713357</v>
      </c>
      <c r="H1762">
        <v>160</v>
      </c>
      <c r="I1762" t="s">
        <v>1790</v>
      </c>
      <c r="J1762">
        <v>10028920</v>
      </c>
      <c r="K1762" s="10">
        <v>45278</v>
      </c>
      <c r="L1762" t="s">
        <v>1800</v>
      </c>
      <c r="M1762" t="s">
        <v>28</v>
      </c>
      <c r="N1762" t="str">
        <f>IF(VLOOKUP(J1762,[1]liste!M:M,1,0)&gt;0,"oui","non")</f>
        <v>oui</v>
      </c>
      <c r="O1762" t="str">
        <f>VLOOKUP(J1762,[1]liste!M:N,2,0)</f>
        <v>MANCHON</v>
      </c>
      <c r="P1762" t="e">
        <f>MATCH(J1762,[1]!Tableau1[Codearticle],0)</f>
        <v>#REF!</v>
      </c>
      <c r="R1762" t="str">
        <f ca="1">IFERROR(INDEX(Tableau1[[#Headers],[01_LANCEMENT]:[15]],1,MATCH(récap!H1762,OFFSET(Tableau1[[#Headers],[01_LANCEMENT]:[15]],MATCH(récap!J1762,Tableau1[Codearticle],0),0),0)),"")</f>
        <v/>
      </c>
      <c r="S1762" t="e">
        <f>IF(P1762=0,"",VLOOKUP(J1762,[1]!Tableau1[#All],3,0))</f>
        <v>#REF!</v>
      </c>
      <c r="T1762" s="11">
        <f t="shared" si="316"/>
        <v>51</v>
      </c>
      <c r="U1762" t="str">
        <f t="shared" si="317"/>
        <v>2023-51</v>
      </c>
    </row>
    <row r="1763" spans="5:21" x14ac:dyDescent="0.3">
      <c r="E1763">
        <v>6343903</v>
      </c>
      <c r="H1763">
        <v>955</v>
      </c>
      <c r="I1763" t="s">
        <v>1791</v>
      </c>
      <c r="J1763">
        <v>10028920</v>
      </c>
      <c r="K1763" s="10">
        <v>45259</v>
      </c>
      <c r="L1763" t="s">
        <v>1800</v>
      </c>
      <c r="M1763" t="s">
        <v>28</v>
      </c>
      <c r="N1763" t="str">
        <f>IF(VLOOKUP(J1763,[1]liste!M:M,1,0)&gt;0,"oui","non")</f>
        <v>oui</v>
      </c>
      <c r="O1763" t="str">
        <f>VLOOKUP(J1763,[1]liste!M:N,2,0)</f>
        <v>MANCHON</v>
      </c>
      <c r="P1763" t="e">
        <f>MATCH(J1763,[1]!Tableau1[Codearticle],0)</f>
        <v>#REF!</v>
      </c>
      <c r="R1763" t="str">
        <f ca="1">IFERROR(INDEX(Tableau1[[#Headers],[01_LANCEMENT]:[15]],1,MATCH(récap!H1763,OFFSET(Tableau1[[#Headers],[01_LANCEMENT]:[15]],MATCH(récap!J1763,Tableau1[Codearticle],0),0),0)),"")</f>
        <v/>
      </c>
      <c r="S1763" t="e">
        <f>IF(P1763=0,"",VLOOKUP(J1763,[1]!Tableau1[#All],3,0))</f>
        <v>#REF!</v>
      </c>
      <c r="T1763" s="11">
        <f t="shared" ref="T1763:T1771" si="318">_xlfn.ISOWEEKNUM(K1763)</f>
        <v>48</v>
      </c>
      <c r="U1763" t="str">
        <f t="shared" ref="U1763:U1771" si="319">YEAR(K1763)&amp;"-"&amp;""&amp;T1763</f>
        <v>2023-48</v>
      </c>
    </row>
    <row r="1764" spans="5:21" x14ac:dyDescent="0.3">
      <c r="E1764">
        <v>1778113</v>
      </c>
      <c r="H1764">
        <v>210</v>
      </c>
      <c r="I1764" t="s">
        <v>1792</v>
      </c>
      <c r="J1764">
        <v>10028920</v>
      </c>
      <c r="K1764" s="10">
        <v>45258</v>
      </c>
      <c r="L1764" t="s">
        <v>1800</v>
      </c>
      <c r="M1764" t="s">
        <v>28</v>
      </c>
      <c r="N1764" t="str">
        <f>IF(VLOOKUP(J1764,[1]liste!M:M,1,0)&gt;0,"oui","non")</f>
        <v>oui</v>
      </c>
      <c r="O1764" t="str">
        <f>VLOOKUP(J1764,[1]liste!M:N,2,0)</f>
        <v>MANCHON</v>
      </c>
      <c r="P1764" t="e">
        <f>MATCH(J1764,[1]!Tableau1[Codearticle],0)</f>
        <v>#REF!</v>
      </c>
      <c r="R1764" t="str">
        <f ca="1">IFERROR(INDEX(Tableau1[[#Headers],[01_LANCEMENT]:[15]],1,MATCH(récap!H1764,OFFSET(Tableau1[[#Headers],[01_LANCEMENT]:[15]],MATCH(récap!J1764,Tableau1[Codearticle],0),0),0)),"")</f>
        <v/>
      </c>
      <c r="S1764" t="e">
        <f>IF(P1764=0,"",VLOOKUP(J1764,[1]!Tableau1[#All],3,0))</f>
        <v>#REF!</v>
      </c>
      <c r="T1764" s="11">
        <f t="shared" si="318"/>
        <v>48</v>
      </c>
      <c r="U1764" t="str">
        <f t="shared" si="319"/>
        <v>2023-48</v>
      </c>
    </row>
    <row r="1765" spans="5:21" x14ac:dyDescent="0.3">
      <c r="E1765">
        <v>2925266</v>
      </c>
      <c r="H1765">
        <v>210</v>
      </c>
      <c r="I1765" t="s">
        <v>1793</v>
      </c>
      <c r="J1765">
        <v>10028920</v>
      </c>
      <c r="K1765" s="10">
        <v>45260</v>
      </c>
      <c r="L1765" t="s">
        <v>1800</v>
      </c>
      <c r="M1765" t="s">
        <v>28</v>
      </c>
      <c r="N1765" t="str">
        <f>IF(VLOOKUP(J1765,[1]liste!M:M,1,0)&gt;0,"oui","non")</f>
        <v>oui</v>
      </c>
      <c r="O1765" t="str">
        <f>VLOOKUP(J1765,[1]liste!M:N,2,0)</f>
        <v>MANCHON</v>
      </c>
      <c r="P1765" t="e">
        <f>MATCH(J1765,[1]!Tableau1[Codearticle],0)</f>
        <v>#REF!</v>
      </c>
      <c r="R1765" t="str">
        <f ca="1">IFERROR(INDEX(Tableau1[[#Headers],[01_LANCEMENT]:[15]],1,MATCH(récap!H1765,OFFSET(Tableau1[[#Headers],[01_LANCEMENT]:[15]],MATCH(récap!J1765,Tableau1[Codearticle],0),0),0)),"")</f>
        <v/>
      </c>
      <c r="S1765" t="e">
        <f>IF(P1765=0,"",VLOOKUP(J1765,[1]!Tableau1[#All],3,0))</f>
        <v>#REF!</v>
      </c>
      <c r="T1765" s="11">
        <f t="shared" si="318"/>
        <v>48</v>
      </c>
      <c r="U1765" t="str">
        <f t="shared" si="319"/>
        <v>2023-48</v>
      </c>
    </row>
    <row r="1766" spans="5:21" x14ac:dyDescent="0.3">
      <c r="E1766">
        <v>5751473</v>
      </c>
      <c r="H1766">
        <v>210</v>
      </c>
      <c r="I1766" t="s">
        <v>1794</v>
      </c>
      <c r="J1766">
        <v>10028920</v>
      </c>
      <c r="K1766" s="10">
        <v>45268</v>
      </c>
      <c r="L1766" t="s">
        <v>1800</v>
      </c>
      <c r="M1766" t="s">
        <v>28</v>
      </c>
      <c r="N1766" t="str">
        <f>IF(VLOOKUP(J1766,[1]liste!M:M,1,0)&gt;0,"oui","non")</f>
        <v>oui</v>
      </c>
      <c r="O1766" t="str">
        <f>VLOOKUP(J1766,[1]liste!M:N,2,0)</f>
        <v>MANCHON</v>
      </c>
      <c r="P1766" t="e">
        <f>MATCH(J1766,[1]!Tableau1[Codearticle],0)</f>
        <v>#REF!</v>
      </c>
      <c r="R1766" t="str">
        <f ca="1">IFERROR(INDEX(Tableau1[[#Headers],[01_LANCEMENT]:[15]],1,MATCH(récap!H1766,OFFSET(Tableau1[[#Headers],[01_LANCEMENT]:[15]],MATCH(récap!J1766,Tableau1[Codearticle],0),0),0)),"")</f>
        <v/>
      </c>
      <c r="S1766" t="e">
        <f>IF(P1766=0,"",VLOOKUP(J1766,[1]!Tableau1[#All],3,0))</f>
        <v>#REF!</v>
      </c>
      <c r="T1766" s="11">
        <f t="shared" si="318"/>
        <v>49</v>
      </c>
      <c r="U1766" t="str">
        <f t="shared" si="319"/>
        <v>2023-49</v>
      </c>
    </row>
    <row r="1767" spans="5:21" x14ac:dyDescent="0.3">
      <c r="E1767">
        <v>4641109</v>
      </c>
      <c r="H1767">
        <v>126</v>
      </c>
      <c r="I1767" t="s">
        <v>1795</v>
      </c>
      <c r="J1767">
        <v>10028920</v>
      </c>
      <c r="K1767" s="10">
        <v>45274</v>
      </c>
      <c r="L1767" t="s">
        <v>1800</v>
      </c>
      <c r="M1767" t="s">
        <v>28</v>
      </c>
      <c r="N1767" t="str">
        <f>IF(VLOOKUP(J1767,[1]liste!M:M,1,0)&gt;0,"oui","non")</f>
        <v>oui</v>
      </c>
      <c r="O1767" t="str">
        <f>VLOOKUP(J1767,[1]liste!M:N,2,0)</f>
        <v>MANCHON</v>
      </c>
      <c r="P1767" t="e">
        <f>MATCH(J1767,[1]!Tableau1[Codearticle],0)</f>
        <v>#REF!</v>
      </c>
      <c r="R1767" t="str">
        <f ca="1">IFERROR(INDEX(Tableau1[[#Headers],[01_LANCEMENT]:[15]],1,MATCH(récap!H1767,OFFSET(Tableau1[[#Headers],[01_LANCEMENT]:[15]],MATCH(récap!J1767,Tableau1[Codearticle],0),0),0)),"")</f>
        <v/>
      </c>
      <c r="S1767" t="e">
        <f>IF(P1767=0,"",VLOOKUP(J1767,[1]!Tableau1[#All],3,0))</f>
        <v>#REF!</v>
      </c>
      <c r="T1767" s="11">
        <f t="shared" si="318"/>
        <v>50</v>
      </c>
      <c r="U1767" t="str">
        <f t="shared" si="319"/>
        <v>2023-50</v>
      </c>
    </row>
    <row r="1768" spans="5:21" x14ac:dyDescent="0.3">
      <c r="E1768">
        <v>9959364</v>
      </c>
      <c r="H1768">
        <v>125</v>
      </c>
      <c r="I1768" t="s">
        <v>1796</v>
      </c>
      <c r="J1768">
        <v>10028920</v>
      </c>
      <c r="K1768" s="10">
        <v>45264</v>
      </c>
      <c r="L1768" t="s">
        <v>1800</v>
      </c>
      <c r="M1768" t="s">
        <v>28</v>
      </c>
      <c r="N1768" t="str">
        <f>IF(VLOOKUP(J1768,[1]liste!M:M,1,0)&gt;0,"oui","non")</f>
        <v>oui</v>
      </c>
      <c r="O1768" t="str">
        <f>VLOOKUP(J1768,[1]liste!M:N,2,0)</f>
        <v>MANCHON</v>
      </c>
      <c r="P1768" t="e">
        <f>MATCH(J1768,[1]!Tableau1[Codearticle],0)</f>
        <v>#REF!</v>
      </c>
      <c r="R1768" t="str">
        <f ca="1">IFERROR(INDEX(Tableau1[[#Headers],[01_LANCEMENT]:[15]],1,MATCH(récap!H1768,OFFSET(Tableau1[[#Headers],[01_LANCEMENT]:[15]],MATCH(récap!J1768,Tableau1[Codearticle],0),0),0)),"")</f>
        <v/>
      </c>
      <c r="S1768" t="e">
        <f>IF(P1768=0,"",VLOOKUP(J1768,[1]!Tableau1[#All],3,0))</f>
        <v>#REF!</v>
      </c>
      <c r="T1768" s="11">
        <f t="shared" si="318"/>
        <v>49</v>
      </c>
      <c r="U1768" t="str">
        <f t="shared" si="319"/>
        <v>2023-49</v>
      </c>
    </row>
    <row r="1769" spans="5:21" x14ac:dyDescent="0.3">
      <c r="E1769">
        <v>1576805</v>
      </c>
      <c r="H1769">
        <v>124</v>
      </c>
      <c r="I1769" t="s">
        <v>1797</v>
      </c>
      <c r="J1769">
        <v>10028920</v>
      </c>
      <c r="K1769" s="10">
        <v>45255</v>
      </c>
      <c r="L1769" t="s">
        <v>1800</v>
      </c>
      <c r="M1769" t="s">
        <v>28</v>
      </c>
      <c r="N1769" t="str">
        <f>IF(VLOOKUP(J1769,[1]liste!M:M,1,0)&gt;0,"oui","non")</f>
        <v>oui</v>
      </c>
      <c r="O1769" t="str">
        <f>VLOOKUP(J1769,[1]liste!M:N,2,0)</f>
        <v>MANCHON</v>
      </c>
      <c r="P1769" t="e">
        <f>MATCH(J1769,[1]!Tableau1[Codearticle],0)</f>
        <v>#REF!</v>
      </c>
      <c r="R1769" t="str">
        <f ca="1">IFERROR(INDEX(Tableau1[[#Headers],[01_LANCEMENT]:[15]],1,MATCH(récap!H1769,OFFSET(Tableau1[[#Headers],[01_LANCEMENT]:[15]],MATCH(récap!J1769,Tableau1[Codearticle],0),0),0)),"")</f>
        <v/>
      </c>
      <c r="S1769" t="e">
        <f>IF(P1769=0,"",VLOOKUP(J1769,[1]!Tableau1[#All],3,0))</f>
        <v>#REF!</v>
      </c>
      <c r="T1769" s="11">
        <f t="shared" si="318"/>
        <v>47</v>
      </c>
      <c r="U1769" t="str">
        <f t="shared" si="319"/>
        <v>2023-47</v>
      </c>
    </row>
    <row r="1770" spans="5:21" x14ac:dyDescent="0.3">
      <c r="E1770">
        <v>2134599</v>
      </c>
      <c r="H1770">
        <v>155</v>
      </c>
      <c r="I1770" t="s">
        <v>1798</v>
      </c>
      <c r="J1770">
        <v>10028920</v>
      </c>
      <c r="K1770" s="10">
        <v>45278</v>
      </c>
      <c r="L1770" t="s">
        <v>1800</v>
      </c>
      <c r="M1770" t="s">
        <v>28</v>
      </c>
      <c r="N1770" t="str">
        <f>IF(VLOOKUP(J1770,[1]liste!M:M,1,0)&gt;0,"oui","non")</f>
        <v>oui</v>
      </c>
      <c r="O1770" t="str">
        <f>VLOOKUP(J1770,[1]liste!M:N,2,0)</f>
        <v>MANCHON</v>
      </c>
      <c r="P1770" t="e">
        <f>MATCH(J1770,[1]!Tableau1[Codearticle],0)</f>
        <v>#REF!</v>
      </c>
      <c r="R1770" t="str">
        <f ca="1">IFERROR(INDEX(Tableau1[[#Headers],[01_LANCEMENT]:[15]],1,MATCH(récap!H1770,OFFSET(Tableau1[[#Headers],[01_LANCEMENT]:[15]],MATCH(récap!J1770,Tableau1[Codearticle],0),0),0)),"")</f>
        <v/>
      </c>
      <c r="S1770" t="e">
        <f>IF(P1770=0,"",VLOOKUP(J1770,[1]!Tableau1[#All],3,0))</f>
        <v>#REF!</v>
      </c>
      <c r="T1770" s="11">
        <f t="shared" si="318"/>
        <v>51</v>
      </c>
      <c r="U1770" t="str">
        <f t="shared" si="319"/>
        <v>2023-51</v>
      </c>
    </row>
    <row r="1771" spans="5:21" x14ac:dyDescent="0.3">
      <c r="E1771">
        <v>5056667</v>
      </c>
      <c r="H1771">
        <v>152</v>
      </c>
      <c r="I1771" t="s">
        <v>1799</v>
      </c>
      <c r="J1771">
        <v>10028920</v>
      </c>
      <c r="K1771" s="10">
        <v>45280</v>
      </c>
      <c r="L1771" t="s">
        <v>1800</v>
      </c>
      <c r="M1771" t="s">
        <v>28</v>
      </c>
      <c r="N1771" t="str">
        <f>IF(VLOOKUP(J1771,[1]liste!M:M,1,0)&gt;0,"oui","non")</f>
        <v>oui</v>
      </c>
      <c r="O1771" t="str">
        <f>VLOOKUP(J1771,[1]liste!M:N,2,0)</f>
        <v>MANCHON</v>
      </c>
      <c r="P1771" t="e">
        <f>MATCH(J1771,[1]!Tableau1[Codearticle],0)</f>
        <v>#REF!</v>
      </c>
      <c r="R1771" t="str">
        <f ca="1">IFERROR(INDEX(Tableau1[[#Headers],[01_LANCEMENT]:[15]],1,MATCH(récap!H1771,OFFSET(Tableau1[[#Headers],[01_LANCEMENT]:[15]],MATCH(récap!J1771,Tableau1[Codearticle],0),0),0)),"")</f>
        <v/>
      </c>
      <c r="S1771" t="e">
        <f>IF(P1771=0,"",VLOOKUP(J1771,[1]!Tableau1[#All],3,0))</f>
        <v>#REF!</v>
      </c>
      <c r="T1771" s="11">
        <f t="shared" si="318"/>
        <v>51</v>
      </c>
      <c r="U1771" t="str">
        <f t="shared" si="319"/>
        <v>2023-51</v>
      </c>
    </row>
  </sheetData>
  <autoFilter ref="A1:Z1771" xr:uid="{C0F4C377-6023-4A61-8404-61725F0AF51C}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72B57-ADA9-401F-8B50-477CBCF957A3}">
  <sheetPr codeName="Feuil1"/>
  <dimension ref="A1:X28"/>
  <sheetViews>
    <sheetView topLeftCell="K1" workbookViewId="0">
      <selection activeCell="K9" sqref="K9"/>
    </sheetView>
  </sheetViews>
  <sheetFormatPr baseColWidth="10" defaultRowHeight="14.4" x14ac:dyDescent="0.3"/>
  <cols>
    <col min="1" max="1" width="10" customWidth="1"/>
    <col min="2" max="2" width="5.44140625" customWidth="1"/>
    <col min="3" max="3" width="7.33203125" customWidth="1"/>
    <col min="5" max="5" width="6" customWidth="1"/>
    <col min="6" max="6" width="4.109375" customWidth="1"/>
    <col min="7" max="7" width="5" customWidth="1"/>
    <col min="8" max="8" width="16" customWidth="1"/>
    <col min="9" max="9" width="4.6640625" customWidth="1"/>
    <col min="10" max="10" width="22.5546875" customWidth="1"/>
    <col min="13" max="13" width="19" customWidth="1"/>
    <col min="14" max="14" width="13" customWidth="1"/>
    <col min="15" max="15" width="12.5546875" customWidth="1"/>
    <col min="16" max="16" width="18.33203125" customWidth="1"/>
    <col min="17" max="17" width="10" customWidth="1"/>
    <col min="18" max="18" width="15.6640625" bestFit="1" customWidth="1"/>
    <col min="19" max="19" width="13.6640625" bestFit="1" customWidth="1"/>
    <col min="20" max="20" width="11.6640625" bestFit="1" customWidth="1"/>
    <col min="21" max="21" width="16.44140625" bestFit="1" customWidth="1"/>
    <col min="22" max="22" width="10.5546875" customWidth="1"/>
  </cols>
  <sheetData>
    <row r="1" spans="1:24" ht="29.4" thickBot="1" x14ac:dyDescent="0.35">
      <c r="A1" s="1" t="s">
        <v>0</v>
      </c>
      <c r="C1">
        <f>COUNT(A2:A27)</f>
        <v>24</v>
      </c>
      <c r="H1" s="2"/>
      <c r="J1" s="2"/>
      <c r="M1" s="3" t="s">
        <v>1</v>
      </c>
      <c r="N1" s="3" t="s">
        <v>2</v>
      </c>
      <c r="O1" s="3" t="s">
        <v>3</v>
      </c>
      <c r="P1" s="23" t="s">
        <v>4</v>
      </c>
      <c r="Q1" s="24" t="s">
        <v>5</v>
      </c>
      <c r="R1" s="24" t="s">
        <v>6</v>
      </c>
      <c r="S1" s="24" t="s">
        <v>7</v>
      </c>
      <c r="T1" s="24" t="s">
        <v>8</v>
      </c>
      <c r="U1" s="24" t="s">
        <v>9</v>
      </c>
      <c r="V1" s="24" t="s">
        <v>10</v>
      </c>
      <c r="W1" s="24" t="s">
        <v>11</v>
      </c>
      <c r="X1" s="25" t="s">
        <v>12</v>
      </c>
    </row>
    <row r="2" spans="1:24" x14ac:dyDescent="0.3">
      <c r="A2" s="4">
        <v>10086820</v>
      </c>
      <c r="M2" s="19">
        <v>10025890</v>
      </c>
      <c r="N2" s="5" t="s">
        <v>1802</v>
      </c>
      <c r="O2">
        <v>6</v>
      </c>
      <c r="P2" s="14">
        <v>5</v>
      </c>
      <c r="Q2">
        <v>22</v>
      </c>
      <c r="R2">
        <v>40</v>
      </c>
      <c r="S2">
        <v>70</v>
      </c>
      <c r="T2">
        <v>105</v>
      </c>
      <c r="U2">
        <v>110</v>
      </c>
      <c r="V2">
        <v>140</v>
      </c>
      <c r="W2">
        <v>230</v>
      </c>
      <c r="X2" s="15">
        <v>260</v>
      </c>
    </row>
    <row r="3" spans="1:24" x14ac:dyDescent="0.3">
      <c r="A3" s="4">
        <v>10063082</v>
      </c>
      <c r="M3" s="20">
        <v>10028920</v>
      </c>
      <c r="N3" s="5" t="s">
        <v>1803</v>
      </c>
      <c r="O3">
        <v>2</v>
      </c>
      <c r="P3" s="14">
        <v>10</v>
      </c>
      <c r="Q3">
        <v>80</v>
      </c>
      <c r="R3">
        <v>120</v>
      </c>
      <c r="S3">
        <v>180</v>
      </c>
      <c r="T3">
        <v>234</v>
      </c>
      <c r="X3" s="15">
        <v>250</v>
      </c>
    </row>
    <row r="4" spans="1:24" x14ac:dyDescent="0.3">
      <c r="A4" s="4">
        <v>10073924</v>
      </c>
      <c r="M4" s="20">
        <v>10028921</v>
      </c>
      <c r="N4" s="5" t="s">
        <v>1804</v>
      </c>
      <c r="O4">
        <v>2</v>
      </c>
      <c r="P4" s="14">
        <v>10</v>
      </c>
      <c r="Q4">
        <v>80</v>
      </c>
      <c r="R4">
        <v>120</v>
      </c>
      <c r="S4">
        <v>180</v>
      </c>
      <c r="T4">
        <v>234</v>
      </c>
      <c r="X4" s="15">
        <v>250</v>
      </c>
    </row>
    <row r="5" spans="1:24" x14ac:dyDescent="0.3">
      <c r="A5" s="4">
        <v>10025890</v>
      </c>
      <c r="M5" s="20">
        <v>10029019</v>
      </c>
      <c r="N5" s="5" t="s">
        <v>1805</v>
      </c>
      <c r="O5">
        <v>5</v>
      </c>
      <c r="P5" s="14">
        <v>10</v>
      </c>
      <c r="Q5">
        <v>55</v>
      </c>
      <c r="R5">
        <v>70</v>
      </c>
      <c r="S5">
        <v>130</v>
      </c>
      <c r="T5">
        <v>189</v>
      </c>
      <c r="X5" s="15">
        <v>200</v>
      </c>
    </row>
    <row r="6" spans="1:24" x14ac:dyDescent="0.3">
      <c r="A6" s="4" t="s">
        <v>13</v>
      </c>
      <c r="M6" s="20">
        <v>10029208</v>
      </c>
      <c r="N6" s="5" t="s">
        <v>1806</v>
      </c>
      <c r="O6">
        <v>6</v>
      </c>
      <c r="P6" s="14">
        <v>5</v>
      </c>
      <c r="Q6">
        <v>22</v>
      </c>
      <c r="R6">
        <v>40</v>
      </c>
      <c r="S6">
        <v>70</v>
      </c>
      <c r="T6">
        <v>105</v>
      </c>
      <c r="U6">
        <v>110</v>
      </c>
      <c r="V6">
        <v>140</v>
      </c>
      <c r="W6">
        <v>230</v>
      </c>
      <c r="X6" s="15">
        <v>260</v>
      </c>
    </row>
    <row r="7" spans="1:24" x14ac:dyDescent="0.3">
      <c r="A7" s="4">
        <v>10076878</v>
      </c>
      <c r="M7" s="20">
        <v>10047029</v>
      </c>
      <c r="N7" s="5" t="s">
        <v>1807</v>
      </c>
      <c r="O7">
        <v>35</v>
      </c>
      <c r="P7" s="14">
        <v>10</v>
      </c>
      <c r="Q7">
        <v>40</v>
      </c>
      <c r="R7">
        <v>45</v>
      </c>
      <c r="S7">
        <v>46</v>
      </c>
      <c r="T7">
        <v>60</v>
      </c>
      <c r="X7" s="15">
        <v>82</v>
      </c>
    </row>
    <row r="8" spans="1:24" x14ac:dyDescent="0.3">
      <c r="A8" s="4">
        <v>10083923</v>
      </c>
      <c r="M8" s="20">
        <v>10047141</v>
      </c>
      <c r="N8" s="5" t="s">
        <v>1808</v>
      </c>
      <c r="O8">
        <v>35</v>
      </c>
      <c r="P8" s="14">
        <v>10</v>
      </c>
      <c r="Q8">
        <v>40</v>
      </c>
      <c r="R8">
        <v>45</v>
      </c>
      <c r="S8">
        <v>46</v>
      </c>
      <c r="T8">
        <v>60</v>
      </c>
      <c r="X8" s="15">
        <v>82</v>
      </c>
    </row>
    <row r="9" spans="1:24" x14ac:dyDescent="0.3">
      <c r="A9" s="4">
        <v>10083927</v>
      </c>
      <c r="M9" s="20">
        <v>10051044</v>
      </c>
      <c r="N9" s="5" t="s">
        <v>1809</v>
      </c>
      <c r="O9">
        <v>5</v>
      </c>
      <c r="P9" s="14">
        <v>10</v>
      </c>
      <c r="Q9">
        <v>68</v>
      </c>
      <c r="R9">
        <v>85</v>
      </c>
      <c r="S9">
        <v>135</v>
      </c>
      <c r="T9">
        <v>240</v>
      </c>
      <c r="X9" s="15">
        <v>260</v>
      </c>
    </row>
    <row r="10" spans="1:24" x14ac:dyDescent="0.3">
      <c r="A10" s="4">
        <v>10083924</v>
      </c>
      <c r="M10" s="20">
        <v>10051045</v>
      </c>
      <c r="N10" s="5" t="s">
        <v>1810</v>
      </c>
      <c r="O10">
        <v>5</v>
      </c>
      <c r="P10" s="14">
        <v>10</v>
      </c>
      <c r="Q10">
        <v>80</v>
      </c>
      <c r="R10">
        <v>110</v>
      </c>
      <c r="S10">
        <v>165</v>
      </c>
      <c r="T10">
        <v>280</v>
      </c>
      <c r="X10" s="15">
        <v>310</v>
      </c>
    </row>
    <row r="11" spans="1:24" x14ac:dyDescent="0.3">
      <c r="A11" s="4">
        <v>10083928</v>
      </c>
      <c r="M11" s="20">
        <v>10060127</v>
      </c>
      <c r="N11" s="5" t="s">
        <v>1811</v>
      </c>
      <c r="O11">
        <v>24</v>
      </c>
      <c r="P11" s="14">
        <v>100</v>
      </c>
      <c r="Q11">
        <v>500</v>
      </c>
      <c r="R11">
        <v>970</v>
      </c>
      <c r="S11">
        <v>1000</v>
      </c>
      <c r="T11">
        <v>1100</v>
      </c>
      <c r="X11" s="15">
        <v>1500</v>
      </c>
    </row>
    <row r="12" spans="1:24" x14ac:dyDescent="0.3">
      <c r="A12" s="4">
        <v>10047141</v>
      </c>
      <c r="M12" s="20">
        <v>10062430</v>
      </c>
      <c r="N12" s="5" t="s">
        <v>1812</v>
      </c>
      <c r="O12">
        <v>24</v>
      </c>
      <c r="P12" s="14">
        <v>100</v>
      </c>
      <c r="Q12">
        <v>500</v>
      </c>
      <c r="R12">
        <v>970</v>
      </c>
      <c r="S12">
        <v>1000</v>
      </c>
      <c r="T12">
        <v>1100</v>
      </c>
      <c r="X12" s="15">
        <v>150</v>
      </c>
    </row>
    <row r="13" spans="1:24" x14ac:dyDescent="0.3">
      <c r="A13" s="4">
        <v>10047029</v>
      </c>
      <c r="M13" s="20">
        <v>10063082</v>
      </c>
      <c r="N13" s="5" t="s">
        <v>1813</v>
      </c>
      <c r="O13">
        <v>5</v>
      </c>
      <c r="P13" s="14">
        <v>10</v>
      </c>
      <c r="Q13">
        <v>30</v>
      </c>
      <c r="R13">
        <v>50</v>
      </c>
      <c r="S13">
        <v>70</v>
      </c>
      <c r="T13">
        <v>90</v>
      </c>
      <c r="U13">
        <v>140</v>
      </c>
      <c r="V13">
        <v>235</v>
      </c>
      <c r="X13" s="15">
        <v>240</v>
      </c>
    </row>
    <row r="14" spans="1:24" x14ac:dyDescent="0.3">
      <c r="A14" s="4">
        <v>10072431</v>
      </c>
      <c r="M14" s="20">
        <v>10072431</v>
      </c>
      <c r="N14" s="5" t="s">
        <v>1814</v>
      </c>
      <c r="O14">
        <v>8</v>
      </c>
      <c r="P14" s="14">
        <v>10</v>
      </c>
      <c r="Q14">
        <v>55</v>
      </c>
      <c r="R14">
        <v>250</v>
      </c>
      <c r="X14" s="15">
        <v>310</v>
      </c>
    </row>
    <row r="15" spans="1:24" x14ac:dyDescent="0.3">
      <c r="A15" s="4" t="s">
        <v>14</v>
      </c>
      <c r="M15" s="20">
        <v>10073924</v>
      </c>
      <c r="N15" s="5" t="s">
        <v>1815</v>
      </c>
      <c r="O15">
        <v>5</v>
      </c>
      <c r="P15" s="14">
        <v>10</v>
      </c>
      <c r="Q15">
        <v>30</v>
      </c>
      <c r="R15">
        <v>42</v>
      </c>
      <c r="S15">
        <v>60</v>
      </c>
      <c r="T15">
        <v>70</v>
      </c>
      <c r="U15">
        <v>98</v>
      </c>
      <c r="V15">
        <v>138</v>
      </c>
      <c r="X15" s="15">
        <v>140</v>
      </c>
    </row>
    <row r="16" spans="1:24" x14ac:dyDescent="0.3">
      <c r="A16" s="4">
        <v>10088063</v>
      </c>
      <c r="M16" s="20">
        <v>10075636</v>
      </c>
      <c r="N16" s="5" t="s">
        <v>1816</v>
      </c>
      <c r="O16">
        <v>5</v>
      </c>
      <c r="P16" s="14">
        <v>100</v>
      </c>
      <c r="Q16">
        <v>500</v>
      </c>
      <c r="R16">
        <v>600</v>
      </c>
      <c r="X16" s="15">
        <v>800</v>
      </c>
    </row>
    <row r="17" spans="1:24" x14ac:dyDescent="0.3">
      <c r="A17" s="4">
        <v>10087985</v>
      </c>
      <c r="M17" s="20">
        <v>10076878</v>
      </c>
      <c r="N17" s="5" t="s">
        <v>1817</v>
      </c>
      <c r="O17">
        <v>6</v>
      </c>
      <c r="P17" s="14">
        <v>100</v>
      </c>
      <c r="Q17">
        <v>800</v>
      </c>
      <c r="R17">
        <v>900</v>
      </c>
      <c r="S17">
        <v>1000</v>
      </c>
      <c r="T17">
        <v>1400</v>
      </c>
      <c r="U17">
        <v>1600</v>
      </c>
      <c r="V17">
        <v>2200</v>
      </c>
      <c r="W17">
        <v>2900</v>
      </c>
      <c r="X17" s="15">
        <v>3300</v>
      </c>
    </row>
    <row r="18" spans="1:24" x14ac:dyDescent="0.3">
      <c r="A18" s="4">
        <v>10062430</v>
      </c>
      <c r="M18" s="20">
        <v>10083923</v>
      </c>
      <c r="N18" s="5" t="s">
        <v>1818</v>
      </c>
      <c r="O18">
        <v>6</v>
      </c>
      <c r="P18" s="14">
        <v>100</v>
      </c>
      <c r="Q18">
        <v>200</v>
      </c>
      <c r="R18">
        <v>300</v>
      </c>
      <c r="S18">
        <v>500</v>
      </c>
      <c r="T18">
        <v>1500</v>
      </c>
      <c r="X18" s="15">
        <v>3000</v>
      </c>
    </row>
    <row r="19" spans="1:24" x14ac:dyDescent="0.3">
      <c r="A19" s="4">
        <v>10060127</v>
      </c>
      <c r="M19" s="20">
        <v>10083924</v>
      </c>
      <c r="N19" s="5" t="s">
        <v>1819</v>
      </c>
      <c r="O19">
        <v>6</v>
      </c>
      <c r="P19" s="14">
        <v>100</v>
      </c>
      <c r="Q19">
        <v>200</v>
      </c>
      <c r="R19">
        <v>300</v>
      </c>
      <c r="S19">
        <v>500</v>
      </c>
      <c r="T19">
        <v>1500</v>
      </c>
      <c r="X19" s="15">
        <v>3000</v>
      </c>
    </row>
    <row r="20" spans="1:24" x14ac:dyDescent="0.3">
      <c r="A20" s="4">
        <v>10075636</v>
      </c>
      <c r="M20" s="20">
        <v>10083927</v>
      </c>
      <c r="N20" s="5" t="s">
        <v>1820</v>
      </c>
      <c r="O20">
        <v>6</v>
      </c>
      <c r="P20" s="14">
        <v>100</v>
      </c>
      <c r="Q20">
        <v>200</v>
      </c>
      <c r="R20">
        <v>300</v>
      </c>
      <c r="S20">
        <v>500</v>
      </c>
      <c r="T20">
        <v>1500</v>
      </c>
      <c r="X20" s="15">
        <v>3000</v>
      </c>
    </row>
    <row r="21" spans="1:24" x14ac:dyDescent="0.3">
      <c r="A21" s="4">
        <v>10028920</v>
      </c>
      <c r="M21" s="20">
        <v>10083928</v>
      </c>
      <c r="N21" s="5" t="s">
        <v>1821</v>
      </c>
      <c r="O21">
        <v>6</v>
      </c>
      <c r="P21" s="14">
        <v>100</v>
      </c>
      <c r="Q21">
        <v>200</v>
      </c>
      <c r="R21">
        <v>300</v>
      </c>
      <c r="S21">
        <v>500</v>
      </c>
      <c r="T21">
        <v>1500</v>
      </c>
      <c r="X21" s="15">
        <v>3000</v>
      </c>
    </row>
    <row r="22" spans="1:24" x14ac:dyDescent="0.3">
      <c r="A22" s="4">
        <v>10028921</v>
      </c>
      <c r="M22" s="20">
        <v>10084556</v>
      </c>
      <c r="N22" s="5" t="s">
        <v>1822</v>
      </c>
      <c r="O22">
        <v>5</v>
      </c>
      <c r="P22" s="14">
        <v>10</v>
      </c>
      <c r="Q22">
        <v>60</v>
      </c>
      <c r="R22">
        <v>90</v>
      </c>
      <c r="S22">
        <v>140</v>
      </c>
      <c r="T22">
        <v>169</v>
      </c>
      <c r="X22" s="15">
        <v>180</v>
      </c>
    </row>
    <row r="23" spans="1:24" x14ac:dyDescent="0.3">
      <c r="A23" s="4">
        <v>10051044</v>
      </c>
      <c r="M23" s="20">
        <v>10084571</v>
      </c>
      <c r="N23" s="5" t="s">
        <v>1823</v>
      </c>
      <c r="O23">
        <v>5</v>
      </c>
      <c r="P23" s="14">
        <v>10</v>
      </c>
      <c r="Q23">
        <v>68</v>
      </c>
      <c r="R23">
        <v>90</v>
      </c>
      <c r="S23">
        <v>155</v>
      </c>
      <c r="T23">
        <v>188</v>
      </c>
      <c r="X23" s="15">
        <v>190</v>
      </c>
    </row>
    <row r="24" spans="1:24" x14ac:dyDescent="0.3">
      <c r="A24" s="4">
        <v>10051045</v>
      </c>
      <c r="M24" s="20">
        <v>10086820</v>
      </c>
      <c r="N24" s="5" t="s">
        <v>1824</v>
      </c>
      <c r="O24">
        <v>5</v>
      </c>
      <c r="P24" s="14">
        <v>100</v>
      </c>
      <c r="Q24">
        <v>300</v>
      </c>
      <c r="R24">
        <v>500</v>
      </c>
      <c r="S24">
        <v>700</v>
      </c>
      <c r="T24">
        <v>1000</v>
      </c>
      <c r="U24">
        <v>1800</v>
      </c>
      <c r="V24">
        <v>2300</v>
      </c>
      <c r="X24" s="15">
        <v>2700</v>
      </c>
    </row>
    <row r="25" spans="1:24" x14ac:dyDescent="0.3">
      <c r="A25" s="4">
        <v>10084556</v>
      </c>
      <c r="M25" s="20">
        <v>10087985</v>
      </c>
      <c r="N25" s="5" t="s">
        <v>1825</v>
      </c>
      <c r="O25">
        <v>2</v>
      </c>
      <c r="P25" s="14">
        <v>100</v>
      </c>
      <c r="Q25">
        <v>700</v>
      </c>
      <c r="R25">
        <v>1300</v>
      </c>
      <c r="S25">
        <v>1400</v>
      </c>
      <c r="X25" s="15">
        <v>2900</v>
      </c>
    </row>
    <row r="26" spans="1:24" ht="15" thickBot="1" x14ac:dyDescent="0.35">
      <c r="A26" s="4">
        <v>10084571</v>
      </c>
      <c r="M26" s="20">
        <v>10088063</v>
      </c>
      <c r="N26" s="5" t="s">
        <v>1826</v>
      </c>
      <c r="O26">
        <v>3</v>
      </c>
      <c r="P26" s="14">
        <v>100</v>
      </c>
      <c r="Q26">
        <v>400</v>
      </c>
      <c r="R26">
        <v>550</v>
      </c>
      <c r="S26">
        <v>900</v>
      </c>
      <c r="T26">
        <v>1400</v>
      </c>
      <c r="X26" s="15">
        <v>2500</v>
      </c>
    </row>
    <row r="27" spans="1:24" ht="15" thickBot="1" x14ac:dyDescent="0.35">
      <c r="A27" s="4">
        <v>10029019</v>
      </c>
      <c r="M27" s="21" t="s">
        <v>14</v>
      </c>
      <c r="N27" s="5" t="s">
        <v>1827</v>
      </c>
      <c r="O27">
        <v>8</v>
      </c>
      <c r="P27" s="14">
        <v>10</v>
      </c>
      <c r="Q27" s="13">
        <v>40</v>
      </c>
      <c r="R27">
        <v>70</v>
      </c>
      <c r="S27">
        <v>130</v>
      </c>
      <c r="T27">
        <v>220</v>
      </c>
      <c r="X27" s="15">
        <v>280</v>
      </c>
    </row>
    <row r="28" spans="1:24" ht="15" thickBot="1" x14ac:dyDescent="0.35">
      <c r="A28" s="6">
        <v>10029208</v>
      </c>
      <c r="M28" s="22" t="s">
        <v>13</v>
      </c>
      <c r="N28" s="5" t="s">
        <v>1828</v>
      </c>
      <c r="O28">
        <v>6</v>
      </c>
      <c r="P28" s="16">
        <v>10</v>
      </c>
      <c r="Q28" s="17">
        <v>20</v>
      </c>
      <c r="R28" s="17">
        <v>52</v>
      </c>
      <c r="S28" s="17">
        <v>53</v>
      </c>
      <c r="T28" s="17">
        <v>105</v>
      </c>
      <c r="U28" s="17">
        <v>110</v>
      </c>
      <c r="V28" s="17">
        <v>135</v>
      </c>
      <c r="W28" s="17">
        <v>230</v>
      </c>
      <c r="X28" s="18">
        <v>260</v>
      </c>
    </row>
  </sheetData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récap</vt:lpstr>
      <vt:lpstr>liste</vt:lpstr>
      <vt:lpstr>code_article</vt:lpstr>
      <vt:lpstr>TABLE_RATE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BONNIN Cecile</dc:creator>
  <cp:lastModifiedBy>Nicolas Micot</cp:lastModifiedBy>
  <dcterms:created xsi:type="dcterms:W3CDTF">2024-04-03T09:32:18Z</dcterms:created>
  <dcterms:modified xsi:type="dcterms:W3CDTF">2024-04-03T10:56:06Z</dcterms:modified>
</cp:coreProperties>
</file>