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035C0E64-C563-4B79-AFDF-A811FAECF5D2}" xr6:coauthVersionLast="47" xr6:coauthVersionMax="47" xr10:uidLastSave="{00000000-0000-0000-0000-000000000000}"/>
  <bookViews>
    <workbookView xWindow="-120" yWindow="-120" windowWidth="25440" windowHeight="15390" tabRatio="851" activeTab="1" xr2:uid="{EF6331BB-8B2F-46B5-A7BE-9A947019C03F}"/>
  </bookViews>
  <sheets>
    <sheet name="Calendrier" sheetId="13" r:id="rId1"/>
    <sheet name="Synthèse" sheetId="14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4" l="1"/>
  <c r="B14" i="14"/>
  <c r="B5" i="14"/>
  <c r="B6" i="14"/>
  <c r="B4" i="14"/>
  <c r="B5" i="13"/>
  <c r="E5" i="14"/>
  <c r="E6" i="14"/>
  <c r="E4" i="14"/>
  <c r="D6" i="14"/>
  <c r="D5" i="14"/>
  <c r="D4" i="14"/>
  <c r="C5" i="14"/>
  <c r="C6" i="14"/>
  <c r="C4" i="14"/>
  <c r="B3" i="13"/>
  <c r="B4" i="13"/>
  <c r="B6" i="13"/>
  <c r="B7" i="13"/>
  <c r="B2" i="13"/>
  <c r="B10" i="14" a="1"/>
  <c r="C11" i="14" a="1"/>
  <c r="D12" i="14" a="1"/>
  <c r="B11" i="14" a="1"/>
  <c r="C12" i="14" a="1"/>
  <c r="D10" i="14" a="1"/>
  <c r="B12" i="14" a="1"/>
  <c r="D11" i="14" a="1"/>
  <c r="C10" i="14" a="1"/>
  <c r="B10" i="14" l="1"/>
  <c r="C10" i="14"/>
  <c r="D11" i="14"/>
  <c r="B12" i="14"/>
  <c r="D10" i="14"/>
  <c r="C12" i="14"/>
  <c r="B11" i="14"/>
  <c r="D12" i="14"/>
  <c r="C11" i="14"/>
  <c r="F6" i="14"/>
  <c r="F5" i="14"/>
  <c r="F4" i="1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<sst xmlns="http://schemas.openxmlformats.org/spreadsheetml/2006/main" count="124" uniqueCount="30">
  <si>
    <t>Jeudi</t>
  </si>
  <si>
    <t>Vendredi</t>
  </si>
  <si>
    <t>Samedi</t>
  </si>
  <si>
    <t>Dimanche</t>
  </si>
  <si>
    <t>Lundi</t>
  </si>
  <si>
    <t>Mardi</t>
  </si>
  <si>
    <t>Mercredi</t>
  </si>
  <si>
    <t>Total</t>
  </si>
  <si>
    <r>
      <t>F</t>
    </r>
    <r>
      <rPr>
        <sz val="11"/>
        <color theme="1"/>
        <rFont val="Calibri"/>
        <family val="2"/>
        <scheme val="minor"/>
      </rPr>
      <t xml:space="preserve"> : Formation</t>
    </r>
  </si>
  <si>
    <r>
      <t>A :</t>
    </r>
    <r>
      <rPr>
        <sz val="11"/>
        <rFont val="Calibri"/>
        <family val="2"/>
        <scheme val="minor"/>
      </rPr>
      <t xml:space="preserve"> Arret de travail</t>
    </r>
  </si>
  <si>
    <r>
      <t>M</t>
    </r>
    <r>
      <rPr>
        <sz val="11"/>
        <rFont val="Calibri"/>
        <family val="2"/>
        <scheme val="minor"/>
      </rPr>
      <t xml:space="preserve"> : Mission ext</t>
    </r>
  </si>
  <si>
    <t>CP</t>
  </si>
  <si>
    <t>F</t>
  </si>
  <si>
    <t>Personne1</t>
  </si>
  <si>
    <t>Personne2</t>
  </si>
  <si>
    <t>Personne3</t>
  </si>
  <si>
    <t>Contrôle1</t>
  </si>
  <si>
    <r>
      <t>CP</t>
    </r>
    <r>
      <rPr>
        <sz val="11"/>
        <color theme="1"/>
        <rFont val="Calibri"/>
        <family val="2"/>
        <scheme val="minor"/>
      </rPr>
      <t xml:space="preserve"> : Congés</t>
    </r>
  </si>
  <si>
    <t>Contrôle2</t>
  </si>
  <si>
    <t>Contrôle3</t>
  </si>
  <si>
    <t>Contrôle4</t>
  </si>
  <si>
    <t>Pr. : Préparation</t>
  </si>
  <si>
    <t>Fi : finalisation</t>
  </si>
  <si>
    <t>n° couleur (fonction)</t>
  </si>
  <si>
    <t>n° couleur (en dur)</t>
  </si>
  <si>
    <t>Autres (formations/arrêts)</t>
  </si>
  <si>
    <t>Nb vacations Pr.</t>
  </si>
  <si>
    <t>Nb vacations M.</t>
  </si>
  <si>
    <t>Nb vacations Fi.</t>
  </si>
  <si>
    <t>=NB.SI.ENS(Calendrier!$B$11:$AE$13;A10;Calendrier!$B$11:$AE$13;@'C:\Excel\Pack de fonctions XLP.xlam'!NB_SI_COULEUR(65535))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</si>
</sst>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2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0" xfId="0" applyFill="1"/>
    <xf numFmtId="0" fontId="0" fillId="7" borderId="0" xfId="0" applyFill="1"/>
    <xf numFmtId="0" fontId="0" fillId="3" borderId="0" xfId="0" applyFill="1"/>
    <xf numFmtId="0" fontId="1" fillId="3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8" borderId="2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/>
    </xf>
    <xf numFmtId="0" fontId="0" fillId="8" borderId="0" xfId="0" applyFill="1"/>
    <xf numFmtId="0" fontId="3" fillId="0" borderId="0" xfId="0" applyFont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0" borderId="0" xfId="0" quotePrefix="1"/>
  </cellXfs>
  <cellStyles count="1">
    <cellStyle name="Normal" xfId="0" builtinId="0"/>
  </cellStyles>
  <dxfs count="35"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le_vide"/>
      <sheetName val="Pack de fonctions XLP"/>
    </sheetNames>
    <definedNames>
      <definedName name="NB_SI_COULEUR"/>
      <definedName name="NO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AD720-FE85-4576-B406-62E63FF8C4D3}">
  <sheetPr codeName="Feuil1"/>
  <dimension ref="A1:AE13"/>
  <sheetViews>
    <sheetView workbookViewId="0">
      <selection activeCell="B17" sqref="B17"/>
    </sheetView>
  </sheetViews>
  <sheetFormatPr baseColWidth="10" defaultRowHeight="15" x14ac:dyDescent="0.25"/>
  <cols>
    <col min="1" max="1" width="20.7109375" customWidth="1"/>
    <col min="2" max="31" width="11" customWidth="1"/>
  </cols>
  <sheetData>
    <row r="1" spans="1:31" x14ac:dyDescent="0.25">
      <c r="B1" t="s">
        <v>23</v>
      </c>
      <c r="C1" t="s">
        <v>24</v>
      </c>
    </row>
    <row r="2" spans="1:31" x14ac:dyDescent="0.25">
      <c r="A2" s="6" t="s">
        <v>17</v>
      </c>
      <c r="B2" t="e">
        <f ca="1">[1]!NO_COULEUR(A2)</f>
        <v>#NAME?</v>
      </c>
      <c r="C2">
        <v>5296274</v>
      </c>
    </row>
    <row r="3" spans="1:31" x14ac:dyDescent="0.25">
      <c r="A3" s="7" t="s">
        <v>8</v>
      </c>
      <c r="B3" t="e">
        <f ca="1">[1]!NO_COULEUR(A3)</f>
        <v>#NAME?</v>
      </c>
      <c r="C3">
        <v>49407</v>
      </c>
    </row>
    <row r="4" spans="1:31" x14ac:dyDescent="0.25">
      <c r="A4" s="8" t="s">
        <v>9</v>
      </c>
      <c r="B4" t="e">
        <f ca="1">[1]!NO_COULEUR(A4)</f>
        <v>#NAME?</v>
      </c>
      <c r="C4">
        <v>8696052</v>
      </c>
    </row>
    <row r="5" spans="1:31" x14ac:dyDescent="0.25">
      <c r="A5" s="9" t="s">
        <v>21</v>
      </c>
      <c r="B5" t="e">
        <f ca="1">[1]!NO_COULEUR(A5)</f>
        <v>#NAME?</v>
      </c>
      <c r="C5">
        <v>65535</v>
      </c>
    </row>
    <row r="6" spans="1:31" x14ac:dyDescent="0.25">
      <c r="A6" s="10" t="s">
        <v>22</v>
      </c>
      <c r="B6" t="e">
        <f ca="1">[1]!NO_COULEUR(A6)</f>
        <v>#NAME?</v>
      </c>
      <c r="C6">
        <v>1137094</v>
      </c>
    </row>
    <row r="7" spans="1:31" x14ac:dyDescent="0.25">
      <c r="A7" s="11" t="s">
        <v>10</v>
      </c>
      <c r="B7" t="e">
        <f ca="1">[1]!NO_COULEUR(A7)</f>
        <v>#NAME?</v>
      </c>
      <c r="C7">
        <v>15773696</v>
      </c>
    </row>
    <row r="8" spans="1:31" x14ac:dyDescent="0.25">
      <c r="A8" s="13"/>
    </row>
    <row r="9" spans="1:31" x14ac:dyDescent="0.25">
      <c r="B9" s="1">
        <v>45170</v>
      </c>
      <c r="C9" s="1">
        <v>45171</v>
      </c>
      <c r="D9" s="1">
        <v>45172</v>
      </c>
      <c r="E9" s="1">
        <v>45173</v>
      </c>
      <c r="F9" s="1">
        <v>45174</v>
      </c>
      <c r="G9" s="1">
        <v>45175</v>
      </c>
      <c r="H9" s="1">
        <v>45176</v>
      </c>
      <c r="I9" s="1">
        <v>45177</v>
      </c>
      <c r="J9" s="1">
        <v>45178</v>
      </c>
      <c r="K9" s="1">
        <v>45179</v>
      </c>
      <c r="L9" s="1">
        <v>45180</v>
      </c>
      <c r="M9" s="1">
        <v>45181</v>
      </c>
      <c r="N9" s="1">
        <v>45182</v>
      </c>
      <c r="O9" s="1">
        <v>45183</v>
      </c>
      <c r="P9" s="1">
        <v>45184</v>
      </c>
      <c r="Q9" s="1">
        <v>45185</v>
      </c>
      <c r="R9" s="1">
        <v>45186</v>
      </c>
      <c r="S9" s="1">
        <v>45187</v>
      </c>
      <c r="T9" s="1">
        <v>45188</v>
      </c>
      <c r="U9" s="1">
        <v>45189</v>
      </c>
      <c r="V9" s="1">
        <v>45190</v>
      </c>
      <c r="W9" s="1">
        <v>45191</v>
      </c>
      <c r="X9" s="1">
        <v>45192</v>
      </c>
      <c r="Y9" s="1">
        <v>45193</v>
      </c>
      <c r="Z9" s="1">
        <v>45194</v>
      </c>
      <c r="AA9" s="1">
        <v>45195</v>
      </c>
      <c r="AB9" s="1">
        <v>45196</v>
      </c>
      <c r="AC9" s="1">
        <v>45197</v>
      </c>
      <c r="AD9" s="1">
        <v>45198</v>
      </c>
      <c r="AE9" s="1">
        <v>45199</v>
      </c>
    </row>
    <row r="10" spans="1:31" x14ac:dyDescent="0.25"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0</v>
      </c>
      <c r="I10" s="2" t="s">
        <v>1</v>
      </c>
      <c r="J10" s="2" t="s">
        <v>2</v>
      </c>
      <c r="K10" s="2" t="s">
        <v>3</v>
      </c>
      <c r="L10" s="2" t="s">
        <v>4</v>
      </c>
      <c r="M10" s="2" t="s">
        <v>5</v>
      </c>
      <c r="N10" s="2" t="s">
        <v>6</v>
      </c>
      <c r="O10" s="2" t="s">
        <v>0</v>
      </c>
      <c r="P10" s="2" t="s">
        <v>1</v>
      </c>
      <c r="Q10" s="2" t="s">
        <v>2</v>
      </c>
      <c r="R10" s="2" t="s">
        <v>3</v>
      </c>
      <c r="S10" s="2" t="s">
        <v>4</v>
      </c>
      <c r="T10" s="2" t="s">
        <v>5</v>
      </c>
      <c r="U10" s="2" t="s">
        <v>6</v>
      </c>
      <c r="V10" s="2" t="s">
        <v>0</v>
      </c>
      <c r="W10" s="2" t="s">
        <v>1</v>
      </c>
      <c r="X10" s="2" t="s">
        <v>2</v>
      </c>
      <c r="Y10" s="2" t="s">
        <v>3</v>
      </c>
      <c r="Z10" s="2" t="s">
        <v>4</v>
      </c>
      <c r="AA10" s="2" t="s">
        <v>5</v>
      </c>
      <c r="AB10" s="2" t="s">
        <v>6</v>
      </c>
      <c r="AC10" s="2" t="s">
        <v>0</v>
      </c>
      <c r="AD10" s="2" t="s">
        <v>1</v>
      </c>
      <c r="AE10" s="2" t="s">
        <v>2</v>
      </c>
    </row>
    <row r="11" spans="1:31" x14ac:dyDescent="0.25">
      <c r="A11" t="s">
        <v>13</v>
      </c>
      <c r="B11" s="3" t="s">
        <v>16</v>
      </c>
      <c r="E11" s="4" t="s">
        <v>16</v>
      </c>
      <c r="F11" s="4" t="s">
        <v>16</v>
      </c>
      <c r="G11" s="4" t="s">
        <v>16</v>
      </c>
      <c r="H11" s="4" t="s">
        <v>16</v>
      </c>
      <c r="I11" s="4" t="s">
        <v>16</v>
      </c>
      <c r="L11" s="12" t="s">
        <v>16</v>
      </c>
      <c r="M11" s="12" t="s">
        <v>16</v>
      </c>
      <c r="N11" s="14" t="s">
        <v>12</v>
      </c>
      <c r="O11" s="5" t="s">
        <v>12</v>
      </c>
      <c r="P11" s="14" t="s">
        <v>12</v>
      </c>
      <c r="S11" s="3" t="s">
        <v>18</v>
      </c>
      <c r="T11" s="3" t="s">
        <v>18</v>
      </c>
      <c r="U11" s="3" t="s">
        <v>18</v>
      </c>
      <c r="V11" s="3" t="s">
        <v>18</v>
      </c>
      <c r="W11" s="3" t="s">
        <v>18</v>
      </c>
      <c r="X11" s="4" t="s">
        <v>18</v>
      </c>
      <c r="Y11" s="4" t="s">
        <v>18</v>
      </c>
      <c r="Z11" s="4" t="s">
        <v>18</v>
      </c>
      <c r="AA11" s="4" t="s">
        <v>18</v>
      </c>
      <c r="AB11" s="4" t="s">
        <v>18</v>
      </c>
      <c r="AC11" s="4" t="s">
        <v>18</v>
      </c>
      <c r="AD11" s="4" t="s">
        <v>18</v>
      </c>
    </row>
    <row r="12" spans="1:31" x14ac:dyDescent="0.25">
      <c r="A12" t="s">
        <v>14</v>
      </c>
      <c r="B12" s="3" t="s">
        <v>18</v>
      </c>
      <c r="E12" s="3" t="s">
        <v>18</v>
      </c>
      <c r="F12" s="3" t="s">
        <v>18</v>
      </c>
      <c r="G12" s="3" t="s">
        <v>18</v>
      </c>
      <c r="H12" s="3" t="s">
        <v>18</v>
      </c>
      <c r="I12" s="3" t="s">
        <v>18</v>
      </c>
      <c r="L12" s="5" t="s">
        <v>11</v>
      </c>
      <c r="M12" s="5" t="s">
        <v>11</v>
      </c>
      <c r="N12" s="5" t="s">
        <v>11</v>
      </c>
      <c r="O12" s="5" t="s">
        <v>11</v>
      </c>
      <c r="P12" s="5" t="s">
        <v>11</v>
      </c>
      <c r="S12" s="3" t="s">
        <v>18</v>
      </c>
      <c r="T12" s="3" t="s">
        <v>18</v>
      </c>
      <c r="U12" s="3" t="s">
        <v>18</v>
      </c>
      <c r="V12" s="3" t="s">
        <v>18</v>
      </c>
      <c r="W12" s="3" t="s">
        <v>18</v>
      </c>
      <c r="X12" s="4" t="s">
        <v>18</v>
      </c>
      <c r="Y12" s="4" t="s">
        <v>18</v>
      </c>
      <c r="Z12" s="4" t="s">
        <v>18</v>
      </c>
      <c r="AA12" s="4" t="s">
        <v>18</v>
      </c>
      <c r="AB12" s="4" t="s">
        <v>18</v>
      </c>
      <c r="AC12" s="4" t="s">
        <v>18</v>
      </c>
      <c r="AD12" s="4" t="s">
        <v>18</v>
      </c>
    </row>
    <row r="13" spans="1:31" x14ac:dyDescent="0.25">
      <c r="A13" t="s">
        <v>15</v>
      </c>
      <c r="B13" s="4" t="s">
        <v>19</v>
      </c>
      <c r="E13" s="4" t="s">
        <v>19</v>
      </c>
      <c r="F13" s="4" t="s">
        <v>19</v>
      </c>
      <c r="G13" s="12" t="s">
        <v>19</v>
      </c>
      <c r="H13" s="12" t="s">
        <v>19</v>
      </c>
      <c r="I13" s="12" t="s">
        <v>19</v>
      </c>
      <c r="L13" s="5" t="s">
        <v>11</v>
      </c>
      <c r="M13" s="5" t="s">
        <v>11</v>
      </c>
      <c r="N13" s="14" t="s">
        <v>12</v>
      </c>
      <c r="O13" s="5" t="s">
        <v>11</v>
      </c>
      <c r="P13" s="5" t="s">
        <v>11</v>
      </c>
      <c r="S13" s="3" t="s">
        <v>20</v>
      </c>
      <c r="T13" s="3" t="s">
        <v>20</v>
      </c>
      <c r="U13" s="3" t="s">
        <v>20</v>
      </c>
      <c r="V13" s="3" t="s">
        <v>20</v>
      </c>
      <c r="W13" s="3" t="s">
        <v>20</v>
      </c>
      <c r="Z13" s="3" t="s">
        <v>20</v>
      </c>
      <c r="AA13" s="3" t="s">
        <v>20</v>
      </c>
      <c r="AB13" s="3" t="s">
        <v>20</v>
      </c>
      <c r="AC13" s="4" t="s">
        <v>20</v>
      </c>
      <c r="AD13" s="4" t="s">
        <v>20</v>
      </c>
    </row>
  </sheetData>
  <conditionalFormatting sqref="A2:A8 B9:AE10">
    <cfRule type="cellIs" dxfId="34" priority="57" operator="equal">
      <formula>"M"</formula>
    </cfRule>
    <cfRule type="cellIs" dxfId="33" priority="58" operator="equal">
      <formula>"A"</formula>
    </cfRule>
    <cfRule type="cellIs" dxfId="32" priority="59" operator="equal">
      <formula>"E"</formula>
    </cfRule>
    <cfRule type="cellIs" dxfId="31" priority="60" operator="equal">
      <formula>"F"</formula>
    </cfRule>
    <cfRule type="cellIs" dxfId="30" priority="61" operator="equal">
      <formula>"CP"</formula>
    </cfRule>
    <cfRule type="cellIs" dxfId="29" priority="62" operator="equal">
      <formula>"TD"</formula>
    </cfRule>
    <cfRule type="cellIs" dxfId="28" priority="63" operator="equal">
      <formula>"P"</formula>
    </cfRule>
  </conditionalFormatting>
  <conditionalFormatting sqref="N11">
    <cfRule type="cellIs" dxfId="27" priority="15" operator="equal">
      <formula>"M"</formula>
    </cfRule>
    <cfRule type="cellIs" dxfId="26" priority="16" operator="equal">
      <formula>"A"</formula>
    </cfRule>
    <cfRule type="cellIs" dxfId="25" priority="17" operator="equal">
      <formula>"E"</formula>
    </cfRule>
    <cfRule type="cellIs" dxfId="24" priority="18" operator="equal">
      <formula>"F"</formula>
    </cfRule>
    <cfRule type="cellIs" dxfId="23" priority="19" operator="equal">
      <formula>"CP"</formula>
    </cfRule>
    <cfRule type="cellIs" dxfId="22" priority="20" operator="equal">
      <formula>"TD"</formula>
    </cfRule>
    <cfRule type="cellIs" dxfId="21" priority="21" operator="equal">
      <formula>"P"</formula>
    </cfRule>
  </conditionalFormatting>
  <conditionalFormatting sqref="N13">
    <cfRule type="cellIs" dxfId="20" priority="22" operator="equal">
      <formula>"M"</formula>
    </cfRule>
    <cfRule type="cellIs" dxfId="19" priority="23" operator="equal">
      <formula>"A"</formula>
    </cfRule>
    <cfRule type="cellIs" dxfId="18" priority="24" operator="equal">
      <formula>"E"</formula>
    </cfRule>
    <cfRule type="cellIs" dxfId="17" priority="25" operator="equal">
      <formula>"F"</formula>
    </cfRule>
    <cfRule type="cellIs" dxfId="16" priority="26" operator="equal">
      <formula>"CP"</formula>
    </cfRule>
    <cfRule type="cellIs" dxfId="15" priority="27" operator="equal">
      <formula>"TD"</formula>
    </cfRule>
    <cfRule type="cellIs" dxfId="14" priority="28" operator="equal">
      <formula>"P"</formula>
    </cfRule>
  </conditionalFormatting>
  <conditionalFormatting sqref="P11">
    <cfRule type="cellIs" dxfId="13" priority="8" operator="equal">
      <formula>"M"</formula>
    </cfRule>
    <cfRule type="cellIs" dxfId="12" priority="9" operator="equal">
      <formula>"A"</formula>
    </cfRule>
    <cfRule type="cellIs" dxfId="11" priority="10" operator="equal">
      <formula>"E"</formula>
    </cfRule>
    <cfRule type="cellIs" dxfId="10" priority="11" operator="equal">
      <formula>"F"</formula>
    </cfRule>
    <cfRule type="cellIs" dxfId="9" priority="12" operator="equal">
      <formula>"CP"</formula>
    </cfRule>
    <cfRule type="cellIs" dxfId="8" priority="13" operator="equal">
      <formula>"TD"</formula>
    </cfRule>
    <cfRule type="cellIs" dxfId="7" priority="14" operator="equal">
      <formula>"P"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200E-DF44-45A3-8DC7-3AFCD0F6B90B}">
  <sheetPr codeName="Feuil2"/>
  <dimension ref="A3:F17"/>
  <sheetViews>
    <sheetView tabSelected="1" workbookViewId="0">
      <selection activeCell="A13" sqref="A13"/>
    </sheetView>
  </sheetViews>
  <sheetFormatPr baseColWidth="10" defaultRowHeight="15" x14ac:dyDescent="0.25"/>
  <cols>
    <col min="1" max="1" width="21.42578125" customWidth="1"/>
    <col min="2" max="2" width="26.42578125" customWidth="1"/>
    <col min="3" max="3" width="25.28515625" customWidth="1"/>
    <col min="4" max="4" width="31.42578125" customWidth="1"/>
    <col min="5" max="5" width="30.5703125" customWidth="1"/>
  </cols>
  <sheetData>
    <row r="3" spans="1:6" x14ac:dyDescent="0.25">
      <c r="B3" s="9" t="s">
        <v>21</v>
      </c>
      <c r="C3" s="11" t="s">
        <v>10</v>
      </c>
      <c r="D3" s="10" t="s">
        <v>22</v>
      </c>
      <c r="E3" t="s">
        <v>25</v>
      </c>
      <c r="F3" t="s">
        <v>7</v>
      </c>
    </row>
    <row r="4" spans="1:6" x14ac:dyDescent="0.25">
      <c r="A4" t="s">
        <v>13</v>
      </c>
      <c r="B4" t="e">
        <f ca="1">[1]!NB_SI_COULEUR(Calendrier!$B11:$AE11,65535)</f>
        <v>#NAME?</v>
      </c>
      <c r="C4" t="e">
        <f ca="1">[1]!NB_SI_COULEUR(Calendrier!$B11:$AE11,15773696)</f>
        <v>#NAME?</v>
      </c>
      <c r="D4" t="e">
        <f ca="1">[1]!NB_SI_COULEUR(Calendrier!$B11:$AE11,1137094)</f>
        <v>#NAME?</v>
      </c>
      <c r="E4" t="e">
        <f ca="1">[1]!NB_SI_COULEUR(Calendrier!$B11:$AE11,49407)+[1]!NB_SI_COULEUR(Calendrier!$B11:$AE11,8696052)</f>
        <v>#NAME?</v>
      </c>
      <c r="F4" t="e">
        <f ca="1">SUM(B4:E4)</f>
        <v>#NAME?</v>
      </c>
    </row>
    <row r="5" spans="1:6" x14ac:dyDescent="0.25">
      <c r="A5" t="s">
        <v>14</v>
      </c>
      <c r="B5" t="e">
        <f ca="1">[1]!NB_SI_COULEUR(Calendrier!$B12:$AE12,65535)</f>
        <v>#NAME?</v>
      </c>
      <c r="C5" t="e">
        <f ca="1">[1]!NB_SI_COULEUR(Calendrier!$B12:$AE12,15773696)</f>
        <v>#NAME?</v>
      </c>
      <c r="D5" t="e">
        <f ca="1">[1]!NB_SI_COULEUR(Calendrier!$B12:$AE12,1137094)</f>
        <v>#NAME?</v>
      </c>
      <c r="E5" t="e">
        <f ca="1">[1]!NB_SI_COULEUR(Calendrier!$B12:$AE12,49407)+[1]!NB_SI_COULEUR(Calendrier!$B12:$AE12,8696052)</f>
        <v>#NAME?</v>
      </c>
      <c r="F5" t="e">
        <f t="shared" ref="F5:F6" ca="1" si="0">SUM(B5:E5)</f>
        <v>#NAME?</v>
      </c>
    </row>
    <row r="6" spans="1:6" x14ac:dyDescent="0.25">
      <c r="A6" t="s">
        <v>15</v>
      </c>
      <c r="B6" t="e">
        <f ca="1">[1]!NB_SI_COULEUR(Calendrier!$B13:$AE13,65535)</f>
        <v>#NAME?</v>
      </c>
      <c r="C6" t="e">
        <f ca="1">[1]!NB_SI_COULEUR(Calendrier!$B13:$AE13,15773696)</f>
        <v>#NAME?</v>
      </c>
      <c r="D6" t="e">
        <f ca="1">[1]!NB_SI_COULEUR(Calendrier!$B13:$AE13,1137094)</f>
        <v>#NAME?</v>
      </c>
      <c r="E6" t="e">
        <f ca="1">[1]!NB_SI_COULEUR(Calendrier!$B13:$AE13,49407)+[1]!NB_SI_COULEUR(Calendrier!$B13:$AE13,8696052)</f>
        <v>#NAME?</v>
      </c>
      <c r="F6" t="e">
        <f t="shared" ca="1" si="0"/>
        <v>#NAME?</v>
      </c>
    </row>
    <row r="9" spans="1:6" x14ac:dyDescent="0.25">
      <c r="B9" t="s">
        <v>26</v>
      </c>
      <c r="C9" t="s">
        <v>27</v>
      </c>
      <c r="D9" t="s">
        <v>28</v>
      </c>
      <c r="E9" t="s">
        <v>7</v>
      </c>
    </row>
    <row r="10" spans="1:6" x14ac:dyDescent="0.25">
      <c r="A10" t="s">
        <v>16</v>
      </c>
      <c r="B10" cm="1">
        <f t="array" aca="1" ref="B10" ca="1">SUM(IF((Calendrier!$B$11:$AED$13=$A10),1,0)*(f_couleur(Calendrier!$B$11:$AED$13)=f_couleur(B$3)))</f>
        <v>1</v>
      </c>
      <c r="C10" cm="1">
        <f t="array" aca="1" ref="C10" ca="1">SUM(IF((Calendrier!$B$11:$AED$13=$A10),1,0)*(f_couleur(Calendrier!$B$11:$AED$13)=f_couleur(C$3)))</f>
        <v>5</v>
      </c>
      <c r="D10" cm="1">
        <f t="array" aca="1" ref="D10" ca="1">SUM(IF((Calendrier!$B$11:$AED$13=$A10),1,0)*(f_couleur(Calendrier!$B$11:$AED$13)=f_couleur(D$3)))</f>
        <v>2</v>
      </c>
    </row>
    <row r="11" spans="1:6" x14ac:dyDescent="0.25">
      <c r="A11" t="s">
        <v>18</v>
      </c>
      <c r="B11" cm="1">
        <f t="array" aca="1" ref="B11" ca="1">SUM(IF((Calendrier!$B$11:$AED$13=$A11),1,0)*(f_couleur(Calendrier!$B$11:$AED$13)=f_couleur(B$3)))</f>
        <v>16</v>
      </c>
      <c r="C11" cm="1">
        <f t="array" aca="1" ref="C11" ca="1">SUM(IF((Calendrier!$B$11:$AED$13=$A11),1,0)*(f_couleur(Calendrier!$B$11:$AED$13)=f_couleur(C$3)))</f>
        <v>14</v>
      </c>
      <c r="D11" cm="1">
        <f t="array" aca="1" ref="D11" ca="1">SUM(IF((Calendrier!$B$11:$AED$13=$A11),1,0)*(f_couleur(Calendrier!$B$11:$AED$13)=f_couleur(D$3)))</f>
        <v>0</v>
      </c>
    </row>
    <row r="12" spans="1:6" x14ac:dyDescent="0.25">
      <c r="A12" t="s">
        <v>19</v>
      </c>
      <c r="B12" cm="1">
        <f t="array" aca="1" ref="B12" ca="1">SUM(IF((Calendrier!$B$11:$AED$13=$A12),1,0)*(f_couleur(Calendrier!$B$11:$AED$13)=f_couleur(B$3)))</f>
        <v>0</v>
      </c>
      <c r="C12" cm="1">
        <f t="array" aca="1" ref="C12" ca="1">SUM(IF((Calendrier!$B$11:$AED$13=$A12),1,0)*(f_couleur(Calendrier!$B$11:$AED$13)=f_couleur(C$3)))</f>
        <v>3</v>
      </c>
      <c r="D12" cm="1">
        <f t="array" aca="1" ref="D12" ca="1">SUM(IF((Calendrier!$B$11:$AED$13=$A12),1,0)*(f_couleur(Calendrier!$B$11:$AED$13)=f_couleur(D$3)))</f>
        <v>3</v>
      </c>
    </row>
    <row r="14" spans="1:6" x14ac:dyDescent="0.25">
      <c r="B14">
        <f>COUNTIF(Calendrier!$B$11:$AE$13,A10)</f>
        <v>8</v>
      </c>
    </row>
    <row r="15" spans="1:6" x14ac:dyDescent="0.25">
      <c r="B15">
        <f>COUNTIF(Calendrier!$B$11:$AE$13,65535)</f>
        <v>0</v>
      </c>
    </row>
    <row r="17" spans="2:2" x14ac:dyDescent="0.25">
      <c r="B17" s="15" t="s">
        <v>29</v>
      </c>
    </row>
  </sheetData>
  <conditionalFormatting sqref="B3:D3">
    <cfRule type="cellIs" dxfId="6" priority="1" operator="equal">
      <formula>"M"</formula>
    </cfRule>
    <cfRule type="cellIs" dxfId="5" priority="2" operator="equal">
      <formula>"A"</formula>
    </cfRule>
    <cfRule type="cellIs" dxfId="4" priority="3" operator="equal">
      <formula>"E"</formula>
    </cfRule>
    <cfRule type="cellIs" dxfId="3" priority="4" operator="equal">
      <formula>"F"</formula>
    </cfRule>
    <cfRule type="cellIs" dxfId="2" priority="5" operator="equal">
      <formula>"CP"</formula>
    </cfRule>
    <cfRule type="cellIs" dxfId="1" priority="6" operator="equal">
      <formula>"TD"</formula>
    </cfRule>
    <cfRule type="cellIs" dxfId="0" priority="7" operator="equal">
      <formula>"P"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9FF81918B5664C94CC11847C30480A" ma:contentTypeVersion="1" ma:contentTypeDescription="Crée un document." ma:contentTypeScope="" ma:versionID="6d90f95476f751a66edec01923160705">
  <xsd:schema xmlns:xsd="http://www.w3.org/2001/XMLSchema" xmlns:xs="http://www.w3.org/2001/XMLSchema" xmlns:p="http://schemas.microsoft.com/office/2006/metadata/properties" xmlns:ns2="d1c8eca1-8ce8-43dc-bd6b-ee07fd4cbdf8" targetNamespace="http://schemas.microsoft.com/office/2006/metadata/properties" ma:root="true" ma:fieldsID="08a3ed6973bf26db26efc1a4ea46d93a" ns2:_="">
    <xsd:import namespace="d1c8eca1-8ce8-43dc-bd6b-ee07fd4cbdf8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c8eca1-8ce8-43dc-bd6b-ee07fd4cbdf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1B90F7-03DC-4EE2-861E-9A26FC907F53}">
  <ds:schemaRefs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d1c8eca1-8ce8-43dc-bd6b-ee07fd4cbdf8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ED678D0-EEDD-42D0-A154-18080CC167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c8eca1-8ce8-43dc-bd6b-ee07fd4cbd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75BB3D-0329-44E7-9681-F211655B09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Synthèse</vt:lpstr>
    </vt:vector>
  </TitlesOfParts>
  <Company>Cour des comptes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Giot, Jean-Yves</dc:creator>
  <cp:lastModifiedBy>Irp2020</cp:lastModifiedBy>
  <dcterms:created xsi:type="dcterms:W3CDTF">2022-11-21T09:20:00Z</dcterms:created>
  <dcterms:modified xsi:type="dcterms:W3CDTF">2023-09-26T10:32:33Z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0x010100159FF81918B5664C94CC11847C30480A</vt:lpwstr>
  </property>
</Properties>
</file>