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C202EC4-C60B-4013-B39C-626A155D7EA1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Feuil1" sheetId="1" r:id="rId1"/>
    <sheet name="S1" sheetId="2" r:id="rId2"/>
    <sheet name="S2" sheetId="3" r:id="rId3"/>
    <sheet name="S3" sheetId="5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5" i="1"/>
  <c r="C4" i="1"/>
  <c r="V602" i="5"/>
  <c r="V15" i="5" s="1"/>
  <c r="W600" i="5"/>
  <c r="V600" i="5"/>
  <c r="U600" i="5"/>
  <c r="T600" i="5"/>
  <c r="S600" i="5"/>
  <c r="R600" i="5"/>
  <c r="Q600" i="5"/>
  <c r="P600" i="5"/>
  <c r="O600" i="5"/>
  <c r="W599" i="5"/>
  <c r="V599" i="5"/>
  <c r="U599" i="5"/>
  <c r="T599" i="5"/>
  <c r="S599" i="5"/>
  <c r="R599" i="5"/>
  <c r="Q599" i="5"/>
  <c r="P599" i="5"/>
  <c r="O599" i="5"/>
  <c r="W598" i="5"/>
  <c r="V598" i="5"/>
  <c r="U598" i="5"/>
  <c r="T598" i="5"/>
  <c r="S598" i="5"/>
  <c r="R598" i="5"/>
  <c r="Q598" i="5"/>
  <c r="P598" i="5"/>
  <c r="O598" i="5"/>
  <c r="W597" i="5"/>
  <c r="V597" i="5"/>
  <c r="U597" i="5"/>
  <c r="T597" i="5"/>
  <c r="S597" i="5"/>
  <c r="R597" i="5"/>
  <c r="Q597" i="5"/>
  <c r="P597" i="5"/>
  <c r="O597" i="5"/>
  <c r="N597" i="5" s="1"/>
  <c r="W596" i="5"/>
  <c r="V596" i="5"/>
  <c r="U596" i="5"/>
  <c r="T596" i="5"/>
  <c r="S596" i="5"/>
  <c r="R596" i="5"/>
  <c r="Q596" i="5"/>
  <c r="P596" i="5"/>
  <c r="O596" i="5"/>
  <c r="W595" i="5"/>
  <c r="V595" i="5"/>
  <c r="U595" i="5"/>
  <c r="T595" i="5"/>
  <c r="S595" i="5"/>
  <c r="R595" i="5"/>
  <c r="Q595" i="5"/>
  <c r="P595" i="5"/>
  <c r="O595" i="5"/>
  <c r="N595" i="5" s="1"/>
  <c r="W594" i="5"/>
  <c r="V594" i="5"/>
  <c r="U594" i="5"/>
  <c r="T594" i="5"/>
  <c r="S594" i="5"/>
  <c r="R594" i="5"/>
  <c r="Q594" i="5"/>
  <c r="P594" i="5"/>
  <c r="O594" i="5"/>
  <c r="W593" i="5"/>
  <c r="V593" i="5"/>
  <c r="U593" i="5"/>
  <c r="T593" i="5"/>
  <c r="S593" i="5"/>
  <c r="R593" i="5"/>
  <c r="Q593" i="5"/>
  <c r="P593" i="5"/>
  <c r="O593" i="5"/>
  <c r="N593" i="5" s="1"/>
  <c r="W592" i="5"/>
  <c r="V592" i="5"/>
  <c r="U592" i="5"/>
  <c r="T592" i="5"/>
  <c r="S592" i="5"/>
  <c r="R592" i="5"/>
  <c r="Q592" i="5"/>
  <c r="P592" i="5"/>
  <c r="O592" i="5"/>
  <c r="W591" i="5"/>
  <c r="V591" i="5"/>
  <c r="U591" i="5"/>
  <c r="T591" i="5"/>
  <c r="S591" i="5"/>
  <c r="R591" i="5"/>
  <c r="Q591" i="5"/>
  <c r="P591" i="5"/>
  <c r="O591" i="5"/>
  <c r="N591" i="5" s="1"/>
  <c r="W590" i="5"/>
  <c r="V590" i="5"/>
  <c r="U590" i="5"/>
  <c r="T590" i="5"/>
  <c r="S590" i="5"/>
  <c r="R590" i="5"/>
  <c r="Q590" i="5"/>
  <c r="P590" i="5"/>
  <c r="O590" i="5"/>
  <c r="W589" i="5"/>
  <c r="V589" i="5"/>
  <c r="U589" i="5"/>
  <c r="T589" i="5"/>
  <c r="S589" i="5"/>
  <c r="R589" i="5"/>
  <c r="Q589" i="5"/>
  <c r="P589" i="5"/>
  <c r="O589" i="5"/>
  <c r="N589" i="5" s="1"/>
  <c r="W588" i="5"/>
  <c r="V588" i="5"/>
  <c r="U588" i="5"/>
  <c r="T588" i="5"/>
  <c r="S588" i="5"/>
  <c r="R588" i="5"/>
  <c r="Q588" i="5"/>
  <c r="P588" i="5"/>
  <c r="O588" i="5"/>
  <c r="W587" i="5"/>
  <c r="V587" i="5"/>
  <c r="U587" i="5"/>
  <c r="T587" i="5"/>
  <c r="S587" i="5"/>
  <c r="R587" i="5"/>
  <c r="Q587" i="5"/>
  <c r="P587" i="5"/>
  <c r="O587" i="5"/>
  <c r="N587" i="5" s="1"/>
  <c r="W586" i="5"/>
  <c r="V586" i="5"/>
  <c r="U586" i="5"/>
  <c r="T586" i="5"/>
  <c r="S586" i="5"/>
  <c r="R586" i="5"/>
  <c r="Q586" i="5"/>
  <c r="P586" i="5"/>
  <c r="O586" i="5"/>
  <c r="W585" i="5"/>
  <c r="V585" i="5"/>
  <c r="U585" i="5"/>
  <c r="T585" i="5"/>
  <c r="S585" i="5"/>
  <c r="R585" i="5"/>
  <c r="Q585" i="5"/>
  <c r="P585" i="5"/>
  <c r="O585" i="5"/>
  <c r="N585" i="5" s="1"/>
  <c r="W584" i="5"/>
  <c r="V584" i="5"/>
  <c r="U584" i="5"/>
  <c r="T584" i="5"/>
  <c r="S584" i="5"/>
  <c r="R584" i="5"/>
  <c r="Q584" i="5"/>
  <c r="P584" i="5"/>
  <c r="O584" i="5"/>
  <c r="W583" i="5"/>
  <c r="V583" i="5"/>
  <c r="U583" i="5"/>
  <c r="T583" i="5"/>
  <c r="S583" i="5"/>
  <c r="R583" i="5"/>
  <c r="Q583" i="5"/>
  <c r="P583" i="5"/>
  <c r="O583" i="5"/>
  <c r="N583" i="5" s="1"/>
  <c r="W582" i="5"/>
  <c r="V582" i="5"/>
  <c r="U582" i="5"/>
  <c r="T582" i="5"/>
  <c r="S582" i="5"/>
  <c r="R582" i="5"/>
  <c r="Q582" i="5"/>
  <c r="P582" i="5"/>
  <c r="O582" i="5"/>
  <c r="W581" i="5"/>
  <c r="V581" i="5"/>
  <c r="U581" i="5"/>
  <c r="T581" i="5"/>
  <c r="S581" i="5"/>
  <c r="R581" i="5"/>
  <c r="Q581" i="5"/>
  <c r="P581" i="5"/>
  <c r="O581" i="5"/>
  <c r="N581" i="5" s="1"/>
  <c r="W580" i="5"/>
  <c r="V580" i="5"/>
  <c r="U580" i="5"/>
  <c r="T580" i="5"/>
  <c r="S580" i="5"/>
  <c r="R580" i="5"/>
  <c r="Q580" i="5"/>
  <c r="P580" i="5"/>
  <c r="O580" i="5"/>
  <c r="W579" i="5"/>
  <c r="V579" i="5"/>
  <c r="U579" i="5"/>
  <c r="T579" i="5"/>
  <c r="S579" i="5"/>
  <c r="R579" i="5"/>
  <c r="Q579" i="5"/>
  <c r="P579" i="5"/>
  <c r="O579" i="5"/>
  <c r="N579" i="5" s="1"/>
  <c r="W578" i="5"/>
  <c r="V578" i="5"/>
  <c r="U578" i="5"/>
  <c r="T578" i="5"/>
  <c r="S578" i="5"/>
  <c r="R578" i="5"/>
  <c r="Q578" i="5"/>
  <c r="P578" i="5"/>
  <c r="O578" i="5"/>
  <c r="W577" i="5"/>
  <c r="V577" i="5"/>
  <c r="U577" i="5"/>
  <c r="T577" i="5"/>
  <c r="S577" i="5"/>
  <c r="R577" i="5"/>
  <c r="Q577" i="5"/>
  <c r="P577" i="5"/>
  <c r="O577" i="5"/>
  <c r="N577" i="5" s="1"/>
  <c r="W576" i="5"/>
  <c r="V576" i="5"/>
  <c r="U576" i="5"/>
  <c r="T576" i="5"/>
  <c r="S576" i="5"/>
  <c r="R576" i="5"/>
  <c r="Q576" i="5"/>
  <c r="P576" i="5"/>
  <c r="O576" i="5"/>
  <c r="W575" i="5"/>
  <c r="V575" i="5"/>
  <c r="U575" i="5"/>
  <c r="T575" i="5"/>
  <c r="S575" i="5"/>
  <c r="R575" i="5"/>
  <c r="Q575" i="5"/>
  <c r="P575" i="5"/>
  <c r="O575" i="5"/>
  <c r="N575" i="5" s="1"/>
  <c r="W574" i="5"/>
  <c r="V574" i="5"/>
  <c r="U574" i="5"/>
  <c r="T574" i="5"/>
  <c r="S574" i="5"/>
  <c r="R574" i="5"/>
  <c r="Q574" i="5"/>
  <c r="P574" i="5"/>
  <c r="O574" i="5"/>
  <c r="W573" i="5"/>
  <c r="V573" i="5"/>
  <c r="U573" i="5"/>
  <c r="T573" i="5"/>
  <c r="S573" i="5"/>
  <c r="R573" i="5"/>
  <c r="Q573" i="5"/>
  <c r="P573" i="5"/>
  <c r="O573" i="5"/>
  <c r="N573" i="5" s="1"/>
  <c r="W572" i="5"/>
  <c r="V572" i="5"/>
  <c r="U572" i="5"/>
  <c r="T572" i="5"/>
  <c r="S572" i="5"/>
  <c r="R572" i="5"/>
  <c r="Q572" i="5"/>
  <c r="P572" i="5"/>
  <c r="O572" i="5"/>
  <c r="W571" i="5"/>
  <c r="V571" i="5"/>
  <c r="U571" i="5"/>
  <c r="T571" i="5"/>
  <c r="S571" i="5"/>
  <c r="R571" i="5"/>
  <c r="Q571" i="5"/>
  <c r="P571" i="5"/>
  <c r="O571" i="5"/>
  <c r="N571" i="5" s="1"/>
  <c r="W570" i="5"/>
  <c r="V570" i="5"/>
  <c r="U570" i="5"/>
  <c r="T570" i="5"/>
  <c r="S570" i="5"/>
  <c r="R570" i="5"/>
  <c r="Q570" i="5"/>
  <c r="P570" i="5"/>
  <c r="O570" i="5"/>
  <c r="W569" i="5"/>
  <c r="V569" i="5"/>
  <c r="U569" i="5"/>
  <c r="T569" i="5"/>
  <c r="S569" i="5"/>
  <c r="R569" i="5"/>
  <c r="Q569" i="5"/>
  <c r="P569" i="5"/>
  <c r="O569" i="5"/>
  <c r="N569" i="5" s="1"/>
  <c r="W568" i="5"/>
  <c r="V568" i="5"/>
  <c r="U568" i="5"/>
  <c r="T568" i="5"/>
  <c r="S568" i="5"/>
  <c r="R568" i="5"/>
  <c r="Q568" i="5"/>
  <c r="P568" i="5"/>
  <c r="O568" i="5"/>
  <c r="W567" i="5"/>
  <c r="V567" i="5"/>
  <c r="U567" i="5"/>
  <c r="T567" i="5"/>
  <c r="S567" i="5"/>
  <c r="R567" i="5"/>
  <c r="Q567" i="5"/>
  <c r="P567" i="5"/>
  <c r="O567" i="5"/>
  <c r="N567" i="5" s="1"/>
  <c r="W566" i="5"/>
  <c r="V566" i="5"/>
  <c r="U566" i="5"/>
  <c r="T566" i="5"/>
  <c r="S566" i="5"/>
  <c r="R566" i="5"/>
  <c r="Q566" i="5"/>
  <c r="P566" i="5"/>
  <c r="O566" i="5"/>
  <c r="W565" i="5"/>
  <c r="V565" i="5"/>
  <c r="U565" i="5"/>
  <c r="T565" i="5"/>
  <c r="S565" i="5"/>
  <c r="R565" i="5"/>
  <c r="Q565" i="5"/>
  <c r="P565" i="5"/>
  <c r="O565" i="5"/>
  <c r="N565" i="5" s="1"/>
  <c r="W564" i="5"/>
  <c r="V564" i="5"/>
  <c r="U564" i="5"/>
  <c r="T564" i="5"/>
  <c r="S564" i="5"/>
  <c r="R564" i="5"/>
  <c r="Q564" i="5"/>
  <c r="P564" i="5"/>
  <c r="O564" i="5"/>
  <c r="W563" i="5"/>
  <c r="V563" i="5"/>
  <c r="U563" i="5"/>
  <c r="T563" i="5"/>
  <c r="S563" i="5"/>
  <c r="R563" i="5"/>
  <c r="Q563" i="5"/>
  <c r="P563" i="5"/>
  <c r="O563" i="5"/>
  <c r="W562" i="5"/>
  <c r="V562" i="5"/>
  <c r="U562" i="5"/>
  <c r="T562" i="5"/>
  <c r="S562" i="5"/>
  <c r="R562" i="5"/>
  <c r="Q562" i="5"/>
  <c r="P562" i="5"/>
  <c r="O562" i="5"/>
  <c r="W561" i="5"/>
  <c r="V561" i="5"/>
  <c r="U561" i="5"/>
  <c r="T561" i="5"/>
  <c r="S561" i="5"/>
  <c r="R561" i="5"/>
  <c r="Q561" i="5"/>
  <c r="P561" i="5"/>
  <c r="O561" i="5"/>
  <c r="N561" i="5" s="1"/>
  <c r="W560" i="5"/>
  <c r="V560" i="5"/>
  <c r="U560" i="5"/>
  <c r="T560" i="5"/>
  <c r="S560" i="5"/>
  <c r="R560" i="5"/>
  <c r="Q560" i="5"/>
  <c r="P560" i="5"/>
  <c r="O560" i="5"/>
  <c r="W559" i="5"/>
  <c r="V559" i="5"/>
  <c r="U559" i="5"/>
  <c r="T559" i="5"/>
  <c r="S559" i="5"/>
  <c r="R559" i="5"/>
  <c r="Q559" i="5"/>
  <c r="P559" i="5"/>
  <c r="O559" i="5"/>
  <c r="N559" i="5" s="1"/>
  <c r="W558" i="5"/>
  <c r="V558" i="5"/>
  <c r="U558" i="5"/>
  <c r="T558" i="5"/>
  <c r="S558" i="5"/>
  <c r="R558" i="5"/>
  <c r="Q558" i="5"/>
  <c r="P558" i="5"/>
  <c r="O558" i="5"/>
  <c r="W557" i="5"/>
  <c r="V557" i="5"/>
  <c r="U557" i="5"/>
  <c r="T557" i="5"/>
  <c r="S557" i="5"/>
  <c r="R557" i="5"/>
  <c r="Q557" i="5"/>
  <c r="P557" i="5"/>
  <c r="O557" i="5"/>
  <c r="N557" i="5" s="1"/>
  <c r="W556" i="5"/>
  <c r="V556" i="5"/>
  <c r="U556" i="5"/>
  <c r="T556" i="5"/>
  <c r="S556" i="5"/>
  <c r="R556" i="5"/>
  <c r="Q556" i="5"/>
  <c r="P556" i="5"/>
  <c r="O556" i="5"/>
  <c r="W555" i="5"/>
  <c r="V555" i="5"/>
  <c r="U555" i="5"/>
  <c r="T555" i="5"/>
  <c r="S555" i="5"/>
  <c r="R555" i="5"/>
  <c r="Q555" i="5"/>
  <c r="P555" i="5"/>
  <c r="O555" i="5"/>
  <c r="W554" i="5"/>
  <c r="V554" i="5"/>
  <c r="U554" i="5"/>
  <c r="T554" i="5"/>
  <c r="S554" i="5"/>
  <c r="R554" i="5"/>
  <c r="Q554" i="5"/>
  <c r="P554" i="5"/>
  <c r="O554" i="5"/>
  <c r="W553" i="5"/>
  <c r="V553" i="5"/>
  <c r="U553" i="5"/>
  <c r="T553" i="5"/>
  <c r="S553" i="5"/>
  <c r="R553" i="5"/>
  <c r="Q553" i="5"/>
  <c r="P553" i="5"/>
  <c r="O553" i="5"/>
  <c r="N553" i="5" s="1"/>
  <c r="W552" i="5"/>
  <c r="V552" i="5"/>
  <c r="U552" i="5"/>
  <c r="T552" i="5"/>
  <c r="S552" i="5"/>
  <c r="R552" i="5"/>
  <c r="Q552" i="5"/>
  <c r="P552" i="5"/>
  <c r="O552" i="5"/>
  <c r="W551" i="5"/>
  <c r="V551" i="5"/>
  <c r="U551" i="5"/>
  <c r="T551" i="5"/>
  <c r="S551" i="5"/>
  <c r="R551" i="5"/>
  <c r="Q551" i="5"/>
  <c r="P551" i="5"/>
  <c r="O551" i="5"/>
  <c r="N551" i="5" s="1"/>
  <c r="W550" i="5"/>
  <c r="V550" i="5"/>
  <c r="U550" i="5"/>
  <c r="T550" i="5"/>
  <c r="S550" i="5"/>
  <c r="R550" i="5"/>
  <c r="Q550" i="5"/>
  <c r="P550" i="5"/>
  <c r="O550" i="5"/>
  <c r="W549" i="5"/>
  <c r="V549" i="5"/>
  <c r="U549" i="5"/>
  <c r="T549" i="5"/>
  <c r="S549" i="5"/>
  <c r="R549" i="5"/>
  <c r="Q549" i="5"/>
  <c r="P549" i="5"/>
  <c r="O549" i="5"/>
  <c r="N549" i="5" s="1"/>
  <c r="W548" i="5"/>
  <c r="V548" i="5"/>
  <c r="U548" i="5"/>
  <c r="T548" i="5"/>
  <c r="S548" i="5"/>
  <c r="R548" i="5"/>
  <c r="Q548" i="5"/>
  <c r="P548" i="5"/>
  <c r="O548" i="5"/>
  <c r="W547" i="5"/>
  <c r="V547" i="5"/>
  <c r="U547" i="5"/>
  <c r="T547" i="5"/>
  <c r="S547" i="5"/>
  <c r="R547" i="5"/>
  <c r="Q547" i="5"/>
  <c r="P547" i="5"/>
  <c r="O547" i="5"/>
  <c r="W546" i="5"/>
  <c r="V546" i="5"/>
  <c r="U546" i="5"/>
  <c r="T546" i="5"/>
  <c r="S546" i="5"/>
  <c r="R546" i="5"/>
  <c r="Q546" i="5"/>
  <c r="P546" i="5"/>
  <c r="O546" i="5"/>
  <c r="W545" i="5"/>
  <c r="V545" i="5"/>
  <c r="U545" i="5"/>
  <c r="T545" i="5"/>
  <c r="S545" i="5"/>
  <c r="R545" i="5"/>
  <c r="Q545" i="5"/>
  <c r="P545" i="5"/>
  <c r="O545" i="5"/>
  <c r="N545" i="5" s="1"/>
  <c r="W544" i="5"/>
  <c r="V544" i="5"/>
  <c r="U544" i="5"/>
  <c r="T544" i="5"/>
  <c r="S544" i="5"/>
  <c r="R544" i="5"/>
  <c r="Q544" i="5"/>
  <c r="P544" i="5"/>
  <c r="O544" i="5"/>
  <c r="W543" i="5"/>
  <c r="V543" i="5"/>
  <c r="U543" i="5"/>
  <c r="T543" i="5"/>
  <c r="S543" i="5"/>
  <c r="R543" i="5"/>
  <c r="Q543" i="5"/>
  <c r="P543" i="5"/>
  <c r="O543" i="5"/>
  <c r="N543" i="5" s="1"/>
  <c r="W542" i="5"/>
  <c r="V542" i="5"/>
  <c r="U542" i="5"/>
  <c r="T542" i="5"/>
  <c r="S542" i="5"/>
  <c r="R542" i="5"/>
  <c r="Q542" i="5"/>
  <c r="P542" i="5"/>
  <c r="O542" i="5"/>
  <c r="W541" i="5"/>
  <c r="V541" i="5"/>
  <c r="U541" i="5"/>
  <c r="T541" i="5"/>
  <c r="S541" i="5"/>
  <c r="R541" i="5"/>
  <c r="Q541" i="5"/>
  <c r="P541" i="5"/>
  <c r="O541" i="5"/>
  <c r="N541" i="5" s="1"/>
  <c r="W540" i="5"/>
  <c r="V540" i="5"/>
  <c r="U540" i="5"/>
  <c r="T540" i="5"/>
  <c r="S540" i="5"/>
  <c r="R540" i="5"/>
  <c r="Q540" i="5"/>
  <c r="P540" i="5"/>
  <c r="O540" i="5"/>
  <c r="W539" i="5"/>
  <c r="V539" i="5"/>
  <c r="U539" i="5"/>
  <c r="T539" i="5"/>
  <c r="S539" i="5"/>
  <c r="R539" i="5"/>
  <c r="Q539" i="5"/>
  <c r="P539" i="5"/>
  <c r="O539" i="5"/>
  <c r="W538" i="5"/>
  <c r="V538" i="5"/>
  <c r="U538" i="5"/>
  <c r="T538" i="5"/>
  <c r="S538" i="5"/>
  <c r="R538" i="5"/>
  <c r="Q538" i="5"/>
  <c r="P538" i="5"/>
  <c r="O538" i="5"/>
  <c r="W537" i="5"/>
  <c r="V537" i="5"/>
  <c r="U537" i="5"/>
  <c r="T537" i="5"/>
  <c r="S537" i="5"/>
  <c r="R537" i="5"/>
  <c r="Q537" i="5"/>
  <c r="P537" i="5"/>
  <c r="O537" i="5"/>
  <c r="N537" i="5" s="1"/>
  <c r="W536" i="5"/>
  <c r="V536" i="5"/>
  <c r="U536" i="5"/>
  <c r="T536" i="5"/>
  <c r="S536" i="5"/>
  <c r="R536" i="5"/>
  <c r="Q536" i="5"/>
  <c r="P536" i="5"/>
  <c r="O536" i="5"/>
  <c r="W535" i="5"/>
  <c r="V535" i="5"/>
  <c r="U535" i="5"/>
  <c r="T535" i="5"/>
  <c r="S535" i="5"/>
  <c r="R535" i="5"/>
  <c r="Q535" i="5"/>
  <c r="P535" i="5"/>
  <c r="O535" i="5"/>
  <c r="N535" i="5" s="1"/>
  <c r="W534" i="5"/>
  <c r="V534" i="5"/>
  <c r="U534" i="5"/>
  <c r="T534" i="5"/>
  <c r="S534" i="5"/>
  <c r="R534" i="5"/>
  <c r="Q534" i="5"/>
  <c r="P534" i="5"/>
  <c r="O534" i="5"/>
  <c r="W533" i="5"/>
  <c r="V533" i="5"/>
  <c r="U533" i="5"/>
  <c r="T533" i="5"/>
  <c r="S533" i="5"/>
  <c r="R533" i="5"/>
  <c r="Q533" i="5"/>
  <c r="P533" i="5"/>
  <c r="O533" i="5"/>
  <c r="N533" i="5" s="1"/>
  <c r="W532" i="5"/>
  <c r="V532" i="5"/>
  <c r="U532" i="5"/>
  <c r="T532" i="5"/>
  <c r="S532" i="5"/>
  <c r="R532" i="5"/>
  <c r="Q532" i="5"/>
  <c r="P532" i="5"/>
  <c r="O532" i="5"/>
  <c r="W531" i="5"/>
  <c r="V531" i="5"/>
  <c r="U531" i="5"/>
  <c r="T531" i="5"/>
  <c r="S531" i="5"/>
  <c r="R531" i="5"/>
  <c r="Q531" i="5"/>
  <c r="P531" i="5"/>
  <c r="O531" i="5"/>
  <c r="W530" i="5"/>
  <c r="V530" i="5"/>
  <c r="U530" i="5"/>
  <c r="T530" i="5"/>
  <c r="S530" i="5"/>
  <c r="R530" i="5"/>
  <c r="Q530" i="5"/>
  <c r="P530" i="5"/>
  <c r="O530" i="5"/>
  <c r="W529" i="5"/>
  <c r="V529" i="5"/>
  <c r="U529" i="5"/>
  <c r="T529" i="5"/>
  <c r="S529" i="5"/>
  <c r="R529" i="5"/>
  <c r="Q529" i="5"/>
  <c r="P529" i="5"/>
  <c r="O529" i="5"/>
  <c r="N529" i="5" s="1"/>
  <c r="W528" i="5"/>
  <c r="V528" i="5"/>
  <c r="U528" i="5"/>
  <c r="T528" i="5"/>
  <c r="S528" i="5"/>
  <c r="R528" i="5"/>
  <c r="Q528" i="5"/>
  <c r="P528" i="5"/>
  <c r="O528" i="5"/>
  <c r="W527" i="5"/>
  <c r="V527" i="5"/>
  <c r="U527" i="5"/>
  <c r="T527" i="5"/>
  <c r="S527" i="5"/>
  <c r="R527" i="5"/>
  <c r="Q527" i="5"/>
  <c r="P527" i="5"/>
  <c r="O527" i="5"/>
  <c r="N527" i="5" s="1"/>
  <c r="W526" i="5"/>
  <c r="V526" i="5"/>
  <c r="U526" i="5"/>
  <c r="T526" i="5"/>
  <c r="S526" i="5"/>
  <c r="R526" i="5"/>
  <c r="Q526" i="5"/>
  <c r="P526" i="5"/>
  <c r="O526" i="5"/>
  <c r="W525" i="5"/>
  <c r="V525" i="5"/>
  <c r="U525" i="5"/>
  <c r="T525" i="5"/>
  <c r="S525" i="5"/>
  <c r="R525" i="5"/>
  <c r="Q525" i="5"/>
  <c r="P525" i="5"/>
  <c r="O525" i="5"/>
  <c r="N525" i="5" s="1"/>
  <c r="W524" i="5"/>
  <c r="V524" i="5"/>
  <c r="U524" i="5"/>
  <c r="T524" i="5"/>
  <c r="S524" i="5"/>
  <c r="R524" i="5"/>
  <c r="Q524" i="5"/>
  <c r="P524" i="5"/>
  <c r="O524" i="5"/>
  <c r="W523" i="5"/>
  <c r="V523" i="5"/>
  <c r="U523" i="5"/>
  <c r="T523" i="5"/>
  <c r="S523" i="5"/>
  <c r="R523" i="5"/>
  <c r="Q523" i="5"/>
  <c r="P523" i="5"/>
  <c r="O523" i="5"/>
  <c r="W522" i="5"/>
  <c r="V522" i="5"/>
  <c r="U522" i="5"/>
  <c r="T522" i="5"/>
  <c r="S522" i="5"/>
  <c r="R522" i="5"/>
  <c r="Q522" i="5"/>
  <c r="P522" i="5"/>
  <c r="O522" i="5"/>
  <c r="W521" i="5"/>
  <c r="V521" i="5"/>
  <c r="U521" i="5"/>
  <c r="T521" i="5"/>
  <c r="S521" i="5"/>
  <c r="R521" i="5"/>
  <c r="Q521" i="5"/>
  <c r="P521" i="5"/>
  <c r="O521" i="5"/>
  <c r="N521" i="5" s="1"/>
  <c r="W520" i="5"/>
  <c r="V520" i="5"/>
  <c r="U520" i="5"/>
  <c r="T520" i="5"/>
  <c r="S520" i="5"/>
  <c r="R520" i="5"/>
  <c r="Q520" i="5"/>
  <c r="P520" i="5"/>
  <c r="O520" i="5"/>
  <c r="W519" i="5"/>
  <c r="V519" i="5"/>
  <c r="U519" i="5"/>
  <c r="T519" i="5"/>
  <c r="S519" i="5"/>
  <c r="R519" i="5"/>
  <c r="Q519" i="5"/>
  <c r="P519" i="5"/>
  <c r="O519" i="5"/>
  <c r="N519" i="5" s="1"/>
  <c r="W518" i="5"/>
  <c r="V518" i="5"/>
  <c r="U518" i="5"/>
  <c r="T518" i="5"/>
  <c r="S518" i="5"/>
  <c r="R518" i="5"/>
  <c r="Q518" i="5"/>
  <c r="P518" i="5"/>
  <c r="O518" i="5"/>
  <c r="W517" i="5"/>
  <c r="V517" i="5"/>
  <c r="U517" i="5"/>
  <c r="T517" i="5"/>
  <c r="S517" i="5"/>
  <c r="R517" i="5"/>
  <c r="Q517" i="5"/>
  <c r="P517" i="5"/>
  <c r="O517" i="5"/>
  <c r="N517" i="5" s="1"/>
  <c r="W516" i="5"/>
  <c r="V516" i="5"/>
  <c r="U516" i="5"/>
  <c r="T516" i="5"/>
  <c r="S516" i="5"/>
  <c r="R516" i="5"/>
  <c r="Q516" i="5"/>
  <c r="P516" i="5"/>
  <c r="O516" i="5"/>
  <c r="W515" i="5"/>
  <c r="V515" i="5"/>
  <c r="U515" i="5"/>
  <c r="T515" i="5"/>
  <c r="S515" i="5"/>
  <c r="R515" i="5"/>
  <c r="Q515" i="5"/>
  <c r="P515" i="5"/>
  <c r="O515" i="5"/>
  <c r="W514" i="5"/>
  <c r="V514" i="5"/>
  <c r="U514" i="5"/>
  <c r="T514" i="5"/>
  <c r="S514" i="5"/>
  <c r="R514" i="5"/>
  <c r="Q514" i="5"/>
  <c r="P514" i="5"/>
  <c r="O514" i="5"/>
  <c r="W513" i="5"/>
  <c r="V513" i="5"/>
  <c r="U513" i="5"/>
  <c r="T513" i="5"/>
  <c r="S513" i="5"/>
  <c r="R513" i="5"/>
  <c r="Q513" i="5"/>
  <c r="P513" i="5"/>
  <c r="O513" i="5"/>
  <c r="N513" i="5" s="1"/>
  <c r="W512" i="5"/>
  <c r="V512" i="5"/>
  <c r="U512" i="5"/>
  <c r="T512" i="5"/>
  <c r="S512" i="5"/>
  <c r="R512" i="5"/>
  <c r="Q512" i="5"/>
  <c r="P512" i="5"/>
  <c r="O512" i="5"/>
  <c r="W511" i="5"/>
  <c r="V511" i="5"/>
  <c r="U511" i="5"/>
  <c r="T511" i="5"/>
  <c r="S511" i="5"/>
  <c r="R511" i="5"/>
  <c r="Q511" i="5"/>
  <c r="P511" i="5"/>
  <c r="O511" i="5"/>
  <c r="N511" i="5" s="1"/>
  <c r="W510" i="5"/>
  <c r="V510" i="5"/>
  <c r="U510" i="5"/>
  <c r="T510" i="5"/>
  <c r="S510" i="5"/>
  <c r="R510" i="5"/>
  <c r="Q510" i="5"/>
  <c r="P510" i="5"/>
  <c r="O510" i="5"/>
  <c r="W509" i="5"/>
  <c r="V509" i="5"/>
  <c r="U509" i="5"/>
  <c r="T509" i="5"/>
  <c r="S509" i="5"/>
  <c r="R509" i="5"/>
  <c r="Q509" i="5"/>
  <c r="P509" i="5"/>
  <c r="O509" i="5"/>
  <c r="N509" i="5" s="1"/>
  <c r="W508" i="5"/>
  <c r="V508" i="5"/>
  <c r="U508" i="5"/>
  <c r="T508" i="5"/>
  <c r="S508" i="5"/>
  <c r="R508" i="5"/>
  <c r="Q508" i="5"/>
  <c r="P508" i="5"/>
  <c r="O508" i="5"/>
  <c r="W507" i="5"/>
  <c r="V507" i="5"/>
  <c r="U507" i="5"/>
  <c r="T507" i="5"/>
  <c r="S507" i="5"/>
  <c r="R507" i="5"/>
  <c r="Q507" i="5"/>
  <c r="P507" i="5"/>
  <c r="O507" i="5"/>
  <c r="W506" i="5"/>
  <c r="V506" i="5"/>
  <c r="U506" i="5"/>
  <c r="T506" i="5"/>
  <c r="S506" i="5"/>
  <c r="R506" i="5"/>
  <c r="Q506" i="5"/>
  <c r="P506" i="5"/>
  <c r="O506" i="5"/>
  <c r="N506" i="5" s="1"/>
  <c r="W505" i="5"/>
  <c r="V505" i="5"/>
  <c r="U505" i="5"/>
  <c r="T505" i="5"/>
  <c r="S505" i="5"/>
  <c r="R505" i="5"/>
  <c r="Q505" i="5"/>
  <c r="P505" i="5"/>
  <c r="O505" i="5"/>
  <c r="N505" i="5" s="1"/>
  <c r="W504" i="5"/>
  <c r="V504" i="5"/>
  <c r="U504" i="5"/>
  <c r="T504" i="5"/>
  <c r="S504" i="5"/>
  <c r="R504" i="5"/>
  <c r="Q504" i="5"/>
  <c r="P504" i="5"/>
  <c r="O504" i="5"/>
  <c r="W503" i="5"/>
  <c r="V503" i="5"/>
  <c r="T503" i="5"/>
  <c r="S503" i="5"/>
  <c r="R503" i="5"/>
  <c r="Q503" i="5"/>
  <c r="P503" i="5"/>
  <c r="O503" i="5"/>
  <c r="W502" i="5"/>
  <c r="V502" i="5"/>
  <c r="U502" i="5"/>
  <c r="S502" i="5"/>
  <c r="R502" i="5"/>
  <c r="Q502" i="5"/>
  <c r="P502" i="5"/>
  <c r="O502" i="5"/>
  <c r="W501" i="5"/>
  <c r="V501" i="5"/>
  <c r="U501" i="5"/>
  <c r="T501" i="5"/>
  <c r="R501" i="5"/>
  <c r="Q501" i="5"/>
  <c r="P501" i="5"/>
  <c r="O501" i="5"/>
  <c r="W500" i="5"/>
  <c r="W603" i="5" s="1"/>
  <c r="V500" i="5"/>
  <c r="V603" i="5" s="1"/>
  <c r="U500" i="5"/>
  <c r="T500" i="5"/>
  <c r="S500" i="5"/>
  <c r="Q500" i="5"/>
  <c r="Q602" i="5" s="1"/>
  <c r="P500" i="5"/>
  <c r="O500" i="5"/>
  <c r="P400" i="5"/>
  <c r="O400" i="5"/>
  <c r="P399" i="5"/>
  <c r="O399" i="5"/>
  <c r="P398" i="5"/>
  <c r="O398" i="5"/>
  <c r="P397" i="5"/>
  <c r="O397" i="5"/>
  <c r="P396" i="5"/>
  <c r="O396" i="5"/>
  <c r="P395" i="5"/>
  <c r="O395" i="5"/>
  <c r="P394" i="5"/>
  <c r="O394" i="5"/>
  <c r="P393" i="5"/>
  <c r="O393" i="5"/>
  <c r="P392" i="5"/>
  <c r="O392" i="5"/>
  <c r="P391" i="5"/>
  <c r="O391" i="5"/>
  <c r="P390" i="5"/>
  <c r="O390" i="5"/>
  <c r="P389" i="5"/>
  <c r="O389" i="5"/>
  <c r="P388" i="5"/>
  <c r="O388" i="5"/>
  <c r="P387" i="5"/>
  <c r="O387" i="5"/>
  <c r="P386" i="5"/>
  <c r="O386" i="5"/>
  <c r="P385" i="5"/>
  <c r="O385" i="5"/>
  <c r="P384" i="5"/>
  <c r="O384" i="5"/>
  <c r="P383" i="5"/>
  <c r="O383" i="5"/>
  <c r="P382" i="5"/>
  <c r="O382" i="5"/>
  <c r="P381" i="5"/>
  <c r="O381" i="5"/>
  <c r="P380" i="5"/>
  <c r="O380" i="5"/>
  <c r="P379" i="5"/>
  <c r="O379" i="5"/>
  <c r="P378" i="5"/>
  <c r="O378" i="5"/>
  <c r="P377" i="5"/>
  <c r="O377" i="5"/>
  <c r="P376" i="5"/>
  <c r="O376" i="5"/>
  <c r="P375" i="5"/>
  <c r="O375" i="5"/>
  <c r="P374" i="5"/>
  <c r="O374" i="5"/>
  <c r="P373" i="5"/>
  <c r="O373" i="5"/>
  <c r="P372" i="5"/>
  <c r="O372" i="5"/>
  <c r="P371" i="5"/>
  <c r="O371" i="5"/>
  <c r="P370" i="5"/>
  <c r="O370" i="5"/>
  <c r="P369" i="5"/>
  <c r="O369" i="5"/>
  <c r="P368" i="5"/>
  <c r="O368" i="5"/>
  <c r="P367" i="5"/>
  <c r="O367" i="5"/>
  <c r="P366" i="5"/>
  <c r="O366" i="5"/>
  <c r="P365" i="5"/>
  <c r="O365" i="5"/>
  <c r="P364" i="5"/>
  <c r="O364" i="5"/>
  <c r="P363" i="5"/>
  <c r="O363" i="5"/>
  <c r="P362" i="5"/>
  <c r="O362" i="5"/>
  <c r="P361" i="5"/>
  <c r="O361" i="5"/>
  <c r="P360" i="5"/>
  <c r="O360" i="5"/>
  <c r="P359" i="5"/>
  <c r="O359" i="5"/>
  <c r="P358" i="5"/>
  <c r="O358" i="5"/>
  <c r="P357" i="5"/>
  <c r="O357" i="5"/>
  <c r="P356" i="5"/>
  <c r="O356" i="5"/>
  <c r="P355" i="5"/>
  <c r="O355" i="5"/>
  <c r="P354" i="5"/>
  <c r="O354" i="5"/>
  <c r="P353" i="5"/>
  <c r="O353" i="5"/>
  <c r="P352" i="5"/>
  <c r="O352" i="5"/>
  <c r="P351" i="5"/>
  <c r="O351" i="5"/>
  <c r="P350" i="5"/>
  <c r="O350" i="5"/>
  <c r="P349" i="5"/>
  <c r="O349" i="5"/>
  <c r="P348" i="5"/>
  <c r="O348" i="5"/>
  <c r="P347" i="5"/>
  <c r="O347" i="5"/>
  <c r="P346" i="5"/>
  <c r="O346" i="5"/>
  <c r="P345" i="5"/>
  <c r="O345" i="5"/>
  <c r="P344" i="5"/>
  <c r="O344" i="5"/>
  <c r="P343" i="5"/>
  <c r="O343" i="5"/>
  <c r="P342" i="5"/>
  <c r="O342" i="5"/>
  <c r="P341" i="5"/>
  <c r="O341" i="5"/>
  <c r="P340" i="5"/>
  <c r="O340" i="5"/>
  <c r="P339" i="5"/>
  <c r="O339" i="5"/>
  <c r="P338" i="5"/>
  <c r="O338" i="5"/>
  <c r="P337" i="5"/>
  <c r="O337" i="5"/>
  <c r="P336" i="5"/>
  <c r="O336" i="5"/>
  <c r="P335" i="5"/>
  <c r="O335" i="5"/>
  <c r="P334" i="5"/>
  <c r="O334" i="5"/>
  <c r="P333" i="5"/>
  <c r="O333" i="5"/>
  <c r="P332" i="5"/>
  <c r="O332" i="5"/>
  <c r="P331" i="5"/>
  <c r="O331" i="5"/>
  <c r="P330" i="5"/>
  <c r="O330" i="5"/>
  <c r="P329" i="5"/>
  <c r="O329" i="5"/>
  <c r="P328" i="5"/>
  <c r="O328" i="5"/>
  <c r="P327" i="5"/>
  <c r="O327" i="5"/>
  <c r="P326" i="5"/>
  <c r="O326" i="5"/>
  <c r="P325" i="5"/>
  <c r="O325" i="5"/>
  <c r="P324" i="5"/>
  <c r="O324" i="5"/>
  <c r="P323" i="5"/>
  <c r="O323" i="5"/>
  <c r="P322" i="5"/>
  <c r="O322" i="5"/>
  <c r="P321" i="5"/>
  <c r="O321" i="5"/>
  <c r="P320" i="5"/>
  <c r="O320" i="5"/>
  <c r="P319" i="5"/>
  <c r="O319" i="5"/>
  <c r="P318" i="5"/>
  <c r="O318" i="5"/>
  <c r="P317" i="5"/>
  <c r="O317" i="5"/>
  <c r="P316" i="5"/>
  <c r="O316" i="5"/>
  <c r="P315" i="5"/>
  <c r="O315" i="5"/>
  <c r="P314" i="5"/>
  <c r="O314" i="5"/>
  <c r="P313" i="5"/>
  <c r="O313" i="5"/>
  <c r="P312" i="5"/>
  <c r="O312" i="5"/>
  <c r="P311" i="5"/>
  <c r="O311" i="5"/>
  <c r="P310" i="5"/>
  <c r="O310" i="5"/>
  <c r="P309" i="5"/>
  <c r="O309" i="5"/>
  <c r="P308" i="5"/>
  <c r="O308" i="5"/>
  <c r="P307" i="5"/>
  <c r="O307" i="5"/>
  <c r="P306" i="5"/>
  <c r="O306" i="5"/>
  <c r="P305" i="5"/>
  <c r="O305" i="5"/>
  <c r="P304" i="5"/>
  <c r="O304" i="5"/>
  <c r="P303" i="5"/>
  <c r="O303" i="5"/>
  <c r="P302" i="5"/>
  <c r="O302" i="5"/>
  <c r="P301" i="5"/>
  <c r="O301" i="5"/>
  <c r="P300" i="5"/>
  <c r="O300" i="5"/>
  <c r="P299" i="5"/>
  <c r="O299" i="5"/>
  <c r="P298" i="5"/>
  <c r="O298" i="5"/>
  <c r="P297" i="5"/>
  <c r="O297" i="5"/>
  <c r="P296" i="5"/>
  <c r="O296" i="5"/>
  <c r="P295" i="5"/>
  <c r="O295" i="5"/>
  <c r="P294" i="5"/>
  <c r="O294" i="5"/>
  <c r="P293" i="5"/>
  <c r="O293" i="5"/>
  <c r="P292" i="5"/>
  <c r="O292" i="5"/>
  <c r="P291" i="5"/>
  <c r="O291" i="5"/>
  <c r="P290" i="5"/>
  <c r="O290" i="5"/>
  <c r="P289" i="5"/>
  <c r="O289" i="5"/>
  <c r="P288" i="5"/>
  <c r="O288" i="5"/>
  <c r="P287" i="5"/>
  <c r="O287" i="5"/>
  <c r="P286" i="5"/>
  <c r="O286" i="5"/>
  <c r="P285" i="5"/>
  <c r="O285" i="5"/>
  <c r="P284" i="5"/>
  <c r="O284" i="5"/>
  <c r="P283" i="5"/>
  <c r="O283" i="5"/>
  <c r="P282" i="5"/>
  <c r="O282" i="5"/>
  <c r="P281" i="5"/>
  <c r="O281" i="5"/>
  <c r="P280" i="5"/>
  <c r="O280" i="5"/>
  <c r="P279" i="5"/>
  <c r="O279" i="5"/>
  <c r="P278" i="5"/>
  <c r="O278" i="5"/>
  <c r="P277" i="5"/>
  <c r="O277" i="5"/>
  <c r="P276" i="5"/>
  <c r="O276" i="5"/>
  <c r="P275" i="5"/>
  <c r="O275" i="5"/>
  <c r="P274" i="5"/>
  <c r="O274" i="5"/>
  <c r="P273" i="5"/>
  <c r="O273" i="5"/>
  <c r="P272" i="5"/>
  <c r="O272" i="5"/>
  <c r="P271" i="5"/>
  <c r="O271" i="5"/>
  <c r="P270" i="5"/>
  <c r="O270" i="5"/>
  <c r="P269" i="5"/>
  <c r="O269" i="5"/>
  <c r="P268" i="5"/>
  <c r="O268" i="5"/>
  <c r="P267" i="5"/>
  <c r="O267" i="5"/>
  <c r="P266" i="5"/>
  <c r="O266" i="5"/>
  <c r="P265" i="5"/>
  <c r="O265" i="5"/>
  <c r="P264" i="5"/>
  <c r="O264" i="5"/>
  <c r="P263" i="5"/>
  <c r="O263" i="5"/>
  <c r="P262" i="5"/>
  <c r="O262" i="5"/>
  <c r="P261" i="5"/>
  <c r="O261" i="5"/>
  <c r="P260" i="5"/>
  <c r="O260" i="5"/>
  <c r="P259" i="5"/>
  <c r="O259" i="5"/>
  <c r="P258" i="5"/>
  <c r="O258" i="5"/>
  <c r="P257" i="5"/>
  <c r="O257" i="5"/>
  <c r="P256" i="5"/>
  <c r="O256" i="5"/>
  <c r="P255" i="5"/>
  <c r="O255" i="5"/>
  <c r="P254" i="5"/>
  <c r="O254" i="5"/>
  <c r="P253" i="5"/>
  <c r="O253" i="5"/>
  <c r="P252" i="5"/>
  <c r="O252" i="5"/>
  <c r="P251" i="5"/>
  <c r="O251" i="5"/>
  <c r="P250" i="5"/>
  <c r="O250" i="5"/>
  <c r="P249" i="5"/>
  <c r="O249" i="5"/>
  <c r="P248" i="5"/>
  <c r="O248" i="5"/>
  <c r="P247" i="5"/>
  <c r="O247" i="5"/>
  <c r="P246" i="5"/>
  <c r="O246" i="5"/>
  <c r="P245" i="5"/>
  <c r="O245" i="5"/>
  <c r="P244" i="5"/>
  <c r="O244" i="5"/>
  <c r="P243" i="5"/>
  <c r="O243" i="5"/>
  <c r="P242" i="5"/>
  <c r="O242" i="5"/>
  <c r="P241" i="5"/>
  <c r="O241" i="5"/>
  <c r="P240" i="5"/>
  <c r="O240" i="5"/>
  <c r="P239" i="5"/>
  <c r="O239" i="5"/>
  <c r="P238" i="5"/>
  <c r="O238" i="5"/>
  <c r="P237" i="5"/>
  <c r="O237" i="5"/>
  <c r="P236" i="5"/>
  <c r="O236" i="5"/>
  <c r="P235" i="5"/>
  <c r="O235" i="5"/>
  <c r="P234" i="5"/>
  <c r="O234" i="5"/>
  <c r="P233" i="5"/>
  <c r="O233" i="5"/>
  <c r="P232" i="5"/>
  <c r="O232" i="5"/>
  <c r="P231" i="5"/>
  <c r="O231" i="5"/>
  <c r="P230" i="5"/>
  <c r="O230" i="5"/>
  <c r="P229" i="5"/>
  <c r="O229" i="5"/>
  <c r="P228" i="5"/>
  <c r="O228" i="5"/>
  <c r="P227" i="5"/>
  <c r="O227" i="5"/>
  <c r="P226" i="5"/>
  <c r="O226" i="5"/>
  <c r="P225" i="5"/>
  <c r="O225" i="5"/>
  <c r="P224" i="5"/>
  <c r="O224" i="5"/>
  <c r="P223" i="5"/>
  <c r="O223" i="5"/>
  <c r="P222" i="5"/>
  <c r="O222" i="5"/>
  <c r="P221" i="5"/>
  <c r="O221" i="5"/>
  <c r="P220" i="5"/>
  <c r="O220" i="5"/>
  <c r="P214" i="5"/>
  <c r="O214" i="5"/>
  <c r="P213" i="5"/>
  <c r="O213" i="5"/>
  <c r="P212" i="5"/>
  <c r="O212" i="5"/>
  <c r="P211" i="5"/>
  <c r="O211" i="5"/>
  <c r="P210" i="5"/>
  <c r="O210" i="5"/>
  <c r="P209" i="5"/>
  <c r="O209" i="5"/>
  <c r="P208" i="5"/>
  <c r="O208" i="5"/>
  <c r="P207" i="5"/>
  <c r="O207" i="5"/>
  <c r="P206" i="5"/>
  <c r="O206" i="5"/>
  <c r="P205" i="5"/>
  <c r="O205" i="5"/>
  <c r="P204" i="5"/>
  <c r="O204" i="5"/>
  <c r="P203" i="5"/>
  <c r="O203" i="5"/>
  <c r="P202" i="5"/>
  <c r="O202" i="5"/>
  <c r="P201" i="5"/>
  <c r="O201" i="5"/>
  <c r="P200" i="5"/>
  <c r="O200" i="5"/>
  <c r="P199" i="5"/>
  <c r="O199" i="5"/>
  <c r="P198" i="5"/>
  <c r="O198" i="5"/>
  <c r="P197" i="5"/>
  <c r="O197" i="5"/>
  <c r="P196" i="5"/>
  <c r="O196" i="5"/>
  <c r="P195" i="5"/>
  <c r="O195" i="5"/>
  <c r="P194" i="5"/>
  <c r="O194" i="5"/>
  <c r="P193" i="5"/>
  <c r="O193" i="5"/>
  <c r="P192" i="5"/>
  <c r="O192" i="5"/>
  <c r="P191" i="5"/>
  <c r="O191" i="5"/>
  <c r="P190" i="5"/>
  <c r="O190" i="5"/>
  <c r="P189" i="5"/>
  <c r="O189" i="5"/>
  <c r="P188" i="5"/>
  <c r="O188" i="5"/>
  <c r="P187" i="5"/>
  <c r="O187" i="5"/>
  <c r="P186" i="5"/>
  <c r="O186" i="5"/>
  <c r="P185" i="5"/>
  <c r="O185" i="5"/>
  <c r="P184" i="5"/>
  <c r="O184" i="5"/>
  <c r="P183" i="5"/>
  <c r="O183" i="5"/>
  <c r="P182" i="5"/>
  <c r="O182" i="5"/>
  <c r="P181" i="5"/>
  <c r="O181" i="5"/>
  <c r="P180" i="5"/>
  <c r="O180" i="5"/>
  <c r="P179" i="5"/>
  <c r="O179" i="5"/>
  <c r="P178" i="5"/>
  <c r="O178" i="5"/>
  <c r="P177" i="5"/>
  <c r="O177" i="5"/>
  <c r="P176" i="5"/>
  <c r="O176" i="5"/>
  <c r="P175" i="5"/>
  <c r="O175" i="5"/>
  <c r="P174" i="5"/>
  <c r="O174" i="5"/>
  <c r="P173" i="5"/>
  <c r="O173" i="5"/>
  <c r="P172" i="5"/>
  <c r="O172" i="5"/>
  <c r="P171" i="5"/>
  <c r="O171" i="5"/>
  <c r="P170" i="5"/>
  <c r="O170" i="5"/>
  <c r="P169" i="5"/>
  <c r="O169" i="5"/>
  <c r="P168" i="5"/>
  <c r="O168" i="5"/>
  <c r="P167" i="5"/>
  <c r="O167" i="5"/>
  <c r="P166" i="5"/>
  <c r="O166" i="5"/>
  <c r="P165" i="5"/>
  <c r="O165" i="5"/>
  <c r="P164" i="5"/>
  <c r="O164" i="5"/>
  <c r="P163" i="5"/>
  <c r="O163" i="5"/>
  <c r="P162" i="5"/>
  <c r="O162" i="5"/>
  <c r="P161" i="5"/>
  <c r="O161" i="5"/>
  <c r="P160" i="5"/>
  <c r="O160" i="5"/>
  <c r="P159" i="5"/>
  <c r="O159" i="5"/>
  <c r="P158" i="5"/>
  <c r="O158" i="5"/>
  <c r="P157" i="5"/>
  <c r="O157" i="5"/>
  <c r="P156" i="5"/>
  <c r="O156" i="5"/>
  <c r="P155" i="5"/>
  <c r="O155" i="5"/>
  <c r="P154" i="5"/>
  <c r="O154" i="5"/>
  <c r="P153" i="5"/>
  <c r="O153" i="5"/>
  <c r="P152" i="5"/>
  <c r="O152" i="5"/>
  <c r="P151" i="5"/>
  <c r="O151" i="5"/>
  <c r="P150" i="5"/>
  <c r="O150" i="5"/>
  <c r="P149" i="5"/>
  <c r="O149" i="5"/>
  <c r="P148" i="5"/>
  <c r="O148" i="5"/>
  <c r="P147" i="5"/>
  <c r="O147" i="5"/>
  <c r="P146" i="5"/>
  <c r="O146" i="5"/>
  <c r="P145" i="5"/>
  <c r="O145" i="5"/>
  <c r="P144" i="5"/>
  <c r="O144" i="5"/>
  <c r="P143" i="5"/>
  <c r="O143" i="5"/>
  <c r="P142" i="5"/>
  <c r="O142" i="5"/>
  <c r="P141" i="5"/>
  <c r="O141" i="5"/>
  <c r="P140" i="5"/>
  <c r="O140" i="5"/>
  <c r="P139" i="5"/>
  <c r="O139" i="5"/>
  <c r="P138" i="5"/>
  <c r="O138" i="5"/>
  <c r="P137" i="5"/>
  <c r="O137" i="5"/>
  <c r="P136" i="5"/>
  <c r="O136" i="5"/>
  <c r="P135" i="5"/>
  <c r="O135" i="5"/>
  <c r="P134" i="5"/>
  <c r="O134" i="5"/>
  <c r="P133" i="5"/>
  <c r="O133" i="5"/>
  <c r="P132" i="5"/>
  <c r="O132" i="5"/>
  <c r="P131" i="5"/>
  <c r="O131" i="5"/>
  <c r="P130" i="5"/>
  <c r="O130" i="5"/>
  <c r="P129" i="5"/>
  <c r="O129" i="5"/>
  <c r="P128" i="5"/>
  <c r="O128" i="5"/>
  <c r="P127" i="5"/>
  <c r="O127" i="5"/>
  <c r="P126" i="5"/>
  <c r="O126" i="5"/>
  <c r="P125" i="5"/>
  <c r="O125" i="5"/>
  <c r="P124" i="5"/>
  <c r="O124" i="5"/>
  <c r="P123" i="5"/>
  <c r="O123" i="5"/>
  <c r="P122" i="5"/>
  <c r="O122" i="5"/>
  <c r="P121" i="5"/>
  <c r="O121" i="5"/>
  <c r="P120" i="5"/>
  <c r="O120" i="5"/>
  <c r="P119" i="5"/>
  <c r="O119" i="5"/>
  <c r="P118" i="5"/>
  <c r="O118" i="5"/>
  <c r="P117" i="5"/>
  <c r="O117" i="5"/>
  <c r="P116" i="5"/>
  <c r="O116" i="5"/>
  <c r="P115" i="5"/>
  <c r="O115" i="5"/>
  <c r="P114" i="5"/>
  <c r="O114" i="5"/>
  <c r="P113" i="5"/>
  <c r="O113" i="5"/>
  <c r="P112" i="5"/>
  <c r="O112" i="5"/>
  <c r="P111" i="5"/>
  <c r="O111" i="5"/>
  <c r="P110" i="5"/>
  <c r="O110" i="5"/>
  <c r="P109" i="5"/>
  <c r="O109" i="5"/>
  <c r="P108" i="5"/>
  <c r="O108" i="5"/>
  <c r="P107" i="5"/>
  <c r="O107" i="5"/>
  <c r="P106" i="5"/>
  <c r="O106" i="5"/>
  <c r="P105" i="5"/>
  <c r="O105" i="5"/>
  <c r="P104" i="5"/>
  <c r="O104" i="5"/>
  <c r="P103" i="5"/>
  <c r="O103" i="5"/>
  <c r="P102" i="5"/>
  <c r="O102" i="5"/>
  <c r="P101" i="5"/>
  <c r="O101" i="5"/>
  <c r="P100" i="5"/>
  <c r="O100" i="5"/>
  <c r="P99" i="5"/>
  <c r="O99" i="5"/>
  <c r="P98" i="5"/>
  <c r="O98" i="5"/>
  <c r="P97" i="5"/>
  <c r="O97" i="5"/>
  <c r="P96" i="5"/>
  <c r="O96" i="5"/>
  <c r="P95" i="5"/>
  <c r="O95" i="5"/>
  <c r="P94" i="5"/>
  <c r="O94" i="5"/>
  <c r="P93" i="5"/>
  <c r="O93" i="5"/>
  <c r="P92" i="5"/>
  <c r="O92" i="5"/>
  <c r="P91" i="5"/>
  <c r="O91" i="5"/>
  <c r="P90" i="5"/>
  <c r="O90" i="5"/>
  <c r="P89" i="5"/>
  <c r="O89" i="5"/>
  <c r="P88" i="5"/>
  <c r="O88" i="5"/>
  <c r="P87" i="5"/>
  <c r="O87" i="5"/>
  <c r="P86" i="5"/>
  <c r="O86" i="5"/>
  <c r="P85" i="5"/>
  <c r="O85" i="5"/>
  <c r="P84" i="5"/>
  <c r="O84" i="5"/>
  <c r="P83" i="5"/>
  <c r="O83" i="5"/>
  <c r="P82" i="5"/>
  <c r="O82" i="5"/>
  <c r="P81" i="5"/>
  <c r="O81" i="5"/>
  <c r="P80" i="5"/>
  <c r="O80" i="5"/>
  <c r="P79" i="5"/>
  <c r="O79" i="5"/>
  <c r="P78" i="5"/>
  <c r="O78" i="5"/>
  <c r="P77" i="5"/>
  <c r="O77" i="5"/>
  <c r="P76" i="5"/>
  <c r="O76" i="5"/>
  <c r="P75" i="5"/>
  <c r="O75" i="5"/>
  <c r="P74" i="5"/>
  <c r="O74" i="5"/>
  <c r="P73" i="5"/>
  <c r="O73" i="5"/>
  <c r="P72" i="5"/>
  <c r="O72" i="5"/>
  <c r="P71" i="5"/>
  <c r="O71" i="5"/>
  <c r="P70" i="5"/>
  <c r="O70" i="5"/>
  <c r="P69" i="5"/>
  <c r="O69" i="5"/>
  <c r="P68" i="5"/>
  <c r="O68" i="5"/>
  <c r="P67" i="5"/>
  <c r="O67" i="5"/>
  <c r="P66" i="5"/>
  <c r="O66" i="5"/>
  <c r="P65" i="5"/>
  <c r="O65" i="5"/>
  <c r="P64" i="5"/>
  <c r="O64" i="5"/>
  <c r="P63" i="5"/>
  <c r="O63" i="5"/>
  <c r="P62" i="5"/>
  <c r="O62" i="5"/>
  <c r="P61" i="5"/>
  <c r="O61" i="5"/>
  <c r="P60" i="5"/>
  <c r="O60" i="5"/>
  <c r="P59" i="5"/>
  <c r="O59" i="5"/>
  <c r="P58" i="5"/>
  <c r="O58" i="5"/>
  <c r="P57" i="5"/>
  <c r="O57" i="5"/>
  <c r="P56" i="5"/>
  <c r="O56" i="5"/>
  <c r="P55" i="5"/>
  <c r="O55" i="5"/>
  <c r="P54" i="5"/>
  <c r="O54" i="5"/>
  <c r="P53" i="5"/>
  <c r="O53" i="5"/>
  <c r="P52" i="5"/>
  <c r="O52" i="5"/>
  <c r="P51" i="5"/>
  <c r="O51" i="5"/>
  <c r="P50" i="5"/>
  <c r="O50" i="5"/>
  <c r="P49" i="5"/>
  <c r="O49" i="5"/>
  <c r="P48" i="5"/>
  <c r="O48" i="5"/>
  <c r="P47" i="5"/>
  <c r="O47" i="5"/>
  <c r="P46" i="5"/>
  <c r="O46" i="5"/>
  <c r="P45" i="5"/>
  <c r="O45" i="5"/>
  <c r="P44" i="5"/>
  <c r="O44" i="5"/>
  <c r="P43" i="5"/>
  <c r="O43" i="5"/>
  <c r="P42" i="5"/>
  <c r="O42" i="5"/>
  <c r="P41" i="5"/>
  <c r="O41" i="5"/>
  <c r="P40" i="5"/>
  <c r="O40" i="5"/>
  <c r="P39" i="5"/>
  <c r="O39" i="5"/>
  <c r="P38" i="5"/>
  <c r="O38" i="5"/>
  <c r="P37" i="5"/>
  <c r="O37" i="5"/>
  <c r="P36" i="5"/>
  <c r="O36" i="5"/>
  <c r="P35" i="5"/>
  <c r="O35" i="5"/>
  <c r="P34" i="5"/>
  <c r="O34" i="5"/>
  <c r="P33" i="5"/>
  <c r="O33" i="5"/>
  <c r="P32" i="5"/>
  <c r="O32" i="5"/>
  <c r="P31" i="5"/>
  <c r="O31" i="5"/>
  <c r="P30" i="5"/>
  <c r="O30" i="5"/>
  <c r="P29" i="5"/>
  <c r="O29" i="5"/>
  <c r="W14" i="5"/>
  <c r="V14" i="5"/>
  <c r="U14" i="5"/>
  <c r="T14" i="5"/>
  <c r="S14" i="5"/>
  <c r="R14" i="5"/>
  <c r="Q14" i="5"/>
  <c r="X5" i="5"/>
  <c r="P5" i="5" s="1"/>
  <c r="P402" i="5" l="1"/>
  <c r="N510" i="5"/>
  <c r="N518" i="5"/>
  <c r="N526" i="5"/>
  <c r="N534" i="5"/>
  <c r="N542" i="5"/>
  <c r="N550" i="5"/>
  <c r="N558" i="5"/>
  <c r="N566" i="5"/>
  <c r="N574" i="5"/>
  <c r="N582" i="5"/>
  <c r="N590" i="5"/>
  <c r="N598" i="5"/>
  <c r="N599" i="5"/>
  <c r="O603" i="5"/>
  <c r="N501" i="5"/>
  <c r="S501" i="5" s="1"/>
  <c r="N502" i="5"/>
  <c r="T502" i="5" s="1"/>
  <c r="T602" i="5" s="1"/>
  <c r="T15" i="5" s="1"/>
  <c r="N503" i="5"/>
  <c r="U503" i="5" s="1"/>
  <c r="U602" i="5" s="1"/>
  <c r="N504" i="5"/>
  <c r="N512" i="5"/>
  <c r="N520" i="5"/>
  <c r="N528" i="5"/>
  <c r="N536" i="5"/>
  <c r="N544" i="5"/>
  <c r="N552" i="5"/>
  <c r="N560" i="5"/>
  <c r="N568" i="5"/>
  <c r="N576" i="5"/>
  <c r="N584" i="5"/>
  <c r="N592" i="5"/>
  <c r="N600" i="5"/>
  <c r="Q603" i="5"/>
  <c r="Q604" i="5" s="1"/>
  <c r="N514" i="5"/>
  <c r="N522" i="5"/>
  <c r="N530" i="5"/>
  <c r="N538" i="5"/>
  <c r="N546" i="5"/>
  <c r="N554" i="5"/>
  <c r="N562" i="5"/>
  <c r="N570" i="5"/>
  <c r="N578" i="5"/>
  <c r="N586" i="5"/>
  <c r="N594" i="5"/>
  <c r="O404" i="5"/>
  <c r="P403" i="5"/>
  <c r="N507" i="5"/>
  <c r="N515" i="5"/>
  <c r="N523" i="5"/>
  <c r="N531" i="5"/>
  <c r="N539" i="5"/>
  <c r="N547" i="5"/>
  <c r="N555" i="5"/>
  <c r="N563" i="5"/>
  <c r="N508" i="5"/>
  <c r="N516" i="5"/>
  <c r="N524" i="5"/>
  <c r="N532" i="5"/>
  <c r="N540" i="5"/>
  <c r="N548" i="5"/>
  <c r="N556" i="5"/>
  <c r="N564" i="5"/>
  <c r="N572" i="5"/>
  <c r="N580" i="5"/>
  <c r="N588" i="5"/>
  <c r="N596" i="5"/>
  <c r="Q15" i="5"/>
  <c r="O607" i="5"/>
  <c r="V604" i="5"/>
  <c r="V605" i="5" s="1"/>
  <c r="W16" i="5"/>
  <c r="S603" i="5"/>
  <c r="V16" i="5"/>
  <c r="O403" i="5"/>
  <c r="O602" i="5"/>
  <c r="S602" i="5"/>
  <c r="W602" i="5"/>
  <c r="P404" i="5"/>
  <c r="P405" i="5" s="1"/>
  <c r="O402" i="5"/>
  <c r="N500" i="5"/>
  <c r="R500" i="5" s="1"/>
  <c r="P603" i="5"/>
  <c r="T603" i="5"/>
  <c r="P602" i="5"/>
  <c r="P604" i="5" s="1"/>
  <c r="Q605" i="5" l="1"/>
  <c r="U603" i="5"/>
  <c r="U604" i="5" s="1"/>
  <c r="Q16" i="5"/>
  <c r="T604" i="5"/>
  <c r="R6" i="5"/>
  <c r="R7" i="5"/>
  <c r="O405" i="5"/>
  <c r="Q8" i="5" s="1"/>
  <c r="O606" i="5"/>
  <c r="O608" i="5" s="1"/>
  <c r="O604" i="5"/>
  <c r="R602" i="5"/>
  <c r="R603" i="5"/>
  <c r="S604" i="5"/>
  <c r="S15" i="5"/>
  <c r="S605" i="5"/>
  <c r="S16" i="5"/>
  <c r="U15" i="5"/>
  <c r="W604" i="5"/>
  <c r="W605" i="5" s="1"/>
  <c r="W15" i="5"/>
  <c r="T605" i="5"/>
  <c r="T16" i="5"/>
  <c r="R8" i="5"/>
  <c r="D3" i="1"/>
  <c r="U605" i="5" l="1"/>
  <c r="U16" i="5"/>
  <c r="Q7" i="5"/>
  <c r="R9" i="5"/>
  <c r="R604" i="5"/>
  <c r="R15" i="5"/>
  <c r="R16" i="5"/>
  <c r="R605" i="5"/>
  <c r="Q6" i="5"/>
  <c r="D4" i="1"/>
  <c r="Q9" i="5" l="1"/>
  <c r="W600" i="3"/>
  <c r="V600" i="3"/>
  <c r="U600" i="3"/>
  <c r="T600" i="3"/>
  <c r="S600" i="3"/>
  <c r="R600" i="3"/>
  <c r="Q600" i="3"/>
  <c r="P600" i="3"/>
  <c r="O600" i="3"/>
  <c r="N600" i="3" s="1"/>
  <c r="W599" i="3"/>
  <c r="V599" i="3"/>
  <c r="U599" i="3"/>
  <c r="T599" i="3"/>
  <c r="S599" i="3"/>
  <c r="R599" i="3"/>
  <c r="Q599" i="3"/>
  <c r="P599" i="3"/>
  <c r="O599" i="3"/>
  <c r="W598" i="3"/>
  <c r="V598" i="3"/>
  <c r="U598" i="3"/>
  <c r="T598" i="3"/>
  <c r="S598" i="3"/>
  <c r="R598" i="3"/>
  <c r="Q598" i="3"/>
  <c r="P598" i="3"/>
  <c r="O598" i="3"/>
  <c r="N598" i="3"/>
  <c r="W597" i="3"/>
  <c r="V597" i="3"/>
  <c r="U597" i="3"/>
  <c r="T597" i="3"/>
  <c r="S597" i="3"/>
  <c r="R597" i="3"/>
  <c r="Q597" i="3"/>
  <c r="P597" i="3"/>
  <c r="O597" i="3"/>
  <c r="W596" i="3"/>
  <c r="V596" i="3"/>
  <c r="U596" i="3"/>
  <c r="T596" i="3"/>
  <c r="S596" i="3"/>
  <c r="R596" i="3"/>
  <c r="Q596" i="3"/>
  <c r="P596" i="3"/>
  <c r="O596" i="3"/>
  <c r="N596" i="3" s="1"/>
  <c r="W595" i="3"/>
  <c r="V595" i="3"/>
  <c r="U595" i="3"/>
  <c r="T595" i="3"/>
  <c r="S595" i="3"/>
  <c r="R595" i="3"/>
  <c r="Q595" i="3"/>
  <c r="P595" i="3"/>
  <c r="O595" i="3"/>
  <c r="N595" i="3" s="1"/>
  <c r="W594" i="3"/>
  <c r="V594" i="3"/>
  <c r="U594" i="3"/>
  <c r="T594" i="3"/>
  <c r="S594" i="3"/>
  <c r="R594" i="3"/>
  <c r="Q594" i="3"/>
  <c r="P594" i="3"/>
  <c r="O594" i="3"/>
  <c r="N594" i="3" s="1"/>
  <c r="W593" i="3"/>
  <c r="V593" i="3"/>
  <c r="U593" i="3"/>
  <c r="T593" i="3"/>
  <c r="S593" i="3"/>
  <c r="R593" i="3"/>
  <c r="Q593" i="3"/>
  <c r="P593" i="3"/>
  <c r="O593" i="3"/>
  <c r="W592" i="3"/>
  <c r="V592" i="3"/>
  <c r="U592" i="3"/>
  <c r="T592" i="3"/>
  <c r="S592" i="3"/>
  <c r="R592" i="3"/>
  <c r="Q592" i="3"/>
  <c r="P592" i="3"/>
  <c r="O592" i="3"/>
  <c r="N592" i="3" s="1"/>
  <c r="W591" i="3"/>
  <c r="V591" i="3"/>
  <c r="U591" i="3"/>
  <c r="T591" i="3"/>
  <c r="S591" i="3"/>
  <c r="R591" i="3"/>
  <c r="Q591" i="3"/>
  <c r="P591" i="3"/>
  <c r="O591" i="3"/>
  <c r="N591" i="3" s="1"/>
  <c r="W590" i="3"/>
  <c r="V590" i="3"/>
  <c r="U590" i="3"/>
  <c r="T590" i="3"/>
  <c r="S590" i="3"/>
  <c r="R590" i="3"/>
  <c r="Q590" i="3"/>
  <c r="P590" i="3"/>
  <c r="N590" i="3" s="1"/>
  <c r="O590" i="3"/>
  <c r="W589" i="3"/>
  <c r="V589" i="3"/>
  <c r="U589" i="3"/>
  <c r="T589" i="3"/>
  <c r="S589" i="3"/>
  <c r="R589" i="3"/>
  <c r="Q589" i="3"/>
  <c r="P589" i="3"/>
  <c r="O589" i="3"/>
  <c r="W588" i="3"/>
  <c r="V588" i="3"/>
  <c r="U588" i="3"/>
  <c r="T588" i="3"/>
  <c r="S588" i="3"/>
  <c r="R588" i="3"/>
  <c r="Q588" i="3"/>
  <c r="P588" i="3"/>
  <c r="O588" i="3"/>
  <c r="N588" i="3" s="1"/>
  <c r="W587" i="3"/>
  <c r="V587" i="3"/>
  <c r="U587" i="3"/>
  <c r="T587" i="3"/>
  <c r="S587" i="3"/>
  <c r="R587" i="3"/>
  <c r="Q587" i="3"/>
  <c r="P587" i="3"/>
  <c r="O587" i="3"/>
  <c r="N587" i="3" s="1"/>
  <c r="W586" i="3"/>
  <c r="V586" i="3"/>
  <c r="U586" i="3"/>
  <c r="T586" i="3"/>
  <c r="S586" i="3"/>
  <c r="R586" i="3"/>
  <c r="Q586" i="3"/>
  <c r="P586" i="3"/>
  <c r="O586" i="3"/>
  <c r="N586" i="3"/>
  <c r="W585" i="3"/>
  <c r="V585" i="3"/>
  <c r="U585" i="3"/>
  <c r="T585" i="3"/>
  <c r="S585" i="3"/>
  <c r="R585" i="3"/>
  <c r="Q585" i="3"/>
  <c r="P585" i="3"/>
  <c r="O585" i="3"/>
  <c r="W584" i="3"/>
  <c r="V584" i="3"/>
  <c r="U584" i="3"/>
  <c r="T584" i="3"/>
  <c r="S584" i="3"/>
  <c r="R584" i="3"/>
  <c r="Q584" i="3"/>
  <c r="P584" i="3"/>
  <c r="O584" i="3"/>
  <c r="N584" i="3" s="1"/>
  <c r="W583" i="3"/>
  <c r="V583" i="3"/>
  <c r="U583" i="3"/>
  <c r="T583" i="3"/>
  <c r="S583" i="3"/>
  <c r="R583" i="3"/>
  <c r="Q583" i="3"/>
  <c r="P583" i="3"/>
  <c r="O583" i="3"/>
  <c r="W582" i="3"/>
  <c r="V582" i="3"/>
  <c r="U582" i="3"/>
  <c r="T582" i="3"/>
  <c r="S582" i="3"/>
  <c r="R582" i="3"/>
  <c r="Q582" i="3"/>
  <c r="P582" i="3"/>
  <c r="O582" i="3"/>
  <c r="N582" i="3"/>
  <c r="W581" i="3"/>
  <c r="V581" i="3"/>
  <c r="U581" i="3"/>
  <c r="T581" i="3"/>
  <c r="S581" i="3"/>
  <c r="R581" i="3"/>
  <c r="Q581" i="3"/>
  <c r="P581" i="3"/>
  <c r="O581" i="3"/>
  <c r="W580" i="3"/>
  <c r="V580" i="3"/>
  <c r="U580" i="3"/>
  <c r="T580" i="3"/>
  <c r="S580" i="3"/>
  <c r="R580" i="3"/>
  <c r="Q580" i="3"/>
  <c r="P580" i="3"/>
  <c r="O580" i="3"/>
  <c r="N580" i="3" s="1"/>
  <c r="W579" i="3"/>
  <c r="V579" i="3"/>
  <c r="U579" i="3"/>
  <c r="T579" i="3"/>
  <c r="S579" i="3"/>
  <c r="R579" i="3"/>
  <c r="Q579" i="3"/>
  <c r="P579" i="3"/>
  <c r="O579" i="3"/>
  <c r="N579" i="3" s="1"/>
  <c r="W578" i="3"/>
  <c r="V578" i="3"/>
  <c r="U578" i="3"/>
  <c r="T578" i="3"/>
  <c r="S578" i="3"/>
  <c r="R578" i="3"/>
  <c r="Q578" i="3"/>
  <c r="P578" i="3"/>
  <c r="O578" i="3"/>
  <c r="N578" i="3" s="1"/>
  <c r="W577" i="3"/>
  <c r="V577" i="3"/>
  <c r="U577" i="3"/>
  <c r="T577" i="3"/>
  <c r="S577" i="3"/>
  <c r="R577" i="3"/>
  <c r="Q577" i="3"/>
  <c r="P577" i="3"/>
  <c r="O577" i="3"/>
  <c r="W576" i="3"/>
  <c r="V576" i="3"/>
  <c r="U576" i="3"/>
  <c r="T576" i="3"/>
  <c r="S576" i="3"/>
  <c r="R576" i="3"/>
  <c r="Q576" i="3"/>
  <c r="P576" i="3"/>
  <c r="O576" i="3"/>
  <c r="N576" i="3" s="1"/>
  <c r="W575" i="3"/>
  <c r="V575" i="3"/>
  <c r="U575" i="3"/>
  <c r="T575" i="3"/>
  <c r="S575" i="3"/>
  <c r="R575" i="3"/>
  <c r="Q575" i="3"/>
  <c r="P575" i="3"/>
  <c r="O575" i="3"/>
  <c r="N575" i="3" s="1"/>
  <c r="W574" i="3"/>
  <c r="V574" i="3"/>
  <c r="U574" i="3"/>
  <c r="T574" i="3"/>
  <c r="S574" i="3"/>
  <c r="R574" i="3"/>
  <c r="Q574" i="3"/>
  <c r="P574" i="3"/>
  <c r="N574" i="3" s="1"/>
  <c r="O574" i="3"/>
  <c r="W573" i="3"/>
  <c r="V573" i="3"/>
  <c r="U573" i="3"/>
  <c r="T573" i="3"/>
  <c r="S573" i="3"/>
  <c r="R573" i="3"/>
  <c r="Q573" i="3"/>
  <c r="P573" i="3"/>
  <c r="O573" i="3"/>
  <c r="N573" i="3" s="1"/>
  <c r="W572" i="3"/>
  <c r="V572" i="3"/>
  <c r="U572" i="3"/>
  <c r="T572" i="3"/>
  <c r="S572" i="3"/>
  <c r="R572" i="3"/>
  <c r="Q572" i="3"/>
  <c r="P572" i="3"/>
  <c r="O572" i="3"/>
  <c r="N572" i="3" s="1"/>
  <c r="W571" i="3"/>
  <c r="V571" i="3"/>
  <c r="U571" i="3"/>
  <c r="T571" i="3"/>
  <c r="S571" i="3"/>
  <c r="R571" i="3"/>
  <c r="Q571" i="3"/>
  <c r="P571" i="3"/>
  <c r="O571" i="3"/>
  <c r="N571" i="3" s="1"/>
  <c r="W570" i="3"/>
  <c r="V570" i="3"/>
  <c r="U570" i="3"/>
  <c r="T570" i="3"/>
  <c r="S570" i="3"/>
  <c r="R570" i="3"/>
  <c r="Q570" i="3"/>
  <c r="P570" i="3"/>
  <c r="O570" i="3"/>
  <c r="N570" i="3"/>
  <c r="W569" i="3"/>
  <c r="V569" i="3"/>
  <c r="U569" i="3"/>
  <c r="T569" i="3"/>
  <c r="S569" i="3"/>
  <c r="R569" i="3"/>
  <c r="Q569" i="3"/>
  <c r="P569" i="3"/>
  <c r="O569" i="3"/>
  <c r="W568" i="3"/>
  <c r="V568" i="3"/>
  <c r="U568" i="3"/>
  <c r="T568" i="3"/>
  <c r="S568" i="3"/>
  <c r="R568" i="3"/>
  <c r="Q568" i="3"/>
  <c r="P568" i="3"/>
  <c r="O568" i="3"/>
  <c r="N568" i="3" s="1"/>
  <c r="W567" i="3"/>
  <c r="V567" i="3"/>
  <c r="U567" i="3"/>
  <c r="T567" i="3"/>
  <c r="S567" i="3"/>
  <c r="R567" i="3"/>
  <c r="Q567" i="3"/>
  <c r="P567" i="3"/>
  <c r="O567" i="3"/>
  <c r="W566" i="3"/>
  <c r="V566" i="3"/>
  <c r="U566" i="3"/>
  <c r="T566" i="3"/>
  <c r="S566" i="3"/>
  <c r="R566" i="3"/>
  <c r="Q566" i="3"/>
  <c r="P566" i="3"/>
  <c r="O566" i="3"/>
  <c r="N566" i="3"/>
  <c r="W565" i="3"/>
  <c r="V565" i="3"/>
  <c r="U565" i="3"/>
  <c r="T565" i="3"/>
  <c r="S565" i="3"/>
  <c r="R565" i="3"/>
  <c r="Q565" i="3"/>
  <c r="P565" i="3"/>
  <c r="O565" i="3"/>
  <c r="W564" i="3"/>
  <c r="V564" i="3"/>
  <c r="U564" i="3"/>
  <c r="T564" i="3"/>
  <c r="S564" i="3"/>
  <c r="R564" i="3"/>
  <c r="Q564" i="3"/>
  <c r="P564" i="3"/>
  <c r="O564" i="3"/>
  <c r="N564" i="3" s="1"/>
  <c r="W563" i="3"/>
  <c r="V563" i="3"/>
  <c r="U563" i="3"/>
  <c r="T563" i="3"/>
  <c r="S563" i="3"/>
  <c r="R563" i="3"/>
  <c r="Q563" i="3"/>
  <c r="P563" i="3"/>
  <c r="O563" i="3"/>
  <c r="N563" i="3" s="1"/>
  <c r="W562" i="3"/>
  <c r="V562" i="3"/>
  <c r="U562" i="3"/>
  <c r="T562" i="3"/>
  <c r="S562" i="3"/>
  <c r="R562" i="3"/>
  <c r="Q562" i="3"/>
  <c r="P562" i="3"/>
  <c r="O562" i="3"/>
  <c r="N562" i="3" s="1"/>
  <c r="W561" i="3"/>
  <c r="V561" i="3"/>
  <c r="U561" i="3"/>
  <c r="T561" i="3"/>
  <c r="S561" i="3"/>
  <c r="R561" i="3"/>
  <c r="Q561" i="3"/>
  <c r="P561" i="3"/>
  <c r="O561" i="3"/>
  <c r="W560" i="3"/>
  <c r="V560" i="3"/>
  <c r="U560" i="3"/>
  <c r="T560" i="3"/>
  <c r="S560" i="3"/>
  <c r="R560" i="3"/>
  <c r="Q560" i="3"/>
  <c r="P560" i="3"/>
  <c r="O560" i="3"/>
  <c r="N560" i="3" s="1"/>
  <c r="W559" i="3"/>
  <c r="V559" i="3"/>
  <c r="U559" i="3"/>
  <c r="T559" i="3"/>
  <c r="S559" i="3"/>
  <c r="R559" i="3"/>
  <c r="Q559" i="3"/>
  <c r="P559" i="3"/>
  <c r="O559" i="3"/>
  <c r="W558" i="3"/>
  <c r="V558" i="3"/>
  <c r="U558" i="3"/>
  <c r="T558" i="3"/>
  <c r="S558" i="3"/>
  <c r="R558" i="3"/>
  <c r="Q558" i="3"/>
  <c r="P558" i="3"/>
  <c r="O558" i="3"/>
  <c r="N558" i="3" s="1"/>
  <c r="W557" i="3"/>
  <c r="V557" i="3"/>
  <c r="U557" i="3"/>
  <c r="T557" i="3"/>
  <c r="S557" i="3"/>
  <c r="R557" i="3"/>
  <c r="Q557" i="3"/>
  <c r="P557" i="3"/>
  <c r="O557" i="3"/>
  <c r="W556" i="3"/>
  <c r="V556" i="3"/>
  <c r="U556" i="3"/>
  <c r="T556" i="3"/>
  <c r="S556" i="3"/>
  <c r="R556" i="3"/>
  <c r="Q556" i="3"/>
  <c r="P556" i="3"/>
  <c r="O556" i="3"/>
  <c r="N556" i="3" s="1"/>
  <c r="W555" i="3"/>
  <c r="V555" i="3"/>
  <c r="U555" i="3"/>
  <c r="T555" i="3"/>
  <c r="S555" i="3"/>
  <c r="R555" i="3"/>
  <c r="Q555" i="3"/>
  <c r="P555" i="3"/>
  <c r="O555" i="3"/>
  <c r="W554" i="3"/>
  <c r="V554" i="3"/>
  <c r="U554" i="3"/>
  <c r="T554" i="3"/>
  <c r="S554" i="3"/>
  <c r="R554" i="3"/>
  <c r="Q554" i="3"/>
  <c r="P554" i="3"/>
  <c r="O554" i="3"/>
  <c r="W553" i="3"/>
  <c r="V553" i="3"/>
  <c r="U553" i="3"/>
  <c r="T553" i="3"/>
  <c r="S553" i="3"/>
  <c r="R553" i="3"/>
  <c r="Q553" i="3"/>
  <c r="P553" i="3"/>
  <c r="O553" i="3"/>
  <c r="W552" i="3"/>
  <c r="V552" i="3"/>
  <c r="U552" i="3"/>
  <c r="T552" i="3"/>
  <c r="S552" i="3"/>
  <c r="R552" i="3"/>
  <c r="Q552" i="3"/>
  <c r="P552" i="3"/>
  <c r="O552" i="3"/>
  <c r="N552" i="3" s="1"/>
  <c r="W551" i="3"/>
  <c r="V551" i="3"/>
  <c r="U551" i="3"/>
  <c r="T551" i="3"/>
  <c r="S551" i="3"/>
  <c r="R551" i="3"/>
  <c r="Q551" i="3"/>
  <c r="P551" i="3"/>
  <c r="O551" i="3"/>
  <c r="W550" i="3"/>
  <c r="V550" i="3"/>
  <c r="U550" i="3"/>
  <c r="T550" i="3"/>
  <c r="S550" i="3"/>
  <c r="R550" i="3"/>
  <c r="Q550" i="3"/>
  <c r="P550" i="3"/>
  <c r="O550" i="3"/>
  <c r="N550" i="3" s="1"/>
  <c r="W549" i="3"/>
  <c r="V549" i="3"/>
  <c r="U549" i="3"/>
  <c r="T549" i="3"/>
  <c r="S549" i="3"/>
  <c r="R549" i="3"/>
  <c r="Q549" i="3"/>
  <c r="P549" i="3"/>
  <c r="O549" i="3"/>
  <c r="W548" i="3"/>
  <c r="V548" i="3"/>
  <c r="U548" i="3"/>
  <c r="T548" i="3"/>
  <c r="S548" i="3"/>
  <c r="R548" i="3"/>
  <c r="Q548" i="3"/>
  <c r="P548" i="3"/>
  <c r="O548" i="3"/>
  <c r="N548" i="3" s="1"/>
  <c r="W547" i="3"/>
  <c r="V547" i="3"/>
  <c r="U547" i="3"/>
  <c r="T547" i="3"/>
  <c r="S547" i="3"/>
  <c r="R547" i="3"/>
  <c r="Q547" i="3"/>
  <c r="P547" i="3"/>
  <c r="O547" i="3"/>
  <c r="W546" i="3"/>
  <c r="V546" i="3"/>
  <c r="U546" i="3"/>
  <c r="T546" i="3"/>
  <c r="S546" i="3"/>
  <c r="R546" i="3"/>
  <c r="Q546" i="3"/>
  <c r="P546" i="3"/>
  <c r="O546" i="3"/>
  <c r="W545" i="3"/>
  <c r="V545" i="3"/>
  <c r="U545" i="3"/>
  <c r="T545" i="3"/>
  <c r="S545" i="3"/>
  <c r="R545" i="3"/>
  <c r="Q545" i="3"/>
  <c r="P545" i="3"/>
  <c r="O545" i="3"/>
  <c r="W544" i="3"/>
  <c r="V544" i="3"/>
  <c r="U544" i="3"/>
  <c r="T544" i="3"/>
  <c r="S544" i="3"/>
  <c r="R544" i="3"/>
  <c r="Q544" i="3"/>
  <c r="P544" i="3"/>
  <c r="O544" i="3"/>
  <c r="N544" i="3" s="1"/>
  <c r="W543" i="3"/>
  <c r="V543" i="3"/>
  <c r="U543" i="3"/>
  <c r="T543" i="3"/>
  <c r="S543" i="3"/>
  <c r="R543" i="3"/>
  <c r="Q543" i="3"/>
  <c r="P543" i="3"/>
  <c r="O543" i="3"/>
  <c r="W542" i="3"/>
  <c r="V542" i="3"/>
  <c r="U542" i="3"/>
  <c r="T542" i="3"/>
  <c r="S542" i="3"/>
  <c r="R542" i="3"/>
  <c r="Q542" i="3"/>
  <c r="P542" i="3"/>
  <c r="O542" i="3"/>
  <c r="N542" i="3" s="1"/>
  <c r="W541" i="3"/>
  <c r="V541" i="3"/>
  <c r="U541" i="3"/>
  <c r="T541" i="3"/>
  <c r="S541" i="3"/>
  <c r="R541" i="3"/>
  <c r="Q541" i="3"/>
  <c r="P541" i="3"/>
  <c r="O541" i="3"/>
  <c r="W540" i="3"/>
  <c r="V540" i="3"/>
  <c r="U540" i="3"/>
  <c r="T540" i="3"/>
  <c r="S540" i="3"/>
  <c r="R540" i="3"/>
  <c r="Q540" i="3"/>
  <c r="P540" i="3"/>
  <c r="O540" i="3"/>
  <c r="N540" i="3" s="1"/>
  <c r="W539" i="3"/>
  <c r="V539" i="3"/>
  <c r="U539" i="3"/>
  <c r="T539" i="3"/>
  <c r="S539" i="3"/>
  <c r="R539" i="3"/>
  <c r="Q539" i="3"/>
  <c r="P539" i="3"/>
  <c r="O539" i="3"/>
  <c r="N539" i="3" s="1"/>
  <c r="W538" i="3"/>
  <c r="V538" i="3"/>
  <c r="U538" i="3"/>
  <c r="T538" i="3"/>
  <c r="S538" i="3"/>
  <c r="R538" i="3"/>
  <c r="Q538" i="3"/>
  <c r="P538" i="3"/>
  <c r="O538" i="3"/>
  <c r="W537" i="3"/>
  <c r="V537" i="3"/>
  <c r="U537" i="3"/>
  <c r="T537" i="3"/>
  <c r="S537" i="3"/>
  <c r="R537" i="3"/>
  <c r="Q537" i="3"/>
  <c r="P537" i="3"/>
  <c r="O537" i="3"/>
  <c r="W536" i="3"/>
  <c r="V536" i="3"/>
  <c r="U536" i="3"/>
  <c r="T536" i="3"/>
  <c r="S536" i="3"/>
  <c r="R536" i="3"/>
  <c r="Q536" i="3"/>
  <c r="P536" i="3"/>
  <c r="O536" i="3"/>
  <c r="N536" i="3" s="1"/>
  <c r="W535" i="3"/>
  <c r="V535" i="3"/>
  <c r="U535" i="3"/>
  <c r="T535" i="3"/>
  <c r="S535" i="3"/>
  <c r="R535" i="3"/>
  <c r="Q535" i="3"/>
  <c r="P535" i="3"/>
  <c r="O535" i="3"/>
  <c r="W534" i="3"/>
  <c r="V534" i="3"/>
  <c r="U534" i="3"/>
  <c r="T534" i="3"/>
  <c r="S534" i="3"/>
  <c r="R534" i="3"/>
  <c r="Q534" i="3"/>
  <c r="P534" i="3"/>
  <c r="O534" i="3"/>
  <c r="N534" i="3" s="1"/>
  <c r="W533" i="3"/>
  <c r="V533" i="3"/>
  <c r="U533" i="3"/>
  <c r="T533" i="3"/>
  <c r="S533" i="3"/>
  <c r="R533" i="3"/>
  <c r="Q533" i="3"/>
  <c r="P533" i="3"/>
  <c r="O533" i="3"/>
  <c r="W532" i="3"/>
  <c r="V532" i="3"/>
  <c r="U532" i="3"/>
  <c r="T532" i="3"/>
  <c r="S532" i="3"/>
  <c r="R532" i="3"/>
  <c r="Q532" i="3"/>
  <c r="P532" i="3"/>
  <c r="O532" i="3"/>
  <c r="N532" i="3" s="1"/>
  <c r="W531" i="3"/>
  <c r="V531" i="3"/>
  <c r="U531" i="3"/>
  <c r="T531" i="3"/>
  <c r="S531" i="3"/>
  <c r="R531" i="3"/>
  <c r="Q531" i="3"/>
  <c r="P531" i="3"/>
  <c r="O531" i="3"/>
  <c r="N531" i="3" s="1"/>
  <c r="W530" i="3"/>
  <c r="V530" i="3"/>
  <c r="U530" i="3"/>
  <c r="T530" i="3"/>
  <c r="S530" i="3"/>
  <c r="R530" i="3"/>
  <c r="Q530" i="3"/>
  <c r="P530" i="3"/>
  <c r="O530" i="3"/>
  <c r="W529" i="3"/>
  <c r="V529" i="3"/>
  <c r="U529" i="3"/>
  <c r="T529" i="3"/>
  <c r="S529" i="3"/>
  <c r="R529" i="3"/>
  <c r="Q529" i="3"/>
  <c r="P529" i="3"/>
  <c r="O529" i="3"/>
  <c r="W528" i="3"/>
  <c r="V528" i="3"/>
  <c r="U528" i="3"/>
  <c r="T528" i="3"/>
  <c r="S528" i="3"/>
  <c r="R528" i="3"/>
  <c r="Q528" i="3"/>
  <c r="P528" i="3"/>
  <c r="O528" i="3"/>
  <c r="N528" i="3" s="1"/>
  <c r="W527" i="3"/>
  <c r="V527" i="3"/>
  <c r="U527" i="3"/>
  <c r="T527" i="3"/>
  <c r="S527" i="3"/>
  <c r="R527" i="3"/>
  <c r="Q527" i="3"/>
  <c r="P527" i="3"/>
  <c r="O527" i="3"/>
  <c r="W526" i="3"/>
  <c r="V526" i="3"/>
  <c r="U526" i="3"/>
  <c r="T526" i="3"/>
  <c r="S526" i="3"/>
  <c r="R526" i="3"/>
  <c r="Q526" i="3"/>
  <c r="P526" i="3"/>
  <c r="O526" i="3"/>
  <c r="N526" i="3" s="1"/>
  <c r="W525" i="3"/>
  <c r="V525" i="3"/>
  <c r="U525" i="3"/>
  <c r="T525" i="3"/>
  <c r="S525" i="3"/>
  <c r="R525" i="3"/>
  <c r="Q525" i="3"/>
  <c r="P525" i="3"/>
  <c r="O525" i="3"/>
  <c r="W524" i="3"/>
  <c r="V524" i="3"/>
  <c r="U524" i="3"/>
  <c r="T524" i="3"/>
  <c r="S524" i="3"/>
  <c r="R524" i="3"/>
  <c r="Q524" i="3"/>
  <c r="P524" i="3"/>
  <c r="O524" i="3"/>
  <c r="N524" i="3" s="1"/>
  <c r="W523" i="3"/>
  <c r="V523" i="3"/>
  <c r="U523" i="3"/>
  <c r="T523" i="3"/>
  <c r="S523" i="3"/>
  <c r="R523" i="3"/>
  <c r="Q523" i="3"/>
  <c r="P523" i="3"/>
  <c r="O523" i="3"/>
  <c r="N523" i="3" s="1"/>
  <c r="W522" i="3"/>
  <c r="V522" i="3"/>
  <c r="U522" i="3"/>
  <c r="T522" i="3"/>
  <c r="S522" i="3"/>
  <c r="R522" i="3"/>
  <c r="Q522" i="3"/>
  <c r="P522" i="3"/>
  <c r="O522" i="3"/>
  <c r="W521" i="3"/>
  <c r="V521" i="3"/>
  <c r="U521" i="3"/>
  <c r="T521" i="3"/>
  <c r="S521" i="3"/>
  <c r="R521" i="3"/>
  <c r="Q521" i="3"/>
  <c r="P521" i="3"/>
  <c r="O521" i="3"/>
  <c r="W520" i="3"/>
  <c r="V520" i="3"/>
  <c r="U520" i="3"/>
  <c r="T520" i="3"/>
  <c r="S520" i="3"/>
  <c r="R520" i="3"/>
  <c r="Q520" i="3"/>
  <c r="P520" i="3"/>
  <c r="O520" i="3"/>
  <c r="N520" i="3" s="1"/>
  <c r="W519" i="3"/>
  <c r="V519" i="3"/>
  <c r="U519" i="3"/>
  <c r="T519" i="3"/>
  <c r="S519" i="3"/>
  <c r="R519" i="3"/>
  <c r="Q519" i="3"/>
  <c r="P519" i="3"/>
  <c r="O519" i="3"/>
  <c r="W518" i="3"/>
  <c r="V518" i="3"/>
  <c r="U518" i="3"/>
  <c r="T518" i="3"/>
  <c r="S518" i="3"/>
  <c r="R518" i="3"/>
  <c r="Q518" i="3"/>
  <c r="P518" i="3"/>
  <c r="O518" i="3"/>
  <c r="N518" i="3" s="1"/>
  <c r="W517" i="3"/>
  <c r="V517" i="3"/>
  <c r="U517" i="3"/>
  <c r="T517" i="3"/>
  <c r="S517" i="3"/>
  <c r="R517" i="3"/>
  <c r="Q517" i="3"/>
  <c r="P517" i="3"/>
  <c r="O517" i="3"/>
  <c r="W516" i="3"/>
  <c r="V516" i="3"/>
  <c r="U516" i="3"/>
  <c r="T516" i="3"/>
  <c r="S516" i="3"/>
  <c r="R516" i="3"/>
  <c r="Q516" i="3"/>
  <c r="P516" i="3"/>
  <c r="O516" i="3"/>
  <c r="N516" i="3" s="1"/>
  <c r="W515" i="3"/>
  <c r="V515" i="3"/>
  <c r="U515" i="3"/>
  <c r="T515" i="3"/>
  <c r="S515" i="3"/>
  <c r="R515" i="3"/>
  <c r="Q515" i="3"/>
  <c r="P515" i="3"/>
  <c r="O515" i="3"/>
  <c r="N515" i="3" s="1"/>
  <c r="W514" i="3"/>
  <c r="V514" i="3"/>
  <c r="U514" i="3"/>
  <c r="T514" i="3"/>
  <c r="S514" i="3"/>
  <c r="R514" i="3"/>
  <c r="Q514" i="3"/>
  <c r="P514" i="3"/>
  <c r="O514" i="3"/>
  <c r="W513" i="3"/>
  <c r="V513" i="3"/>
  <c r="U513" i="3"/>
  <c r="T513" i="3"/>
  <c r="S513" i="3"/>
  <c r="R513" i="3"/>
  <c r="Q513" i="3"/>
  <c r="P513" i="3"/>
  <c r="O513" i="3"/>
  <c r="W512" i="3"/>
  <c r="V512" i="3"/>
  <c r="U512" i="3"/>
  <c r="T512" i="3"/>
  <c r="S512" i="3"/>
  <c r="R512" i="3"/>
  <c r="Q512" i="3"/>
  <c r="P512" i="3"/>
  <c r="O512" i="3"/>
  <c r="N512" i="3" s="1"/>
  <c r="W511" i="3"/>
  <c r="V511" i="3"/>
  <c r="U511" i="3"/>
  <c r="T511" i="3"/>
  <c r="S511" i="3"/>
  <c r="R511" i="3"/>
  <c r="Q511" i="3"/>
  <c r="P511" i="3"/>
  <c r="O511" i="3"/>
  <c r="W510" i="3"/>
  <c r="V510" i="3"/>
  <c r="U510" i="3"/>
  <c r="T510" i="3"/>
  <c r="S510" i="3"/>
  <c r="R510" i="3"/>
  <c r="Q510" i="3"/>
  <c r="P510" i="3"/>
  <c r="O510" i="3"/>
  <c r="N510" i="3" s="1"/>
  <c r="W509" i="3"/>
  <c r="V509" i="3"/>
  <c r="U509" i="3"/>
  <c r="T509" i="3"/>
  <c r="S509" i="3"/>
  <c r="R509" i="3"/>
  <c r="Q509" i="3"/>
  <c r="P509" i="3"/>
  <c r="O509" i="3"/>
  <c r="W508" i="3"/>
  <c r="V508" i="3"/>
  <c r="U508" i="3"/>
  <c r="T508" i="3"/>
  <c r="S508" i="3"/>
  <c r="R508" i="3"/>
  <c r="Q508" i="3"/>
  <c r="P508" i="3"/>
  <c r="O508" i="3"/>
  <c r="N508" i="3" s="1"/>
  <c r="W507" i="3"/>
  <c r="V507" i="3"/>
  <c r="U507" i="3"/>
  <c r="T507" i="3"/>
  <c r="S507" i="3"/>
  <c r="R507" i="3"/>
  <c r="Q507" i="3"/>
  <c r="P507" i="3"/>
  <c r="O507" i="3"/>
  <c r="N507" i="3" s="1"/>
  <c r="W506" i="3"/>
  <c r="V506" i="3"/>
  <c r="U506" i="3"/>
  <c r="T506" i="3"/>
  <c r="S506" i="3"/>
  <c r="R506" i="3"/>
  <c r="Q506" i="3"/>
  <c r="P506" i="3"/>
  <c r="O506" i="3"/>
  <c r="W505" i="3"/>
  <c r="V505" i="3"/>
  <c r="U505" i="3"/>
  <c r="T505" i="3"/>
  <c r="S505" i="3"/>
  <c r="R505" i="3"/>
  <c r="Q505" i="3"/>
  <c r="P505" i="3"/>
  <c r="O505" i="3"/>
  <c r="W504" i="3"/>
  <c r="V504" i="3"/>
  <c r="U504" i="3"/>
  <c r="T504" i="3"/>
  <c r="S504" i="3"/>
  <c r="R504" i="3"/>
  <c r="Q504" i="3"/>
  <c r="P504" i="3"/>
  <c r="O504" i="3"/>
  <c r="N504" i="3" s="1"/>
  <c r="W503" i="3"/>
  <c r="V503" i="3"/>
  <c r="U503" i="3"/>
  <c r="T503" i="3"/>
  <c r="S503" i="3"/>
  <c r="R503" i="3"/>
  <c r="Q503" i="3"/>
  <c r="P503" i="3"/>
  <c r="O503" i="3"/>
  <c r="W502" i="3"/>
  <c r="V502" i="3"/>
  <c r="U502" i="3"/>
  <c r="T502" i="3"/>
  <c r="S502" i="3"/>
  <c r="R502" i="3"/>
  <c r="Q502" i="3"/>
  <c r="P502" i="3"/>
  <c r="O502" i="3"/>
  <c r="N502" i="3" s="1"/>
  <c r="W501" i="3"/>
  <c r="V501" i="3"/>
  <c r="U501" i="3"/>
  <c r="T501" i="3"/>
  <c r="S501" i="3"/>
  <c r="R501" i="3"/>
  <c r="Q501" i="3"/>
  <c r="P501" i="3"/>
  <c r="O501" i="3"/>
  <c r="W500" i="3"/>
  <c r="V500" i="3"/>
  <c r="U500" i="3"/>
  <c r="T500" i="3"/>
  <c r="S500" i="3"/>
  <c r="R500" i="3"/>
  <c r="Q500" i="3"/>
  <c r="Q602" i="3" s="1"/>
  <c r="P500" i="3"/>
  <c r="O500" i="3"/>
  <c r="P400" i="3"/>
  <c r="O400" i="3"/>
  <c r="P399" i="3"/>
  <c r="O399" i="3"/>
  <c r="P398" i="3"/>
  <c r="O398" i="3"/>
  <c r="P397" i="3"/>
  <c r="O397" i="3"/>
  <c r="P396" i="3"/>
  <c r="O396" i="3"/>
  <c r="P395" i="3"/>
  <c r="O395" i="3"/>
  <c r="P394" i="3"/>
  <c r="O394" i="3"/>
  <c r="P393" i="3"/>
  <c r="O393" i="3"/>
  <c r="P392" i="3"/>
  <c r="O392" i="3"/>
  <c r="P391" i="3"/>
  <c r="O391" i="3"/>
  <c r="P390" i="3"/>
  <c r="O390" i="3"/>
  <c r="P389" i="3"/>
  <c r="O389" i="3"/>
  <c r="P388" i="3"/>
  <c r="O388" i="3"/>
  <c r="P387" i="3"/>
  <c r="O387" i="3"/>
  <c r="P386" i="3"/>
  <c r="O386" i="3"/>
  <c r="P385" i="3"/>
  <c r="O385" i="3"/>
  <c r="P384" i="3"/>
  <c r="O384" i="3"/>
  <c r="P383" i="3"/>
  <c r="O383" i="3"/>
  <c r="P382" i="3"/>
  <c r="O382" i="3"/>
  <c r="P381" i="3"/>
  <c r="O381" i="3"/>
  <c r="P380" i="3"/>
  <c r="O380" i="3"/>
  <c r="P379" i="3"/>
  <c r="O379" i="3"/>
  <c r="P378" i="3"/>
  <c r="O378" i="3"/>
  <c r="P377" i="3"/>
  <c r="O377" i="3"/>
  <c r="P376" i="3"/>
  <c r="O376" i="3"/>
  <c r="P375" i="3"/>
  <c r="O375" i="3"/>
  <c r="P374" i="3"/>
  <c r="O374" i="3"/>
  <c r="P373" i="3"/>
  <c r="O373" i="3"/>
  <c r="P372" i="3"/>
  <c r="O372" i="3"/>
  <c r="P371" i="3"/>
  <c r="O371" i="3"/>
  <c r="P370" i="3"/>
  <c r="O370" i="3"/>
  <c r="P369" i="3"/>
  <c r="O369" i="3"/>
  <c r="P368" i="3"/>
  <c r="O368" i="3"/>
  <c r="P367" i="3"/>
  <c r="O367" i="3"/>
  <c r="P366" i="3"/>
  <c r="O366" i="3"/>
  <c r="P365" i="3"/>
  <c r="O365" i="3"/>
  <c r="P364" i="3"/>
  <c r="O364" i="3"/>
  <c r="P363" i="3"/>
  <c r="O363" i="3"/>
  <c r="P362" i="3"/>
  <c r="O362" i="3"/>
  <c r="P361" i="3"/>
  <c r="O361" i="3"/>
  <c r="P360" i="3"/>
  <c r="O360" i="3"/>
  <c r="P359" i="3"/>
  <c r="O359" i="3"/>
  <c r="P358" i="3"/>
  <c r="O358" i="3"/>
  <c r="P357" i="3"/>
  <c r="O357" i="3"/>
  <c r="P356" i="3"/>
  <c r="O356" i="3"/>
  <c r="P355" i="3"/>
  <c r="O355" i="3"/>
  <c r="P354" i="3"/>
  <c r="O354" i="3"/>
  <c r="P353" i="3"/>
  <c r="O353" i="3"/>
  <c r="P352" i="3"/>
  <c r="O352" i="3"/>
  <c r="P351" i="3"/>
  <c r="O351" i="3"/>
  <c r="P350" i="3"/>
  <c r="O350" i="3"/>
  <c r="P349" i="3"/>
  <c r="O349" i="3"/>
  <c r="P348" i="3"/>
  <c r="O348" i="3"/>
  <c r="P347" i="3"/>
  <c r="O347" i="3"/>
  <c r="P346" i="3"/>
  <c r="O346" i="3"/>
  <c r="P345" i="3"/>
  <c r="O345" i="3"/>
  <c r="P344" i="3"/>
  <c r="O344" i="3"/>
  <c r="P343" i="3"/>
  <c r="O343" i="3"/>
  <c r="P342" i="3"/>
  <c r="O342" i="3"/>
  <c r="P341" i="3"/>
  <c r="O341" i="3"/>
  <c r="P340" i="3"/>
  <c r="O340" i="3"/>
  <c r="P339" i="3"/>
  <c r="O339" i="3"/>
  <c r="P338" i="3"/>
  <c r="O338" i="3"/>
  <c r="P337" i="3"/>
  <c r="O337" i="3"/>
  <c r="P336" i="3"/>
  <c r="O336" i="3"/>
  <c r="P335" i="3"/>
  <c r="O335" i="3"/>
  <c r="P334" i="3"/>
  <c r="O334" i="3"/>
  <c r="P333" i="3"/>
  <c r="O333" i="3"/>
  <c r="P332" i="3"/>
  <c r="O332" i="3"/>
  <c r="P331" i="3"/>
  <c r="O331" i="3"/>
  <c r="P330" i="3"/>
  <c r="O330" i="3"/>
  <c r="P329" i="3"/>
  <c r="O329" i="3"/>
  <c r="P328" i="3"/>
  <c r="O328" i="3"/>
  <c r="P327" i="3"/>
  <c r="O327" i="3"/>
  <c r="P326" i="3"/>
  <c r="O326" i="3"/>
  <c r="P325" i="3"/>
  <c r="O325" i="3"/>
  <c r="P324" i="3"/>
  <c r="O324" i="3"/>
  <c r="P323" i="3"/>
  <c r="O323" i="3"/>
  <c r="P322" i="3"/>
  <c r="O322" i="3"/>
  <c r="P321" i="3"/>
  <c r="O321" i="3"/>
  <c r="P320" i="3"/>
  <c r="O320" i="3"/>
  <c r="P319" i="3"/>
  <c r="O319" i="3"/>
  <c r="P318" i="3"/>
  <c r="O318" i="3"/>
  <c r="P317" i="3"/>
  <c r="O317" i="3"/>
  <c r="P316" i="3"/>
  <c r="O316" i="3"/>
  <c r="P315" i="3"/>
  <c r="O315" i="3"/>
  <c r="P314" i="3"/>
  <c r="O314" i="3"/>
  <c r="P313" i="3"/>
  <c r="O313" i="3"/>
  <c r="P312" i="3"/>
  <c r="O312" i="3"/>
  <c r="P311" i="3"/>
  <c r="O311" i="3"/>
  <c r="P310" i="3"/>
  <c r="O310" i="3"/>
  <c r="P309" i="3"/>
  <c r="O309" i="3"/>
  <c r="P308" i="3"/>
  <c r="O308" i="3"/>
  <c r="P307" i="3"/>
  <c r="O307" i="3"/>
  <c r="P306" i="3"/>
  <c r="O306" i="3"/>
  <c r="P305" i="3"/>
  <c r="O305" i="3"/>
  <c r="P304" i="3"/>
  <c r="O304" i="3"/>
  <c r="P303" i="3"/>
  <c r="O303" i="3"/>
  <c r="P302" i="3"/>
  <c r="O302" i="3"/>
  <c r="P301" i="3"/>
  <c r="O301" i="3"/>
  <c r="P300" i="3"/>
  <c r="O300" i="3"/>
  <c r="P299" i="3"/>
  <c r="O299" i="3"/>
  <c r="P298" i="3"/>
  <c r="O298" i="3"/>
  <c r="P297" i="3"/>
  <c r="O297" i="3"/>
  <c r="P296" i="3"/>
  <c r="O296" i="3"/>
  <c r="P295" i="3"/>
  <c r="O295" i="3"/>
  <c r="P294" i="3"/>
  <c r="O294" i="3"/>
  <c r="P293" i="3"/>
  <c r="O293" i="3"/>
  <c r="P292" i="3"/>
  <c r="O292" i="3"/>
  <c r="P291" i="3"/>
  <c r="O291" i="3"/>
  <c r="P290" i="3"/>
  <c r="O290" i="3"/>
  <c r="P289" i="3"/>
  <c r="O289" i="3"/>
  <c r="P288" i="3"/>
  <c r="O288" i="3"/>
  <c r="P287" i="3"/>
  <c r="O287" i="3"/>
  <c r="P286" i="3"/>
  <c r="O286" i="3"/>
  <c r="P285" i="3"/>
  <c r="O285" i="3"/>
  <c r="P284" i="3"/>
  <c r="O284" i="3"/>
  <c r="P283" i="3"/>
  <c r="O283" i="3"/>
  <c r="P282" i="3"/>
  <c r="O282" i="3"/>
  <c r="P281" i="3"/>
  <c r="O281" i="3"/>
  <c r="P280" i="3"/>
  <c r="O280" i="3"/>
  <c r="P279" i="3"/>
  <c r="O279" i="3"/>
  <c r="P278" i="3"/>
  <c r="O278" i="3"/>
  <c r="P277" i="3"/>
  <c r="O277" i="3"/>
  <c r="P276" i="3"/>
  <c r="O276" i="3"/>
  <c r="P275" i="3"/>
  <c r="O275" i="3"/>
  <c r="P274" i="3"/>
  <c r="O274" i="3"/>
  <c r="P273" i="3"/>
  <c r="O273" i="3"/>
  <c r="P272" i="3"/>
  <c r="O272" i="3"/>
  <c r="P271" i="3"/>
  <c r="O271" i="3"/>
  <c r="P270" i="3"/>
  <c r="O270" i="3"/>
  <c r="P269" i="3"/>
  <c r="O269" i="3"/>
  <c r="P268" i="3"/>
  <c r="O268" i="3"/>
  <c r="P267" i="3"/>
  <c r="O267" i="3"/>
  <c r="P266" i="3"/>
  <c r="O266" i="3"/>
  <c r="P265" i="3"/>
  <c r="O265" i="3"/>
  <c r="P264" i="3"/>
  <c r="O264" i="3"/>
  <c r="P263" i="3"/>
  <c r="O263" i="3"/>
  <c r="P262" i="3"/>
  <c r="O262" i="3"/>
  <c r="P261" i="3"/>
  <c r="O261" i="3"/>
  <c r="P260" i="3"/>
  <c r="O260" i="3"/>
  <c r="P259" i="3"/>
  <c r="O259" i="3"/>
  <c r="P258" i="3"/>
  <c r="O258" i="3"/>
  <c r="P257" i="3"/>
  <c r="O257" i="3"/>
  <c r="P256" i="3"/>
  <c r="O256" i="3"/>
  <c r="P255" i="3"/>
  <c r="O255" i="3"/>
  <c r="P254" i="3"/>
  <c r="O254" i="3"/>
  <c r="P253" i="3"/>
  <c r="O253" i="3"/>
  <c r="P252" i="3"/>
  <c r="O252" i="3"/>
  <c r="P251" i="3"/>
  <c r="O251" i="3"/>
  <c r="P250" i="3"/>
  <c r="O250" i="3"/>
  <c r="P249" i="3"/>
  <c r="O249" i="3"/>
  <c r="P248" i="3"/>
  <c r="O248" i="3"/>
  <c r="P247" i="3"/>
  <c r="O247" i="3"/>
  <c r="P246" i="3"/>
  <c r="O246" i="3"/>
  <c r="P245" i="3"/>
  <c r="O245" i="3"/>
  <c r="P244" i="3"/>
  <c r="O244" i="3"/>
  <c r="P243" i="3"/>
  <c r="O243" i="3"/>
  <c r="P242" i="3"/>
  <c r="O242" i="3"/>
  <c r="P241" i="3"/>
  <c r="O241" i="3"/>
  <c r="P240" i="3"/>
  <c r="O240" i="3"/>
  <c r="P239" i="3"/>
  <c r="O239" i="3"/>
  <c r="P238" i="3"/>
  <c r="O238" i="3"/>
  <c r="P237" i="3"/>
  <c r="O237" i="3"/>
  <c r="P236" i="3"/>
  <c r="O236" i="3"/>
  <c r="P235" i="3"/>
  <c r="O235" i="3"/>
  <c r="P234" i="3"/>
  <c r="O234" i="3"/>
  <c r="P233" i="3"/>
  <c r="O233" i="3"/>
  <c r="P232" i="3"/>
  <c r="O232" i="3"/>
  <c r="P231" i="3"/>
  <c r="O231" i="3"/>
  <c r="P230" i="3"/>
  <c r="O230" i="3"/>
  <c r="P229" i="3"/>
  <c r="O229" i="3"/>
  <c r="P228" i="3"/>
  <c r="O228" i="3"/>
  <c r="P227" i="3"/>
  <c r="O227" i="3"/>
  <c r="P226" i="3"/>
  <c r="O226" i="3"/>
  <c r="P225" i="3"/>
  <c r="O225" i="3"/>
  <c r="P224" i="3"/>
  <c r="O224" i="3"/>
  <c r="P223" i="3"/>
  <c r="O223" i="3"/>
  <c r="P222" i="3"/>
  <c r="O222" i="3"/>
  <c r="P221" i="3"/>
  <c r="O221" i="3"/>
  <c r="P220" i="3"/>
  <c r="O220" i="3"/>
  <c r="P214" i="3"/>
  <c r="O214" i="3"/>
  <c r="P213" i="3"/>
  <c r="O213" i="3"/>
  <c r="P212" i="3"/>
  <c r="O212" i="3"/>
  <c r="P211" i="3"/>
  <c r="O211" i="3"/>
  <c r="P210" i="3"/>
  <c r="O210" i="3"/>
  <c r="P209" i="3"/>
  <c r="O209" i="3"/>
  <c r="P208" i="3"/>
  <c r="O208" i="3"/>
  <c r="P207" i="3"/>
  <c r="O207" i="3"/>
  <c r="P206" i="3"/>
  <c r="O206" i="3"/>
  <c r="P205" i="3"/>
  <c r="O205" i="3"/>
  <c r="P204" i="3"/>
  <c r="O204" i="3"/>
  <c r="P203" i="3"/>
  <c r="O203" i="3"/>
  <c r="P202" i="3"/>
  <c r="O202" i="3"/>
  <c r="P201" i="3"/>
  <c r="O201" i="3"/>
  <c r="P200" i="3"/>
  <c r="O200" i="3"/>
  <c r="P199" i="3"/>
  <c r="O199" i="3"/>
  <c r="P198" i="3"/>
  <c r="O198" i="3"/>
  <c r="P197" i="3"/>
  <c r="O197" i="3"/>
  <c r="P196" i="3"/>
  <c r="O196" i="3"/>
  <c r="P195" i="3"/>
  <c r="O195" i="3"/>
  <c r="P194" i="3"/>
  <c r="O194" i="3"/>
  <c r="P193" i="3"/>
  <c r="O193" i="3"/>
  <c r="P192" i="3"/>
  <c r="O192" i="3"/>
  <c r="P191" i="3"/>
  <c r="O191" i="3"/>
  <c r="P190" i="3"/>
  <c r="O190" i="3"/>
  <c r="P189" i="3"/>
  <c r="O189" i="3"/>
  <c r="P188" i="3"/>
  <c r="O188" i="3"/>
  <c r="P187" i="3"/>
  <c r="O187" i="3"/>
  <c r="P186" i="3"/>
  <c r="O186" i="3"/>
  <c r="P185" i="3"/>
  <c r="O185" i="3"/>
  <c r="P184" i="3"/>
  <c r="O184" i="3"/>
  <c r="P183" i="3"/>
  <c r="O183" i="3"/>
  <c r="P182" i="3"/>
  <c r="O182" i="3"/>
  <c r="P181" i="3"/>
  <c r="O181" i="3"/>
  <c r="P180" i="3"/>
  <c r="O180" i="3"/>
  <c r="P179" i="3"/>
  <c r="O179" i="3"/>
  <c r="P178" i="3"/>
  <c r="O178" i="3"/>
  <c r="P177" i="3"/>
  <c r="O177" i="3"/>
  <c r="P176" i="3"/>
  <c r="O176" i="3"/>
  <c r="P175" i="3"/>
  <c r="O175" i="3"/>
  <c r="P174" i="3"/>
  <c r="O174" i="3"/>
  <c r="P173" i="3"/>
  <c r="O173" i="3"/>
  <c r="P172" i="3"/>
  <c r="O172" i="3"/>
  <c r="P171" i="3"/>
  <c r="O171" i="3"/>
  <c r="P170" i="3"/>
  <c r="O170" i="3"/>
  <c r="P169" i="3"/>
  <c r="O169" i="3"/>
  <c r="P168" i="3"/>
  <c r="O168" i="3"/>
  <c r="P167" i="3"/>
  <c r="O167" i="3"/>
  <c r="P166" i="3"/>
  <c r="O166" i="3"/>
  <c r="P165" i="3"/>
  <c r="O165" i="3"/>
  <c r="P164" i="3"/>
  <c r="O164" i="3"/>
  <c r="P163" i="3"/>
  <c r="O163" i="3"/>
  <c r="P162" i="3"/>
  <c r="O162" i="3"/>
  <c r="P161" i="3"/>
  <c r="O161" i="3"/>
  <c r="P160" i="3"/>
  <c r="O160" i="3"/>
  <c r="P159" i="3"/>
  <c r="O159" i="3"/>
  <c r="P158" i="3"/>
  <c r="O158" i="3"/>
  <c r="P157" i="3"/>
  <c r="O157" i="3"/>
  <c r="P156" i="3"/>
  <c r="O156" i="3"/>
  <c r="P155" i="3"/>
  <c r="O155" i="3"/>
  <c r="P154" i="3"/>
  <c r="O154" i="3"/>
  <c r="P153" i="3"/>
  <c r="O153" i="3"/>
  <c r="P152" i="3"/>
  <c r="O152" i="3"/>
  <c r="P151" i="3"/>
  <c r="O151" i="3"/>
  <c r="P150" i="3"/>
  <c r="O150" i="3"/>
  <c r="P149" i="3"/>
  <c r="O149" i="3"/>
  <c r="P148" i="3"/>
  <c r="O148" i="3"/>
  <c r="P147" i="3"/>
  <c r="O147" i="3"/>
  <c r="P146" i="3"/>
  <c r="O146" i="3"/>
  <c r="P145" i="3"/>
  <c r="O145" i="3"/>
  <c r="P144" i="3"/>
  <c r="O144" i="3"/>
  <c r="P143" i="3"/>
  <c r="O143" i="3"/>
  <c r="P142" i="3"/>
  <c r="O142" i="3"/>
  <c r="P141" i="3"/>
  <c r="O141" i="3"/>
  <c r="P140" i="3"/>
  <c r="O140" i="3"/>
  <c r="P139" i="3"/>
  <c r="O139" i="3"/>
  <c r="P138" i="3"/>
  <c r="O138" i="3"/>
  <c r="P137" i="3"/>
  <c r="O137" i="3"/>
  <c r="P136" i="3"/>
  <c r="O136" i="3"/>
  <c r="P135" i="3"/>
  <c r="O135" i="3"/>
  <c r="P134" i="3"/>
  <c r="O134" i="3"/>
  <c r="P133" i="3"/>
  <c r="O133" i="3"/>
  <c r="P132" i="3"/>
  <c r="O132" i="3"/>
  <c r="P131" i="3"/>
  <c r="O131" i="3"/>
  <c r="P130" i="3"/>
  <c r="O130" i="3"/>
  <c r="P129" i="3"/>
  <c r="O129" i="3"/>
  <c r="P128" i="3"/>
  <c r="O128" i="3"/>
  <c r="P127" i="3"/>
  <c r="O127" i="3"/>
  <c r="P126" i="3"/>
  <c r="O126" i="3"/>
  <c r="P125" i="3"/>
  <c r="O125" i="3"/>
  <c r="P124" i="3"/>
  <c r="O124" i="3"/>
  <c r="P123" i="3"/>
  <c r="O123" i="3"/>
  <c r="P122" i="3"/>
  <c r="O122" i="3"/>
  <c r="P121" i="3"/>
  <c r="O121" i="3"/>
  <c r="P120" i="3"/>
  <c r="O120" i="3"/>
  <c r="P119" i="3"/>
  <c r="O119" i="3"/>
  <c r="P118" i="3"/>
  <c r="O118" i="3"/>
  <c r="P117" i="3"/>
  <c r="O117" i="3"/>
  <c r="P116" i="3"/>
  <c r="O116" i="3"/>
  <c r="P115" i="3"/>
  <c r="O115" i="3"/>
  <c r="P114" i="3"/>
  <c r="O114" i="3"/>
  <c r="P113" i="3"/>
  <c r="O113" i="3"/>
  <c r="P112" i="3"/>
  <c r="O112" i="3"/>
  <c r="P111" i="3"/>
  <c r="O111" i="3"/>
  <c r="P110" i="3"/>
  <c r="O110" i="3"/>
  <c r="P109" i="3"/>
  <c r="O109" i="3"/>
  <c r="P108" i="3"/>
  <c r="O108" i="3"/>
  <c r="P107" i="3"/>
  <c r="O107" i="3"/>
  <c r="P106" i="3"/>
  <c r="O106" i="3"/>
  <c r="P105" i="3"/>
  <c r="O105" i="3"/>
  <c r="P104" i="3"/>
  <c r="O104" i="3"/>
  <c r="P103" i="3"/>
  <c r="O103" i="3"/>
  <c r="P102" i="3"/>
  <c r="O102" i="3"/>
  <c r="P101" i="3"/>
  <c r="O101" i="3"/>
  <c r="P100" i="3"/>
  <c r="O100" i="3"/>
  <c r="P99" i="3"/>
  <c r="O99" i="3"/>
  <c r="P98" i="3"/>
  <c r="O98" i="3"/>
  <c r="P97" i="3"/>
  <c r="O97" i="3"/>
  <c r="P96" i="3"/>
  <c r="O96" i="3"/>
  <c r="P95" i="3"/>
  <c r="O95" i="3"/>
  <c r="P94" i="3"/>
  <c r="O94" i="3"/>
  <c r="P93" i="3"/>
  <c r="O93" i="3"/>
  <c r="P92" i="3"/>
  <c r="O92" i="3"/>
  <c r="P91" i="3"/>
  <c r="O91" i="3"/>
  <c r="P90" i="3"/>
  <c r="O90" i="3"/>
  <c r="P89" i="3"/>
  <c r="O89" i="3"/>
  <c r="P88" i="3"/>
  <c r="O88" i="3"/>
  <c r="P87" i="3"/>
  <c r="O87" i="3"/>
  <c r="P86" i="3"/>
  <c r="O86" i="3"/>
  <c r="P85" i="3"/>
  <c r="O85" i="3"/>
  <c r="P84" i="3"/>
  <c r="O84" i="3"/>
  <c r="P83" i="3"/>
  <c r="O83" i="3"/>
  <c r="P82" i="3"/>
  <c r="O82" i="3"/>
  <c r="P81" i="3"/>
  <c r="O81" i="3"/>
  <c r="P80" i="3"/>
  <c r="O80" i="3"/>
  <c r="P79" i="3"/>
  <c r="O79" i="3"/>
  <c r="P78" i="3"/>
  <c r="O78" i="3"/>
  <c r="P77" i="3"/>
  <c r="O77" i="3"/>
  <c r="P76" i="3"/>
  <c r="O76" i="3"/>
  <c r="P75" i="3"/>
  <c r="O75" i="3"/>
  <c r="P74" i="3"/>
  <c r="O74" i="3"/>
  <c r="P73" i="3"/>
  <c r="O73" i="3"/>
  <c r="P72" i="3"/>
  <c r="O72" i="3"/>
  <c r="P71" i="3"/>
  <c r="O71" i="3"/>
  <c r="P70" i="3"/>
  <c r="O70" i="3"/>
  <c r="P69" i="3"/>
  <c r="O69" i="3"/>
  <c r="P68" i="3"/>
  <c r="O68" i="3"/>
  <c r="P67" i="3"/>
  <c r="O67" i="3"/>
  <c r="P66" i="3"/>
  <c r="O66" i="3"/>
  <c r="P65" i="3"/>
  <c r="O65" i="3"/>
  <c r="P64" i="3"/>
  <c r="O64" i="3"/>
  <c r="P63" i="3"/>
  <c r="O63" i="3"/>
  <c r="P62" i="3"/>
  <c r="O62" i="3"/>
  <c r="P61" i="3"/>
  <c r="O61" i="3"/>
  <c r="P60" i="3"/>
  <c r="O60" i="3"/>
  <c r="P59" i="3"/>
  <c r="O59" i="3"/>
  <c r="P58" i="3"/>
  <c r="O58" i="3"/>
  <c r="P57" i="3"/>
  <c r="O57" i="3"/>
  <c r="P56" i="3"/>
  <c r="O56" i="3"/>
  <c r="P55" i="3"/>
  <c r="O55" i="3"/>
  <c r="P54" i="3"/>
  <c r="O54" i="3"/>
  <c r="P53" i="3"/>
  <c r="O53" i="3"/>
  <c r="P52" i="3"/>
  <c r="O52" i="3"/>
  <c r="P51" i="3"/>
  <c r="O51" i="3"/>
  <c r="P50" i="3"/>
  <c r="O50" i="3"/>
  <c r="P49" i="3"/>
  <c r="O49" i="3"/>
  <c r="P48" i="3"/>
  <c r="O48" i="3"/>
  <c r="P47" i="3"/>
  <c r="O47" i="3"/>
  <c r="P46" i="3"/>
  <c r="O46" i="3"/>
  <c r="P45" i="3"/>
  <c r="O45" i="3"/>
  <c r="P44" i="3"/>
  <c r="O44" i="3"/>
  <c r="P43" i="3"/>
  <c r="O43" i="3"/>
  <c r="P42" i="3"/>
  <c r="O42" i="3"/>
  <c r="P41" i="3"/>
  <c r="O41" i="3"/>
  <c r="P40" i="3"/>
  <c r="O40" i="3"/>
  <c r="P39" i="3"/>
  <c r="O39" i="3"/>
  <c r="P38" i="3"/>
  <c r="O38" i="3"/>
  <c r="P37" i="3"/>
  <c r="O37" i="3"/>
  <c r="P36" i="3"/>
  <c r="O36" i="3"/>
  <c r="P35" i="3"/>
  <c r="O35" i="3"/>
  <c r="P34" i="3"/>
  <c r="O34" i="3"/>
  <c r="P33" i="3"/>
  <c r="O33" i="3"/>
  <c r="P32" i="3"/>
  <c r="O32" i="3"/>
  <c r="P31" i="3"/>
  <c r="O31" i="3"/>
  <c r="P30" i="3"/>
  <c r="O30" i="3"/>
  <c r="P29" i="3"/>
  <c r="O29" i="3"/>
  <c r="O404" i="3" s="1"/>
  <c r="W14" i="3"/>
  <c r="V14" i="3"/>
  <c r="U14" i="3"/>
  <c r="T14" i="3"/>
  <c r="S14" i="3"/>
  <c r="R14" i="3"/>
  <c r="Q14" i="3"/>
  <c r="X5" i="3"/>
  <c r="P5" i="3" s="1"/>
  <c r="W600" i="2"/>
  <c r="V600" i="2"/>
  <c r="U600" i="2"/>
  <c r="T600" i="2"/>
  <c r="S600" i="2"/>
  <c r="R600" i="2"/>
  <c r="Q600" i="2"/>
  <c r="P600" i="2"/>
  <c r="O600" i="2"/>
  <c r="N600" i="2" s="1"/>
  <c r="W599" i="2"/>
  <c r="V599" i="2"/>
  <c r="U599" i="2"/>
  <c r="T599" i="2"/>
  <c r="S599" i="2"/>
  <c r="R599" i="2"/>
  <c r="Q599" i="2"/>
  <c r="P599" i="2"/>
  <c r="O599" i="2"/>
  <c r="W598" i="2"/>
  <c r="V598" i="2"/>
  <c r="U598" i="2"/>
  <c r="T598" i="2"/>
  <c r="S598" i="2"/>
  <c r="R598" i="2"/>
  <c r="Q598" i="2"/>
  <c r="P598" i="2"/>
  <c r="O598" i="2"/>
  <c r="W597" i="2"/>
  <c r="V597" i="2"/>
  <c r="U597" i="2"/>
  <c r="T597" i="2"/>
  <c r="S597" i="2"/>
  <c r="R597" i="2"/>
  <c r="Q597" i="2"/>
  <c r="P597" i="2"/>
  <c r="O597" i="2"/>
  <c r="N597" i="2" s="1"/>
  <c r="W596" i="2"/>
  <c r="V596" i="2"/>
  <c r="U596" i="2"/>
  <c r="T596" i="2"/>
  <c r="S596" i="2"/>
  <c r="R596" i="2"/>
  <c r="Q596" i="2"/>
  <c r="P596" i="2"/>
  <c r="O596" i="2"/>
  <c r="N596" i="2" s="1"/>
  <c r="W595" i="2"/>
  <c r="V595" i="2"/>
  <c r="U595" i="2"/>
  <c r="T595" i="2"/>
  <c r="S595" i="2"/>
  <c r="R595" i="2"/>
  <c r="Q595" i="2"/>
  <c r="P595" i="2"/>
  <c r="O595" i="2"/>
  <c r="W594" i="2"/>
  <c r="V594" i="2"/>
  <c r="U594" i="2"/>
  <c r="T594" i="2"/>
  <c r="S594" i="2"/>
  <c r="R594" i="2"/>
  <c r="Q594" i="2"/>
  <c r="P594" i="2"/>
  <c r="O594" i="2"/>
  <c r="N594" i="2" s="1"/>
  <c r="W593" i="2"/>
  <c r="V593" i="2"/>
  <c r="U593" i="2"/>
  <c r="T593" i="2"/>
  <c r="S593" i="2"/>
  <c r="R593" i="2"/>
  <c r="Q593" i="2"/>
  <c r="P593" i="2"/>
  <c r="O593" i="2"/>
  <c r="W592" i="2"/>
  <c r="V592" i="2"/>
  <c r="U592" i="2"/>
  <c r="T592" i="2"/>
  <c r="S592" i="2"/>
  <c r="R592" i="2"/>
  <c r="Q592" i="2"/>
  <c r="P592" i="2"/>
  <c r="O592" i="2"/>
  <c r="N592" i="2" s="1"/>
  <c r="W591" i="2"/>
  <c r="V591" i="2"/>
  <c r="U591" i="2"/>
  <c r="T591" i="2"/>
  <c r="S591" i="2"/>
  <c r="R591" i="2"/>
  <c r="Q591" i="2"/>
  <c r="P591" i="2"/>
  <c r="O591" i="2"/>
  <c r="W590" i="2"/>
  <c r="V590" i="2"/>
  <c r="U590" i="2"/>
  <c r="T590" i="2"/>
  <c r="S590" i="2"/>
  <c r="R590" i="2"/>
  <c r="Q590" i="2"/>
  <c r="P590" i="2"/>
  <c r="O590" i="2"/>
  <c r="W589" i="2"/>
  <c r="V589" i="2"/>
  <c r="U589" i="2"/>
  <c r="T589" i="2"/>
  <c r="S589" i="2"/>
  <c r="R589" i="2"/>
  <c r="Q589" i="2"/>
  <c r="P589" i="2"/>
  <c r="O589" i="2"/>
  <c r="N589" i="2" s="1"/>
  <c r="W588" i="2"/>
  <c r="V588" i="2"/>
  <c r="U588" i="2"/>
  <c r="T588" i="2"/>
  <c r="S588" i="2"/>
  <c r="R588" i="2"/>
  <c r="Q588" i="2"/>
  <c r="P588" i="2"/>
  <c r="O588" i="2"/>
  <c r="N588" i="2" s="1"/>
  <c r="W587" i="2"/>
  <c r="V587" i="2"/>
  <c r="U587" i="2"/>
  <c r="T587" i="2"/>
  <c r="S587" i="2"/>
  <c r="R587" i="2"/>
  <c r="Q587" i="2"/>
  <c r="P587" i="2"/>
  <c r="O587" i="2"/>
  <c r="W586" i="2"/>
  <c r="V586" i="2"/>
  <c r="U586" i="2"/>
  <c r="T586" i="2"/>
  <c r="S586" i="2"/>
  <c r="R586" i="2"/>
  <c r="Q586" i="2"/>
  <c r="P586" i="2"/>
  <c r="O586" i="2"/>
  <c r="N586" i="2" s="1"/>
  <c r="W585" i="2"/>
  <c r="V585" i="2"/>
  <c r="U585" i="2"/>
  <c r="T585" i="2"/>
  <c r="S585" i="2"/>
  <c r="R585" i="2"/>
  <c r="Q585" i="2"/>
  <c r="P585" i="2"/>
  <c r="O585" i="2"/>
  <c r="W584" i="2"/>
  <c r="V584" i="2"/>
  <c r="U584" i="2"/>
  <c r="T584" i="2"/>
  <c r="S584" i="2"/>
  <c r="R584" i="2"/>
  <c r="Q584" i="2"/>
  <c r="P584" i="2"/>
  <c r="O584" i="2"/>
  <c r="N584" i="2" s="1"/>
  <c r="W583" i="2"/>
  <c r="V583" i="2"/>
  <c r="U583" i="2"/>
  <c r="T583" i="2"/>
  <c r="S583" i="2"/>
  <c r="R583" i="2"/>
  <c r="Q583" i="2"/>
  <c r="P583" i="2"/>
  <c r="O583" i="2"/>
  <c r="W582" i="2"/>
  <c r="V582" i="2"/>
  <c r="U582" i="2"/>
  <c r="T582" i="2"/>
  <c r="S582" i="2"/>
  <c r="R582" i="2"/>
  <c r="Q582" i="2"/>
  <c r="P582" i="2"/>
  <c r="O582" i="2"/>
  <c r="W581" i="2"/>
  <c r="V581" i="2"/>
  <c r="U581" i="2"/>
  <c r="T581" i="2"/>
  <c r="S581" i="2"/>
  <c r="R581" i="2"/>
  <c r="Q581" i="2"/>
  <c r="P581" i="2"/>
  <c r="O581" i="2"/>
  <c r="W580" i="2"/>
  <c r="V580" i="2"/>
  <c r="U580" i="2"/>
  <c r="T580" i="2"/>
  <c r="S580" i="2"/>
  <c r="R580" i="2"/>
  <c r="Q580" i="2"/>
  <c r="P580" i="2"/>
  <c r="O580" i="2"/>
  <c r="N580" i="2" s="1"/>
  <c r="W579" i="2"/>
  <c r="V579" i="2"/>
  <c r="U579" i="2"/>
  <c r="T579" i="2"/>
  <c r="S579" i="2"/>
  <c r="R579" i="2"/>
  <c r="Q579" i="2"/>
  <c r="P579" i="2"/>
  <c r="O579" i="2"/>
  <c r="W578" i="2"/>
  <c r="V578" i="2"/>
  <c r="U578" i="2"/>
  <c r="T578" i="2"/>
  <c r="S578" i="2"/>
  <c r="R578" i="2"/>
  <c r="Q578" i="2"/>
  <c r="P578" i="2"/>
  <c r="O578" i="2"/>
  <c r="N578" i="2" s="1"/>
  <c r="W577" i="2"/>
  <c r="V577" i="2"/>
  <c r="U577" i="2"/>
  <c r="T577" i="2"/>
  <c r="S577" i="2"/>
  <c r="R577" i="2"/>
  <c r="Q577" i="2"/>
  <c r="P577" i="2"/>
  <c r="O577" i="2"/>
  <c r="W576" i="2"/>
  <c r="V576" i="2"/>
  <c r="U576" i="2"/>
  <c r="T576" i="2"/>
  <c r="S576" i="2"/>
  <c r="R576" i="2"/>
  <c r="Q576" i="2"/>
  <c r="P576" i="2"/>
  <c r="O576" i="2"/>
  <c r="N576" i="2" s="1"/>
  <c r="W575" i="2"/>
  <c r="V575" i="2"/>
  <c r="U575" i="2"/>
  <c r="T575" i="2"/>
  <c r="S575" i="2"/>
  <c r="R575" i="2"/>
  <c r="Q575" i="2"/>
  <c r="P575" i="2"/>
  <c r="O575" i="2"/>
  <c r="W574" i="2"/>
  <c r="V574" i="2"/>
  <c r="U574" i="2"/>
  <c r="T574" i="2"/>
  <c r="S574" i="2"/>
  <c r="R574" i="2"/>
  <c r="Q574" i="2"/>
  <c r="P574" i="2"/>
  <c r="O574" i="2"/>
  <c r="W573" i="2"/>
  <c r="V573" i="2"/>
  <c r="U573" i="2"/>
  <c r="T573" i="2"/>
  <c r="S573" i="2"/>
  <c r="R573" i="2"/>
  <c r="Q573" i="2"/>
  <c r="P573" i="2"/>
  <c r="O573" i="2"/>
  <c r="N573" i="2" s="1"/>
  <c r="W572" i="2"/>
  <c r="V572" i="2"/>
  <c r="U572" i="2"/>
  <c r="T572" i="2"/>
  <c r="S572" i="2"/>
  <c r="R572" i="2"/>
  <c r="Q572" i="2"/>
  <c r="P572" i="2"/>
  <c r="O572" i="2"/>
  <c r="N572" i="2" s="1"/>
  <c r="W571" i="2"/>
  <c r="V571" i="2"/>
  <c r="U571" i="2"/>
  <c r="T571" i="2"/>
  <c r="S571" i="2"/>
  <c r="R571" i="2"/>
  <c r="Q571" i="2"/>
  <c r="P571" i="2"/>
  <c r="O571" i="2"/>
  <c r="W570" i="2"/>
  <c r="V570" i="2"/>
  <c r="U570" i="2"/>
  <c r="T570" i="2"/>
  <c r="S570" i="2"/>
  <c r="R570" i="2"/>
  <c r="Q570" i="2"/>
  <c r="P570" i="2"/>
  <c r="O570" i="2"/>
  <c r="N570" i="2" s="1"/>
  <c r="W569" i="2"/>
  <c r="V569" i="2"/>
  <c r="U569" i="2"/>
  <c r="T569" i="2"/>
  <c r="S569" i="2"/>
  <c r="R569" i="2"/>
  <c r="Q569" i="2"/>
  <c r="P569" i="2"/>
  <c r="O569" i="2"/>
  <c r="W568" i="2"/>
  <c r="V568" i="2"/>
  <c r="U568" i="2"/>
  <c r="T568" i="2"/>
  <c r="S568" i="2"/>
  <c r="R568" i="2"/>
  <c r="Q568" i="2"/>
  <c r="P568" i="2"/>
  <c r="O568" i="2"/>
  <c r="N568" i="2" s="1"/>
  <c r="W567" i="2"/>
  <c r="V567" i="2"/>
  <c r="U567" i="2"/>
  <c r="T567" i="2"/>
  <c r="S567" i="2"/>
  <c r="R567" i="2"/>
  <c r="Q567" i="2"/>
  <c r="P567" i="2"/>
  <c r="O567" i="2"/>
  <c r="W566" i="2"/>
  <c r="V566" i="2"/>
  <c r="U566" i="2"/>
  <c r="T566" i="2"/>
  <c r="S566" i="2"/>
  <c r="R566" i="2"/>
  <c r="Q566" i="2"/>
  <c r="P566" i="2"/>
  <c r="O566" i="2"/>
  <c r="W565" i="2"/>
  <c r="V565" i="2"/>
  <c r="U565" i="2"/>
  <c r="T565" i="2"/>
  <c r="S565" i="2"/>
  <c r="R565" i="2"/>
  <c r="Q565" i="2"/>
  <c r="P565" i="2"/>
  <c r="O565" i="2"/>
  <c r="W564" i="2"/>
  <c r="V564" i="2"/>
  <c r="U564" i="2"/>
  <c r="T564" i="2"/>
  <c r="S564" i="2"/>
  <c r="R564" i="2"/>
  <c r="Q564" i="2"/>
  <c r="P564" i="2"/>
  <c r="O564" i="2"/>
  <c r="N564" i="2" s="1"/>
  <c r="W563" i="2"/>
  <c r="V563" i="2"/>
  <c r="U563" i="2"/>
  <c r="T563" i="2"/>
  <c r="S563" i="2"/>
  <c r="R563" i="2"/>
  <c r="Q563" i="2"/>
  <c r="P563" i="2"/>
  <c r="O563" i="2"/>
  <c r="W562" i="2"/>
  <c r="V562" i="2"/>
  <c r="U562" i="2"/>
  <c r="T562" i="2"/>
  <c r="S562" i="2"/>
  <c r="R562" i="2"/>
  <c r="Q562" i="2"/>
  <c r="P562" i="2"/>
  <c r="O562" i="2"/>
  <c r="N562" i="2" s="1"/>
  <c r="W561" i="2"/>
  <c r="V561" i="2"/>
  <c r="U561" i="2"/>
  <c r="T561" i="2"/>
  <c r="S561" i="2"/>
  <c r="R561" i="2"/>
  <c r="Q561" i="2"/>
  <c r="P561" i="2"/>
  <c r="O561" i="2"/>
  <c r="W560" i="2"/>
  <c r="V560" i="2"/>
  <c r="U560" i="2"/>
  <c r="T560" i="2"/>
  <c r="S560" i="2"/>
  <c r="R560" i="2"/>
  <c r="Q560" i="2"/>
  <c r="P560" i="2"/>
  <c r="O560" i="2"/>
  <c r="N560" i="2" s="1"/>
  <c r="W559" i="2"/>
  <c r="V559" i="2"/>
  <c r="U559" i="2"/>
  <c r="T559" i="2"/>
  <c r="S559" i="2"/>
  <c r="R559" i="2"/>
  <c r="Q559" i="2"/>
  <c r="P559" i="2"/>
  <c r="O559" i="2"/>
  <c r="W558" i="2"/>
  <c r="V558" i="2"/>
  <c r="U558" i="2"/>
  <c r="T558" i="2"/>
  <c r="S558" i="2"/>
  <c r="R558" i="2"/>
  <c r="Q558" i="2"/>
  <c r="P558" i="2"/>
  <c r="O558" i="2"/>
  <c r="W557" i="2"/>
  <c r="V557" i="2"/>
  <c r="U557" i="2"/>
  <c r="T557" i="2"/>
  <c r="S557" i="2"/>
  <c r="R557" i="2"/>
  <c r="Q557" i="2"/>
  <c r="P557" i="2"/>
  <c r="O557" i="2"/>
  <c r="N557" i="2" s="1"/>
  <c r="W556" i="2"/>
  <c r="V556" i="2"/>
  <c r="U556" i="2"/>
  <c r="T556" i="2"/>
  <c r="S556" i="2"/>
  <c r="R556" i="2"/>
  <c r="Q556" i="2"/>
  <c r="P556" i="2"/>
  <c r="O556" i="2"/>
  <c r="N556" i="2" s="1"/>
  <c r="W555" i="2"/>
  <c r="V555" i="2"/>
  <c r="U555" i="2"/>
  <c r="T555" i="2"/>
  <c r="S555" i="2"/>
  <c r="R555" i="2"/>
  <c r="Q555" i="2"/>
  <c r="P555" i="2"/>
  <c r="O555" i="2"/>
  <c r="W554" i="2"/>
  <c r="V554" i="2"/>
  <c r="U554" i="2"/>
  <c r="T554" i="2"/>
  <c r="S554" i="2"/>
  <c r="R554" i="2"/>
  <c r="Q554" i="2"/>
  <c r="P554" i="2"/>
  <c r="O554" i="2"/>
  <c r="N554" i="2" s="1"/>
  <c r="W553" i="2"/>
  <c r="V553" i="2"/>
  <c r="U553" i="2"/>
  <c r="T553" i="2"/>
  <c r="S553" i="2"/>
  <c r="R553" i="2"/>
  <c r="Q553" i="2"/>
  <c r="P553" i="2"/>
  <c r="O553" i="2"/>
  <c r="W552" i="2"/>
  <c r="V552" i="2"/>
  <c r="U552" i="2"/>
  <c r="T552" i="2"/>
  <c r="S552" i="2"/>
  <c r="R552" i="2"/>
  <c r="Q552" i="2"/>
  <c r="P552" i="2"/>
  <c r="O552" i="2"/>
  <c r="N552" i="2" s="1"/>
  <c r="W551" i="2"/>
  <c r="V551" i="2"/>
  <c r="U551" i="2"/>
  <c r="T551" i="2"/>
  <c r="S551" i="2"/>
  <c r="R551" i="2"/>
  <c r="Q551" i="2"/>
  <c r="P551" i="2"/>
  <c r="O551" i="2"/>
  <c r="W550" i="2"/>
  <c r="V550" i="2"/>
  <c r="U550" i="2"/>
  <c r="T550" i="2"/>
  <c r="S550" i="2"/>
  <c r="R550" i="2"/>
  <c r="Q550" i="2"/>
  <c r="P550" i="2"/>
  <c r="O550" i="2"/>
  <c r="W549" i="2"/>
  <c r="V549" i="2"/>
  <c r="U549" i="2"/>
  <c r="T549" i="2"/>
  <c r="S549" i="2"/>
  <c r="R549" i="2"/>
  <c r="Q549" i="2"/>
  <c r="P549" i="2"/>
  <c r="O549" i="2"/>
  <c r="N549" i="2" s="1"/>
  <c r="W548" i="2"/>
  <c r="V548" i="2"/>
  <c r="U548" i="2"/>
  <c r="T548" i="2"/>
  <c r="S548" i="2"/>
  <c r="R548" i="2"/>
  <c r="Q548" i="2"/>
  <c r="P548" i="2"/>
  <c r="O548" i="2"/>
  <c r="N548" i="2" s="1"/>
  <c r="W547" i="2"/>
  <c r="V547" i="2"/>
  <c r="U547" i="2"/>
  <c r="T547" i="2"/>
  <c r="S547" i="2"/>
  <c r="R547" i="2"/>
  <c r="Q547" i="2"/>
  <c r="P547" i="2"/>
  <c r="O547" i="2"/>
  <c r="W546" i="2"/>
  <c r="V546" i="2"/>
  <c r="U546" i="2"/>
  <c r="T546" i="2"/>
  <c r="S546" i="2"/>
  <c r="R546" i="2"/>
  <c r="Q546" i="2"/>
  <c r="P546" i="2"/>
  <c r="O546" i="2"/>
  <c r="N546" i="2" s="1"/>
  <c r="W545" i="2"/>
  <c r="V545" i="2"/>
  <c r="U545" i="2"/>
  <c r="T545" i="2"/>
  <c r="S545" i="2"/>
  <c r="R545" i="2"/>
  <c r="Q545" i="2"/>
  <c r="P545" i="2"/>
  <c r="O545" i="2"/>
  <c r="W544" i="2"/>
  <c r="V544" i="2"/>
  <c r="U544" i="2"/>
  <c r="T544" i="2"/>
  <c r="S544" i="2"/>
  <c r="R544" i="2"/>
  <c r="Q544" i="2"/>
  <c r="P544" i="2"/>
  <c r="O544" i="2"/>
  <c r="N544" i="2" s="1"/>
  <c r="W543" i="2"/>
  <c r="V543" i="2"/>
  <c r="U543" i="2"/>
  <c r="T543" i="2"/>
  <c r="S543" i="2"/>
  <c r="R543" i="2"/>
  <c r="Q543" i="2"/>
  <c r="P543" i="2"/>
  <c r="O543" i="2"/>
  <c r="W542" i="2"/>
  <c r="V542" i="2"/>
  <c r="U542" i="2"/>
  <c r="T542" i="2"/>
  <c r="S542" i="2"/>
  <c r="R542" i="2"/>
  <c r="Q542" i="2"/>
  <c r="P542" i="2"/>
  <c r="O542" i="2"/>
  <c r="W541" i="2"/>
  <c r="V541" i="2"/>
  <c r="U541" i="2"/>
  <c r="T541" i="2"/>
  <c r="S541" i="2"/>
  <c r="R541" i="2"/>
  <c r="Q541" i="2"/>
  <c r="P541" i="2"/>
  <c r="O541" i="2"/>
  <c r="N541" i="2" s="1"/>
  <c r="W540" i="2"/>
  <c r="V540" i="2"/>
  <c r="U540" i="2"/>
  <c r="T540" i="2"/>
  <c r="S540" i="2"/>
  <c r="R540" i="2"/>
  <c r="Q540" i="2"/>
  <c r="P540" i="2"/>
  <c r="O540" i="2"/>
  <c r="N540" i="2" s="1"/>
  <c r="W539" i="2"/>
  <c r="V539" i="2"/>
  <c r="U539" i="2"/>
  <c r="T539" i="2"/>
  <c r="S539" i="2"/>
  <c r="R539" i="2"/>
  <c r="Q539" i="2"/>
  <c r="P539" i="2"/>
  <c r="O539" i="2"/>
  <c r="W538" i="2"/>
  <c r="V538" i="2"/>
  <c r="U538" i="2"/>
  <c r="T538" i="2"/>
  <c r="S538" i="2"/>
  <c r="R538" i="2"/>
  <c r="Q538" i="2"/>
  <c r="P538" i="2"/>
  <c r="O538" i="2"/>
  <c r="N538" i="2" s="1"/>
  <c r="W537" i="2"/>
  <c r="V537" i="2"/>
  <c r="U537" i="2"/>
  <c r="T537" i="2"/>
  <c r="S537" i="2"/>
  <c r="R537" i="2"/>
  <c r="Q537" i="2"/>
  <c r="P537" i="2"/>
  <c r="O537" i="2"/>
  <c r="W536" i="2"/>
  <c r="V536" i="2"/>
  <c r="U536" i="2"/>
  <c r="T536" i="2"/>
  <c r="S536" i="2"/>
  <c r="R536" i="2"/>
  <c r="Q536" i="2"/>
  <c r="P536" i="2"/>
  <c r="O536" i="2"/>
  <c r="N536" i="2" s="1"/>
  <c r="W535" i="2"/>
  <c r="V535" i="2"/>
  <c r="U535" i="2"/>
  <c r="T535" i="2"/>
  <c r="S535" i="2"/>
  <c r="R535" i="2"/>
  <c r="Q535" i="2"/>
  <c r="P535" i="2"/>
  <c r="O535" i="2"/>
  <c r="W534" i="2"/>
  <c r="V534" i="2"/>
  <c r="U534" i="2"/>
  <c r="T534" i="2"/>
  <c r="S534" i="2"/>
  <c r="R534" i="2"/>
  <c r="Q534" i="2"/>
  <c r="P534" i="2"/>
  <c r="O534" i="2"/>
  <c r="W533" i="2"/>
  <c r="V533" i="2"/>
  <c r="U533" i="2"/>
  <c r="T533" i="2"/>
  <c r="S533" i="2"/>
  <c r="R533" i="2"/>
  <c r="Q533" i="2"/>
  <c r="P533" i="2"/>
  <c r="O533" i="2"/>
  <c r="N533" i="2" s="1"/>
  <c r="W532" i="2"/>
  <c r="V532" i="2"/>
  <c r="U532" i="2"/>
  <c r="T532" i="2"/>
  <c r="S532" i="2"/>
  <c r="R532" i="2"/>
  <c r="Q532" i="2"/>
  <c r="P532" i="2"/>
  <c r="O532" i="2"/>
  <c r="N532" i="2" s="1"/>
  <c r="W531" i="2"/>
  <c r="V531" i="2"/>
  <c r="U531" i="2"/>
  <c r="T531" i="2"/>
  <c r="S531" i="2"/>
  <c r="R531" i="2"/>
  <c r="Q531" i="2"/>
  <c r="P531" i="2"/>
  <c r="O531" i="2"/>
  <c r="W530" i="2"/>
  <c r="V530" i="2"/>
  <c r="U530" i="2"/>
  <c r="T530" i="2"/>
  <c r="S530" i="2"/>
  <c r="R530" i="2"/>
  <c r="Q530" i="2"/>
  <c r="P530" i="2"/>
  <c r="O530" i="2"/>
  <c r="N530" i="2" s="1"/>
  <c r="W529" i="2"/>
  <c r="V529" i="2"/>
  <c r="U529" i="2"/>
  <c r="T529" i="2"/>
  <c r="S529" i="2"/>
  <c r="R529" i="2"/>
  <c r="Q529" i="2"/>
  <c r="P529" i="2"/>
  <c r="O529" i="2"/>
  <c r="W528" i="2"/>
  <c r="V528" i="2"/>
  <c r="U528" i="2"/>
  <c r="T528" i="2"/>
  <c r="S528" i="2"/>
  <c r="R528" i="2"/>
  <c r="Q528" i="2"/>
  <c r="P528" i="2"/>
  <c r="O528" i="2"/>
  <c r="N528" i="2" s="1"/>
  <c r="W527" i="2"/>
  <c r="V527" i="2"/>
  <c r="U527" i="2"/>
  <c r="T527" i="2"/>
  <c r="S527" i="2"/>
  <c r="R527" i="2"/>
  <c r="Q527" i="2"/>
  <c r="P527" i="2"/>
  <c r="O527" i="2"/>
  <c r="W526" i="2"/>
  <c r="V526" i="2"/>
  <c r="U526" i="2"/>
  <c r="T526" i="2"/>
  <c r="S526" i="2"/>
  <c r="R526" i="2"/>
  <c r="Q526" i="2"/>
  <c r="P526" i="2"/>
  <c r="O526" i="2"/>
  <c r="W525" i="2"/>
  <c r="V525" i="2"/>
  <c r="U525" i="2"/>
  <c r="T525" i="2"/>
  <c r="S525" i="2"/>
  <c r="R525" i="2"/>
  <c r="Q525" i="2"/>
  <c r="P525" i="2"/>
  <c r="O525" i="2"/>
  <c r="N525" i="2" s="1"/>
  <c r="W524" i="2"/>
  <c r="V524" i="2"/>
  <c r="U524" i="2"/>
  <c r="T524" i="2"/>
  <c r="S524" i="2"/>
  <c r="R524" i="2"/>
  <c r="Q524" i="2"/>
  <c r="P524" i="2"/>
  <c r="O524" i="2"/>
  <c r="N524" i="2" s="1"/>
  <c r="W523" i="2"/>
  <c r="V523" i="2"/>
  <c r="U523" i="2"/>
  <c r="T523" i="2"/>
  <c r="S523" i="2"/>
  <c r="R523" i="2"/>
  <c r="Q523" i="2"/>
  <c r="P523" i="2"/>
  <c r="O523" i="2"/>
  <c r="W522" i="2"/>
  <c r="V522" i="2"/>
  <c r="U522" i="2"/>
  <c r="T522" i="2"/>
  <c r="S522" i="2"/>
  <c r="R522" i="2"/>
  <c r="Q522" i="2"/>
  <c r="P522" i="2"/>
  <c r="O522" i="2"/>
  <c r="N522" i="2" s="1"/>
  <c r="W521" i="2"/>
  <c r="V521" i="2"/>
  <c r="U521" i="2"/>
  <c r="T521" i="2"/>
  <c r="S521" i="2"/>
  <c r="R521" i="2"/>
  <c r="Q521" i="2"/>
  <c r="P521" i="2"/>
  <c r="O521" i="2"/>
  <c r="W520" i="2"/>
  <c r="V520" i="2"/>
  <c r="U520" i="2"/>
  <c r="T520" i="2"/>
  <c r="S520" i="2"/>
  <c r="R520" i="2"/>
  <c r="Q520" i="2"/>
  <c r="P520" i="2"/>
  <c r="O520" i="2"/>
  <c r="N520" i="2" s="1"/>
  <c r="W519" i="2"/>
  <c r="V519" i="2"/>
  <c r="U519" i="2"/>
  <c r="T519" i="2"/>
  <c r="S519" i="2"/>
  <c r="R519" i="2"/>
  <c r="Q519" i="2"/>
  <c r="P519" i="2"/>
  <c r="O519" i="2"/>
  <c r="W518" i="2"/>
  <c r="V518" i="2"/>
  <c r="U518" i="2"/>
  <c r="T518" i="2"/>
  <c r="S518" i="2"/>
  <c r="R518" i="2"/>
  <c r="Q518" i="2"/>
  <c r="P518" i="2"/>
  <c r="O518" i="2"/>
  <c r="W517" i="2"/>
  <c r="V517" i="2"/>
  <c r="U517" i="2"/>
  <c r="T517" i="2"/>
  <c r="S517" i="2"/>
  <c r="R517" i="2"/>
  <c r="Q517" i="2"/>
  <c r="P517" i="2"/>
  <c r="O517" i="2"/>
  <c r="N517" i="2" s="1"/>
  <c r="W516" i="2"/>
  <c r="V516" i="2"/>
  <c r="U516" i="2"/>
  <c r="T516" i="2"/>
  <c r="S516" i="2"/>
  <c r="R516" i="2"/>
  <c r="Q516" i="2"/>
  <c r="P516" i="2"/>
  <c r="O516" i="2"/>
  <c r="N516" i="2" s="1"/>
  <c r="W515" i="2"/>
  <c r="V515" i="2"/>
  <c r="U515" i="2"/>
  <c r="T515" i="2"/>
  <c r="S515" i="2"/>
  <c r="R515" i="2"/>
  <c r="Q515" i="2"/>
  <c r="P515" i="2"/>
  <c r="O515" i="2"/>
  <c r="W514" i="2"/>
  <c r="V514" i="2"/>
  <c r="U514" i="2"/>
  <c r="T514" i="2"/>
  <c r="S514" i="2"/>
  <c r="R514" i="2"/>
  <c r="Q514" i="2"/>
  <c r="P514" i="2"/>
  <c r="O514" i="2"/>
  <c r="N514" i="2" s="1"/>
  <c r="W513" i="2"/>
  <c r="V513" i="2"/>
  <c r="U513" i="2"/>
  <c r="T513" i="2"/>
  <c r="S513" i="2"/>
  <c r="R513" i="2"/>
  <c r="Q513" i="2"/>
  <c r="P513" i="2"/>
  <c r="O513" i="2"/>
  <c r="W512" i="2"/>
  <c r="V512" i="2"/>
  <c r="U512" i="2"/>
  <c r="T512" i="2"/>
  <c r="S512" i="2"/>
  <c r="R512" i="2"/>
  <c r="Q512" i="2"/>
  <c r="P512" i="2"/>
  <c r="O512" i="2"/>
  <c r="N512" i="2" s="1"/>
  <c r="W511" i="2"/>
  <c r="V511" i="2"/>
  <c r="U511" i="2"/>
  <c r="T511" i="2"/>
  <c r="S511" i="2"/>
  <c r="R511" i="2"/>
  <c r="Q511" i="2"/>
  <c r="P511" i="2"/>
  <c r="O511" i="2"/>
  <c r="W510" i="2"/>
  <c r="V510" i="2"/>
  <c r="U510" i="2"/>
  <c r="T510" i="2"/>
  <c r="S510" i="2"/>
  <c r="R510" i="2"/>
  <c r="Q510" i="2"/>
  <c r="P510" i="2"/>
  <c r="O510" i="2"/>
  <c r="W509" i="2"/>
  <c r="V509" i="2"/>
  <c r="U509" i="2"/>
  <c r="T509" i="2"/>
  <c r="S509" i="2"/>
  <c r="R509" i="2"/>
  <c r="Q509" i="2"/>
  <c r="P509" i="2"/>
  <c r="O509" i="2"/>
  <c r="N509" i="2" s="1"/>
  <c r="W508" i="2"/>
  <c r="V508" i="2"/>
  <c r="U508" i="2"/>
  <c r="T508" i="2"/>
  <c r="S508" i="2"/>
  <c r="R508" i="2"/>
  <c r="Q508" i="2"/>
  <c r="P508" i="2"/>
  <c r="O508" i="2"/>
  <c r="N508" i="2" s="1"/>
  <c r="W507" i="2"/>
  <c r="V507" i="2"/>
  <c r="U507" i="2"/>
  <c r="T507" i="2"/>
  <c r="S507" i="2"/>
  <c r="R507" i="2"/>
  <c r="Q507" i="2"/>
  <c r="P507" i="2"/>
  <c r="O507" i="2"/>
  <c r="W506" i="2"/>
  <c r="V506" i="2"/>
  <c r="U506" i="2"/>
  <c r="T506" i="2"/>
  <c r="S506" i="2"/>
  <c r="R506" i="2"/>
  <c r="Q506" i="2"/>
  <c r="P506" i="2"/>
  <c r="O506" i="2"/>
  <c r="N506" i="2" s="1"/>
  <c r="W505" i="2"/>
  <c r="V505" i="2"/>
  <c r="U505" i="2"/>
  <c r="T505" i="2"/>
  <c r="S505" i="2"/>
  <c r="R505" i="2"/>
  <c r="Q505" i="2"/>
  <c r="P505" i="2"/>
  <c r="O505" i="2"/>
  <c r="W504" i="2"/>
  <c r="V504" i="2"/>
  <c r="U504" i="2"/>
  <c r="T504" i="2"/>
  <c r="S504" i="2"/>
  <c r="R504" i="2"/>
  <c r="Q504" i="2"/>
  <c r="P504" i="2"/>
  <c r="O504" i="2"/>
  <c r="N504" i="2" s="1"/>
  <c r="W503" i="2"/>
  <c r="V503" i="2"/>
  <c r="T503" i="2"/>
  <c r="S503" i="2"/>
  <c r="R503" i="2"/>
  <c r="Q503" i="2"/>
  <c r="P503" i="2"/>
  <c r="O503" i="2"/>
  <c r="N503" i="2" s="1"/>
  <c r="U503" i="2" s="1"/>
  <c r="W502" i="2"/>
  <c r="V502" i="2"/>
  <c r="U502" i="2"/>
  <c r="S502" i="2"/>
  <c r="R502" i="2"/>
  <c r="Q502" i="2"/>
  <c r="P502" i="2"/>
  <c r="O502" i="2"/>
  <c r="N502" i="2" s="1"/>
  <c r="T502" i="2" s="1"/>
  <c r="W501" i="2"/>
  <c r="V501" i="2"/>
  <c r="U501" i="2"/>
  <c r="T501" i="2"/>
  <c r="R501" i="2"/>
  <c r="Q501" i="2"/>
  <c r="P501" i="2"/>
  <c r="O501" i="2"/>
  <c r="N501" i="2" s="1"/>
  <c r="S501" i="2" s="1"/>
  <c r="W500" i="2"/>
  <c r="V500" i="2"/>
  <c r="U500" i="2"/>
  <c r="T500" i="2"/>
  <c r="S500" i="2"/>
  <c r="Q500" i="2"/>
  <c r="Q602" i="2" s="1"/>
  <c r="P500" i="2"/>
  <c r="O500" i="2"/>
  <c r="P400" i="2"/>
  <c r="O400" i="2"/>
  <c r="P399" i="2"/>
  <c r="O399" i="2"/>
  <c r="P398" i="2"/>
  <c r="O398" i="2"/>
  <c r="P397" i="2"/>
  <c r="O397" i="2"/>
  <c r="P396" i="2"/>
  <c r="O396" i="2"/>
  <c r="P395" i="2"/>
  <c r="O395" i="2"/>
  <c r="P394" i="2"/>
  <c r="O394" i="2"/>
  <c r="P393" i="2"/>
  <c r="O393" i="2"/>
  <c r="P392" i="2"/>
  <c r="O392" i="2"/>
  <c r="P391" i="2"/>
  <c r="O391" i="2"/>
  <c r="P390" i="2"/>
  <c r="O390" i="2"/>
  <c r="P389" i="2"/>
  <c r="O389" i="2"/>
  <c r="P388" i="2"/>
  <c r="O388" i="2"/>
  <c r="P387" i="2"/>
  <c r="O387" i="2"/>
  <c r="P386" i="2"/>
  <c r="O386" i="2"/>
  <c r="P385" i="2"/>
  <c r="O385" i="2"/>
  <c r="P384" i="2"/>
  <c r="O384" i="2"/>
  <c r="P383" i="2"/>
  <c r="O383" i="2"/>
  <c r="P382" i="2"/>
  <c r="O382" i="2"/>
  <c r="P381" i="2"/>
  <c r="O381" i="2"/>
  <c r="P380" i="2"/>
  <c r="O380" i="2"/>
  <c r="P379" i="2"/>
  <c r="O379" i="2"/>
  <c r="P378" i="2"/>
  <c r="O378" i="2"/>
  <c r="P377" i="2"/>
  <c r="O377" i="2"/>
  <c r="P376" i="2"/>
  <c r="O376" i="2"/>
  <c r="P375" i="2"/>
  <c r="O375" i="2"/>
  <c r="P374" i="2"/>
  <c r="O374" i="2"/>
  <c r="P373" i="2"/>
  <c r="O373" i="2"/>
  <c r="P372" i="2"/>
  <c r="O372" i="2"/>
  <c r="P371" i="2"/>
  <c r="O371" i="2"/>
  <c r="P370" i="2"/>
  <c r="O370" i="2"/>
  <c r="P369" i="2"/>
  <c r="O369" i="2"/>
  <c r="P368" i="2"/>
  <c r="O368" i="2"/>
  <c r="P367" i="2"/>
  <c r="O367" i="2"/>
  <c r="P366" i="2"/>
  <c r="O366" i="2"/>
  <c r="P365" i="2"/>
  <c r="O365" i="2"/>
  <c r="P364" i="2"/>
  <c r="O364" i="2"/>
  <c r="P363" i="2"/>
  <c r="O363" i="2"/>
  <c r="P362" i="2"/>
  <c r="O362" i="2"/>
  <c r="P361" i="2"/>
  <c r="O361" i="2"/>
  <c r="P360" i="2"/>
  <c r="O360" i="2"/>
  <c r="P359" i="2"/>
  <c r="O359" i="2"/>
  <c r="P358" i="2"/>
  <c r="O358" i="2"/>
  <c r="P357" i="2"/>
  <c r="O357" i="2"/>
  <c r="P356" i="2"/>
  <c r="O356" i="2"/>
  <c r="P355" i="2"/>
  <c r="O355" i="2"/>
  <c r="P354" i="2"/>
  <c r="O354" i="2"/>
  <c r="P353" i="2"/>
  <c r="O353" i="2"/>
  <c r="P352" i="2"/>
  <c r="O352" i="2"/>
  <c r="P351" i="2"/>
  <c r="O351" i="2"/>
  <c r="P350" i="2"/>
  <c r="O350" i="2"/>
  <c r="P349" i="2"/>
  <c r="O349" i="2"/>
  <c r="P348" i="2"/>
  <c r="O348" i="2"/>
  <c r="P347" i="2"/>
  <c r="O347" i="2"/>
  <c r="P346" i="2"/>
  <c r="O346" i="2"/>
  <c r="P345" i="2"/>
  <c r="O345" i="2"/>
  <c r="P344" i="2"/>
  <c r="O344" i="2"/>
  <c r="P343" i="2"/>
  <c r="O343" i="2"/>
  <c r="P342" i="2"/>
  <c r="O342" i="2"/>
  <c r="P341" i="2"/>
  <c r="O341" i="2"/>
  <c r="P340" i="2"/>
  <c r="O340" i="2"/>
  <c r="P339" i="2"/>
  <c r="O339" i="2"/>
  <c r="P338" i="2"/>
  <c r="O338" i="2"/>
  <c r="P337" i="2"/>
  <c r="O337" i="2"/>
  <c r="P336" i="2"/>
  <c r="O336" i="2"/>
  <c r="P335" i="2"/>
  <c r="O335" i="2"/>
  <c r="P334" i="2"/>
  <c r="O334" i="2"/>
  <c r="P333" i="2"/>
  <c r="O333" i="2"/>
  <c r="P332" i="2"/>
  <c r="O332" i="2"/>
  <c r="P331" i="2"/>
  <c r="O331" i="2"/>
  <c r="P330" i="2"/>
  <c r="O330" i="2"/>
  <c r="P329" i="2"/>
  <c r="O329" i="2"/>
  <c r="P328" i="2"/>
  <c r="O328" i="2"/>
  <c r="P327" i="2"/>
  <c r="O327" i="2"/>
  <c r="P326" i="2"/>
  <c r="O326" i="2"/>
  <c r="P325" i="2"/>
  <c r="O325" i="2"/>
  <c r="P324" i="2"/>
  <c r="O324" i="2"/>
  <c r="P323" i="2"/>
  <c r="O323" i="2"/>
  <c r="P322" i="2"/>
  <c r="O322" i="2"/>
  <c r="P321" i="2"/>
  <c r="O321" i="2"/>
  <c r="P320" i="2"/>
  <c r="O320" i="2"/>
  <c r="P319" i="2"/>
  <c r="O319" i="2"/>
  <c r="P318" i="2"/>
  <c r="O318" i="2"/>
  <c r="P317" i="2"/>
  <c r="O317" i="2"/>
  <c r="P316" i="2"/>
  <c r="O316" i="2"/>
  <c r="P315" i="2"/>
  <c r="O315" i="2"/>
  <c r="P314" i="2"/>
  <c r="O314" i="2"/>
  <c r="P313" i="2"/>
  <c r="O313" i="2"/>
  <c r="P312" i="2"/>
  <c r="O312" i="2"/>
  <c r="P311" i="2"/>
  <c r="O311" i="2"/>
  <c r="P310" i="2"/>
  <c r="O310" i="2"/>
  <c r="P309" i="2"/>
  <c r="O309" i="2"/>
  <c r="P308" i="2"/>
  <c r="O308" i="2"/>
  <c r="P307" i="2"/>
  <c r="O307" i="2"/>
  <c r="P306" i="2"/>
  <c r="O306" i="2"/>
  <c r="P305" i="2"/>
  <c r="O305" i="2"/>
  <c r="P304" i="2"/>
  <c r="O304" i="2"/>
  <c r="P303" i="2"/>
  <c r="O303" i="2"/>
  <c r="P302" i="2"/>
  <c r="O302" i="2"/>
  <c r="P301" i="2"/>
  <c r="O301" i="2"/>
  <c r="P300" i="2"/>
  <c r="O300" i="2"/>
  <c r="P299" i="2"/>
  <c r="O299" i="2"/>
  <c r="P298" i="2"/>
  <c r="O298" i="2"/>
  <c r="P297" i="2"/>
  <c r="O297" i="2"/>
  <c r="P296" i="2"/>
  <c r="O296" i="2"/>
  <c r="P295" i="2"/>
  <c r="O295" i="2"/>
  <c r="P294" i="2"/>
  <c r="O294" i="2"/>
  <c r="P293" i="2"/>
  <c r="O293" i="2"/>
  <c r="P292" i="2"/>
  <c r="O292" i="2"/>
  <c r="P291" i="2"/>
  <c r="O291" i="2"/>
  <c r="P290" i="2"/>
  <c r="O290" i="2"/>
  <c r="P289" i="2"/>
  <c r="O289" i="2"/>
  <c r="P288" i="2"/>
  <c r="O288" i="2"/>
  <c r="P287" i="2"/>
  <c r="O287" i="2"/>
  <c r="P286" i="2"/>
  <c r="O286" i="2"/>
  <c r="P285" i="2"/>
  <c r="O285" i="2"/>
  <c r="P284" i="2"/>
  <c r="O284" i="2"/>
  <c r="P283" i="2"/>
  <c r="O283" i="2"/>
  <c r="P282" i="2"/>
  <c r="O282" i="2"/>
  <c r="P281" i="2"/>
  <c r="O281" i="2"/>
  <c r="P280" i="2"/>
  <c r="O280" i="2"/>
  <c r="P279" i="2"/>
  <c r="O279" i="2"/>
  <c r="P278" i="2"/>
  <c r="O278" i="2"/>
  <c r="P277" i="2"/>
  <c r="O277" i="2"/>
  <c r="P276" i="2"/>
  <c r="O276" i="2"/>
  <c r="P275" i="2"/>
  <c r="O275" i="2"/>
  <c r="P274" i="2"/>
  <c r="O274" i="2"/>
  <c r="P273" i="2"/>
  <c r="O273" i="2"/>
  <c r="P272" i="2"/>
  <c r="O272" i="2"/>
  <c r="P271" i="2"/>
  <c r="O271" i="2"/>
  <c r="P270" i="2"/>
  <c r="O270" i="2"/>
  <c r="P269" i="2"/>
  <c r="O269" i="2"/>
  <c r="P268" i="2"/>
  <c r="O268" i="2"/>
  <c r="P267" i="2"/>
  <c r="O267" i="2"/>
  <c r="P266" i="2"/>
  <c r="O266" i="2"/>
  <c r="P265" i="2"/>
  <c r="O265" i="2"/>
  <c r="P264" i="2"/>
  <c r="O264" i="2"/>
  <c r="P263" i="2"/>
  <c r="O263" i="2"/>
  <c r="P262" i="2"/>
  <c r="O262" i="2"/>
  <c r="P261" i="2"/>
  <c r="O261" i="2"/>
  <c r="P260" i="2"/>
  <c r="O260" i="2"/>
  <c r="P259" i="2"/>
  <c r="O259" i="2"/>
  <c r="P258" i="2"/>
  <c r="O258" i="2"/>
  <c r="P257" i="2"/>
  <c r="O257" i="2"/>
  <c r="P256" i="2"/>
  <c r="O256" i="2"/>
  <c r="P255" i="2"/>
  <c r="O255" i="2"/>
  <c r="P254" i="2"/>
  <c r="O254" i="2"/>
  <c r="P253" i="2"/>
  <c r="O253" i="2"/>
  <c r="P252" i="2"/>
  <c r="O252" i="2"/>
  <c r="P251" i="2"/>
  <c r="O251" i="2"/>
  <c r="P250" i="2"/>
  <c r="O250" i="2"/>
  <c r="P249" i="2"/>
  <c r="O249" i="2"/>
  <c r="P248" i="2"/>
  <c r="O248" i="2"/>
  <c r="P247" i="2"/>
  <c r="O247" i="2"/>
  <c r="P246" i="2"/>
  <c r="O246" i="2"/>
  <c r="P245" i="2"/>
  <c r="O245" i="2"/>
  <c r="P244" i="2"/>
  <c r="O244" i="2"/>
  <c r="P243" i="2"/>
  <c r="O243" i="2"/>
  <c r="P242" i="2"/>
  <c r="O242" i="2"/>
  <c r="P241" i="2"/>
  <c r="O241" i="2"/>
  <c r="P240" i="2"/>
  <c r="O240" i="2"/>
  <c r="P239" i="2"/>
  <c r="O239" i="2"/>
  <c r="P238" i="2"/>
  <c r="O238" i="2"/>
  <c r="P237" i="2"/>
  <c r="O237" i="2"/>
  <c r="P236" i="2"/>
  <c r="O236" i="2"/>
  <c r="P235" i="2"/>
  <c r="O235" i="2"/>
  <c r="P234" i="2"/>
  <c r="O234" i="2"/>
  <c r="P233" i="2"/>
  <c r="O233" i="2"/>
  <c r="P232" i="2"/>
  <c r="O232" i="2"/>
  <c r="P231" i="2"/>
  <c r="O231" i="2"/>
  <c r="P230" i="2"/>
  <c r="O230" i="2"/>
  <c r="P229" i="2"/>
  <c r="O229" i="2"/>
  <c r="P228" i="2"/>
  <c r="O228" i="2"/>
  <c r="P227" i="2"/>
  <c r="O227" i="2"/>
  <c r="P226" i="2"/>
  <c r="O226" i="2"/>
  <c r="P225" i="2"/>
  <c r="O225" i="2"/>
  <c r="P224" i="2"/>
  <c r="O224" i="2"/>
  <c r="P223" i="2"/>
  <c r="O223" i="2"/>
  <c r="P222" i="2"/>
  <c r="O222" i="2"/>
  <c r="P221" i="2"/>
  <c r="O221" i="2"/>
  <c r="P220" i="2"/>
  <c r="O220" i="2"/>
  <c r="P214" i="2"/>
  <c r="O214" i="2"/>
  <c r="P213" i="2"/>
  <c r="O213" i="2"/>
  <c r="P212" i="2"/>
  <c r="O212" i="2"/>
  <c r="P211" i="2"/>
  <c r="O211" i="2"/>
  <c r="P210" i="2"/>
  <c r="O210" i="2"/>
  <c r="P209" i="2"/>
  <c r="O209" i="2"/>
  <c r="P208" i="2"/>
  <c r="O208" i="2"/>
  <c r="P207" i="2"/>
  <c r="O207" i="2"/>
  <c r="P206" i="2"/>
  <c r="O206" i="2"/>
  <c r="P205" i="2"/>
  <c r="O205" i="2"/>
  <c r="P204" i="2"/>
  <c r="O204" i="2"/>
  <c r="P203" i="2"/>
  <c r="O203" i="2"/>
  <c r="P202" i="2"/>
  <c r="O202" i="2"/>
  <c r="P201" i="2"/>
  <c r="O201" i="2"/>
  <c r="P200" i="2"/>
  <c r="O200" i="2"/>
  <c r="P199" i="2"/>
  <c r="O199" i="2"/>
  <c r="P198" i="2"/>
  <c r="O198" i="2"/>
  <c r="P197" i="2"/>
  <c r="O197" i="2"/>
  <c r="P196" i="2"/>
  <c r="O196" i="2"/>
  <c r="P195" i="2"/>
  <c r="O195" i="2"/>
  <c r="P194" i="2"/>
  <c r="O194" i="2"/>
  <c r="P193" i="2"/>
  <c r="O193" i="2"/>
  <c r="P192" i="2"/>
  <c r="O192" i="2"/>
  <c r="P191" i="2"/>
  <c r="O191" i="2"/>
  <c r="P190" i="2"/>
  <c r="O190" i="2"/>
  <c r="P189" i="2"/>
  <c r="O189" i="2"/>
  <c r="P188" i="2"/>
  <c r="O188" i="2"/>
  <c r="P187" i="2"/>
  <c r="O187" i="2"/>
  <c r="P186" i="2"/>
  <c r="O186" i="2"/>
  <c r="P185" i="2"/>
  <c r="O185" i="2"/>
  <c r="P184" i="2"/>
  <c r="O184" i="2"/>
  <c r="P183" i="2"/>
  <c r="O183" i="2"/>
  <c r="P182" i="2"/>
  <c r="O182" i="2"/>
  <c r="P181" i="2"/>
  <c r="O181" i="2"/>
  <c r="P180" i="2"/>
  <c r="O180" i="2"/>
  <c r="P179" i="2"/>
  <c r="O179" i="2"/>
  <c r="P178" i="2"/>
  <c r="O178" i="2"/>
  <c r="P177" i="2"/>
  <c r="O177" i="2"/>
  <c r="P176" i="2"/>
  <c r="O176" i="2"/>
  <c r="P175" i="2"/>
  <c r="O175" i="2"/>
  <c r="P174" i="2"/>
  <c r="O174" i="2"/>
  <c r="P173" i="2"/>
  <c r="O173" i="2"/>
  <c r="P172" i="2"/>
  <c r="O172" i="2"/>
  <c r="P171" i="2"/>
  <c r="O171" i="2"/>
  <c r="P170" i="2"/>
  <c r="O170" i="2"/>
  <c r="P169" i="2"/>
  <c r="O169" i="2"/>
  <c r="P168" i="2"/>
  <c r="O168" i="2"/>
  <c r="P167" i="2"/>
  <c r="O167" i="2"/>
  <c r="P166" i="2"/>
  <c r="O166" i="2"/>
  <c r="P165" i="2"/>
  <c r="O165" i="2"/>
  <c r="P164" i="2"/>
  <c r="O164" i="2"/>
  <c r="P163" i="2"/>
  <c r="O163" i="2"/>
  <c r="P162" i="2"/>
  <c r="O162" i="2"/>
  <c r="P161" i="2"/>
  <c r="O161" i="2"/>
  <c r="P160" i="2"/>
  <c r="O160" i="2"/>
  <c r="P159" i="2"/>
  <c r="O159" i="2"/>
  <c r="P158" i="2"/>
  <c r="O158" i="2"/>
  <c r="P157" i="2"/>
  <c r="O157" i="2"/>
  <c r="P156" i="2"/>
  <c r="O156" i="2"/>
  <c r="P155" i="2"/>
  <c r="O155" i="2"/>
  <c r="P154" i="2"/>
  <c r="O154" i="2"/>
  <c r="P153" i="2"/>
  <c r="O153" i="2"/>
  <c r="P152" i="2"/>
  <c r="O152" i="2"/>
  <c r="P151" i="2"/>
  <c r="O151" i="2"/>
  <c r="P150" i="2"/>
  <c r="O150" i="2"/>
  <c r="P149" i="2"/>
  <c r="O149" i="2"/>
  <c r="P148" i="2"/>
  <c r="O148" i="2"/>
  <c r="P147" i="2"/>
  <c r="O147" i="2"/>
  <c r="P146" i="2"/>
  <c r="O146" i="2"/>
  <c r="P145" i="2"/>
  <c r="O145" i="2"/>
  <c r="P144" i="2"/>
  <c r="O144" i="2"/>
  <c r="P143" i="2"/>
  <c r="O143" i="2"/>
  <c r="P142" i="2"/>
  <c r="O142" i="2"/>
  <c r="P141" i="2"/>
  <c r="O141" i="2"/>
  <c r="P140" i="2"/>
  <c r="O140" i="2"/>
  <c r="P139" i="2"/>
  <c r="O139" i="2"/>
  <c r="P138" i="2"/>
  <c r="O138" i="2"/>
  <c r="P137" i="2"/>
  <c r="O137" i="2"/>
  <c r="P136" i="2"/>
  <c r="O136" i="2"/>
  <c r="P135" i="2"/>
  <c r="O135" i="2"/>
  <c r="P134" i="2"/>
  <c r="O134" i="2"/>
  <c r="P133" i="2"/>
  <c r="O133" i="2"/>
  <c r="P132" i="2"/>
  <c r="O132" i="2"/>
  <c r="P131" i="2"/>
  <c r="O131" i="2"/>
  <c r="P130" i="2"/>
  <c r="O130" i="2"/>
  <c r="P129" i="2"/>
  <c r="O129" i="2"/>
  <c r="P128" i="2"/>
  <c r="O128" i="2"/>
  <c r="P127" i="2"/>
  <c r="O127" i="2"/>
  <c r="P126" i="2"/>
  <c r="O126" i="2"/>
  <c r="P125" i="2"/>
  <c r="O125" i="2"/>
  <c r="P124" i="2"/>
  <c r="O124" i="2"/>
  <c r="P123" i="2"/>
  <c r="O123" i="2"/>
  <c r="P122" i="2"/>
  <c r="O122" i="2"/>
  <c r="P121" i="2"/>
  <c r="O121" i="2"/>
  <c r="P120" i="2"/>
  <c r="O120" i="2"/>
  <c r="P119" i="2"/>
  <c r="O119" i="2"/>
  <c r="P118" i="2"/>
  <c r="O118" i="2"/>
  <c r="P117" i="2"/>
  <c r="O117" i="2"/>
  <c r="P116" i="2"/>
  <c r="O116" i="2"/>
  <c r="P115" i="2"/>
  <c r="O115" i="2"/>
  <c r="P114" i="2"/>
  <c r="O114" i="2"/>
  <c r="P113" i="2"/>
  <c r="O113" i="2"/>
  <c r="P112" i="2"/>
  <c r="O112" i="2"/>
  <c r="P111" i="2"/>
  <c r="O111" i="2"/>
  <c r="P110" i="2"/>
  <c r="O110" i="2"/>
  <c r="P109" i="2"/>
  <c r="O109" i="2"/>
  <c r="P108" i="2"/>
  <c r="O108" i="2"/>
  <c r="P107" i="2"/>
  <c r="O107" i="2"/>
  <c r="P106" i="2"/>
  <c r="O106" i="2"/>
  <c r="P105" i="2"/>
  <c r="O105" i="2"/>
  <c r="P104" i="2"/>
  <c r="O104" i="2"/>
  <c r="P103" i="2"/>
  <c r="O103" i="2"/>
  <c r="P102" i="2"/>
  <c r="O102" i="2"/>
  <c r="P101" i="2"/>
  <c r="O101" i="2"/>
  <c r="P100" i="2"/>
  <c r="O100" i="2"/>
  <c r="P99" i="2"/>
  <c r="O99" i="2"/>
  <c r="P98" i="2"/>
  <c r="O98" i="2"/>
  <c r="P97" i="2"/>
  <c r="O97" i="2"/>
  <c r="P96" i="2"/>
  <c r="O96" i="2"/>
  <c r="P95" i="2"/>
  <c r="O95" i="2"/>
  <c r="P94" i="2"/>
  <c r="O94" i="2"/>
  <c r="P93" i="2"/>
  <c r="O93" i="2"/>
  <c r="P92" i="2"/>
  <c r="O92" i="2"/>
  <c r="P91" i="2"/>
  <c r="O91" i="2"/>
  <c r="P90" i="2"/>
  <c r="O90" i="2"/>
  <c r="P89" i="2"/>
  <c r="O89" i="2"/>
  <c r="P88" i="2"/>
  <c r="O88" i="2"/>
  <c r="P87" i="2"/>
  <c r="O87" i="2"/>
  <c r="P86" i="2"/>
  <c r="O86" i="2"/>
  <c r="P85" i="2"/>
  <c r="O85" i="2"/>
  <c r="P84" i="2"/>
  <c r="O84" i="2"/>
  <c r="P83" i="2"/>
  <c r="O83" i="2"/>
  <c r="P82" i="2"/>
  <c r="O82" i="2"/>
  <c r="P81" i="2"/>
  <c r="O81" i="2"/>
  <c r="P80" i="2"/>
  <c r="O80" i="2"/>
  <c r="P79" i="2"/>
  <c r="O79" i="2"/>
  <c r="P78" i="2"/>
  <c r="O78" i="2"/>
  <c r="P77" i="2"/>
  <c r="O77" i="2"/>
  <c r="P76" i="2"/>
  <c r="O76" i="2"/>
  <c r="P75" i="2"/>
  <c r="O75" i="2"/>
  <c r="P74" i="2"/>
  <c r="O74" i="2"/>
  <c r="P73" i="2"/>
  <c r="O73" i="2"/>
  <c r="P72" i="2"/>
  <c r="O72" i="2"/>
  <c r="P71" i="2"/>
  <c r="O71" i="2"/>
  <c r="P70" i="2"/>
  <c r="O70" i="2"/>
  <c r="P69" i="2"/>
  <c r="O69" i="2"/>
  <c r="P68" i="2"/>
  <c r="O68" i="2"/>
  <c r="P67" i="2"/>
  <c r="O67" i="2"/>
  <c r="P66" i="2"/>
  <c r="O66" i="2"/>
  <c r="P65" i="2"/>
  <c r="O65" i="2"/>
  <c r="P64" i="2"/>
  <c r="O64" i="2"/>
  <c r="P63" i="2"/>
  <c r="O63" i="2"/>
  <c r="P62" i="2"/>
  <c r="O62" i="2"/>
  <c r="P61" i="2"/>
  <c r="O61" i="2"/>
  <c r="P60" i="2"/>
  <c r="O60" i="2"/>
  <c r="P59" i="2"/>
  <c r="O59" i="2"/>
  <c r="P58" i="2"/>
  <c r="O58" i="2"/>
  <c r="P57" i="2"/>
  <c r="O57" i="2"/>
  <c r="P56" i="2"/>
  <c r="O56" i="2"/>
  <c r="P55" i="2"/>
  <c r="O55" i="2"/>
  <c r="P54" i="2"/>
  <c r="O54" i="2"/>
  <c r="P53" i="2"/>
  <c r="O53" i="2"/>
  <c r="P52" i="2"/>
  <c r="O52" i="2"/>
  <c r="P51" i="2"/>
  <c r="O51" i="2"/>
  <c r="P50" i="2"/>
  <c r="O50" i="2"/>
  <c r="P49" i="2"/>
  <c r="O49" i="2"/>
  <c r="P48" i="2"/>
  <c r="O48" i="2"/>
  <c r="P47" i="2"/>
  <c r="O47" i="2"/>
  <c r="P46" i="2"/>
  <c r="O46" i="2"/>
  <c r="P45" i="2"/>
  <c r="O45" i="2"/>
  <c r="P44" i="2"/>
  <c r="O44" i="2"/>
  <c r="P43" i="2"/>
  <c r="O43" i="2"/>
  <c r="P42" i="2"/>
  <c r="O42" i="2"/>
  <c r="P41" i="2"/>
  <c r="O41" i="2"/>
  <c r="P40" i="2"/>
  <c r="O40" i="2"/>
  <c r="P39" i="2"/>
  <c r="O39" i="2"/>
  <c r="P38" i="2"/>
  <c r="O38" i="2"/>
  <c r="P37" i="2"/>
  <c r="O37" i="2"/>
  <c r="P36" i="2"/>
  <c r="O36" i="2"/>
  <c r="P35" i="2"/>
  <c r="O35" i="2"/>
  <c r="P34" i="2"/>
  <c r="O34" i="2"/>
  <c r="P33" i="2"/>
  <c r="O33" i="2"/>
  <c r="P32" i="2"/>
  <c r="O32" i="2"/>
  <c r="P31" i="2"/>
  <c r="O31" i="2"/>
  <c r="P30" i="2"/>
  <c r="O30" i="2"/>
  <c r="P29" i="2"/>
  <c r="O29" i="2"/>
  <c r="W14" i="2"/>
  <c r="V14" i="2"/>
  <c r="U14" i="2"/>
  <c r="T14" i="2"/>
  <c r="S14" i="2"/>
  <c r="R14" i="2"/>
  <c r="Q14" i="2"/>
  <c r="X5" i="2"/>
  <c r="P5" i="2" s="1"/>
  <c r="B2" i="1"/>
  <c r="P403" i="2" l="1"/>
  <c r="S603" i="2"/>
  <c r="N507" i="2"/>
  <c r="N515" i="2"/>
  <c r="N523" i="2"/>
  <c r="N531" i="2"/>
  <c r="N539" i="2"/>
  <c r="N547" i="2"/>
  <c r="N555" i="2"/>
  <c r="N563" i="2"/>
  <c r="N571" i="2"/>
  <c r="N579" i="2"/>
  <c r="N587" i="2"/>
  <c r="N595" i="2"/>
  <c r="P403" i="3"/>
  <c r="R602" i="3"/>
  <c r="R15" i="3" s="1"/>
  <c r="N503" i="3"/>
  <c r="N511" i="3"/>
  <c r="N519" i="3"/>
  <c r="N527" i="3"/>
  <c r="N535" i="3"/>
  <c r="N543" i="3"/>
  <c r="N551" i="3"/>
  <c r="N559" i="3"/>
  <c r="N565" i="3"/>
  <c r="N581" i="3"/>
  <c r="N597" i="3"/>
  <c r="T602" i="2"/>
  <c r="S603" i="3"/>
  <c r="S16" i="3" s="1"/>
  <c r="U602" i="2"/>
  <c r="N565" i="2"/>
  <c r="N581" i="2"/>
  <c r="T602" i="3"/>
  <c r="N505" i="3"/>
  <c r="N513" i="3"/>
  <c r="N521" i="3"/>
  <c r="N529" i="3"/>
  <c r="N537" i="3"/>
  <c r="N545" i="3"/>
  <c r="N553" i="3"/>
  <c r="N561" i="3"/>
  <c r="N577" i="3"/>
  <c r="N593" i="3"/>
  <c r="O404" i="2"/>
  <c r="V602" i="2"/>
  <c r="N510" i="2"/>
  <c r="N518" i="2"/>
  <c r="N526" i="2"/>
  <c r="N534" i="2"/>
  <c r="N542" i="2"/>
  <c r="N550" i="2"/>
  <c r="N558" i="2"/>
  <c r="N566" i="2"/>
  <c r="N574" i="2"/>
  <c r="N582" i="2"/>
  <c r="N590" i="2"/>
  <c r="N598" i="2"/>
  <c r="U602" i="3"/>
  <c r="U15" i="3" s="1"/>
  <c r="N506" i="3"/>
  <c r="N514" i="3"/>
  <c r="N522" i="3"/>
  <c r="N530" i="3"/>
  <c r="N538" i="3"/>
  <c r="N546" i="3"/>
  <c r="N554" i="3"/>
  <c r="N567" i="3"/>
  <c r="N583" i="3"/>
  <c r="N599" i="3"/>
  <c r="W603" i="2"/>
  <c r="W16" i="2" s="1"/>
  <c r="N511" i="2"/>
  <c r="N519" i="2"/>
  <c r="N527" i="2"/>
  <c r="N535" i="2"/>
  <c r="N543" i="2"/>
  <c r="N551" i="2"/>
  <c r="N559" i="2"/>
  <c r="N567" i="2"/>
  <c r="N575" i="2"/>
  <c r="N583" i="2"/>
  <c r="N591" i="2"/>
  <c r="N599" i="2"/>
  <c r="V602" i="3"/>
  <c r="N547" i="3"/>
  <c r="N555" i="3"/>
  <c r="N589" i="3"/>
  <c r="O603" i="2"/>
  <c r="O603" i="3"/>
  <c r="W603" i="3"/>
  <c r="W16" i="3" s="1"/>
  <c r="N505" i="2"/>
  <c r="N513" i="2"/>
  <c r="N521" i="2"/>
  <c r="N529" i="2"/>
  <c r="N537" i="2"/>
  <c r="N545" i="2"/>
  <c r="N553" i="2"/>
  <c r="N561" i="2"/>
  <c r="N569" i="2"/>
  <c r="N577" i="2"/>
  <c r="N585" i="2"/>
  <c r="N593" i="2"/>
  <c r="N501" i="3"/>
  <c r="N509" i="3"/>
  <c r="N517" i="3"/>
  <c r="N525" i="3"/>
  <c r="N533" i="3"/>
  <c r="N541" i="3"/>
  <c r="N549" i="3"/>
  <c r="N557" i="3"/>
  <c r="N569" i="3"/>
  <c r="N585" i="3"/>
  <c r="V15" i="3"/>
  <c r="Q15" i="3"/>
  <c r="T15" i="3"/>
  <c r="O403" i="3"/>
  <c r="O602" i="3"/>
  <c r="S602" i="3"/>
  <c r="W602" i="3"/>
  <c r="R603" i="3"/>
  <c r="V603" i="3"/>
  <c r="P402" i="3"/>
  <c r="P404" i="3"/>
  <c r="Q603" i="3"/>
  <c r="U603" i="3"/>
  <c r="O402" i="3"/>
  <c r="N500" i="3"/>
  <c r="P603" i="3"/>
  <c r="O607" i="3" s="1"/>
  <c r="T603" i="3"/>
  <c r="P602" i="3"/>
  <c r="T15" i="2"/>
  <c r="S16" i="2"/>
  <c r="Q15" i="2"/>
  <c r="V15" i="2"/>
  <c r="U15" i="2"/>
  <c r="O403" i="2"/>
  <c r="O602" i="2"/>
  <c r="S602" i="2"/>
  <c r="W602" i="2"/>
  <c r="V603" i="2"/>
  <c r="P402" i="2"/>
  <c r="P404" i="2"/>
  <c r="Q603" i="2"/>
  <c r="U603" i="2"/>
  <c r="U604" i="2" s="1"/>
  <c r="O402" i="2"/>
  <c r="N500" i="2"/>
  <c r="R500" i="2" s="1"/>
  <c r="P603" i="2"/>
  <c r="O607" i="2" s="1"/>
  <c r="T603" i="2"/>
  <c r="T604" i="2" s="1"/>
  <c r="P602" i="2"/>
  <c r="U604" i="3" l="1"/>
  <c r="P604" i="3"/>
  <c r="W604" i="3"/>
  <c r="W605" i="3" s="1"/>
  <c r="W15" i="3"/>
  <c r="R8" i="3"/>
  <c r="Q16" i="3"/>
  <c r="R16" i="3"/>
  <c r="R605" i="3"/>
  <c r="R604" i="3"/>
  <c r="T16" i="3"/>
  <c r="U16" i="3"/>
  <c r="U605" i="3"/>
  <c r="V16" i="3"/>
  <c r="V605" i="3"/>
  <c r="O606" i="3"/>
  <c r="O608" i="3" s="1"/>
  <c r="O604" i="3"/>
  <c r="O405" i="3"/>
  <c r="Q8" i="3" s="1"/>
  <c r="P405" i="3"/>
  <c r="R7" i="3" s="1"/>
  <c r="S604" i="3"/>
  <c r="S605" i="3" s="1"/>
  <c r="S15" i="3"/>
  <c r="T604" i="3"/>
  <c r="T605" i="3" s="1"/>
  <c r="Q604" i="3"/>
  <c r="Q605" i="3" s="1"/>
  <c r="V604" i="3"/>
  <c r="O405" i="2"/>
  <c r="Q8" i="2" s="1"/>
  <c r="P405" i="2"/>
  <c r="R7" i="2" s="1"/>
  <c r="O606" i="2"/>
  <c r="O608" i="2" s="1"/>
  <c r="O604" i="2"/>
  <c r="P604" i="2"/>
  <c r="R602" i="2"/>
  <c r="R603" i="2"/>
  <c r="S604" i="2"/>
  <c r="S605" i="2" s="1"/>
  <c r="S15" i="2"/>
  <c r="R8" i="2"/>
  <c r="Q16" i="2"/>
  <c r="W604" i="2"/>
  <c r="W605" i="2" s="1"/>
  <c r="W15" i="2"/>
  <c r="Q604" i="2"/>
  <c r="Q605" i="2" s="1"/>
  <c r="T605" i="2"/>
  <c r="T16" i="2"/>
  <c r="U16" i="2"/>
  <c r="U605" i="2"/>
  <c r="V16" i="2"/>
  <c r="V604" i="2"/>
  <c r="V605" i="2" s="1"/>
  <c r="B3" i="1"/>
  <c r="Q7" i="2" l="1"/>
  <c r="R6" i="3"/>
  <c r="R9" i="3" s="1"/>
  <c r="Q6" i="3"/>
  <c r="Q7" i="3"/>
  <c r="R16" i="2"/>
  <c r="R605" i="2"/>
  <c r="Q6" i="2"/>
  <c r="R604" i="2"/>
  <c r="R15" i="2"/>
  <c r="R6" i="2"/>
  <c r="R9" i="2" s="1"/>
  <c r="B4" i="1"/>
  <c r="D5" i="1"/>
  <c r="B5" i="1"/>
  <c r="Q9" i="3" l="1"/>
  <c r="Q9" i="2"/>
</calcChain>
</file>

<file path=xl/sharedStrings.xml><?xml version="1.0" encoding="utf-8"?>
<sst xmlns="http://schemas.openxmlformats.org/spreadsheetml/2006/main" count="1323" uniqueCount="56">
  <si>
    <t>S1</t>
  </si>
  <si>
    <t>S2</t>
  </si>
  <si>
    <t>Optimal</t>
  </si>
  <si>
    <t>Acceptable</t>
  </si>
  <si>
    <t>Hors délai</t>
  </si>
  <si>
    <t>Date</t>
  </si>
  <si>
    <t>% Rout</t>
  </si>
  <si>
    <t>% Urg</t>
  </si>
  <si>
    <t>ROUGE</t>
  </si>
  <si>
    <t>ORANGE</t>
  </si>
  <si>
    <t>VERT</t>
  </si>
  <si>
    <t>total</t>
  </si>
  <si>
    <t>Analyse</t>
  </si>
  <si>
    <t>Jour de semaine</t>
  </si>
  <si>
    <t>Urgence</t>
  </si>
  <si>
    <t>2 jan</t>
  </si>
  <si>
    <t>Lundi</t>
  </si>
  <si>
    <t>Routine</t>
  </si>
  <si>
    <t/>
  </si>
  <si>
    <t>Urgent</t>
  </si>
  <si>
    <t>Mardi</t>
  </si>
  <si>
    <t>Mercredi</t>
  </si>
  <si>
    <t>Jeudi</t>
  </si>
  <si>
    <t>Vendredi</t>
  </si>
  <si>
    <t>Samedi</t>
  </si>
  <si>
    <t>Dimanche</t>
  </si>
  <si>
    <t>?</t>
  </si>
  <si>
    <t>Moyenne pour Troponine I</t>
  </si>
  <si>
    <t>-</t>
  </si>
  <si>
    <t>Moyenne pour Hémoglobine</t>
  </si>
  <si>
    <t>Moyenne pour Potassium</t>
  </si>
  <si>
    <t>Moyenne pour Glycémie</t>
  </si>
  <si>
    <t>Moyenne pour HCG</t>
  </si>
  <si>
    <t>Moyenne pour Quick</t>
  </si>
  <si>
    <t>Moyenne pour CRP</t>
  </si>
  <si>
    <t>Moyenne pour PH artériel</t>
  </si>
  <si>
    <t>Moyenne pour PH veineux</t>
  </si>
  <si>
    <t>Moyenne pour PH</t>
  </si>
  <si>
    <t>Moyenne pour Recherche rapide d' Adénovirus</t>
  </si>
  <si>
    <t>Moyenne pour Recherche rapide de grippe</t>
  </si>
  <si>
    <t>Moyenne pour Recherche rapide de RSV</t>
  </si>
  <si>
    <t>TAT Syndrome méningé</t>
  </si>
  <si>
    <t>Somme O+P</t>
  </si>
  <si>
    <t>Lu</t>
  </si>
  <si>
    <t>Ma</t>
  </si>
  <si>
    <t>Me</t>
  </si>
  <si>
    <t>Je</t>
  </si>
  <si>
    <t>Ve</t>
  </si>
  <si>
    <t>Sa</t>
  </si>
  <si>
    <t>Di</t>
  </si>
  <si>
    <t>R</t>
  </si>
  <si>
    <t>V</t>
  </si>
  <si>
    <t>Total</t>
  </si>
  <si>
    <t>%Vert</t>
  </si>
  <si>
    <t>S3</t>
  </si>
  <si>
    <t xml:space="preserve">Analyses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</si>
</sst>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mmyyyy"/>
    <numFmt numFmtId="166" formatCode="dd\.mm\.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u/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3" borderId="1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0" fontId="0" fillId="5" borderId="3" xfId="0" applyNumberFormat="1" applyFill="1" applyBorder="1" applyAlignment="1">
      <alignment horizontal="center" vertical="center"/>
    </xf>
    <xf numFmtId="49" fontId="2" fillId="6" borderId="0" xfId="0" applyNumberFormat="1" applyFont="1" applyFill="1"/>
    <xf numFmtId="49" fontId="3" fillId="6" borderId="0" xfId="0" applyNumberFormat="1" applyFont="1" applyFill="1" applyAlignment="1">
      <alignment horizontal="left"/>
    </xf>
    <xf numFmtId="49" fontId="0" fillId="6" borderId="0" xfId="0" applyNumberFormat="1" applyFill="1" applyAlignment="1">
      <alignment horizontal="right"/>
    </xf>
    <xf numFmtId="49" fontId="0" fillId="6" borderId="0" xfId="0" applyNumberFormat="1" applyFill="1"/>
    <xf numFmtId="49" fontId="3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49" fontId="4" fillId="0" borderId="0" xfId="0" applyNumberFormat="1" applyFont="1"/>
    <xf numFmtId="49" fontId="0" fillId="0" borderId="0" xfId="0" applyNumberFormat="1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left" indent="2"/>
    </xf>
    <xf numFmtId="49" fontId="0" fillId="7" borderId="4" xfId="0" applyNumberFormat="1" applyFill="1" applyBorder="1" applyAlignment="1">
      <alignment horizontal="center" vertical="center"/>
    </xf>
    <xf numFmtId="165" fontId="0" fillId="0" borderId="0" xfId="0" applyNumberFormat="1"/>
    <xf numFmtId="0" fontId="0" fillId="0" borderId="0" xfId="0" applyNumberFormat="1"/>
    <xf numFmtId="49" fontId="0" fillId="0" borderId="0" xfId="0" applyNumberFormat="1" applyAlignment="1">
      <alignment horizontal="center" vertical="center"/>
    </xf>
    <xf numFmtId="14" fontId="0" fillId="0" borderId="0" xfId="0" applyNumberFormat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0" fontId="0" fillId="0" borderId="0" xfId="0" applyNumberFormat="1" applyAlignment="1">
      <alignment horizontal="right"/>
    </xf>
    <xf numFmtId="164" fontId="0" fillId="0" borderId="0" xfId="0" applyNumberFormat="1"/>
    <xf numFmtId="0" fontId="5" fillId="0" borderId="0" xfId="0" applyFont="1"/>
    <xf numFmtId="166" fontId="0" fillId="0" borderId="0" xfId="0" applyNumberFormat="1" applyFill="1"/>
    <xf numFmtId="49" fontId="0" fillId="0" borderId="0" xfId="0" applyNumberFormat="1" applyFill="1" applyAlignment="1">
      <alignment horizontal="center" vertical="center"/>
    </xf>
    <xf numFmtId="49" fontId="0" fillId="0" borderId="0" xfId="0" applyNumberFormat="1" applyFill="1"/>
    <xf numFmtId="0" fontId="0" fillId="0" borderId="0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4" fontId="0" fillId="0" borderId="9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0" xfId="0" applyNumberFormat="1" applyFill="1" applyBorder="1"/>
    <xf numFmtId="164" fontId="0" fillId="0" borderId="3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0" fontId="0" fillId="0" borderId="0" xfId="0" applyNumberFormat="1" applyFill="1" applyAlignment="1">
      <alignment horizontal="right"/>
    </xf>
    <xf numFmtId="164" fontId="0" fillId="0" borderId="0" xfId="0" applyNumberFormat="1" applyFill="1"/>
    <xf numFmtId="0" fontId="0" fillId="0" borderId="0" xfId="0" applyFill="1"/>
    <xf numFmtId="49" fontId="1" fillId="0" borderId="0" xfId="0" applyNumberFormat="1" applyFont="1"/>
    <xf numFmtId="49" fontId="3" fillId="8" borderId="0" xfId="0" applyNumberFormat="1" applyFont="1" applyFill="1" applyAlignment="1">
      <alignment horizontal="left"/>
    </xf>
    <xf numFmtId="49" fontId="6" fillId="9" borderId="0" xfId="0" applyNumberFormat="1" applyFont="1" applyFill="1" applyAlignment="1">
      <alignment horizontal="left" textRotation="30"/>
    </xf>
    <xf numFmtId="49" fontId="6" fillId="6" borderId="0" xfId="0" applyNumberFormat="1" applyFont="1" applyFill="1" applyAlignment="1">
      <alignment horizontal="left" textRotation="30"/>
    </xf>
    <xf numFmtId="49" fontId="3" fillId="0" borderId="0" xfId="0" applyNumberFormat="1" applyFont="1"/>
    <xf numFmtId="49" fontId="3" fillId="9" borderId="0" xfId="0" applyNumberFormat="1" applyFont="1" applyFill="1" applyAlignment="1">
      <alignment horizontal="left" textRotation="30"/>
    </xf>
    <xf numFmtId="49" fontId="3" fillId="6" borderId="0" xfId="0" applyNumberFormat="1" applyFont="1" applyFill="1" applyAlignment="1">
      <alignment horizontal="left" textRotation="30"/>
    </xf>
    <xf numFmtId="49" fontId="3" fillId="9" borderId="0" xfId="0" applyNumberFormat="1" applyFont="1" applyFill="1" applyAlignment="1">
      <alignment horizontal="left" wrapText="1"/>
    </xf>
    <xf numFmtId="0" fontId="0" fillId="10" borderId="0" xfId="0" applyFill="1" applyAlignment="1">
      <alignment horizontal="right" wrapText="1"/>
    </xf>
    <xf numFmtId="0" fontId="0" fillId="6" borderId="0" xfId="0" applyFill="1" applyAlignment="1">
      <alignment horizontal="right" wrapText="1"/>
    </xf>
    <xf numFmtId="49" fontId="3" fillId="9" borderId="13" xfId="0" applyNumberFormat="1" applyFont="1" applyFill="1" applyBorder="1" applyAlignment="1">
      <alignment horizontal="left" wrapText="1"/>
    </xf>
    <xf numFmtId="0" fontId="0" fillId="10" borderId="13" xfId="0" applyFill="1" applyBorder="1" applyAlignment="1">
      <alignment horizontal="right" wrapText="1"/>
    </xf>
    <xf numFmtId="0" fontId="0" fillId="6" borderId="13" xfId="0" applyFill="1" applyBorder="1" applyAlignment="1">
      <alignment horizontal="right" wrapText="1"/>
    </xf>
    <xf numFmtId="0" fontId="1" fillId="0" borderId="0" xfId="0" applyFont="1"/>
    <xf numFmtId="0" fontId="3" fillId="0" borderId="0" xfId="0" applyFont="1"/>
    <xf numFmtId="0" fontId="3" fillId="11" borderId="13" xfId="0" applyFont="1" applyFill="1" applyBorder="1" applyAlignment="1">
      <alignment horizontal="right" wrapText="1"/>
    </xf>
    <xf numFmtId="0" fontId="3" fillId="6" borderId="13" xfId="0" applyFont="1" applyFill="1" applyBorder="1" applyAlignment="1">
      <alignment horizontal="right" wrapText="1"/>
    </xf>
    <xf numFmtId="49" fontId="1" fillId="0" borderId="0" xfId="0" applyNumberFormat="1" applyFont="1" applyAlignment="1">
      <alignment horizontal="left"/>
    </xf>
    <xf numFmtId="0" fontId="0" fillId="5" borderId="14" xfId="0" applyNumberFormat="1" applyFill="1" applyBorder="1" applyAlignment="1">
      <alignment horizontal="center" vertical="center"/>
    </xf>
    <xf numFmtId="0" fontId="0" fillId="0" borderId="3" xfId="0" applyBorder="1"/>
    <xf numFmtId="0" fontId="0" fillId="0" borderId="14" xfId="0" applyBorder="1"/>
    <xf numFmtId="0" fontId="0" fillId="4" borderId="15" xfId="0" applyNumberFormat="1" applyFill="1" applyBorder="1" applyAlignment="1">
      <alignment horizontal="center" vertical="center"/>
    </xf>
    <xf numFmtId="0" fontId="0" fillId="0" borderId="2" xfId="0" applyBorder="1"/>
    <xf numFmtId="0" fontId="0" fillId="0" borderId="15" xfId="0" applyBorder="1"/>
    <xf numFmtId="0" fontId="0" fillId="3" borderId="16" xfId="0" applyNumberFormat="1" applyFill="1" applyBorder="1" applyAlignment="1">
      <alignment horizontal="center" vertical="center"/>
    </xf>
    <xf numFmtId="0" fontId="0" fillId="0" borderId="1" xfId="0" applyBorder="1"/>
    <xf numFmtId="0" fontId="0" fillId="0" borderId="16" xfId="0" applyBorder="1"/>
    <xf numFmtId="49" fontId="1" fillId="12" borderId="4" xfId="0" applyNumberFormat="1" applyFont="1" applyFill="1" applyBorder="1" applyAlignment="1">
      <alignment horizontal="left"/>
    </xf>
    <xf numFmtId="49" fontId="1" fillId="9" borderId="0" xfId="0" applyNumberFormat="1" applyFont="1" applyFill="1" applyAlignment="1">
      <alignment horizontal="left" wrapText="1"/>
    </xf>
    <xf numFmtId="49" fontId="1" fillId="9" borderId="13" xfId="0" applyNumberFormat="1" applyFont="1" applyFill="1" applyBorder="1" applyAlignment="1">
      <alignment horizontal="left" wrapText="1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6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49" fontId="7" fillId="6" borderId="0" xfId="0" applyNumberFormat="1" applyFont="1" applyFill="1"/>
    <xf numFmtId="49" fontId="1" fillId="6" borderId="0" xfId="0" applyNumberFormat="1" applyFont="1" applyFill="1" applyAlignment="1">
      <alignment horizontal="left"/>
    </xf>
    <xf numFmtId="49" fontId="8" fillId="0" borderId="0" xfId="0" applyNumberFormat="1" applyFont="1"/>
    <xf numFmtId="49" fontId="1" fillId="8" borderId="0" xfId="0" applyNumberFormat="1" applyFont="1" applyFill="1" applyAlignment="1">
      <alignment horizontal="left"/>
    </xf>
    <xf numFmtId="49" fontId="9" fillId="9" borderId="0" xfId="0" applyNumberFormat="1" applyFont="1" applyFill="1" applyAlignment="1">
      <alignment horizontal="left" textRotation="30"/>
    </xf>
    <xf numFmtId="49" fontId="9" fillId="6" borderId="0" xfId="0" applyNumberFormat="1" applyFont="1" applyFill="1" applyAlignment="1">
      <alignment horizontal="left" textRotation="30"/>
    </xf>
    <xf numFmtId="49" fontId="1" fillId="9" borderId="0" xfId="0" applyNumberFormat="1" applyFont="1" applyFill="1" applyAlignment="1">
      <alignment horizontal="left" textRotation="30"/>
    </xf>
    <xf numFmtId="49" fontId="1" fillId="6" borderId="0" xfId="0" applyNumberFormat="1" applyFont="1" applyFill="1" applyAlignment="1">
      <alignment horizontal="left" textRotation="30"/>
    </xf>
    <xf numFmtId="0" fontId="1" fillId="11" borderId="13" xfId="0" applyFont="1" applyFill="1" applyBorder="1" applyAlignment="1">
      <alignment horizontal="right" wrapText="1"/>
    </xf>
    <xf numFmtId="0" fontId="1" fillId="6" borderId="13" xfId="0" applyFont="1" applyFill="1" applyBorder="1" applyAlignment="1">
      <alignment horizontal="right" wrapText="1"/>
    </xf>
    <xf numFmtId="0" fontId="0" fillId="0" borderId="0" xfId="0" applyNumberFormat="1" applyAlignment="1">
      <alignment horizontal="center" vertical="center"/>
    </xf>
    <xf numFmtId="0" fontId="0" fillId="0" borderId="0" xfId="0" applyBorder="1"/>
    <xf numFmtId="0" fontId="0" fillId="2" borderId="3" xfId="0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0" fillId="0" borderId="14" xfId="0" applyNumberForma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16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49" fontId="3" fillId="9" borderId="13" xfId="0" applyNumberFormat="1" applyFont="1" applyFill="1" applyBorder="1" applyAlignment="1">
      <alignment horizontal="left" wrapText="1"/>
    </xf>
    <xf numFmtId="49" fontId="1" fillId="9" borderId="13" xfId="0" applyNumberFormat="1" applyFont="1" applyFill="1" applyBorder="1" applyAlignment="1">
      <alignment horizontal="left" wrapText="1"/>
    </xf>
    <xf numFmtId="49" fontId="1" fillId="9" borderId="17" xfId="0" applyNumberFormat="1" applyFont="1" applyFill="1" applyBorder="1" applyAlignment="1">
      <alignment horizontal="left" wrapText="1"/>
    </xf>
  </cellXfs>
  <cellStyles count="1">
    <cellStyle name="Normal" xfId="0" builtinId="0"/>
  </cellStyles>
  <dxfs count="3">
    <dxf>
      <font>
        <strike val="0"/>
        <color rgb="FFFF0000"/>
      </font>
    </dxf>
    <dxf>
      <font>
        <strike val="0"/>
        <color rgb="FFFF000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29467366579177601"/>
          <c:y val="0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Optimal</c:v>
                </c:pt>
              </c:strCache>
            </c:strRef>
          </c:tx>
          <c:dLbls>
            <c:delete val="1"/>
          </c:dLbls>
          <c:cat>
            <c:numRef>
              <c:f>Feuil1!$B$3:$D$3</c:f>
              <c:numCache>
                <c:formatCode>0.0</c:formatCode>
                <c:ptCount val="3"/>
                <c:pt idx="0">
                  <c:v>94.318181818181813</c:v>
                </c:pt>
                <c:pt idx="1">
                  <c:v>#N/A</c:v>
                </c:pt>
                <c:pt idx="2">
                  <c:v>94.318181818181813</c:v>
                </c:pt>
              </c:numCache>
            </c:numRef>
          </c:cat>
          <c:val>
            <c:numRef>
              <c:f>Feuil1!$B$3:$D$3</c:f>
              <c:numCache>
                <c:formatCode>0.0</c:formatCode>
                <c:ptCount val="3"/>
                <c:pt idx="0">
                  <c:v>94.318181818181813</c:v>
                </c:pt>
                <c:pt idx="1">
                  <c:v>#N/A</c:v>
                </c:pt>
                <c:pt idx="2">
                  <c:v>94.318181818181813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0E6-4D17-BB96-F83EE476FB5A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Acceptable</c:v>
                </c:pt>
              </c:strCache>
            </c:strRef>
          </c:tx>
          <c:dLbls>
            <c:delete val="1"/>
          </c:dLbls>
          <c:cat>
            <c:numRef>
              <c:f>Feuil1!$B$3:$D$3</c:f>
              <c:numCache>
                <c:formatCode>0.0</c:formatCode>
                <c:ptCount val="3"/>
                <c:pt idx="0">
                  <c:v>94.318181818181813</c:v>
                </c:pt>
                <c:pt idx="1">
                  <c:v>#N/A</c:v>
                </c:pt>
                <c:pt idx="2">
                  <c:v>94.318181818181813</c:v>
                </c:pt>
              </c:numCache>
            </c:numRef>
          </c:cat>
          <c:val>
            <c:numRef>
              <c:f>Feuil1!$B$4:$D$4</c:f>
              <c:numCache>
                <c:formatCode>0.0</c:formatCode>
                <c:ptCount val="3"/>
                <c:pt idx="0">
                  <c:v>5.6818181818181817</c:v>
                </c:pt>
                <c:pt idx="1">
                  <c:v>#N/A</c:v>
                </c:pt>
                <c:pt idx="2">
                  <c:v>5.6818181818181817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0E6-4D17-BB96-F83EE476FB5A}"/>
            </c:ext>
          </c:extLst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Hors délai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Feuil1!$B$5:$D$5</c:f>
              <c:numCache>
                <c:formatCode>0.0</c:formatCode>
                <c:ptCount val="3"/>
                <c:pt idx="0">
                  <c:v>0</c:v>
                </c:pt>
                <c:pt idx="1">
                  <c:v>#N/A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0E6-4D17-BB96-F83EE476FB5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78291712"/>
        <c:axId val="78293248"/>
      </c:lineChart>
      <c:catAx>
        <c:axId val="78291712"/>
        <c:scaling>
          <c:orientation val="minMax"/>
        </c:scaling>
        <c:delete val="1"/>
        <c:axPos val="b"/>
        <c:numFmt formatCode="0.0" sourceLinked="1"/>
        <c:majorTickMark val="none"/>
        <c:minorTickMark val="none"/>
        <c:tickLblPos val="none"/>
        <c:crossAx val="78293248"/>
        <c:crosses val="autoZero"/>
        <c:auto val="1"/>
        <c:lblAlgn val="ctr"/>
        <c:lblOffset val="100"/>
        <c:noMultiLvlLbl val="0"/>
      </c:catAx>
      <c:valAx>
        <c:axId val="78293248"/>
        <c:scaling>
          <c:orientation val="minMax"/>
        </c:scaling>
        <c:delete val="1"/>
        <c:axPos val="l"/>
        <c:numFmt formatCode="0.0" sourceLinked="1"/>
        <c:majorTickMark val="out"/>
        <c:minorTickMark val="none"/>
        <c:tickLblPos val="none"/>
        <c:crossAx val="78291712"/>
        <c:crosses val="autoZero"/>
        <c:crossBetween val="between"/>
      </c:valAx>
    </c:plotArea>
    <c:legend>
      <c:legendPos val="t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1</xdr:row>
      <xdr:rowOff>123825</xdr:rowOff>
    </xdr:from>
    <xdr:to>
      <xdr:col>11</xdr:col>
      <xdr:colOff>171450</xdr:colOff>
      <xdr:row>14</xdr:row>
      <xdr:rowOff>171450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0"/>
  <sheetViews>
    <sheetView tabSelected="1" workbookViewId="0">
      <selection activeCell="M9" sqref="M9"/>
    </sheetView>
  </sheetViews>
  <sheetFormatPr baseColWidth="10" defaultRowHeight="15" x14ac:dyDescent="0.25"/>
  <cols>
    <col min="1" max="1" width="16.140625" customWidth="1"/>
  </cols>
  <sheetData>
    <row r="1" spans="1:4" ht="19.5" customHeight="1" thickBot="1" x14ac:dyDescent="0.3">
      <c r="A1" s="91"/>
      <c r="B1" s="93" t="s">
        <v>0</v>
      </c>
      <c r="C1" s="93" t="s">
        <v>1</v>
      </c>
      <c r="D1" s="93" t="s">
        <v>54</v>
      </c>
    </row>
    <row r="2" spans="1:4" ht="30.75" customHeight="1" thickBot="1" x14ac:dyDescent="0.3">
      <c r="A2" s="92"/>
      <c r="B2" s="99" t="str">
        <f ca="1">INDIRECT("'S"&amp;COLUMN()-1&amp;"'!P5")</f>
        <v/>
      </c>
      <c r="C2" s="99"/>
      <c r="D2" s="99"/>
    </row>
    <row r="3" spans="1:4" ht="15.75" thickBot="1" x14ac:dyDescent="0.3">
      <c r="A3" s="96" t="s">
        <v>2</v>
      </c>
      <c r="B3" s="100">
        <f ca="1">IFERROR(INDIRECT("'S"&amp;COLUMN()-1&amp;"'!Q8"),"")</f>
        <v>94.318181818181813</v>
      </c>
      <c r="C3" s="101" t="e">
        <f ca="1">IFERROR(INDIRECT("'S"&amp;COLUMN()-1&amp;"'!Q8"),NA())</f>
        <v>#N/A</v>
      </c>
      <c r="D3" s="102">
        <f ca="1">IFERROR(INDIRECT("'S"&amp;COLUMN()-1&amp;"'!Q8"),"#N/A")</f>
        <v>94.318181818181813</v>
      </c>
    </row>
    <row r="4" spans="1:4" x14ac:dyDescent="0.25">
      <c r="A4" s="97" t="s">
        <v>3</v>
      </c>
      <c r="B4" s="100">
        <f ca="1">IFERROR(INDIRECT("'S"&amp;COLUMN()-1&amp;"'!Q7"),"")</f>
        <v>5.6818181818181817</v>
      </c>
      <c r="C4" s="100" t="e">
        <f ca="1">IFERROR(INDIRECT("'S"&amp;COLUMN()-1&amp;"'!Q7"),NA())</f>
        <v>#N/A</v>
      </c>
      <c r="D4" s="94">
        <f ca="1">INDIRECT("'S"&amp;COLUMN()-1&amp;"'!Q7")</f>
        <v>5.6818181818181817</v>
      </c>
    </row>
    <row r="5" spans="1:4" ht="15.75" thickBot="1" x14ac:dyDescent="0.3">
      <c r="A5" s="98" t="s">
        <v>4</v>
      </c>
      <c r="B5" s="101">
        <f ca="1">IFERROR(INDIRECT("'S"&amp;COLUMN()-1&amp;"'!Q6"),"")</f>
        <v>0</v>
      </c>
      <c r="C5" s="101" t="e">
        <f ca="1">IFERROR(INDIRECT("'S"&amp;COLUMN()-1&amp;"'!Q6"),NA())</f>
        <v>#N/A</v>
      </c>
      <c r="D5" s="95">
        <f t="shared" ref="D5" ca="1" si="0">INDIRECT("'S"&amp;COLUMN()-1&amp;"'!Q6")</f>
        <v>0</v>
      </c>
    </row>
    <row r="8" spans="1:4" x14ac:dyDescent="0.25">
      <c r="A8" s="90"/>
      <c r="B8" s="90"/>
      <c r="C8" s="90"/>
      <c r="D8" s="89"/>
    </row>
    <row r="9" spans="1:4" x14ac:dyDescent="0.25">
      <c r="A9" s="28"/>
      <c r="B9" s="90"/>
      <c r="C9" s="90"/>
    </row>
    <row r="10" spans="1:4" x14ac:dyDescent="0.25">
      <c r="A10" s="28"/>
      <c r="B10" s="90"/>
      <c r="C10" s="90"/>
    </row>
  </sheetData>
  <conditionalFormatting sqref="B3:D3">
    <cfRule type="cellIs" dxfId="2" priority="3" operator="lessThan">
      <formula>85</formula>
    </cfRule>
  </conditionalFormatting>
  <conditionalFormatting sqref="D4 B5:D5">
    <cfRule type="cellIs" dxfId="1" priority="2" operator="greaterThan">
      <formula>10</formula>
    </cfRule>
  </conditionalFormatting>
  <conditionalFormatting sqref="C3">
    <cfRule type="cellIs" dxfId="0" priority="1" operator="greaterThan">
      <formula>10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608"/>
  <sheetViews>
    <sheetView workbookViewId="0">
      <selection activeCell="P12" sqref="P12"/>
    </sheetView>
  </sheetViews>
  <sheetFormatPr baseColWidth="10" defaultRowHeight="15" x14ac:dyDescent="0.25"/>
  <cols>
    <col min="1" max="1" width="2.7109375" customWidth="1"/>
    <col min="2" max="2" width="29.5703125" style="59" bestFit="1" customWidth="1"/>
    <col min="3" max="3" width="15.42578125" style="59" bestFit="1" customWidth="1"/>
    <col min="4" max="4" width="8.42578125" style="59" bestFit="1" customWidth="1"/>
    <col min="5" max="5" width="7" style="9" customWidth="1"/>
    <col min="6" max="6" width="0.7109375" style="9" customWidth="1"/>
    <col min="7" max="7" width="8" style="9" customWidth="1"/>
    <col min="8" max="8" width="0.42578125" style="9" customWidth="1"/>
    <col min="9" max="9" width="8" style="9" customWidth="1"/>
    <col min="10" max="10" width="0.42578125" style="9" customWidth="1"/>
    <col min="11" max="11" width="8" style="9" customWidth="1"/>
    <col min="12" max="12" width="0.42578125" style="9" customWidth="1"/>
    <col min="13" max="13" width="8" style="9" customWidth="1"/>
    <col min="16" max="16" width="22" customWidth="1"/>
    <col min="17" max="17" width="20.85546875" customWidth="1"/>
    <col min="19" max="19" width="12.42578125" customWidth="1"/>
    <col min="24" max="24" width="2.85546875" customWidth="1"/>
  </cols>
  <sheetData>
    <row r="1" spans="1:24" s="7" customFormat="1" ht="18" x14ac:dyDescent="0.25">
      <c r="A1" s="4"/>
      <c r="B1" s="5"/>
      <c r="C1" s="5"/>
      <c r="D1" s="5"/>
      <c r="E1" s="6"/>
      <c r="F1" s="6"/>
      <c r="G1" s="6"/>
      <c r="H1" s="6"/>
      <c r="I1" s="6"/>
      <c r="J1" s="6"/>
      <c r="K1" s="6"/>
      <c r="L1" s="6"/>
      <c r="M1" s="6"/>
    </row>
    <row r="2" spans="1:24" x14ac:dyDescent="0.25">
      <c r="B2" s="8"/>
      <c r="C2" s="8"/>
      <c r="D2" s="8"/>
    </row>
    <row r="3" spans="1:24" s="12" customFormat="1" ht="16.5" thickBot="1" x14ac:dyDescent="0.3">
      <c r="A3" s="10"/>
      <c r="B3" s="8"/>
      <c r="C3" s="8"/>
      <c r="D3" s="8"/>
      <c r="E3" s="11"/>
      <c r="F3" s="11"/>
      <c r="G3" s="11"/>
      <c r="H3" s="11"/>
      <c r="I3" s="11"/>
      <c r="J3" s="11"/>
      <c r="K3" s="11"/>
      <c r="L3" s="11"/>
      <c r="M3" s="11"/>
    </row>
    <row r="4" spans="1:24" s="12" customFormat="1" ht="15.75" thickBot="1" x14ac:dyDescent="0.3">
      <c r="A4" s="13"/>
      <c r="B4" s="8"/>
      <c r="C4" s="8"/>
      <c r="D4" s="8"/>
      <c r="E4" s="11"/>
      <c r="F4" s="11"/>
      <c r="G4" s="11"/>
      <c r="H4" s="11"/>
      <c r="I4" s="11"/>
      <c r="J4" s="11"/>
      <c r="K4" s="11"/>
      <c r="L4" s="11"/>
      <c r="M4" s="11"/>
      <c r="P4" s="14"/>
    </row>
    <row r="5" spans="1:24" s="12" customFormat="1" ht="16.5" thickBot="1" x14ac:dyDescent="0.3">
      <c r="A5" s="10"/>
      <c r="B5" s="8"/>
      <c r="C5" s="8"/>
      <c r="D5" s="8"/>
      <c r="E5" s="11"/>
      <c r="F5" s="11"/>
      <c r="G5" s="11"/>
      <c r="H5" s="11"/>
      <c r="I5" s="11"/>
      <c r="J5" s="11"/>
      <c r="K5" s="11"/>
      <c r="L5" s="11"/>
      <c r="M5" s="11"/>
      <c r="N5" s="15"/>
      <c r="O5" s="12" t="s">
        <v>5</v>
      </c>
      <c r="P5" s="16" t="str">
        <f>TEXT(X5,"jjmmaa")</f>
        <v/>
      </c>
      <c r="Q5" s="17" t="s">
        <v>6</v>
      </c>
      <c r="R5" s="17" t="s">
        <v>7</v>
      </c>
      <c r="X5" s="18" t="str">
        <f>LEFT(A4,8)</f>
        <v/>
      </c>
    </row>
    <row r="6" spans="1:24" s="12" customFormat="1" x14ac:dyDescent="0.25">
      <c r="A6" s="13"/>
      <c r="B6" s="8"/>
      <c r="C6" s="8"/>
      <c r="D6" s="8"/>
      <c r="E6" s="11"/>
      <c r="F6" s="11"/>
      <c r="G6" s="11"/>
      <c r="H6" s="11"/>
      <c r="I6" s="11"/>
      <c r="J6" s="11"/>
      <c r="K6" s="11"/>
      <c r="L6" s="11"/>
      <c r="M6" s="11"/>
      <c r="P6" s="3" t="s">
        <v>8</v>
      </c>
      <c r="Q6" s="19">
        <f>(O402*100)/$O$405</f>
        <v>0</v>
      </c>
      <c r="R6" s="19">
        <f>(P402*100)/$P$405</f>
        <v>1.2195121951219512</v>
      </c>
    </row>
    <row r="7" spans="1:24" s="12" customFormat="1" x14ac:dyDescent="0.25">
      <c r="A7" s="13"/>
      <c r="B7" s="8"/>
      <c r="C7" s="8"/>
      <c r="D7" s="8"/>
      <c r="E7" s="11"/>
      <c r="F7" s="11"/>
      <c r="G7" s="11"/>
      <c r="H7" s="11"/>
      <c r="I7" s="11"/>
      <c r="J7" s="11"/>
      <c r="K7" s="11"/>
      <c r="L7" s="11"/>
      <c r="M7" s="11"/>
      <c r="P7" s="2" t="s">
        <v>9</v>
      </c>
      <c r="Q7" s="20">
        <f>(O403*100)/$O$405</f>
        <v>5.6818181818181817</v>
      </c>
      <c r="R7" s="20">
        <f>(P403*100)/$P$405</f>
        <v>8.536585365853659</v>
      </c>
    </row>
    <row r="8" spans="1:24" s="12" customFormat="1" ht="16.5" thickBot="1" x14ac:dyDescent="0.3">
      <c r="A8" s="10"/>
      <c r="B8" s="8"/>
      <c r="C8" s="8"/>
      <c r="D8" s="8"/>
      <c r="E8" s="11"/>
      <c r="F8" s="11"/>
      <c r="G8" s="11"/>
      <c r="H8" s="11"/>
      <c r="I8" s="11"/>
      <c r="J8" s="11"/>
      <c r="K8" s="11"/>
      <c r="L8" s="11"/>
      <c r="M8" s="11"/>
      <c r="P8" s="1" t="s">
        <v>10</v>
      </c>
      <c r="Q8" s="21">
        <f>(O404*100)/$O$405</f>
        <v>94.318181818181813</v>
      </c>
      <c r="R8" s="21">
        <f>(P404*100)/$P$405</f>
        <v>90.243902439024396</v>
      </c>
    </row>
    <row r="9" spans="1:24" s="12" customFormat="1" x14ac:dyDescent="0.25">
      <c r="A9" s="13"/>
      <c r="B9" s="8"/>
      <c r="C9" s="8"/>
      <c r="D9" s="8"/>
      <c r="E9" s="11"/>
      <c r="F9" s="11"/>
      <c r="G9" s="11"/>
      <c r="H9" s="11"/>
      <c r="I9" s="11"/>
      <c r="J9" s="11"/>
      <c r="K9" s="11"/>
      <c r="L9" s="11"/>
      <c r="M9" s="11"/>
      <c r="P9" s="22" t="s">
        <v>11</v>
      </c>
      <c r="Q9" s="23">
        <f>SUM(Q6:Q8)</f>
        <v>100</v>
      </c>
      <c r="R9" s="23">
        <f>SUM(R6:R8)</f>
        <v>100</v>
      </c>
    </row>
    <row r="10" spans="1:24" x14ac:dyDescent="0.25">
      <c r="A10" s="13"/>
      <c r="B10" s="8"/>
      <c r="C10" s="8"/>
      <c r="D10" s="8"/>
      <c r="E10" s="11"/>
      <c r="F10" s="11"/>
      <c r="G10" s="11"/>
      <c r="H10" s="11"/>
      <c r="I10" s="11"/>
      <c r="J10" s="11"/>
      <c r="K10" s="11"/>
      <c r="L10" s="11"/>
      <c r="M10" s="11"/>
    </row>
    <row r="11" spans="1:24" s="12" customFormat="1" ht="15.75" thickBot="1" x14ac:dyDescent="0.3">
      <c r="A11" s="24"/>
      <c r="B11" s="8"/>
      <c r="C11" s="8"/>
      <c r="D11" s="8"/>
      <c r="E11" s="9"/>
      <c r="F11" s="9"/>
      <c r="G11" s="9"/>
      <c r="H11" s="9"/>
      <c r="I11" s="9"/>
      <c r="J11" s="9"/>
      <c r="K11" s="9"/>
      <c r="L11" s="9"/>
      <c r="M11" s="9"/>
    </row>
    <row r="12" spans="1:24" s="12" customFormat="1" ht="16.5" thickBot="1" x14ac:dyDescent="0.3">
      <c r="A12" s="10"/>
      <c r="B12" s="8"/>
      <c r="C12" s="8"/>
      <c r="D12" s="8"/>
      <c r="E12" s="11"/>
      <c r="F12" s="11"/>
      <c r="G12" s="11"/>
      <c r="H12" s="11"/>
      <c r="I12" s="11"/>
      <c r="J12" s="11"/>
      <c r="K12" s="11"/>
      <c r="L12" s="11"/>
      <c r="M12" s="11"/>
      <c r="P12" s="14"/>
    </row>
    <row r="13" spans="1:24" s="12" customFormat="1" ht="15.75" thickBot="1" x14ac:dyDescent="0.3">
      <c r="A13" s="13"/>
      <c r="B13" s="8"/>
      <c r="C13" s="8"/>
      <c r="D13" s="8"/>
      <c r="E13" s="11"/>
      <c r="F13" s="11"/>
      <c r="G13" s="11"/>
      <c r="H13" s="11"/>
      <c r="I13" s="11"/>
      <c r="J13" s="11"/>
      <c r="K13" s="11"/>
      <c r="L13" s="11"/>
      <c r="M13" s="11"/>
      <c r="P13" s="25"/>
      <c r="Q13" s="26"/>
      <c r="R13" s="26"/>
      <c r="S13" s="27"/>
    </row>
    <row r="14" spans="1:24" ht="16.5" thickBot="1" x14ac:dyDescent="0.3">
      <c r="A14" s="10"/>
      <c r="B14" s="8"/>
      <c r="C14" s="8"/>
      <c r="D14" s="8"/>
      <c r="E14" s="11"/>
      <c r="F14" s="11"/>
      <c r="G14" s="11"/>
      <c r="H14" s="11"/>
      <c r="I14" s="11"/>
      <c r="J14" s="11"/>
      <c r="K14" s="11"/>
      <c r="L14" s="11"/>
      <c r="M14" s="11"/>
      <c r="P14" s="28"/>
      <c r="Q14" s="29" t="str">
        <f>Q601</f>
        <v>Lu</v>
      </c>
      <c r="R14" s="30" t="str">
        <f t="shared" ref="R14:W14" si="0">R601</f>
        <v>Ma</v>
      </c>
      <c r="S14" s="30" t="str">
        <f t="shared" si="0"/>
        <v>Me</v>
      </c>
      <c r="T14" s="30" t="str">
        <f t="shared" si="0"/>
        <v>Je</v>
      </c>
      <c r="U14" s="30" t="str">
        <f t="shared" si="0"/>
        <v>Ve</v>
      </c>
      <c r="V14" s="30" t="str">
        <f t="shared" si="0"/>
        <v>Sa</v>
      </c>
      <c r="W14" s="31" t="str">
        <f t="shared" si="0"/>
        <v>Di</v>
      </c>
      <c r="X14" s="32"/>
    </row>
    <row r="15" spans="1:24" s="12" customFormat="1" x14ac:dyDescent="0.25">
      <c r="A15" s="13"/>
      <c r="B15" s="8"/>
      <c r="C15" s="8"/>
      <c r="D15" s="8"/>
      <c r="E15" s="11"/>
      <c r="F15" s="11"/>
      <c r="G15" s="11"/>
      <c r="H15" s="11"/>
      <c r="I15" s="11"/>
      <c r="J15" s="11"/>
      <c r="K15" s="11"/>
      <c r="L15" s="11"/>
      <c r="M15" s="11"/>
      <c r="P15" s="3" t="s">
        <v>8</v>
      </c>
      <c r="Q15" s="33">
        <f t="shared" ref="Q15:W16" si="1">Q602</f>
        <v>0</v>
      </c>
      <c r="R15" s="34">
        <f t="shared" si="1"/>
        <v>0</v>
      </c>
      <c r="S15" s="34">
        <f t="shared" si="1"/>
        <v>0</v>
      </c>
      <c r="T15" s="34">
        <f t="shared" si="1"/>
        <v>0</v>
      </c>
      <c r="U15" s="34">
        <f t="shared" si="1"/>
        <v>0</v>
      </c>
      <c r="V15" s="34">
        <f t="shared" si="1"/>
        <v>0</v>
      </c>
      <c r="W15" s="35">
        <f t="shared" si="1"/>
        <v>0</v>
      </c>
    </row>
    <row r="16" spans="1:24" s="12" customFormat="1" ht="15.75" thickBot="1" x14ac:dyDescent="0.3">
      <c r="A16" s="13"/>
      <c r="B16" s="8"/>
      <c r="C16" s="8"/>
      <c r="D16" s="8"/>
      <c r="E16" s="11"/>
      <c r="F16" s="11"/>
      <c r="G16" s="11"/>
      <c r="H16" s="11"/>
      <c r="I16" s="11"/>
      <c r="J16" s="11"/>
      <c r="K16" s="11"/>
      <c r="L16" s="11"/>
      <c r="M16" s="11"/>
      <c r="P16" s="1" t="s">
        <v>10</v>
      </c>
      <c r="Q16" s="36">
        <f t="shared" si="1"/>
        <v>0</v>
      </c>
      <c r="R16" s="37">
        <f t="shared" si="1"/>
        <v>1</v>
      </c>
      <c r="S16" s="37">
        <f t="shared" si="1"/>
        <v>1</v>
      </c>
      <c r="T16" s="37">
        <f t="shared" si="1"/>
        <v>1</v>
      </c>
      <c r="U16" s="37">
        <f t="shared" si="1"/>
        <v>1</v>
      </c>
      <c r="V16" s="37">
        <f t="shared" si="1"/>
        <v>0</v>
      </c>
      <c r="W16" s="38">
        <f t="shared" si="1"/>
        <v>0</v>
      </c>
    </row>
    <row r="17" spans="1:19" s="12" customFormat="1" x14ac:dyDescent="0.25">
      <c r="A17" s="24"/>
      <c r="B17" s="8"/>
      <c r="C17" s="8"/>
      <c r="D17" s="8"/>
      <c r="E17" s="9"/>
      <c r="F17" s="9"/>
      <c r="G17" s="9"/>
      <c r="H17" s="9"/>
      <c r="I17" s="9"/>
      <c r="J17" s="9"/>
      <c r="K17" s="9"/>
      <c r="L17" s="9"/>
      <c r="M17" s="9"/>
      <c r="P17" s="39"/>
      <c r="Q17" s="40"/>
      <c r="R17" s="40"/>
      <c r="S17" s="41"/>
    </row>
    <row r="18" spans="1:19" ht="15.75" x14ac:dyDescent="0.25">
      <c r="A18" s="10"/>
      <c r="B18" s="8"/>
      <c r="C18" s="8"/>
      <c r="D18" s="8"/>
      <c r="E18" s="11"/>
      <c r="F18" s="11"/>
      <c r="G18" s="11"/>
      <c r="H18" s="11"/>
      <c r="I18" s="11"/>
      <c r="J18" s="11"/>
      <c r="K18" s="11"/>
      <c r="L18" s="11"/>
      <c r="M18" s="11"/>
    </row>
    <row r="19" spans="1:19" s="12" customFormat="1" x14ac:dyDescent="0.25">
      <c r="A19" s="13"/>
      <c r="B19" s="8"/>
      <c r="C19" s="8"/>
      <c r="D19" s="8"/>
      <c r="E19" s="11"/>
      <c r="F19" s="11"/>
      <c r="G19" s="11"/>
      <c r="H19" s="11"/>
      <c r="I19" s="11"/>
      <c r="J19" s="11"/>
      <c r="K19" s="11"/>
      <c r="L19" s="11"/>
      <c r="M19" s="11"/>
    </row>
    <row r="20" spans="1:19" s="12" customFormat="1" x14ac:dyDescent="0.25">
      <c r="A20" s="13"/>
      <c r="B20" s="8"/>
      <c r="C20" s="8"/>
      <c r="D20" s="8"/>
      <c r="E20" s="11"/>
      <c r="F20" s="11"/>
      <c r="G20" s="11"/>
      <c r="H20" s="11"/>
      <c r="I20" s="11"/>
      <c r="J20" s="11"/>
      <c r="K20" s="11"/>
      <c r="L20" s="11"/>
      <c r="M20" s="11"/>
    </row>
    <row r="21" spans="1:19" s="12" customFormat="1" ht="15.75" x14ac:dyDescent="0.25">
      <c r="A21" s="10"/>
      <c r="B21" s="8"/>
      <c r="C21" s="8"/>
      <c r="D21" s="8"/>
      <c r="E21" s="11"/>
      <c r="F21" s="11"/>
      <c r="G21" s="11"/>
      <c r="H21" s="11"/>
      <c r="I21" s="11"/>
      <c r="J21" s="11"/>
      <c r="K21" s="11"/>
      <c r="L21" s="11"/>
      <c r="M21" s="11"/>
    </row>
    <row r="22" spans="1:19" x14ac:dyDescent="0.25">
      <c r="A22" s="13"/>
      <c r="B22" s="8"/>
      <c r="C22" s="8"/>
      <c r="D22" s="8"/>
      <c r="E22" s="11"/>
      <c r="F22" s="11"/>
      <c r="G22" s="11"/>
      <c r="H22" s="11"/>
      <c r="I22" s="11"/>
      <c r="J22" s="11"/>
      <c r="K22" s="11"/>
      <c r="L22" s="11"/>
      <c r="M22" s="11"/>
    </row>
    <row r="23" spans="1:19" s="12" customFormat="1" x14ac:dyDescent="0.25">
      <c r="A23" s="13"/>
      <c r="B23" s="8"/>
      <c r="C23" s="8"/>
      <c r="D23" s="8"/>
      <c r="E23" s="11"/>
      <c r="F23" s="11"/>
      <c r="G23" s="11"/>
      <c r="H23" s="11"/>
      <c r="I23" s="11"/>
      <c r="J23" s="11"/>
      <c r="K23" s="11"/>
      <c r="L23" s="11"/>
      <c r="M23" s="11"/>
    </row>
    <row r="24" spans="1:19" s="12" customFormat="1" x14ac:dyDescent="0.25">
      <c r="A24" s="24"/>
      <c r="B24" s="8"/>
      <c r="C24" s="8"/>
      <c r="D24" s="8"/>
      <c r="E24" s="9"/>
      <c r="F24" s="9"/>
      <c r="G24" s="9"/>
      <c r="H24" s="9"/>
      <c r="I24" s="9"/>
      <c r="J24" s="9"/>
      <c r="K24" s="9"/>
      <c r="L24" s="9"/>
      <c r="M24" s="9"/>
    </row>
    <row r="25" spans="1:19" s="12" customFormat="1" ht="15.75" x14ac:dyDescent="0.25">
      <c r="A25" s="10"/>
      <c r="B25" s="8"/>
      <c r="C25" s="8"/>
      <c r="D25" s="8"/>
      <c r="E25" s="11"/>
      <c r="F25" s="11"/>
      <c r="G25" s="11"/>
      <c r="H25" s="11"/>
      <c r="I25" s="11"/>
      <c r="J25" s="11"/>
      <c r="K25" s="11"/>
      <c r="L25" s="11"/>
      <c r="M25" s="11"/>
    </row>
    <row r="26" spans="1:19" x14ac:dyDescent="0.25">
      <c r="A26" s="13"/>
      <c r="B26" s="8"/>
      <c r="C26" s="8"/>
      <c r="D26" s="8"/>
      <c r="E26" s="11"/>
      <c r="F26" s="11"/>
      <c r="G26" s="11"/>
      <c r="H26" s="11"/>
      <c r="I26" s="11"/>
      <c r="J26" s="11"/>
      <c r="K26" s="11"/>
      <c r="L26" s="11"/>
      <c r="M26" s="11"/>
    </row>
    <row r="27" spans="1:19" s="12" customFormat="1" x14ac:dyDescent="0.25">
      <c r="A27" s="13"/>
      <c r="B27" s="8"/>
      <c r="C27" s="8"/>
      <c r="D27" s="8"/>
      <c r="E27" s="11"/>
      <c r="F27" s="11"/>
      <c r="G27" s="11"/>
      <c r="H27" s="11"/>
      <c r="I27" s="11"/>
      <c r="J27" s="11"/>
      <c r="K27" s="11"/>
      <c r="L27" s="11"/>
      <c r="M27" s="11"/>
    </row>
    <row r="28" spans="1:19" s="42" customFormat="1" x14ac:dyDescent="0.25">
      <c r="A28" s="24"/>
      <c r="B28" s="8"/>
      <c r="C28" s="8"/>
      <c r="D28" s="8"/>
      <c r="E28" s="9"/>
      <c r="F28" s="9"/>
      <c r="G28" s="9"/>
      <c r="H28" s="9"/>
      <c r="I28" s="9"/>
      <c r="J28" s="9"/>
      <c r="K28" s="9"/>
      <c r="L28" s="9"/>
      <c r="M28" s="9"/>
    </row>
    <row r="29" spans="1:19" ht="15.75" x14ac:dyDescent="0.25">
      <c r="A29" s="10"/>
      <c r="B29" s="8"/>
      <c r="C29" s="8"/>
      <c r="D29" s="8"/>
      <c r="E29" s="11"/>
      <c r="F29" s="11"/>
      <c r="G29" s="11"/>
      <c r="H29" s="11"/>
      <c r="I29" s="11"/>
      <c r="J29" s="11"/>
      <c r="K29" s="11"/>
      <c r="L29" s="11"/>
      <c r="M29" s="11"/>
      <c r="O29" t="b">
        <f t="shared" ref="O29:O92" si="2">IF(D29="ROUTINE",IF(E29&gt;180,2,IF(E29&lt;120,0,1)))</f>
        <v>0</v>
      </c>
      <c r="P29" t="b">
        <f t="shared" ref="P29:P92" si="3">IF(D29="URGENT",IF(E29&gt;120,2,IF(E29&lt;60,0,1)))</f>
        <v>0</v>
      </c>
    </row>
    <row r="30" spans="1:19" x14ac:dyDescent="0.25">
      <c r="A30" s="13"/>
      <c r="B30" s="8"/>
      <c r="C30" s="8"/>
      <c r="D30" s="8"/>
      <c r="E30" s="11"/>
      <c r="F30" s="11"/>
      <c r="G30" s="11"/>
      <c r="H30" s="11"/>
      <c r="I30" s="11"/>
      <c r="J30" s="11"/>
      <c r="K30" s="11"/>
      <c r="L30" s="11"/>
      <c r="M30" s="11"/>
      <c r="O30" t="b">
        <f t="shared" si="2"/>
        <v>0</v>
      </c>
      <c r="P30" t="b">
        <f t="shared" si="3"/>
        <v>0</v>
      </c>
    </row>
    <row r="31" spans="1:19" x14ac:dyDescent="0.25">
      <c r="A31" s="13"/>
      <c r="B31" s="8"/>
      <c r="C31" s="8"/>
      <c r="D31" s="8"/>
      <c r="E31" s="11"/>
      <c r="F31" s="11"/>
      <c r="G31" s="11"/>
      <c r="H31" s="11"/>
      <c r="I31" s="11"/>
      <c r="J31" s="11"/>
      <c r="K31" s="11"/>
      <c r="L31" s="11"/>
      <c r="M31" s="11"/>
      <c r="O31" t="b">
        <f t="shared" si="2"/>
        <v>0</v>
      </c>
      <c r="P31" t="b">
        <f t="shared" si="3"/>
        <v>0</v>
      </c>
    </row>
    <row r="32" spans="1:19" x14ac:dyDescent="0.25">
      <c r="B32" s="8"/>
      <c r="C32" s="8"/>
      <c r="D32" s="8"/>
      <c r="O32" t="b">
        <f t="shared" si="2"/>
        <v>0</v>
      </c>
      <c r="P32" t="b">
        <f t="shared" si="3"/>
        <v>0</v>
      </c>
    </row>
    <row r="33" spans="1:17" x14ac:dyDescent="0.25">
      <c r="A33" s="12"/>
      <c r="B33" s="8"/>
      <c r="C33" s="8"/>
      <c r="D33" s="43"/>
      <c r="E33" s="44"/>
      <c r="F33" s="45"/>
      <c r="G33" s="44"/>
      <c r="H33" s="45"/>
      <c r="I33" s="44"/>
      <c r="J33" s="45"/>
      <c r="K33" s="44"/>
      <c r="L33" s="45"/>
      <c r="M33" s="44"/>
      <c r="O33" t="b">
        <f t="shared" si="2"/>
        <v>0</v>
      </c>
      <c r="P33" t="b">
        <f t="shared" si="3"/>
        <v>0</v>
      </c>
    </row>
    <row r="34" spans="1:17" ht="24.75" x14ac:dyDescent="0.25">
      <c r="A34" s="46"/>
      <c r="B34" s="43" t="s">
        <v>12</v>
      </c>
      <c r="C34" s="43" t="s">
        <v>13</v>
      </c>
      <c r="D34" s="43" t="s">
        <v>14</v>
      </c>
      <c r="E34" s="47" t="s">
        <v>15</v>
      </c>
      <c r="F34" s="48"/>
      <c r="G34" s="47" t="s">
        <v>15</v>
      </c>
      <c r="H34" s="48"/>
      <c r="I34" s="47" t="s">
        <v>15</v>
      </c>
      <c r="J34" s="48"/>
      <c r="K34" s="47" t="s">
        <v>15</v>
      </c>
      <c r="L34" s="48"/>
      <c r="M34" s="47" t="s">
        <v>15</v>
      </c>
      <c r="O34" t="b">
        <f t="shared" si="2"/>
        <v>0</v>
      </c>
      <c r="P34" t="b">
        <f t="shared" si="3"/>
        <v>0</v>
      </c>
    </row>
    <row r="35" spans="1:17" x14ac:dyDescent="0.25">
      <c r="B35" s="49"/>
      <c r="C35" s="49" t="s">
        <v>16</v>
      </c>
      <c r="D35" s="49" t="s">
        <v>17</v>
      </c>
      <c r="E35" s="50">
        <v>86.52</v>
      </c>
      <c r="F35" s="51"/>
      <c r="G35" s="50">
        <v>141.1</v>
      </c>
      <c r="H35" s="51"/>
      <c r="I35" s="50">
        <v>43.1</v>
      </c>
      <c r="J35" s="51"/>
      <c r="K35" s="50">
        <v>247.9</v>
      </c>
      <c r="L35" s="51"/>
      <c r="M35" s="50">
        <v>825.67</v>
      </c>
      <c r="O35">
        <f t="shared" si="2"/>
        <v>0</v>
      </c>
      <c r="P35" t="b">
        <f t="shared" si="3"/>
        <v>0</v>
      </c>
    </row>
    <row r="36" spans="1:17" x14ac:dyDescent="0.25">
      <c r="B36" s="49" t="s">
        <v>18</v>
      </c>
      <c r="C36" s="49" t="s">
        <v>18</v>
      </c>
      <c r="D36" s="49" t="s">
        <v>19</v>
      </c>
      <c r="E36" s="50">
        <v>55.32</v>
      </c>
      <c r="F36" s="51"/>
      <c r="G36" s="50">
        <v>64.2</v>
      </c>
      <c r="H36" s="51"/>
      <c r="I36" s="50">
        <v>37.1</v>
      </c>
      <c r="J36" s="51"/>
      <c r="K36" s="50">
        <v>106.82</v>
      </c>
      <c r="L36" s="51"/>
      <c r="M36" s="50">
        <v>997.1</v>
      </c>
      <c r="O36" t="b">
        <f t="shared" si="2"/>
        <v>0</v>
      </c>
      <c r="P36">
        <f t="shared" si="3"/>
        <v>0</v>
      </c>
    </row>
    <row r="37" spans="1:17" x14ac:dyDescent="0.25">
      <c r="B37" s="49" t="s">
        <v>18</v>
      </c>
      <c r="C37" s="49" t="s">
        <v>20</v>
      </c>
      <c r="D37" s="52" t="s">
        <v>17</v>
      </c>
      <c r="E37" s="53">
        <v>84.93</v>
      </c>
      <c r="F37" s="54"/>
      <c r="G37" s="53">
        <v>161.15</v>
      </c>
      <c r="H37" s="54"/>
      <c r="I37" s="53">
        <v>43.07</v>
      </c>
      <c r="J37" s="54"/>
      <c r="K37" s="53">
        <v>283.02999999999997</v>
      </c>
      <c r="L37" s="54"/>
      <c r="M37" s="53">
        <v>888.3</v>
      </c>
      <c r="O37">
        <f t="shared" si="2"/>
        <v>0</v>
      </c>
      <c r="P37" t="b">
        <f t="shared" si="3"/>
        <v>0</v>
      </c>
    </row>
    <row r="38" spans="1:17" x14ac:dyDescent="0.25">
      <c r="B38" s="49" t="s">
        <v>18</v>
      </c>
      <c r="C38" s="49" t="s">
        <v>18</v>
      </c>
      <c r="D38" s="49" t="s">
        <v>19</v>
      </c>
      <c r="E38" s="50">
        <v>68.98</v>
      </c>
      <c r="F38" s="51"/>
      <c r="G38" s="50">
        <v>72.05</v>
      </c>
      <c r="H38" s="51"/>
      <c r="I38" s="50">
        <v>36.200000000000003</v>
      </c>
      <c r="J38" s="51"/>
      <c r="K38" s="50">
        <v>133.38</v>
      </c>
      <c r="L38" s="51"/>
      <c r="M38" s="50">
        <v>535.12</v>
      </c>
      <c r="O38" t="b">
        <f t="shared" si="2"/>
        <v>0</v>
      </c>
      <c r="P38">
        <f t="shared" si="3"/>
        <v>1</v>
      </c>
    </row>
    <row r="39" spans="1:17" x14ac:dyDescent="0.25">
      <c r="B39" s="49" t="s">
        <v>18</v>
      </c>
      <c r="C39" s="49" t="s">
        <v>21</v>
      </c>
      <c r="D39" s="52" t="s">
        <v>17</v>
      </c>
      <c r="E39" s="53">
        <v>73.47</v>
      </c>
      <c r="F39" s="54"/>
      <c r="G39" s="53">
        <v>81.08</v>
      </c>
      <c r="H39" s="54"/>
      <c r="I39" s="53">
        <v>41.15</v>
      </c>
      <c r="J39" s="54"/>
      <c r="K39" s="53">
        <v>275.89999999999998</v>
      </c>
      <c r="L39" s="54"/>
      <c r="M39" s="53">
        <v>1364.18</v>
      </c>
      <c r="O39">
        <f t="shared" si="2"/>
        <v>0</v>
      </c>
      <c r="P39" t="b">
        <f t="shared" si="3"/>
        <v>0</v>
      </c>
    </row>
    <row r="40" spans="1:17" x14ac:dyDescent="0.25">
      <c r="B40" s="49" t="s">
        <v>18</v>
      </c>
      <c r="C40" s="49" t="s">
        <v>18</v>
      </c>
      <c r="D40" s="49" t="s">
        <v>19</v>
      </c>
      <c r="E40" s="50">
        <v>49.8</v>
      </c>
      <c r="F40" s="51"/>
      <c r="G40" s="50">
        <v>57.07</v>
      </c>
      <c r="H40" s="51"/>
      <c r="I40" s="50">
        <v>34.1</v>
      </c>
      <c r="J40" s="51"/>
      <c r="K40" s="50">
        <v>92.12</v>
      </c>
      <c r="L40" s="51"/>
      <c r="M40" s="50">
        <v>137.82</v>
      </c>
      <c r="O40" t="b">
        <f t="shared" si="2"/>
        <v>0</v>
      </c>
      <c r="P40">
        <f t="shared" si="3"/>
        <v>0</v>
      </c>
    </row>
    <row r="41" spans="1:17" x14ac:dyDescent="0.25">
      <c r="B41" s="49" t="s">
        <v>18</v>
      </c>
      <c r="C41" s="49" t="s">
        <v>22</v>
      </c>
      <c r="D41" s="52" t="s">
        <v>17</v>
      </c>
      <c r="E41" s="53">
        <v>85.37</v>
      </c>
      <c r="F41" s="54"/>
      <c r="G41" s="53">
        <v>96.2</v>
      </c>
      <c r="H41" s="54"/>
      <c r="I41" s="53">
        <v>36.15</v>
      </c>
      <c r="J41" s="54"/>
      <c r="K41" s="53">
        <v>240.85</v>
      </c>
      <c r="L41" s="54"/>
      <c r="M41" s="53">
        <v>569.41999999999996</v>
      </c>
      <c r="O41">
        <f t="shared" si="2"/>
        <v>0</v>
      </c>
      <c r="P41" t="b">
        <f t="shared" si="3"/>
        <v>0</v>
      </c>
    </row>
    <row r="42" spans="1:17" x14ac:dyDescent="0.25">
      <c r="B42" s="49" t="s">
        <v>18</v>
      </c>
      <c r="C42" s="49" t="s">
        <v>18</v>
      </c>
      <c r="D42" s="49" t="s">
        <v>19</v>
      </c>
      <c r="E42" s="50">
        <v>53.37</v>
      </c>
      <c r="F42" s="51"/>
      <c r="G42" s="50">
        <v>55.18</v>
      </c>
      <c r="H42" s="51"/>
      <c r="I42" s="50">
        <v>37.130000000000003</v>
      </c>
      <c r="J42" s="51"/>
      <c r="K42" s="50">
        <v>67.069999999999993</v>
      </c>
      <c r="L42" s="51"/>
      <c r="M42" s="50">
        <v>410.1</v>
      </c>
      <c r="O42" t="b">
        <f t="shared" si="2"/>
        <v>0</v>
      </c>
      <c r="P42">
        <f t="shared" si="3"/>
        <v>0</v>
      </c>
    </row>
    <row r="43" spans="1:17" s="55" customFormat="1" x14ac:dyDescent="0.25">
      <c r="A43"/>
      <c r="B43" s="49" t="s">
        <v>18</v>
      </c>
      <c r="C43" s="49" t="s">
        <v>23</v>
      </c>
      <c r="D43" s="52" t="s">
        <v>17</v>
      </c>
      <c r="E43" s="53">
        <v>67.819999999999993</v>
      </c>
      <c r="F43" s="54"/>
      <c r="G43" s="53">
        <v>88.1</v>
      </c>
      <c r="H43" s="54"/>
      <c r="I43" s="53">
        <v>41.2</v>
      </c>
      <c r="J43" s="54"/>
      <c r="K43" s="53">
        <v>245.12</v>
      </c>
      <c r="L43" s="54"/>
      <c r="M43" s="53">
        <v>701.08</v>
      </c>
      <c r="O43">
        <f t="shared" si="2"/>
        <v>0</v>
      </c>
      <c r="P43" t="b">
        <f t="shared" si="3"/>
        <v>0</v>
      </c>
      <c r="Q43"/>
    </row>
    <row r="44" spans="1:17" x14ac:dyDescent="0.25">
      <c r="B44" s="49" t="s">
        <v>18</v>
      </c>
      <c r="C44" s="49" t="s">
        <v>18</v>
      </c>
      <c r="D44" s="49" t="s">
        <v>19</v>
      </c>
      <c r="E44" s="50">
        <v>51.97</v>
      </c>
      <c r="F44" s="51"/>
      <c r="G44" s="50">
        <v>59.05</v>
      </c>
      <c r="H44" s="51"/>
      <c r="I44" s="50">
        <v>46.2</v>
      </c>
      <c r="J44" s="51"/>
      <c r="K44" s="50">
        <v>106.23</v>
      </c>
      <c r="L44" s="51"/>
      <c r="M44" s="50">
        <v>167.93</v>
      </c>
      <c r="O44" t="b">
        <f t="shared" si="2"/>
        <v>0</v>
      </c>
      <c r="P44">
        <f t="shared" si="3"/>
        <v>0</v>
      </c>
    </row>
    <row r="45" spans="1:17" x14ac:dyDescent="0.25">
      <c r="B45" s="49" t="s">
        <v>18</v>
      </c>
      <c r="C45" s="49" t="s">
        <v>24</v>
      </c>
      <c r="D45" s="52" t="s">
        <v>17</v>
      </c>
      <c r="E45" s="53">
        <v>48.7</v>
      </c>
      <c r="F45" s="54"/>
      <c r="G45" s="53">
        <v>56.22</v>
      </c>
      <c r="H45" s="54"/>
      <c r="I45" s="53">
        <v>40.119999999999997</v>
      </c>
      <c r="J45" s="54"/>
      <c r="K45" s="53">
        <v>313.14999999999998</v>
      </c>
      <c r="L45" s="54"/>
      <c r="M45" s="53">
        <v>1746.4</v>
      </c>
      <c r="O45">
        <f t="shared" si="2"/>
        <v>0</v>
      </c>
      <c r="P45" t="b">
        <f t="shared" si="3"/>
        <v>0</v>
      </c>
    </row>
    <row r="46" spans="1:17" x14ac:dyDescent="0.25">
      <c r="B46" s="49" t="s">
        <v>18</v>
      </c>
      <c r="C46" s="49" t="s">
        <v>18</v>
      </c>
      <c r="D46" s="49" t="s">
        <v>19</v>
      </c>
      <c r="E46" s="50">
        <v>41.9</v>
      </c>
      <c r="F46" s="51"/>
      <c r="G46" s="50">
        <v>42.08</v>
      </c>
      <c r="H46" s="51"/>
      <c r="I46" s="50">
        <v>35.15</v>
      </c>
      <c r="J46" s="51"/>
      <c r="K46" s="50">
        <v>1321.82</v>
      </c>
      <c r="L46" s="51"/>
      <c r="M46" s="50">
        <v>1348.75</v>
      </c>
      <c r="O46" t="b">
        <f t="shared" si="2"/>
        <v>0</v>
      </c>
      <c r="P46">
        <f t="shared" si="3"/>
        <v>0</v>
      </c>
    </row>
    <row r="47" spans="1:17" x14ac:dyDescent="0.25">
      <c r="B47" s="49" t="s">
        <v>18</v>
      </c>
      <c r="C47" s="49" t="s">
        <v>25</v>
      </c>
      <c r="D47" s="52" t="s">
        <v>17</v>
      </c>
      <c r="E47" s="53">
        <v>62.7</v>
      </c>
      <c r="F47" s="54"/>
      <c r="G47" s="53" t="s">
        <v>26</v>
      </c>
      <c r="H47" s="54"/>
      <c r="I47" s="53">
        <v>41.17</v>
      </c>
      <c r="J47" s="54"/>
      <c r="K47" s="53">
        <v>167.77</v>
      </c>
      <c r="L47" s="54"/>
      <c r="M47" s="53">
        <v>320.05</v>
      </c>
      <c r="O47">
        <f t="shared" si="2"/>
        <v>0</v>
      </c>
      <c r="P47" t="b">
        <f t="shared" si="3"/>
        <v>0</v>
      </c>
    </row>
    <row r="48" spans="1:17" x14ac:dyDescent="0.25">
      <c r="B48" s="49" t="s">
        <v>18</v>
      </c>
      <c r="C48" s="49" t="s">
        <v>18</v>
      </c>
      <c r="D48" s="49" t="s">
        <v>19</v>
      </c>
      <c r="E48" s="50">
        <v>43.33</v>
      </c>
      <c r="F48" s="51"/>
      <c r="G48" s="50" t="s">
        <v>26</v>
      </c>
      <c r="H48" s="51"/>
      <c r="I48" s="50">
        <v>35.1</v>
      </c>
      <c r="J48" s="51"/>
      <c r="K48" s="50">
        <v>120.85</v>
      </c>
      <c r="L48" s="51"/>
      <c r="M48" s="50">
        <v>120.85</v>
      </c>
      <c r="O48" t="b">
        <f t="shared" si="2"/>
        <v>0</v>
      </c>
      <c r="P48">
        <f t="shared" si="3"/>
        <v>0</v>
      </c>
    </row>
    <row r="49" spans="1:17" x14ac:dyDescent="0.25">
      <c r="A49" s="56"/>
      <c r="B49" s="49" t="s">
        <v>18</v>
      </c>
      <c r="C49" s="103" t="s">
        <v>27</v>
      </c>
      <c r="D49" s="103"/>
      <c r="E49" s="57">
        <v>62.44</v>
      </c>
      <c r="F49" s="58"/>
      <c r="G49" s="57" t="s">
        <v>26</v>
      </c>
      <c r="H49" s="58"/>
      <c r="I49" s="57">
        <v>39.07</v>
      </c>
      <c r="J49" s="58"/>
      <c r="K49" s="57" t="s">
        <v>28</v>
      </c>
      <c r="L49" s="58"/>
      <c r="M49" s="57">
        <v>723.77</v>
      </c>
      <c r="O49" t="b">
        <f t="shared" si="2"/>
        <v>0</v>
      </c>
      <c r="P49" t="b">
        <f t="shared" si="3"/>
        <v>0</v>
      </c>
    </row>
    <row r="50" spans="1:17" x14ac:dyDescent="0.25">
      <c r="B50" s="49"/>
      <c r="C50" s="52" t="s">
        <v>16</v>
      </c>
      <c r="D50" s="52" t="s">
        <v>17</v>
      </c>
      <c r="E50" s="53">
        <v>128.91999999999999</v>
      </c>
      <c r="F50" s="54"/>
      <c r="G50" s="53">
        <v>141.18</v>
      </c>
      <c r="H50" s="54"/>
      <c r="I50" s="53">
        <v>14.2</v>
      </c>
      <c r="J50" s="54"/>
      <c r="K50" s="53">
        <v>207.22</v>
      </c>
      <c r="L50" s="54"/>
      <c r="M50" s="53">
        <v>285.2</v>
      </c>
      <c r="O50">
        <f t="shared" si="2"/>
        <v>1</v>
      </c>
      <c r="P50" t="b">
        <f t="shared" si="3"/>
        <v>0</v>
      </c>
    </row>
    <row r="51" spans="1:17" x14ac:dyDescent="0.25">
      <c r="B51" s="49" t="s">
        <v>18</v>
      </c>
      <c r="C51" s="49" t="s">
        <v>18</v>
      </c>
      <c r="D51" s="49" t="s">
        <v>19</v>
      </c>
      <c r="E51" s="50">
        <v>26.07</v>
      </c>
      <c r="F51" s="51"/>
      <c r="G51" s="50">
        <v>27.18</v>
      </c>
      <c r="H51" s="51"/>
      <c r="I51" s="50">
        <v>11.13</v>
      </c>
      <c r="J51" s="51"/>
      <c r="K51" s="50">
        <v>50.07</v>
      </c>
      <c r="L51" s="51"/>
      <c r="M51" s="50">
        <v>189.1</v>
      </c>
      <c r="O51" t="b">
        <f t="shared" si="2"/>
        <v>0</v>
      </c>
      <c r="P51">
        <f t="shared" si="3"/>
        <v>0</v>
      </c>
    </row>
    <row r="52" spans="1:17" x14ac:dyDescent="0.25">
      <c r="B52" s="49" t="s">
        <v>18</v>
      </c>
      <c r="C52" s="49" t="s">
        <v>20</v>
      </c>
      <c r="D52" s="52" t="s">
        <v>17</v>
      </c>
      <c r="E52" s="53">
        <v>62.35</v>
      </c>
      <c r="F52" s="54"/>
      <c r="G52" s="53">
        <v>66.05</v>
      </c>
      <c r="H52" s="54"/>
      <c r="I52" s="53">
        <v>17.079999999999998</v>
      </c>
      <c r="J52" s="54"/>
      <c r="K52" s="53">
        <v>165.1</v>
      </c>
      <c r="L52" s="54"/>
      <c r="M52" s="53">
        <v>261.07</v>
      </c>
      <c r="O52">
        <f t="shared" si="2"/>
        <v>0</v>
      </c>
      <c r="P52" t="b">
        <f t="shared" si="3"/>
        <v>0</v>
      </c>
    </row>
    <row r="53" spans="1:17" x14ac:dyDescent="0.25">
      <c r="B53" s="49" t="s">
        <v>18</v>
      </c>
      <c r="C53" s="49" t="s">
        <v>18</v>
      </c>
      <c r="D53" s="49" t="s">
        <v>19</v>
      </c>
      <c r="E53" s="50">
        <v>24.68</v>
      </c>
      <c r="F53" s="51"/>
      <c r="G53" s="50">
        <v>26.22</v>
      </c>
      <c r="H53" s="51"/>
      <c r="I53" s="50">
        <v>12.17</v>
      </c>
      <c r="J53" s="51"/>
      <c r="K53" s="50">
        <v>45.1</v>
      </c>
      <c r="L53" s="51"/>
      <c r="M53" s="50">
        <v>141.1</v>
      </c>
      <c r="O53" t="b">
        <f t="shared" si="2"/>
        <v>0</v>
      </c>
      <c r="P53">
        <f t="shared" si="3"/>
        <v>0</v>
      </c>
    </row>
    <row r="54" spans="1:17" x14ac:dyDescent="0.25">
      <c r="B54" s="49" t="s">
        <v>18</v>
      </c>
      <c r="C54" s="49" t="s">
        <v>21</v>
      </c>
      <c r="D54" s="52" t="s">
        <v>17</v>
      </c>
      <c r="E54" s="53">
        <v>45.02</v>
      </c>
      <c r="F54" s="54"/>
      <c r="G54" s="53">
        <v>48.18</v>
      </c>
      <c r="H54" s="54"/>
      <c r="I54" s="53">
        <v>12.22</v>
      </c>
      <c r="J54" s="54"/>
      <c r="K54" s="53">
        <v>144.1</v>
      </c>
      <c r="L54" s="54"/>
      <c r="M54" s="53">
        <v>309.10000000000002</v>
      </c>
      <c r="O54">
        <f t="shared" si="2"/>
        <v>0</v>
      </c>
      <c r="P54" t="b">
        <f t="shared" si="3"/>
        <v>0</v>
      </c>
    </row>
    <row r="55" spans="1:17" x14ac:dyDescent="0.25">
      <c r="B55" s="49" t="s">
        <v>18</v>
      </c>
      <c r="C55" s="49" t="s">
        <v>18</v>
      </c>
      <c r="D55" s="49" t="s">
        <v>19</v>
      </c>
      <c r="E55" s="50">
        <v>24.88</v>
      </c>
      <c r="F55" s="51"/>
      <c r="G55" s="50">
        <v>27.1</v>
      </c>
      <c r="H55" s="51"/>
      <c r="I55" s="50">
        <v>9.33</v>
      </c>
      <c r="J55" s="51"/>
      <c r="K55" s="50">
        <v>43.15</v>
      </c>
      <c r="L55" s="51"/>
      <c r="M55" s="50">
        <v>242.92</v>
      </c>
      <c r="O55" t="b">
        <f t="shared" si="2"/>
        <v>0</v>
      </c>
      <c r="P55">
        <f t="shared" si="3"/>
        <v>0</v>
      </c>
    </row>
    <row r="56" spans="1:17" x14ac:dyDescent="0.25">
      <c r="B56" s="49" t="s">
        <v>18</v>
      </c>
      <c r="C56" s="49" t="s">
        <v>22</v>
      </c>
      <c r="D56" s="52" t="s">
        <v>17</v>
      </c>
      <c r="E56" s="53">
        <v>59.47</v>
      </c>
      <c r="F56" s="54"/>
      <c r="G56" s="53">
        <v>64.069999999999993</v>
      </c>
      <c r="H56" s="54"/>
      <c r="I56" s="53">
        <v>12.12</v>
      </c>
      <c r="J56" s="54"/>
      <c r="K56" s="53">
        <v>139.27000000000001</v>
      </c>
      <c r="L56" s="54"/>
      <c r="M56" s="53">
        <v>348.13</v>
      </c>
      <c r="O56">
        <f t="shared" si="2"/>
        <v>0</v>
      </c>
      <c r="P56" t="b">
        <f t="shared" si="3"/>
        <v>0</v>
      </c>
    </row>
    <row r="57" spans="1:17" x14ac:dyDescent="0.25">
      <c r="B57" s="49" t="s">
        <v>18</v>
      </c>
      <c r="C57" s="49" t="s">
        <v>18</v>
      </c>
      <c r="D57" s="49" t="s">
        <v>19</v>
      </c>
      <c r="E57" s="50">
        <v>24.83</v>
      </c>
      <c r="F57" s="51"/>
      <c r="G57" s="50">
        <v>26.18</v>
      </c>
      <c r="H57" s="51"/>
      <c r="I57" s="50">
        <v>13.13</v>
      </c>
      <c r="J57" s="51"/>
      <c r="K57" s="50">
        <v>45.13</v>
      </c>
      <c r="L57" s="51"/>
      <c r="M57" s="50">
        <v>105.15</v>
      </c>
      <c r="O57" t="b">
        <f t="shared" si="2"/>
        <v>0</v>
      </c>
      <c r="P57">
        <f t="shared" si="3"/>
        <v>0</v>
      </c>
    </row>
    <row r="58" spans="1:17" s="55" customFormat="1" x14ac:dyDescent="0.25">
      <c r="A58"/>
      <c r="B58" s="49" t="s">
        <v>18</v>
      </c>
      <c r="C58" s="49" t="s">
        <v>23</v>
      </c>
      <c r="D58" s="52" t="s">
        <v>17</v>
      </c>
      <c r="E58" s="53">
        <v>60.08</v>
      </c>
      <c r="F58" s="54"/>
      <c r="G58" s="53">
        <v>62.17</v>
      </c>
      <c r="H58" s="54"/>
      <c r="I58" s="53">
        <v>17.149999999999999</v>
      </c>
      <c r="J58" s="54"/>
      <c r="K58" s="53">
        <v>155.12</v>
      </c>
      <c r="L58" s="54"/>
      <c r="M58" s="53">
        <v>363.08</v>
      </c>
      <c r="O58">
        <f t="shared" si="2"/>
        <v>0</v>
      </c>
      <c r="P58" t="b">
        <f t="shared" si="3"/>
        <v>0</v>
      </c>
      <c r="Q58"/>
    </row>
    <row r="59" spans="1:17" x14ac:dyDescent="0.25">
      <c r="B59" s="49" t="s">
        <v>18</v>
      </c>
      <c r="C59" s="49" t="s">
        <v>18</v>
      </c>
      <c r="D59" s="49" t="s">
        <v>19</v>
      </c>
      <c r="E59" s="50">
        <v>21.62</v>
      </c>
      <c r="F59" s="51"/>
      <c r="G59" s="50">
        <v>22.15</v>
      </c>
      <c r="H59" s="51"/>
      <c r="I59" s="50">
        <v>8.07</v>
      </c>
      <c r="J59" s="51"/>
      <c r="K59" s="50">
        <v>36.15</v>
      </c>
      <c r="L59" s="51"/>
      <c r="M59" s="50">
        <v>146.18</v>
      </c>
      <c r="O59" t="b">
        <f t="shared" si="2"/>
        <v>0</v>
      </c>
      <c r="P59">
        <f t="shared" si="3"/>
        <v>0</v>
      </c>
    </row>
    <row r="60" spans="1:17" x14ac:dyDescent="0.25">
      <c r="B60" s="49" t="s">
        <v>18</v>
      </c>
      <c r="C60" s="49" t="s">
        <v>24</v>
      </c>
      <c r="D60" s="52" t="s">
        <v>17</v>
      </c>
      <c r="E60" s="53">
        <v>48.13</v>
      </c>
      <c r="F60" s="54"/>
      <c r="G60" s="53" t="s">
        <v>26</v>
      </c>
      <c r="H60" s="54"/>
      <c r="I60" s="53">
        <v>12.05</v>
      </c>
      <c r="J60" s="54"/>
      <c r="K60" s="53">
        <v>147.22</v>
      </c>
      <c r="L60" s="54"/>
      <c r="M60" s="53">
        <v>276.12</v>
      </c>
      <c r="O60">
        <f t="shared" si="2"/>
        <v>0</v>
      </c>
      <c r="P60" t="b">
        <f t="shared" si="3"/>
        <v>0</v>
      </c>
    </row>
    <row r="61" spans="1:17" x14ac:dyDescent="0.25">
      <c r="B61" s="49" t="s">
        <v>18</v>
      </c>
      <c r="C61" s="49" t="s">
        <v>18</v>
      </c>
      <c r="D61" s="49" t="s">
        <v>19</v>
      </c>
      <c r="E61" s="50">
        <v>27.53</v>
      </c>
      <c r="F61" s="51"/>
      <c r="G61" s="50">
        <v>29.17</v>
      </c>
      <c r="H61" s="51"/>
      <c r="I61" s="50">
        <v>18.07</v>
      </c>
      <c r="J61" s="51"/>
      <c r="K61" s="50">
        <v>52.07</v>
      </c>
      <c r="L61" s="51"/>
      <c r="M61" s="50">
        <v>53.07</v>
      </c>
      <c r="O61" t="b">
        <f t="shared" si="2"/>
        <v>0</v>
      </c>
      <c r="P61">
        <f t="shared" si="3"/>
        <v>0</v>
      </c>
    </row>
    <row r="62" spans="1:17" x14ac:dyDescent="0.25">
      <c r="B62" s="49" t="s">
        <v>18</v>
      </c>
      <c r="C62" s="49" t="s">
        <v>25</v>
      </c>
      <c r="D62" s="52" t="s">
        <v>17</v>
      </c>
      <c r="E62" s="53">
        <v>34.78</v>
      </c>
      <c r="F62" s="54"/>
      <c r="G62" s="53" t="s">
        <v>26</v>
      </c>
      <c r="H62" s="54"/>
      <c r="I62" s="53">
        <v>12.22</v>
      </c>
      <c r="J62" s="54"/>
      <c r="K62" s="53">
        <v>107.07</v>
      </c>
      <c r="L62" s="54"/>
      <c r="M62" s="53">
        <v>142.19999999999999</v>
      </c>
      <c r="O62">
        <f t="shared" si="2"/>
        <v>0</v>
      </c>
      <c r="P62" t="b">
        <f t="shared" si="3"/>
        <v>0</v>
      </c>
    </row>
    <row r="63" spans="1:17" x14ac:dyDescent="0.25">
      <c r="B63" s="49" t="s">
        <v>18</v>
      </c>
      <c r="C63" s="49" t="s">
        <v>18</v>
      </c>
      <c r="D63" s="49" t="s">
        <v>19</v>
      </c>
      <c r="E63" s="50">
        <v>35.619999999999997</v>
      </c>
      <c r="F63" s="51"/>
      <c r="G63" s="50" t="s">
        <v>26</v>
      </c>
      <c r="H63" s="51"/>
      <c r="I63" s="50">
        <v>11.17</v>
      </c>
      <c r="J63" s="51"/>
      <c r="K63" s="50">
        <v>64.08</v>
      </c>
      <c r="L63" s="51"/>
      <c r="M63" s="50">
        <v>78.17</v>
      </c>
      <c r="O63" t="b">
        <f t="shared" si="2"/>
        <v>0</v>
      </c>
      <c r="P63">
        <f t="shared" si="3"/>
        <v>0</v>
      </c>
    </row>
    <row r="64" spans="1:17" x14ac:dyDescent="0.25">
      <c r="A64" s="56"/>
      <c r="B64" s="49" t="s">
        <v>18</v>
      </c>
      <c r="C64" s="103" t="s">
        <v>29</v>
      </c>
      <c r="D64" s="103"/>
      <c r="E64" s="57">
        <v>44.57</v>
      </c>
      <c r="F64" s="58"/>
      <c r="G64" s="57" t="s">
        <v>26</v>
      </c>
      <c r="H64" s="58"/>
      <c r="I64" s="57">
        <v>12.86</v>
      </c>
      <c r="J64" s="58"/>
      <c r="K64" s="57" t="s">
        <v>28</v>
      </c>
      <c r="L64" s="58"/>
      <c r="M64" s="57">
        <v>210.04</v>
      </c>
      <c r="O64" t="b">
        <f t="shared" si="2"/>
        <v>0</v>
      </c>
      <c r="P64" t="b">
        <f t="shared" si="3"/>
        <v>0</v>
      </c>
    </row>
    <row r="65" spans="1:17" x14ac:dyDescent="0.25">
      <c r="B65" s="49"/>
      <c r="C65" s="52" t="s">
        <v>16</v>
      </c>
      <c r="D65" s="52" t="s">
        <v>17</v>
      </c>
      <c r="E65" s="53">
        <v>157.35</v>
      </c>
      <c r="F65" s="54"/>
      <c r="G65" s="53">
        <v>160.07</v>
      </c>
      <c r="H65" s="54"/>
      <c r="I65" s="53">
        <v>30.1</v>
      </c>
      <c r="J65" s="54"/>
      <c r="K65" s="53">
        <v>237.12</v>
      </c>
      <c r="L65" s="54"/>
      <c r="M65" s="53">
        <v>360.1</v>
      </c>
      <c r="O65">
        <f t="shared" si="2"/>
        <v>1</v>
      </c>
      <c r="P65" t="b">
        <f t="shared" si="3"/>
        <v>0</v>
      </c>
    </row>
    <row r="66" spans="1:17" x14ac:dyDescent="0.25">
      <c r="B66" s="49" t="s">
        <v>18</v>
      </c>
      <c r="C66" s="49" t="s">
        <v>18</v>
      </c>
      <c r="D66" s="49" t="s">
        <v>19</v>
      </c>
      <c r="E66" s="50">
        <v>35.869999999999997</v>
      </c>
      <c r="F66" s="51"/>
      <c r="G66" s="50">
        <v>37.17</v>
      </c>
      <c r="H66" s="51"/>
      <c r="I66" s="50">
        <v>24.18</v>
      </c>
      <c r="J66" s="51"/>
      <c r="K66" s="50">
        <v>62.07</v>
      </c>
      <c r="L66" s="51"/>
      <c r="M66" s="50">
        <v>127.07</v>
      </c>
      <c r="O66" t="b">
        <f t="shared" si="2"/>
        <v>0</v>
      </c>
      <c r="P66">
        <f t="shared" si="3"/>
        <v>0</v>
      </c>
    </row>
    <row r="67" spans="1:17" x14ac:dyDescent="0.25">
      <c r="B67" s="49" t="s">
        <v>18</v>
      </c>
      <c r="C67" s="49" t="s">
        <v>20</v>
      </c>
      <c r="D67" s="52" t="s">
        <v>17</v>
      </c>
      <c r="E67" s="53">
        <v>83.25</v>
      </c>
      <c r="F67" s="54"/>
      <c r="G67" s="53">
        <v>86.18</v>
      </c>
      <c r="H67" s="54"/>
      <c r="I67" s="53">
        <v>28.2</v>
      </c>
      <c r="J67" s="54"/>
      <c r="K67" s="53">
        <v>156.1</v>
      </c>
      <c r="L67" s="54"/>
      <c r="M67" s="53">
        <v>294.2</v>
      </c>
      <c r="O67">
        <f t="shared" si="2"/>
        <v>0</v>
      </c>
      <c r="P67" t="b">
        <f t="shared" si="3"/>
        <v>0</v>
      </c>
    </row>
    <row r="68" spans="1:17" x14ac:dyDescent="0.25">
      <c r="B68" s="49" t="s">
        <v>18</v>
      </c>
      <c r="C68" s="49" t="s">
        <v>18</v>
      </c>
      <c r="D68" s="49" t="s">
        <v>19</v>
      </c>
      <c r="E68" s="50">
        <v>37.43</v>
      </c>
      <c r="F68" s="51"/>
      <c r="G68" s="50">
        <v>40.15</v>
      </c>
      <c r="H68" s="51"/>
      <c r="I68" s="50">
        <v>21.1</v>
      </c>
      <c r="J68" s="51"/>
      <c r="K68" s="50">
        <v>57.05</v>
      </c>
      <c r="L68" s="51"/>
      <c r="M68" s="50">
        <v>156.07</v>
      </c>
      <c r="O68" t="b">
        <f t="shared" si="2"/>
        <v>0</v>
      </c>
      <c r="P68">
        <f t="shared" si="3"/>
        <v>0</v>
      </c>
    </row>
    <row r="69" spans="1:17" x14ac:dyDescent="0.25">
      <c r="B69" s="49" t="s">
        <v>18</v>
      </c>
      <c r="C69" s="49" t="s">
        <v>21</v>
      </c>
      <c r="D69" s="52" t="s">
        <v>17</v>
      </c>
      <c r="E69" s="53">
        <v>67.12</v>
      </c>
      <c r="F69" s="54"/>
      <c r="G69" s="53">
        <v>73.13</v>
      </c>
      <c r="H69" s="54"/>
      <c r="I69" s="53">
        <v>29.17</v>
      </c>
      <c r="J69" s="54"/>
      <c r="K69" s="53">
        <v>147.19999999999999</v>
      </c>
      <c r="L69" s="54"/>
      <c r="M69" s="53">
        <v>339.08</v>
      </c>
      <c r="O69">
        <f t="shared" si="2"/>
        <v>0</v>
      </c>
      <c r="P69" t="b">
        <f t="shared" si="3"/>
        <v>0</v>
      </c>
    </row>
    <row r="70" spans="1:17" x14ac:dyDescent="0.25">
      <c r="B70" s="49" t="s">
        <v>18</v>
      </c>
      <c r="C70" s="49" t="s">
        <v>18</v>
      </c>
      <c r="D70" s="49" t="s">
        <v>19</v>
      </c>
      <c r="E70" s="50">
        <v>35.57</v>
      </c>
      <c r="F70" s="51"/>
      <c r="G70" s="50">
        <v>36.15</v>
      </c>
      <c r="H70" s="51"/>
      <c r="I70" s="50">
        <v>25.08</v>
      </c>
      <c r="J70" s="51"/>
      <c r="K70" s="50">
        <v>53.08</v>
      </c>
      <c r="L70" s="51"/>
      <c r="M70" s="50">
        <v>171.17</v>
      </c>
      <c r="O70" t="b">
        <f t="shared" si="2"/>
        <v>0</v>
      </c>
      <c r="P70">
        <f t="shared" si="3"/>
        <v>0</v>
      </c>
    </row>
    <row r="71" spans="1:17" x14ac:dyDescent="0.25">
      <c r="B71" s="49" t="s">
        <v>18</v>
      </c>
      <c r="C71" s="49" t="s">
        <v>22</v>
      </c>
      <c r="D71" s="52" t="s">
        <v>17</v>
      </c>
      <c r="E71" s="53">
        <v>72.52</v>
      </c>
      <c r="F71" s="54"/>
      <c r="G71" s="53">
        <v>80.069999999999993</v>
      </c>
      <c r="H71" s="54"/>
      <c r="I71" s="53">
        <v>27.17</v>
      </c>
      <c r="J71" s="54"/>
      <c r="K71" s="53">
        <v>147.16999999999999</v>
      </c>
      <c r="L71" s="54"/>
      <c r="M71" s="53">
        <v>367.05</v>
      </c>
      <c r="O71">
        <f t="shared" si="2"/>
        <v>0</v>
      </c>
      <c r="P71" t="b">
        <f t="shared" si="3"/>
        <v>0</v>
      </c>
    </row>
    <row r="72" spans="1:17" x14ac:dyDescent="0.25">
      <c r="B72" s="49" t="s">
        <v>18</v>
      </c>
      <c r="C72" s="49" t="s">
        <v>18</v>
      </c>
      <c r="D72" s="49" t="s">
        <v>19</v>
      </c>
      <c r="E72" s="50">
        <v>36.520000000000003</v>
      </c>
      <c r="F72" s="51"/>
      <c r="G72" s="50">
        <v>38.08</v>
      </c>
      <c r="H72" s="51"/>
      <c r="I72" s="50">
        <v>21.17</v>
      </c>
      <c r="J72" s="51"/>
      <c r="K72" s="50">
        <v>51.08</v>
      </c>
      <c r="L72" s="51"/>
      <c r="M72" s="50">
        <v>395.12</v>
      </c>
      <c r="O72" t="b">
        <f t="shared" si="2"/>
        <v>0</v>
      </c>
      <c r="P72">
        <f t="shared" si="3"/>
        <v>0</v>
      </c>
    </row>
    <row r="73" spans="1:17" s="55" customFormat="1" x14ac:dyDescent="0.25">
      <c r="A73"/>
      <c r="B73" s="49" t="s">
        <v>18</v>
      </c>
      <c r="C73" s="49" t="s">
        <v>23</v>
      </c>
      <c r="D73" s="52" t="s">
        <v>17</v>
      </c>
      <c r="E73" s="53">
        <v>68.400000000000006</v>
      </c>
      <c r="F73" s="54"/>
      <c r="G73" s="53">
        <v>72.099999999999994</v>
      </c>
      <c r="H73" s="54"/>
      <c r="I73" s="53">
        <v>30.2</v>
      </c>
      <c r="J73" s="54"/>
      <c r="K73" s="53">
        <v>184.8</v>
      </c>
      <c r="L73" s="54"/>
      <c r="M73" s="53">
        <v>423.07</v>
      </c>
      <c r="O73">
        <f t="shared" si="2"/>
        <v>0</v>
      </c>
      <c r="P73" t="b">
        <f t="shared" si="3"/>
        <v>0</v>
      </c>
      <c r="Q73"/>
    </row>
    <row r="74" spans="1:17" x14ac:dyDescent="0.25">
      <c r="B74" s="49" t="s">
        <v>18</v>
      </c>
      <c r="C74" s="49" t="s">
        <v>18</v>
      </c>
      <c r="D74" s="49" t="s">
        <v>19</v>
      </c>
      <c r="E74" s="50">
        <v>37.799999999999997</v>
      </c>
      <c r="F74" s="51"/>
      <c r="G74" s="50">
        <v>40.130000000000003</v>
      </c>
      <c r="H74" s="51"/>
      <c r="I74" s="50">
        <v>29.13</v>
      </c>
      <c r="J74" s="51"/>
      <c r="K74" s="50">
        <v>46.18</v>
      </c>
      <c r="L74" s="51"/>
      <c r="M74" s="50">
        <v>175.07</v>
      </c>
      <c r="O74" t="b">
        <f t="shared" si="2"/>
        <v>0</v>
      </c>
      <c r="P74">
        <f t="shared" si="3"/>
        <v>0</v>
      </c>
    </row>
    <row r="75" spans="1:17" x14ac:dyDescent="0.25">
      <c r="B75" s="49" t="s">
        <v>18</v>
      </c>
      <c r="C75" s="49" t="s">
        <v>24</v>
      </c>
      <c r="D75" s="52" t="s">
        <v>17</v>
      </c>
      <c r="E75" s="53">
        <v>60.35</v>
      </c>
      <c r="F75" s="54"/>
      <c r="G75" s="53">
        <v>63.22</v>
      </c>
      <c r="H75" s="54"/>
      <c r="I75" s="53">
        <v>27.08</v>
      </c>
      <c r="J75" s="54"/>
      <c r="K75" s="53">
        <v>150.16999999999999</v>
      </c>
      <c r="L75" s="54"/>
      <c r="M75" s="53">
        <v>303.18</v>
      </c>
      <c r="O75">
        <f t="shared" si="2"/>
        <v>0</v>
      </c>
      <c r="P75" t="b">
        <f t="shared" si="3"/>
        <v>0</v>
      </c>
    </row>
    <row r="76" spans="1:17" x14ac:dyDescent="0.25">
      <c r="B76" s="49" t="s">
        <v>18</v>
      </c>
      <c r="C76" s="49" t="s">
        <v>18</v>
      </c>
      <c r="D76" s="49" t="s">
        <v>19</v>
      </c>
      <c r="E76" s="50">
        <v>25.97</v>
      </c>
      <c r="F76" s="51"/>
      <c r="G76" s="50">
        <v>26.17</v>
      </c>
      <c r="H76" s="51"/>
      <c r="I76" s="50">
        <v>22.15</v>
      </c>
      <c r="J76" s="51"/>
      <c r="K76" s="50">
        <v>30.15</v>
      </c>
      <c r="L76" s="51"/>
      <c r="M76" s="50">
        <v>67.12</v>
      </c>
      <c r="O76" t="b">
        <f t="shared" si="2"/>
        <v>0</v>
      </c>
      <c r="P76">
        <f t="shared" si="3"/>
        <v>0</v>
      </c>
    </row>
    <row r="77" spans="1:17" x14ac:dyDescent="0.25">
      <c r="B77" s="49" t="s">
        <v>18</v>
      </c>
      <c r="C77" s="49" t="s">
        <v>25</v>
      </c>
      <c r="D77" s="52" t="s">
        <v>17</v>
      </c>
      <c r="E77" s="53">
        <v>39.68</v>
      </c>
      <c r="F77" s="54"/>
      <c r="G77" s="53" t="s">
        <v>26</v>
      </c>
      <c r="H77" s="54"/>
      <c r="I77" s="53">
        <v>25.2</v>
      </c>
      <c r="J77" s="54"/>
      <c r="K77" s="53">
        <v>117.12</v>
      </c>
      <c r="L77" s="54"/>
      <c r="M77" s="53">
        <v>150.16999999999999</v>
      </c>
      <c r="O77">
        <f t="shared" si="2"/>
        <v>0</v>
      </c>
      <c r="P77" t="b">
        <f t="shared" si="3"/>
        <v>0</v>
      </c>
    </row>
    <row r="78" spans="1:17" x14ac:dyDescent="0.25">
      <c r="B78" s="49" t="s">
        <v>18</v>
      </c>
      <c r="C78" s="49" t="s">
        <v>18</v>
      </c>
      <c r="D78" s="49" t="s">
        <v>19</v>
      </c>
      <c r="E78" s="50">
        <v>28.72</v>
      </c>
      <c r="F78" s="51"/>
      <c r="G78" s="50" t="s">
        <v>26</v>
      </c>
      <c r="H78" s="51"/>
      <c r="I78" s="50">
        <v>20.100000000000001</v>
      </c>
      <c r="J78" s="51"/>
      <c r="K78" s="50">
        <v>40.119999999999997</v>
      </c>
      <c r="L78" s="51"/>
      <c r="M78" s="50">
        <v>173.73</v>
      </c>
      <c r="O78" t="b">
        <f t="shared" si="2"/>
        <v>0</v>
      </c>
      <c r="P78">
        <f t="shared" si="3"/>
        <v>0</v>
      </c>
    </row>
    <row r="79" spans="1:17" x14ac:dyDescent="0.25">
      <c r="A79" s="56"/>
      <c r="B79" s="49" t="s">
        <v>18</v>
      </c>
      <c r="C79" s="103" t="s">
        <v>30</v>
      </c>
      <c r="D79" s="103"/>
      <c r="E79" s="57">
        <v>56.18</v>
      </c>
      <c r="F79" s="58"/>
      <c r="G79" s="57" t="s">
        <v>26</v>
      </c>
      <c r="H79" s="58"/>
      <c r="I79" s="57">
        <v>25.72</v>
      </c>
      <c r="J79" s="58"/>
      <c r="K79" s="57" t="s">
        <v>28</v>
      </c>
      <c r="L79" s="58"/>
      <c r="M79" s="57">
        <v>250.16</v>
      </c>
      <c r="O79" t="b">
        <f t="shared" si="2"/>
        <v>0</v>
      </c>
      <c r="P79" t="b">
        <f t="shared" si="3"/>
        <v>0</v>
      </c>
    </row>
    <row r="80" spans="1:17" x14ac:dyDescent="0.25">
      <c r="B80" s="49"/>
      <c r="C80" s="52" t="s">
        <v>16</v>
      </c>
      <c r="D80" s="52" t="s">
        <v>17</v>
      </c>
      <c r="E80" s="53">
        <v>152.22</v>
      </c>
      <c r="F80" s="54"/>
      <c r="G80" s="53">
        <v>156.07</v>
      </c>
      <c r="H80" s="54"/>
      <c r="I80" s="53">
        <v>31.12</v>
      </c>
      <c r="J80" s="54"/>
      <c r="K80" s="53">
        <v>209.15</v>
      </c>
      <c r="L80" s="54"/>
      <c r="M80" s="53">
        <v>342.05</v>
      </c>
      <c r="O80">
        <f t="shared" si="2"/>
        <v>1</v>
      </c>
      <c r="P80" t="b">
        <f t="shared" si="3"/>
        <v>0</v>
      </c>
    </row>
    <row r="81" spans="1:17" x14ac:dyDescent="0.25">
      <c r="B81" s="49" t="s">
        <v>18</v>
      </c>
      <c r="C81" s="49" t="s">
        <v>18</v>
      </c>
      <c r="D81" s="49" t="s">
        <v>19</v>
      </c>
      <c r="E81" s="50">
        <v>37.15</v>
      </c>
      <c r="F81" s="51"/>
      <c r="G81" s="50">
        <v>38.08</v>
      </c>
      <c r="H81" s="51"/>
      <c r="I81" s="50">
        <v>24.18</v>
      </c>
      <c r="J81" s="51"/>
      <c r="K81" s="50">
        <v>60.15</v>
      </c>
      <c r="L81" s="51"/>
      <c r="M81" s="50">
        <v>93.05</v>
      </c>
      <c r="O81" t="b">
        <f t="shared" si="2"/>
        <v>0</v>
      </c>
      <c r="P81">
        <f t="shared" si="3"/>
        <v>0</v>
      </c>
    </row>
    <row r="82" spans="1:17" x14ac:dyDescent="0.25">
      <c r="B82" s="49" t="s">
        <v>18</v>
      </c>
      <c r="C82" s="49" t="s">
        <v>20</v>
      </c>
      <c r="D82" s="52" t="s">
        <v>17</v>
      </c>
      <c r="E82" s="53">
        <v>81.92</v>
      </c>
      <c r="F82" s="54"/>
      <c r="G82" s="53">
        <v>85.17</v>
      </c>
      <c r="H82" s="54"/>
      <c r="I82" s="53">
        <v>31.17</v>
      </c>
      <c r="J82" s="54"/>
      <c r="K82" s="53">
        <v>156.1</v>
      </c>
      <c r="L82" s="54"/>
      <c r="M82" s="53">
        <v>312.12</v>
      </c>
      <c r="O82">
        <f t="shared" si="2"/>
        <v>0</v>
      </c>
      <c r="P82" t="b">
        <f t="shared" si="3"/>
        <v>0</v>
      </c>
    </row>
    <row r="83" spans="1:17" x14ac:dyDescent="0.25">
      <c r="B83" s="49" t="s">
        <v>18</v>
      </c>
      <c r="C83" s="49" t="s">
        <v>18</v>
      </c>
      <c r="D83" s="49" t="s">
        <v>19</v>
      </c>
      <c r="E83" s="50">
        <v>40.15</v>
      </c>
      <c r="F83" s="51"/>
      <c r="G83" s="50">
        <v>42.17</v>
      </c>
      <c r="H83" s="51"/>
      <c r="I83" s="50">
        <v>23.07</v>
      </c>
      <c r="J83" s="51"/>
      <c r="K83" s="50">
        <v>65.23</v>
      </c>
      <c r="L83" s="51"/>
      <c r="M83" s="50">
        <v>520.12</v>
      </c>
      <c r="O83" t="b">
        <f t="shared" si="2"/>
        <v>0</v>
      </c>
      <c r="P83">
        <f t="shared" si="3"/>
        <v>0</v>
      </c>
    </row>
    <row r="84" spans="1:17" x14ac:dyDescent="0.25">
      <c r="B84" s="49" t="s">
        <v>18</v>
      </c>
      <c r="C84" s="49" t="s">
        <v>21</v>
      </c>
      <c r="D84" s="52" t="s">
        <v>17</v>
      </c>
      <c r="E84" s="53">
        <v>63.92</v>
      </c>
      <c r="F84" s="54"/>
      <c r="G84" s="53">
        <v>67.2</v>
      </c>
      <c r="H84" s="54"/>
      <c r="I84" s="53">
        <v>30.15</v>
      </c>
      <c r="J84" s="54"/>
      <c r="K84" s="53">
        <v>135.18</v>
      </c>
      <c r="L84" s="54"/>
      <c r="M84" s="53">
        <v>291.17</v>
      </c>
      <c r="O84">
        <f t="shared" si="2"/>
        <v>0</v>
      </c>
      <c r="P84" t="b">
        <f t="shared" si="3"/>
        <v>0</v>
      </c>
    </row>
    <row r="85" spans="1:17" x14ac:dyDescent="0.25">
      <c r="B85" s="49" t="s">
        <v>18</v>
      </c>
      <c r="C85" s="49" t="s">
        <v>18</v>
      </c>
      <c r="D85" s="49" t="s">
        <v>19</v>
      </c>
      <c r="E85" s="50">
        <v>35.549999999999997</v>
      </c>
      <c r="F85" s="51"/>
      <c r="G85" s="50">
        <v>36.15</v>
      </c>
      <c r="H85" s="51"/>
      <c r="I85" s="50">
        <v>23.08</v>
      </c>
      <c r="J85" s="51"/>
      <c r="K85" s="50">
        <v>46.15</v>
      </c>
      <c r="L85" s="51"/>
      <c r="M85" s="50">
        <v>291.05</v>
      </c>
      <c r="O85" t="b">
        <f t="shared" si="2"/>
        <v>0</v>
      </c>
      <c r="P85">
        <f t="shared" si="3"/>
        <v>0</v>
      </c>
    </row>
    <row r="86" spans="1:17" x14ac:dyDescent="0.25">
      <c r="B86" s="49" t="s">
        <v>18</v>
      </c>
      <c r="C86" s="49" t="s">
        <v>22</v>
      </c>
      <c r="D86" s="52" t="s">
        <v>17</v>
      </c>
      <c r="E86" s="53">
        <v>72.17</v>
      </c>
      <c r="F86" s="54"/>
      <c r="G86" s="53">
        <v>77.099999999999994</v>
      </c>
      <c r="H86" s="54"/>
      <c r="I86" s="53">
        <v>31.17</v>
      </c>
      <c r="J86" s="54"/>
      <c r="K86" s="53">
        <v>164.05</v>
      </c>
      <c r="L86" s="54"/>
      <c r="M86" s="53">
        <v>348.12</v>
      </c>
      <c r="O86">
        <f t="shared" si="2"/>
        <v>0</v>
      </c>
      <c r="P86" t="b">
        <f t="shared" si="3"/>
        <v>0</v>
      </c>
    </row>
    <row r="87" spans="1:17" x14ac:dyDescent="0.25">
      <c r="B87" s="49" t="s">
        <v>18</v>
      </c>
      <c r="C87" s="49" t="s">
        <v>18</v>
      </c>
      <c r="D87" s="49" t="s">
        <v>19</v>
      </c>
      <c r="E87" s="50">
        <v>35.5</v>
      </c>
      <c r="F87" s="51"/>
      <c r="G87" s="50">
        <v>37.1</v>
      </c>
      <c r="H87" s="51"/>
      <c r="I87" s="50">
        <v>22.2</v>
      </c>
      <c r="J87" s="51"/>
      <c r="K87" s="50">
        <v>50.12</v>
      </c>
      <c r="L87" s="51"/>
      <c r="M87" s="50">
        <v>123.18</v>
      </c>
      <c r="O87" t="b">
        <f t="shared" si="2"/>
        <v>0</v>
      </c>
      <c r="P87">
        <f t="shared" si="3"/>
        <v>0</v>
      </c>
    </row>
    <row r="88" spans="1:17" s="55" customFormat="1" x14ac:dyDescent="0.25">
      <c r="A88"/>
      <c r="B88" s="49" t="s">
        <v>18</v>
      </c>
      <c r="C88" s="49" t="s">
        <v>23</v>
      </c>
      <c r="D88" s="52" t="s">
        <v>17</v>
      </c>
      <c r="E88" s="53">
        <v>67.62</v>
      </c>
      <c r="F88" s="54"/>
      <c r="G88" s="53">
        <v>72.099999999999994</v>
      </c>
      <c r="H88" s="54"/>
      <c r="I88" s="53">
        <v>32.22</v>
      </c>
      <c r="J88" s="54"/>
      <c r="K88" s="53">
        <v>154.02000000000001</v>
      </c>
      <c r="L88" s="54"/>
      <c r="M88" s="53">
        <v>420.22</v>
      </c>
      <c r="O88">
        <f t="shared" si="2"/>
        <v>0</v>
      </c>
      <c r="P88" t="b">
        <f t="shared" si="3"/>
        <v>0</v>
      </c>
      <c r="Q88"/>
    </row>
    <row r="89" spans="1:17" x14ac:dyDescent="0.25">
      <c r="B89" s="49" t="s">
        <v>18</v>
      </c>
      <c r="C89" s="49" t="s">
        <v>18</v>
      </c>
      <c r="D89" s="49" t="s">
        <v>19</v>
      </c>
      <c r="E89" s="50">
        <v>37.57</v>
      </c>
      <c r="F89" s="51"/>
      <c r="G89" s="50">
        <v>40.119999999999997</v>
      </c>
      <c r="H89" s="51"/>
      <c r="I89" s="50">
        <v>29.13</v>
      </c>
      <c r="J89" s="51"/>
      <c r="K89" s="50">
        <v>47.13</v>
      </c>
      <c r="L89" s="51"/>
      <c r="M89" s="50">
        <v>161.08000000000001</v>
      </c>
      <c r="O89" t="b">
        <f t="shared" si="2"/>
        <v>0</v>
      </c>
      <c r="P89">
        <f t="shared" si="3"/>
        <v>0</v>
      </c>
    </row>
    <row r="90" spans="1:17" x14ac:dyDescent="0.25">
      <c r="B90" s="49" t="s">
        <v>18</v>
      </c>
      <c r="C90" s="49" t="s">
        <v>24</v>
      </c>
      <c r="D90" s="52" t="s">
        <v>17</v>
      </c>
      <c r="E90" s="53">
        <v>54.45</v>
      </c>
      <c r="F90" s="54"/>
      <c r="G90" s="53">
        <v>57.2</v>
      </c>
      <c r="H90" s="54"/>
      <c r="I90" s="53">
        <v>29.07</v>
      </c>
      <c r="J90" s="54"/>
      <c r="K90" s="53">
        <v>124.2</v>
      </c>
      <c r="L90" s="54"/>
      <c r="M90" s="53">
        <v>314.17</v>
      </c>
      <c r="O90">
        <f t="shared" si="2"/>
        <v>0</v>
      </c>
      <c r="P90" t="b">
        <f t="shared" si="3"/>
        <v>0</v>
      </c>
    </row>
    <row r="91" spans="1:17" x14ac:dyDescent="0.25">
      <c r="B91" s="49" t="s">
        <v>18</v>
      </c>
      <c r="C91" s="49" t="s">
        <v>18</v>
      </c>
      <c r="D91" s="49" t="s">
        <v>19</v>
      </c>
      <c r="E91" s="50">
        <v>27.3</v>
      </c>
      <c r="F91" s="51"/>
      <c r="G91" s="50">
        <v>29.17</v>
      </c>
      <c r="H91" s="51"/>
      <c r="I91" s="50">
        <v>24.17</v>
      </c>
      <c r="J91" s="51"/>
      <c r="K91" s="50">
        <v>37.15</v>
      </c>
      <c r="L91" s="51"/>
      <c r="M91" s="50">
        <v>51.22</v>
      </c>
      <c r="O91" t="b">
        <f t="shared" si="2"/>
        <v>0</v>
      </c>
      <c r="P91">
        <f t="shared" si="3"/>
        <v>0</v>
      </c>
    </row>
    <row r="92" spans="1:17" x14ac:dyDescent="0.25">
      <c r="B92" s="49" t="s">
        <v>18</v>
      </c>
      <c r="C92" s="49" t="s">
        <v>25</v>
      </c>
      <c r="D92" s="52" t="s">
        <v>17</v>
      </c>
      <c r="E92" s="53">
        <v>39.58</v>
      </c>
      <c r="F92" s="54"/>
      <c r="G92" s="53" t="s">
        <v>26</v>
      </c>
      <c r="H92" s="54"/>
      <c r="I92" s="53">
        <v>27.17</v>
      </c>
      <c r="J92" s="54"/>
      <c r="K92" s="53">
        <v>70.099999999999994</v>
      </c>
      <c r="L92" s="54"/>
      <c r="M92" s="53">
        <v>272.67</v>
      </c>
      <c r="O92">
        <f t="shared" si="2"/>
        <v>0</v>
      </c>
      <c r="P92" t="b">
        <f t="shared" si="3"/>
        <v>0</v>
      </c>
    </row>
    <row r="93" spans="1:17" x14ac:dyDescent="0.25">
      <c r="B93" s="49" t="s">
        <v>18</v>
      </c>
      <c r="C93" s="49" t="s">
        <v>18</v>
      </c>
      <c r="D93" s="49" t="s">
        <v>19</v>
      </c>
      <c r="E93" s="50">
        <v>29.3</v>
      </c>
      <c r="F93" s="51"/>
      <c r="G93" s="50">
        <v>31.15</v>
      </c>
      <c r="H93" s="51"/>
      <c r="I93" s="50">
        <v>23.07</v>
      </c>
      <c r="J93" s="51"/>
      <c r="K93" s="50">
        <v>36.130000000000003</v>
      </c>
      <c r="L93" s="51"/>
      <c r="M93" s="50">
        <v>43.03</v>
      </c>
      <c r="O93" t="b">
        <f t="shared" ref="O93:O156" si="4">IF(D93="ROUTINE",IF(E93&gt;180,2,IF(E93&lt;120,0,1)))</f>
        <v>0</v>
      </c>
      <c r="P93">
        <f t="shared" ref="P93:P156" si="5">IF(D93="URGENT",IF(E93&gt;120,2,IF(E93&lt;60,0,1)))</f>
        <v>0</v>
      </c>
    </row>
    <row r="94" spans="1:17" x14ac:dyDescent="0.25">
      <c r="A94" s="56"/>
      <c r="B94" s="49" t="s">
        <v>18</v>
      </c>
      <c r="C94" s="103" t="s">
        <v>31</v>
      </c>
      <c r="D94" s="103"/>
      <c r="E94" s="57">
        <v>55.31</v>
      </c>
      <c r="F94" s="58"/>
      <c r="G94" s="57" t="s">
        <v>26</v>
      </c>
      <c r="H94" s="58"/>
      <c r="I94" s="57">
        <v>27.21</v>
      </c>
      <c r="J94" s="58"/>
      <c r="K94" s="57" t="s">
        <v>28</v>
      </c>
      <c r="L94" s="58"/>
      <c r="M94" s="57">
        <v>255.95</v>
      </c>
      <c r="O94" t="b">
        <f t="shared" si="4"/>
        <v>0</v>
      </c>
      <c r="P94" t="b">
        <f t="shared" si="5"/>
        <v>0</v>
      </c>
    </row>
    <row r="95" spans="1:17" x14ac:dyDescent="0.25">
      <c r="B95" s="49"/>
      <c r="C95" s="52" t="s">
        <v>16</v>
      </c>
      <c r="D95" s="52" t="s">
        <v>17</v>
      </c>
      <c r="E95" s="53">
        <v>115.82</v>
      </c>
      <c r="F95" s="54"/>
      <c r="G95" s="53">
        <v>188.08</v>
      </c>
      <c r="H95" s="54"/>
      <c r="I95" s="53">
        <v>53.1</v>
      </c>
      <c r="J95" s="54"/>
      <c r="K95" s="53">
        <v>688.78</v>
      </c>
      <c r="L95" s="54"/>
      <c r="M95" s="53">
        <v>944.3</v>
      </c>
      <c r="O95">
        <f t="shared" si="4"/>
        <v>0</v>
      </c>
      <c r="P95" t="b">
        <f t="shared" si="5"/>
        <v>0</v>
      </c>
    </row>
    <row r="96" spans="1:17" x14ac:dyDescent="0.25">
      <c r="B96" s="49" t="s">
        <v>18</v>
      </c>
      <c r="C96" s="49" t="s">
        <v>18</v>
      </c>
      <c r="D96" s="49" t="s">
        <v>19</v>
      </c>
      <c r="E96" s="50">
        <v>71.099999999999994</v>
      </c>
      <c r="F96" s="51"/>
      <c r="G96" s="50">
        <v>135.27000000000001</v>
      </c>
      <c r="H96" s="51"/>
      <c r="I96" s="50">
        <v>116.65</v>
      </c>
      <c r="J96" s="51"/>
      <c r="K96" s="50">
        <v>970.23</v>
      </c>
      <c r="L96" s="51"/>
      <c r="M96" s="50">
        <v>970.23</v>
      </c>
      <c r="O96" t="b">
        <f t="shared" si="4"/>
        <v>0</v>
      </c>
      <c r="P96">
        <f t="shared" si="5"/>
        <v>1</v>
      </c>
    </row>
    <row r="97" spans="1:17" x14ac:dyDescent="0.25">
      <c r="B97" s="49" t="s">
        <v>18</v>
      </c>
      <c r="C97" s="49" t="s">
        <v>20</v>
      </c>
      <c r="D97" s="52" t="s">
        <v>17</v>
      </c>
      <c r="E97" s="53">
        <v>107.28</v>
      </c>
      <c r="F97" s="54"/>
      <c r="G97" s="53">
        <v>132.47</v>
      </c>
      <c r="H97" s="54"/>
      <c r="I97" s="53">
        <v>122.42</v>
      </c>
      <c r="J97" s="54"/>
      <c r="K97" s="53">
        <v>838.4</v>
      </c>
      <c r="L97" s="54"/>
      <c r="M97" s="53">
        <v>838.4</v>
      </c>
      <c r="O97">
        <f t="shared" si="4"/>
        <v>0</v>
      </c>
      <c r="P97" t="b">
        <f t="shared" si="5"/>
        <v>0</v>
      </c>
    </row>
    <row r="98" spans="1:17" x14ac:dyDescent="0.25">
      <c r="B98" s="49" t="s">
        <v>18</v>
      </c>
      <c r="C98" s="49" t="s">
        <v>18</v>
      </c>
      <c r="D98" s="49" t="s">
        <v>19</v>
      </c>
      <c r="E98" s="50">
        <v>66.92</v>
      </c>
      <c r="F98" s="51"/>
      <c r="G98" s="50">
        <v>88.27</v>
      </c>
      <c r="H98" s="51"/>
      <c r="I98" s="50">
        <v>61.2</v>
      </c>
      <c r="J98" s="51"/>
      <c r="K98" s="50">
        <v>97.98</v>
      </c>
      <c r="L98" s="51"/>
      <c r="M98" s="50">
        <v>97.98</v>
      </c>
      <c r="O98" t="b">
        <f t="shared" si="4"/>
        <v>0</v>
      </c>
      <c r="P98">
        <f t="shared" si="5"/>
        <v>1</v>
      </c>
    </row>
    <row r="99" spans="1:17" x14ac:dyDescent="0.25">
      <c r="B99" s="49" t="s">
        <v>18</v>
      </c>
      <c r="C99" s="49" t="s">
        <v>21</v>
      </c>
      <c r="D99" s="52" t="s">
        <v>17</v>
      </c>
      <c r="E99" s="53">
        <v>74.819999999999993</v>
      </c>
      <c r="F99" s="54"/>
      <c r="G99" s="53">
        <v>222.32</v>
      </c>
      <c r="H99" s="54"/>
      <c r="I99" s="53">
        <v>110.65</v>
      </c>
      <c r="J99" s="54"/>
      <c r="K99" s="53">
        <v>681.22</v>
      </c>
      <c r="L99" s="54"/>
      <c r="M99" s="53">
        <v>913.05</v>
      </c>
      <c r="O99">
        <f t="shared" si="4"/>
        <v>0</v>
      </c>
      <c r="P99" t="b">
        <f t="shared" si="5"/>
        <v>0</v>
      </c>
    </row>
    <row r="100" spans="1:17" x14ac:dyDescent="0.25">
      <c r="B100" s="49" t="s">
        <v>18</v>
      </c>
      <c r="C100" s="49" t="s">
        <v>18</v>
      </c>
      <c r="D100" s="49" t="s">
        <v>19</v>
      </c>
      <c r="E100" s="50">
        <v>63.87</v>
      </c>
      <c r="F100" s="51"/>
      <c r="G100" s="50">
        <v>328.5</v>
      </c>
      <c r="H100" s="51"/>
      <c r="I100" s="50">
        <v>136.75</v>
      </c>
      <c r="J100" s="51"/>
      <c r="K100" s="50">
        <v>479.42</v>
      </c>
      <c r="L100" s="51"/>
      <c r="M100" s="50">
        <v>479.42</v>
      </c>
      <c r="O100" t="b">
        <f t="shared" si="4"/>
        <v>0</v>
      </c>
      <c r="P100">
        <f t="shared" si="5"/>
        <v>1</v>
      </c>
    </row>
    <row r="101" spans="1:17" x14ac:dyDescent="0.25">
      <c r="B101" s="49" t="s">
        <v>18</v>
      </c>
      <c r="C101" s="49" t="s">
        <v>22</v>
      </c>
      <c r="D101" s="52" t="s">
        <v>17</v>
      </c>
      <c r="E101" s="53">
        <v>71.27</v>
      </c>
      <c r="F101" s="54"/>
      <c r="G101" s="53">
        <v>572.53</v>
      </c>
      <c r="H101" s="54"/>
      <c r="I101" s="53">
        <v>62.48</v>
      </c>
      <c r="J101" s="54"/>
      <c r="K101" s="53">
        <v>760.18</v>
      </c>
      <c r="L101" s="54"/>
      <c r="M101" s="53">
        <v>985.45</v>
      </c>
      <c r="O101">
        <f t="shared" si="4"/>
        <v>0</v>
      </c>
      <c r="P101" t="b">
        <f t="shared" si="5"/>
        <v>0</v>
      </c>
    </row>
    <row r="102" spans="1:17" x14ac:dyDescent="0.25">
      <c r="B102" s="49" t="s">
        <v>18</v>
      </c>
      <c r="C102" s="49" t="s">
        <v>18</v>
      </c>
      <c r="D102" s="49" t="s">
        <v>19</v>
      </c>
      <c r="E102" s="50">
        <v>56.73</v>
      </c>
      <c r="F102" s="51"/>
      <c r="G102" s="50">
        <v>150.22999999999999</v>
      </c>
      <c r="H102" s="51"/>
      <c r="I102" s="50">
        <v>65</v>
      </c>
      <c r="J102" s="51"/>
      <c r="K102" s="50">
        <v>335.28</v>
      </c>
      <c r="L102" s="51"/>
      <c r="M102" s="50">
        <v>437.12</v>
      </c>
      <c r="O102" t="b">
        <f t="shared" si="4"/>
        <v>0</v>
      </c>
      <c r="P102">
        <f t="shared" si="5"/>
        <v>0</v>
      </c>
    </row>
    <row r="103" spans="1:17" s="55" customFormat="1" x14ac:dyDescent="0.25">
      <c r="A103"/>
      <c r="B103" s="49" t="s">
        <v>18</v>
      </c>
      <c r="C103" s="49" t="s">
        <v>23</v>
      </c>
      <c r="D103" s="52" t="s">
        <v>17</v>
      </c>
      <c r="E103" s="53">
        <v>88.38</v>
      </c>
      <c r="F103" s="54"/>
      <c r="G103" s="53">
        <v>467.62</v>
      </c>
      <c r="H103" s="54"/>
      <c r="I103" s="53">
        <v>89.97</v>
      </c>
      <c r="J103" s="54"/>
      <c r="K103" s="53">
        <v>855</v>
      </c>
      <c r="L103" s="54"/>
      <c r="M103" s="53">
        <v>943.3</v>
      </c>
      <c r="O103">
        <f t="shared" si="4"/>
        <v>0</v>
      </c>
      <c r="P103" t="b">
        <f t="shared" si="5"/>
        <v>0</v>
      </c>
      <c r="Q103"/>
    </row>
    <row r="104" spans="1:17" x14ac:dyDescent="0.25">
      <c r="B104" s="49" t="s">
        <v>18</v>
      </c>
      <c r="C104" s="49" t="s">
        <v>18</v>
      </c>
      <c r="D104" s="49" t="s">
        <v>19</v>
      </c>
      <c r="E104" s="50">
        <v>61.23</v>
      </c>
      <c r="F104" s="51"/>
      <c r="G104" s="50">
        <v>99</v>
      </c>
      <c r="H104" s="51"/>
      <c r="I104" s="50">
        <v>77.319999999999993</v>
      </c>
      <c r="J104" s="51"/>
      <c r="K104" s="50">
        <v>293.23</v>
      </c>
      <c r="L104" s="51"/>
      <c r="M104" s="50">
        <v>293.23</v>
      </c>
      <c r="O104" t="b">
        <f t="shared" si="4"/>
        <v>0</v>
      </c>
      <c r="P104">
        <f t="shared" si="5"/>
        <v>1</v>
      </c>
    </row>
    <row r="105" spans="1:17" x14ac:dyDescent="0.25">
      <c r="B105" s="49" t="s">
        <v>18</v>
      </c>
      <c r="C105" s="49" t="s">
        <v>24</v>
      </c>
      <c r="D105" s="52" t="s">
        <v>17</v>
      </c>
      <c r="E105" s="53">
        <v>61.27</v>
      </c>
      <c r="F105" s="54"/>
      <c r="G105" s="53">
        <v>806.33</v>
      </c>
      <c r="H105" s="54"/>
      <c r="I105" s="53">
        <v>314.3</v>
      </c>
      <c r="J105" s="54"/>
      <c r="K105" s="53">
        <v>1586.45</v>
      </c>
      <c r="L105" s="54"/>
      <c r="M105" s="53">
        <v>1611.35</v>
      </c>
      <c r="O105">
        <f t="shared" si="4"/>
        <v>0</v>
      </c>
      <c r="P105" t="b">
        <f t="shared" si="5"/>
        <v>0</v>
      </c>
    </row>
    <row r="106" spans="1:17" x14ac:dyDescent="0.25">
      <c r="B106" s="49" t="s">
        <v>18</v>
      </c>
      <c r="C106" s="49" t="s">
        <v>18</v>
      </c>
      <c r="D106" s="49" t="s">
        <v>19</v>
      </c>
      <c r="E106" s="50">
        <v>101.9</v>
      </c>
      <c r="F106" s="51"/>
      <c r="G106" s="50">
        <v>1456.47</v>
      </c>
      <c r="H106" s="51"/>
      <c r="I106" s="50">
        <v>1187.9000000000001</v>
      </c>
      <c r="J106" s="51"/>
      <c r="K106" s="50">
        <v>1456.47</v>
      </c>
      <c r="L106" s="51"/>
      <c r="M106" s="50">
        <v>1456.47</v>
      </c>
      <c r="O106" t="b">
        <f t="shared" si="4"/>
        <v>0</v>
      </c>
      <c r="P106">
        <f t="shared" si="5"/>
        <v>1</v>
      </c>
    </row>
    <row r="107" spans="1:17" x14ac:dyDescent="0.25">
      <c r="B107" s="49" t="s">
        <v>18</v>
      </c>
      <c r="C107" s="49" t="s">
        <v>25</v>
      </c>
      <c r="D107" s="52" t="s">
        <v>17</v>
      </c>
      <c r="E107" s="53">
        <v>46.85</v>
      </c>
      <c r="F107" s="54"/>
      <c r="G107" s="53" t="s">
        <v>26</v>
      </c>
      <c r="H107" s="54"/>
      <c r="I107" s="53" t="s">
        <v>28</v>
      </c>
      <c r="J107" s="54"/>
      <c r="K107" s="53" t="s">
        <v>28</v>
      </c>
      <c r="L107" s="54"/>
      <c r="M107" s="53" t="s">
        <v>28</v>
      </c>
      <c r="O107">
        <f t="shared" si="4"/>
        <v>0</v>
      </c>
      <c r="P107" t="b">
        <f t="shared" si="5"/>
        <v>0</v>
      </c>
    </row>
    <row r="108" spans="1:17" x14ac:dyDescent="0.25">
      <c r="B108" s="49" t="s">
        <v>18</v>
      </c>
      <c r="C108" s="49" t="s">
        <v>18</v>
      </c>
      <c r="D108" s="49" t="s">
        <v>19</v>
      </c>
      <c r="E108" s="50">
        <v>42.33</v>
      </c>
      <c r="F108" s="51"/>
      <c r="G108" s="50" t="s">
        <v>26</v>
      </c>
      <c r="H108" s="51"/>
      <c r="I108" s="50">
        <v>117.85</v>
      </c>
      <c r="J108" s="51"/>
      <c r="K108" s="50">
        <v>117.85</v>
      </c>
      <c r="L108" s="51"/>
      <c r="M108" s="50">
        <v>117.85</v>
      </c>
      <c r="O108" t="b">
        <f t="shared" si="4"/>
        <v>0</v>
      </c>
      <c r="P108">
        <f t="shared" si="5"/>
        <v>0</v>
      </c>
    </row>
    <row r="109" spans="1:17" x14ac:dyDescent="0.25">
      <c r="A109" s="56"/>
      <c r="B109" s="49" t="s">
        <v>18</v>
      </c>
      <c r="C109" s="103" t="s">
        <v>32</v>
      </c>
      <c r="D109" s="103"/>
      <c r="E109" s="57">
        <v>73.55</v>
      </c>
      <c r="F109" s="58"/>
      <c r="G109" s="57" t="s">
        <v>26</v>
      </c>
      <c r="H109" s="58"/>
      <c r="I109" s="57">
        <v>193.51</v>
      </c>
      <c r="J109" s="58"/>
      <c r="K109" s="57" t="s">
        <v>28</v>
      </c>
      <c r="L109" s="58"/>
      <c r="M109" s="57">
        <v>776.01</v>
      </c>
      <c r="O109" t="b">
        <f t="shared" si="4"/>
        <v>0</v>
      </c>
      <c r="P109" t="b">
        <f t="shared" si="5"/>
        <v>0</v>
      </c>
    </row>
    <row r="110" spans="1:17" x14ac:dyDescent="0.25">
      <c r="B110" s="49"/>
      <c r="C110" s="52" t="s">
        <v>16</v>
      </c>
      <c r="D110" s="52" t="s">
        <v>17</v>
      </c>
      <c r="E110" s="53">
        <v>131.77000000000001</v>
      </c>
      <c r="F110" s="54"/>
      <c r="G110" s="53">
        <v>189.1</v>
      </c>
      <c r="H110" s="54"/>
      <c r="I110" s="53">
        <v>33.17</v>
      </c>
      <c r="J110" s="54"/>
      <c r="K110" s="53">
        <v>275.10000000000002</v>
      </c>
      <c r="L110" s="54"/>
      <c r="M110" s="53">
        <v>552</v>
      </c>
      <c r="O110">
        <f t="shared" si="4"/>
        <v>1</v>
      </c>
      <c r="P110" t="b">
        <f t="shared" si="5"/>
        <v>0</v>
      </c>
    </row>
    <row r="111" spans="1:17" x14ac:dyDescent="0.25">
      <c r="B111" s="49" t="s">
        <v>18</v>
      </c>
      <c r="C111" s="49" t="s">
        <v>18</v>
      </c>
      <c r="D111" s="49" t="s">
        <v>19</v>
      </c>
      <c r="E111" s="50">
        <v>43.05</v>
      </c>
      <c r="F111" s="51"/>
      <c r="G111" s="50">
        <v>45.18</v>
      </c>
      <c r="H111" s="51"/>
      <c r="I111" s="50">
        <v>30.08</v>
      </c>
      <c r="J111" s="51"/>
      <c r="K111" s="50">
        <v>71.05</v>
      </c>
      <c r="L111" s="51"/>
      <c r="M111" s="50">
        <v>171.17</v>
      </c>
      <c r="O111" t="b">
        <f t="shared" si="4"/>
        <v>0</v>
      </c>
      <c r="P111">
        <f t="shared" si="5"/>
        <v>0</v>
      </c>
    </row>
    <row r="112" spans="1:17" x14ac:dyDescent="0.25">
      <c r="B112" s="49" t="s">
        <v>18</v>
      </c>
      <c r="C112" s="49" t="s">
        <v>20</v>
      </c>
      <c r="D112" s="52" t="s">
        <v>17</v>
      </c>
      <c r="E112" s="53">
        <v>70.08</v>
      </c>
      <c r="F112" s="54"/>
      <c r="G112" s="53">
        <v>72.08</v>
      </c>
      <c r="H112" s="54"/>
      <c r="I112" s="53">
        <v>31.18</v>
      </c>
      <c r="J112" s="54"/>
      <c r="K112" s="53">
        <v>149.19999999999999</v>
      </c>
      <c r="L112" s="54"/>
      <c r="M112" s="53">
        <v>281.48</v>
      </c>
      <c r="O112">
        <f t="shared" si="4"/>
        <v>0</v>
      </c>
      <c r="P112" t="b">
        <f t="shared" si="5"/>
        <v>0</v>
      </c>
    </row>
    <row r="113" spans="1:17" x14ac:dyDescent="0.25">
      <c r="B113" s="49" t="s">
        <v>18</v>
      </c>
      <c r="C113" s="49" t="s">
        <v>18</v>
      </c>
      <c r="D113" s="49" t="s">
        <v>19</v>
      </c>
      <c r="E113" s="50">
        <v>42.42</v>
      </c>
      <c r="F113" s="51"/>
      <c r="G113" s="50">
        <v>44.07</v>
      </c>
      <c r="H113" s="51"/>
      <c r="I113" s="50">
        <v>26.22</v>
      </c>
      <c r="J113" s="51"/>
      <c r="K113" s="50">
        <v>63.08</v>
      </c>
      <c r="L113" s="51"/>
      <c r="M113" s="50">
        <v>526.16999999999996</v>
      </c>
      <c r="O113" t="b">
        <f t="shared" si="4"/>
        <v>0</v>
      </c>
      <c r="P113">
        <f t="shared" si="5"/>
        <v>0</v>
      </c>
    </row>
    <row r="114" spans="1:17" x14ac:dyDescent="0.25">
      <c r="B114" s="49" t="s">
        <v>18</v>
      </c>
      <c r="C114" s="49" t="s">
        <v>21</v>
      </c>
      <c r="D114" s="52" t="s">
        <v>17</v>
      </c>
      <c r="E114" s="53">
        <v>70.069999999999993</v>
      </c>
      <c r="F114" s="54"/>
      <c r="G114" s="53">
        <v>73.05</v>
      </c>
      <c r="H114" s="54"/>
      <c r="I114" s="53">
        <v>30.1</v>
      </c>
      <c r="J114" s="54"/>
      <c r="K114" s="53">
        <v>126.2</v>
      </c>
      <c r="L114" s="54"/>
      <c r="M114" s="53">
        <v>228.13</v>
      </c>
      <c r="O114">
        <f t="shared" si="4"/>
        <v>0</v>
      </c>
      <c r="P114" t="b">
        <f t="shared" si="5"/>
        <v>0</v>
      </c>
    </row>
    <row r="115" spans="1:17" x14ac:dyDescent="0.25">
      <c r="B115" s="49" t="s">
        <v>18</v>
      </c>
      <c r="C115" s="49" t="s">
        <v>18</v>
      </c>
      <c r="D115" s="49" t="s">
        <v>19</v>
      </c>
      <c r="E115" s="50">
        <v>38.25</v>
      </c>
      <c r="F115" s="51"/>
      <c r="G115" s="50">
        <v>40.200000000000003</v>
      </c>
      <c r="H115" s="51"/>
      <c r="I115" s="50">
        <v>27.1</v>
      </c>
      <c r="J115" s="51"/>
      <c r="K115" s="50">
        <v>59.13</v>
      </c>
      <c r="L115" s="51"/>
      <c r="M115" s="50">
        <v>565.12</v>
      </c>
      <c r="O115" t="b">
        <f t="shared" si="4"/>
        <v>0</v>
      </c>
      <c r="P115">
        <f t="shared" si="5"/>
        <v>0</v>
      </c>
    </row>
    <row r="116" spans="1:17" x14ac:dyDescent="0.25">
      <c r="B116" s="49" t="s">
        <v>18</v>
      </c>
      <c r="C116" s="49" t="s">
        <v>22</v>
      </c>
      <c r="D116" s="52" t="s">
        <v>17</v>
      </c>
      <c r="E116" s="53">
        <v>69.97</v>
      </c>
      <c r="F116" s="54"/>
      <c r="G116" s="53">
        <v>74.12</v>
      </c>
      <c r="H116" s="54"/>
      <c r="I116" s="53">
        <v>32.15</v>
      </c>
      <c r="J116" s="54"/>
      <c r="K116" s="53">
        <v>118.17</v>
      </c>
      <c r="L116" s="54"/>
      <c r="M116" s="53">
        <v>226.6</v>
      </c>
      <c r="O116">
        <f t="shared" si="4"/>
        <v>0</v>
      </c>
      <c r="P116" t="b">
        <f t="shared" si="5"/>
        <v>0</v>
      </c>
    </row>
    <row r="117" spans="1:17" x14ac:dyDescent="0.25">
      <c r="B117" s="49" t="s">
        <v>18</v>
      </c>
      <c r="C117" s="49" t="s">
        <v>18</v>
      </c>
      <c r="D117" s="49" t="s">
        <v>19</v>
      </c>
      <c r="E117" s="50">
        <v>44.27</v>
      </c>
      <c r="F117" s="51"/>
      <c r="G117" s="50">
        <v>46.17</v>
      </c>
      <c r="H117" s="51"/>
      <c r="I117" s="50">
        <v>25.2</v>
      </c>
      <c r="J117" s="51"/>
      <c r="K117" s="50">
        <v>87.13</v>
      </c>
      <c r="L117" s="51"/>
      <c r="M117" s="50">
        <v>401.15</v>
      </c>
      <c r="O117" t="b">
        <f t="shared" si="4"/>
        <v>0</v>
      </c>
      <c r="P117">
        <f t="shared" si="5"/>
        <v>0</v>
      </c>
    </row>
    <row r="118" spans="1:17" s="55" customFormat="1" x14ac:dyDescent="0.25">
      <c r="A118"/>
      <c r="B118" s="49" t="s">
        <v>18</v>
      </c>
      <c r="C118" s="49" t="s">
        <v>23</v>
      </c>
      <c r="D118" s="52" t="s">
        <v>17</v>
      </c>
      <c r="E118" s="53">
        <v>60.3</v>
      </c>
      <c r="F118" s="54"/>
      <c r="G118" s="53">
        <v>66.05</v>
      </c>
      <c r="H118" s="54"/>
      <c r="I118" s="53">
        <v>31.23</v>
      </c>
      <c r="J118" s="54"/>
      <c r="K118" s="53">
        <v>122.15</v>
      </c>
      <c r="L118" s="54"/>
      <c r="M118" s="53">
        <v>348.08</v>
      </c>
      <c r="O118">
        <f t="shared" si="4"/>
        <v>0</v>
      </c>
      <c r="P118" t="b">
        <f t="shared" si="5"/>
        <v>0</v>
      </c>
      <c r="Q118"/>
    </row>
    <row r="119" spans="1:17" x14ac:dyDescent="0.25">
      <c r="B119" s="49" t="s">
        <v>18</v>
      </c>
      <c r="C119" s="49" t="s">
        <v>18</v>
      </c>
      <c r="D119" s="49" t="s">
        <v>19</v>
      </c>
      <c r="E119" s="50">
        <v>41.08</v>
      </c>
      <c r="F119" s="51"/>
      <c r="G119" s="50">
        <v>42.05</v>
      </c>
      <c r="H119" s="51"/>
      <c r="I119" s="50">
        <v>32.200000000000003</v>
      </c>
      <c r="J119" s="51"/>
      <c r="K119" s="50">
        <v>50.22</v>
      </c>
      <c r="L119" s="51"/>
      <c r="M119" s="50">
        <v>187.13</v>
      </c>
      <c r="O119" t="b">
        <f t="shared" si="4"/>
        <v>0</v>
      </c>
      <c r="P119">
        <f t="shared" si="5"/>
        <v>0</v>
      </c>
    </row>
    <row r="120" spans="1:17" x14ac:dyDescent="0.25">
      <c r="B120" s="49" t="s">
        <v>18</v>
      </c>
      <c r="C120" s="49" t="s">
        <v>24</v>
      </c>
      <c r="D120" s="52" t="s">
        <v>17</v>
      </c>
      <c r="E120" s="53">
        <v>41.7</v>
      </c>
      <c r="F120" s="54"/>
      <c r="G120" s="53">
        <v>63.17</v>
      </c>
      <c r="H120" s="54"/>
      <c r="I120" s="53">
        <v>31.12</v>
      </c>
      <c r="J120" s="54"/>
      <c r="K120" s="53">
        <v>100.13</v>
      </c>
      <c r="L120" s="54"/>
      <c r="M120" s="53">
        <v>294.13</v>
      </c>
      <c r="O120">
        <f t="shared" si="4"/>
        <v>0</v>
      </c>
      <c r="P120" t="b">
        <f t="shared" si="5"/>
        <v>0</v>
      </c>
    </row>
    <row r="121" spans="1:17" x14ac:dyDescent="0.25">
      <c r="B121" s="49" t="s">
        <v>18</v>
      </c>
      <c r="C121" s="49" t="s">
        <v>18</v>
      </c>
      <c r="D121" s="49" t="s">
        <v>19</v>
      </c>
      <c r="E121" s="50">
        <v>33.200000000000003</v>
      </c>
      <c r="F121" s="51"/>
      <c r="G121" s="50">
        <v>35.22</v>
      </c>
      <c r="H121" s="51"/>
      <c r="I121" s="50">
        <v>24.17</v>
      </c>
      <c r="J121" s="51"/>
      <c r="K121" s="50">
        <v>70.13</v>
      </c>
      <c r="L121" s="51"/>
      <c r="M121" s="50">
        <v>70.13</v>
      </c>
      <c r="O121" t="b">
        <f t="shared" si="4"/>
        <v>0</v>
      </c>
      <c r="P121">
        <f t="shared" si="5"/>
        <v>0</v>
      </c>
    </row>
    <row r="122" spans="1:17" x14ac:dyDescent="0.25">
      <c r="B122" s="49" t="s">
        <v>18</v>
      </c>
      <c r="C122" s="49" t="s">
        <v>25</v>
      </c>
      <c r="D122" s="52" t="s">
        <v>17</v>
      </c>
      <c r="E122" s="53">
        <v>55.1</v>
      </c>
      <c r="F122" s="54"/>
      <c r="G122" s="53">
        <v>57.2</v>
      </c>
      <c r="H122" s="54"/>
      <c r="I122" s="53">
        <v>33.119999999999997</v>
      </c>
      <c r="J122" s="54"/>
      <c r="K122" s="53">
        <v>120.12</v>
      </c>
      <c r="L122" s="54"/>
      <c r="M122" s="53">
        <v>249.07</v>
      </c>
      <c r="O122">
        <f t="shared" si="4"/>
        <v>0</v>
      </c>
      <c r="P122" t="b">
        <f t="shared" si="5"/>
        <v>0</v>
      </c>
    </row>
    <row r="123" spans="1:17" x14ac:dyDescent="0.25">
      <c r="B123" s="49" t="s">
        <v>18</v>
      </c>
      <c r="C123" s="49" t="s">
        <v>18</v>
      </c>
      <c r="D123" s="49" t="s">
        <v>19</v>
      </c>
      <c r="E123" s="50">
        <v>30.45</v>
      </c>
      <c r="F123" s="51"/>
      <c r="G123" s="50">
        <v>32.200000000000003</v>
      </c>
      <c r="H123" s="51"/>
      <c r="I123" s="50">
        <v>26.08</v>
      </c>
      <c r="J123" s="51"/>
      <c r="K123" s="50">
        <v>43.03</v>
      </c>
      <c r="L123" s="51"/>
      <c r="M123" s="50">
        <v>46.2</v>
      </c>
      <c r="O123" t="b">
        <f t="shared" si="4"/>
        <v>0</v>
      </c>
      <c r="P123">
        <f t="shared" si="5"/>
        <v>0</v>
      </c>
    </row>
    <row r="124" spans="1:17" x14ac:dyDescent="0.25">
      <c r="A124" s="56"/>
      <c r="B124" s="49" t="s">
        <v>18</v>
      </c>
      <c r="C124" s="103" t="s">
        <v>33</v>
      </c>
      <c r="D124" s="103"/>
      <c r="E124" s="57">
        <v>55.12</v>
      </c>
      <c r="F124" s="58"/>
      <c r="G124" s="57">
        <v>62.85</v>
      </c>
      <c r="H124" s="58"/>
      <c r="I124" s="57">
        <v>29.51</v>
      </c>
      <c r="J124" s="58"/>
      <c r="K124" s="57" t="s">
        <v>28</v>
      </c>
      <c r="L124" s="58"/>
      <c r="M124" s="57">
        <v>296.18</v>
      </c>
      <c r="O124" t="b">
        <f t="shared" si="4"/>
        <v>0</v>
      </c>
      <c r="P124" t="b">
        <f t="shared" si="5"/>
        <v>0</v>
      </c>
    </row>
    <row r="125" spans="1:17" x14ac:dyDescent="0.25">
      <c r="B125" s="49"/>
      <c r="C125" s="52" t="s">
        <v>16</v>
      </c>
      <c r="D125" s="52" t="s">
        <v>17</v>
      </c>
      <c r="E125" s="53">
        <v>163.05000000000001</v>
      </c>
      <c r="F125" s="54"/>
      <c r="G125" s="53">
        <v>168.13</v>
      </c>
      <c r="H125" s="54"/>
      <c r="I125" s="53">
        <v>40.200000000000003</v>
      </c>
      <c r="J125" s="54"/>
      <c r="K125" s="53">
        <v>252.1</v>
      </c>
      <c r="L125" s="54"/>
      <c r="M125" s="53">
        <v>387.07</v>
      </c>
      <c r="O125">
        <f t="shared" si="4"/>
        <v>1</v>
      </c>
      <c r="P125" t="b">
        <f t="shared" si="5"/>
        <v>0</v>
      </c>
    </row>
    <row r="126" spans="1:17" x14ac:dyDescent="0.25">
      <c r="B126" s="49" t="s">
        <v>18</v>
      </c>
      <c r="C126" s="49" t="s">
        <v>18</v>
      </c>
      <c r="D126" s="49" t="s">
        <v>19</v>
      </c>
      <c r="E126" s="50">
        <v>39.93</v>
      </c>
      <c r="F126" s="51"/>
      <c r="G126" s="50">
        <v>42.1</v>
      </c>
      <c r="H126" s="51"/>
      <c r="I126" s="50">
        <v>29.03</v>
      </c>
      <c r="J126" s="51"/>
      <c r="K126" s="50">
        <v>71.05</v>
      </c>
      <c r="L126" s="51"/>
      <c r="M126" s="50">
        <v>189.07</v>
      </c>
      <c r="O126" t="b">
        <f t="shared" si="4"/>
        <v>0</v>
      </c>
      <c r="P126">
        <f t="shared" si="5"/>
        <v>0</v>
      </c>
    </row>
    <row r="127" spans="1:17" x14ac:dyDescent="0.25">
      <c r="B127" s="49" t="s">
        <v>18</v>
      </c>
      <c r="C127" s="49" t="s">
        <v>20</v>
      </c>
      <c r="D127" s="52" t="s">
        <v>17</v>
      </c>
      <c r="E127" s="53">
        <v>85.5</v>
      </c>
      <c r="F127" s="54"/>
      <c r="G127" s="53">
        <v>90.12</v>
      </c>
      <c r="H127" s="54"/>
      <c r="I127" s="53">
        <v>36.07</v>
      </c>
      <c r="J127" s="54"/>
      <c r="K127" s="53">
        <v>159.22</v>
      </c>
      <c r="L127" s="54"/>
      <c r="M127" s="53">
        <v>288.07</v>
      </c>
      <c r="O127">
        <f t="shared" si="4"/>
        <v>0</v>
      </c>
      <c r="P127" t="b">
        <f t="shared" si="5"/>
        <v>0</v>
      </c>
    </row>
    <row r="128" spans="1:17" x14ac:dyDescent="0.25">
      <c r="B128" s="49" t="s">
        <v>18</v>
      </c>
      <c r="C128" s="49" t="s">
        <v>18</v>
      </c>
      <c r="D128" s="49" t="s">
        <v>19</v>
      </c>
      <c r="E128" s="50">
        <v>44.92</v>
      </c>
      <c r="F128" s="51"/>
      <c r="G128" s="50">
        <v>50.13</v>
      </c>
      <c r="H128" s="51"/>
      <c r="I128" s="50">
        <v>27.12</v>
      </c>
      <c r="J128" s="51"/>
      <c r="K128" s="50">
        <v>88.27</v>
      </c>
      <c r="L128" s="51"/>
      <c r="M128" s="50">
        <v>261.13</v>
      </c>
      <c r="O128" t="b">
        <f t="shared" si="4"/>
        <v>0</v>
      </c>
      <c r="P128">
        <f t="shared" si="5"/>
        <v>0</v>
      </c>
    </row>
    <row r="129" spans="1:17" x14ac:dyDescent="0.25">
      <c r="B129" s="49" t="s">
        <v>18</v>
      </c>
      <c r="C129" s="49" t="s">
        <v>21</v>
      </c>
      <c r="D129" s="52" t="s">
        <v>17</v>
      </c>
      <c r="E129" s="53">
        <v>78.17</v>
      </c>
      <c r="F129" s="54"/>
      <c r="G129" s="53">
        <v>83.05</v>
      </c>
      <c r="H129" s="54"/>
      <c r="I129" s="53">
        <v>33.200000000000003</v>
      </c>
      <c r="J129" s="54"/>
      <c r="K129" s="53">
        <v>180.15</v>
      </c>
      <c r="L129" s="54"/>
      <c r="M129" s="53">
        <v>360.08</v>
      </c>
      <c r="O129">
        <f t="shared" si="4"/>
        <v>0</v>
      </c>
      <c r="P129" t="b">
        <f t="shared" si="5"/>
        <v>0</v>
      </c>
    </row>
    <row r="130" spans="1:17" x14ac:dyDescent="0.25">
      <c r="B130" s="49" t="s">
        <v>18</v>
      </c>
      <c r="C130" s="49" t="s">
        <v>18</v>
      </c>
      <c r="D130" s="49" t="s">
        <v>19</v>
      </c>
      <c r="E130" s="50">
        <v>41.63</v>
      </c>
      <c r="F130" s="51"/>
      <c r="G130" s="50">
        <v>44.12</v>
      </c>
      <c r="H130" s="51"/>
      <c r="I130" s="50">
        <v>30.2</v>
      </c>
      <c r="J130" s="51"/>
      <c r="K130" s="50">
        <v>63.13</v>
      </c>
      <c r="L130" s="51"/>
      <c r="M130" s="50">
        <v>600.27</v>
      </c>
      <c r="O130" t="b">
        <f t="shared" si="4"/>
        <v>0</v>
      </c>
      <c r="P130">
        <f t="shared" si="5"/>
        <v>0</v>
      </c>
    </row>
    <row r="131" spans="1:17" x14ac:dyDescent="0.25">
      <c r="B131" s="49" t="s">
        <v>18</v>
      </c>
      <c r="C131" s="49" t="s">
        <v>22</v>
      </c>
      <c r="D131" s="52" t="s">
        <v>17</v>
      </c>
      <c r="E131" s="53">
        <v>80.87</v>
      </c>
      <c r="F131" s="54"/>
      <c r="G131" s="53">
        <v>88.15</v>
      </c>
      <c r="H131" s="54"/>
      <c r="I131" s="53">
        <v>33.18</v>
      </c>
      <c r="J131" s="54"/>
      <c r="K131" s="53">
        <v>165.22</v>
      </c>
      <c r="L131" s="54"/>
      <c r="M131" s="53">
        <v>351.13</v>
      </c>
      <c r="O131">
        <f t="shared" si="4"/>
        <v>0</v>
      </c>
      <c r="P131" t="b">
        <f t="shared" si="5"/>
        <v>0</v>
      </c>
    </row>
    <row r="132" spans="1:17" x14ac:dyDescent="0.25">
      <c r="B132" s="49" t="s">
        <v>18</v>
      </c>
      <c r="C132" s="49" t="s">
        <v>18</v>
      </c>
      <c r="D132" s="49" t="s">
        <v>19</v>
      </c>
      <c r="E132" s="50">
        <v>42.13</v>
      </c>
      <c r="F132" s="51"/>
      <c r="G132" s="50">
        <v>45.12</v>
      </c>
      <c r="H132" s="51"/>
      <c r="I132" s="50">
        <v>27.22</v>
      </c>
      <c r="J132" s="51"/>
      <c r="K132" s="50">
        <v>60.07</v>
      </c>
      <c r="L132" s="51"/>
      <c r="M132" s="50">
        <v>414.13</v>
      </c>
      <c r="O132" t="b">
        <f t="shared" si="4"/>
        <v>0</v>
      </c>
      <c r="P132">
        <f t="shared" si="5"/>
        <v>0</v>
      </c>
    </row>
    <row r="133" spans="1:17" s="55" customFormat="1" x14ac:dyDescent="0.25">
      <c r="A133"/>
      <c r="B133" s="49" t="s">
        <v>18</v>
      </c>
      <c r="C133" s="49" t="s">
        <v>23</v>
      </c>
      <c r="D133" s="52" t="s">
        <v>17</v>
      </c>
      <c r="E133" s="53">
        <v>74.88</v>
      </c>
      <c r="F133" s="54"/>
      <c r="G133" s="53">
        <v>81.05</v>
      </c>
      <c r="H133" s="54"/>
      <c r="I133" s="53">
        <v>33.130000000000003</v>
      </c>
      <c r="J133" s="54"/>
      <c r="K133" s="53">
        <v>187.15</v>
      </c>
      <c r="L133" s="54"/>
      <c r="M133" s="53">
        <v>399.18</v>
      </c>
      <c r="O133">
        <f t="shared" si="4"/>
        <v>0</v>
      </c>
      <c r="P133" t="b">
        <f t="shared" si="5"/>
        <v>0</v>
      </c>
      <c r="Q133"/>
    </row>
    <row r="134" spans="1:17" x14ac:dyDescent="0.25">
      <c r="B134" s="49" t="s">
        <v>18</v>
      </c>
      <c r="C134" s="49" t="s">
        <v>18</v>
      </c>
      <c r="D134" s="49" t="s">
        <v>19</v>
      </c>
      <c r="E134" s="50">
        <v>44.28</v>
      </c>
      <c r="F134" s="51"/>
      <c r="G134" s="50">
        <v>45.07</v>
      </c>
      <c r="H134" s="51"/>
      <c r="I134" s="50">
        <v>32.200000000000003</v>
      </c>
      <c r="J134" s="51"/>
      <c r="K134" s="50">
        <v>52.18</v>
      </c>
      <c r="L134" s="51"/>
      <c r="M134" s="50">
        <v>186.77</v>
      </c>
      <c r="O134" t="b">
        <f t="shared" si="4"/>
        <v>0</v>
      </c>
      <c r="P134">
        <f t="shared" si="5"/>
        <v>0</v>
      </c>
    </row>
    <row r="135" spans="1:17" x14ac:dyDescent="0.25">
      <c r="B135" s="49" t="s">
        <v>18</v>
      </c>
      <c r="C135" s="49" t="s">
        <v>24</v>
      </c>
      <c r="D135" s="52" t="s">
        <v>17</v>
      </c>
      <c r="E135" s="53">
        <v>75.819999999999993</v>
      </c>
      <c r="F135" s="54"/>
      <c r="G135" s="53">
        <v>80.150000000000006</v>
      </c>
      <c r="H135" s="54"/>
      <c r="I135" s="53">
        <v>33.08</v>
      </c>
      <c r="J135" s="54"/>
      <c r="K135" s="53">
        <v>159.18</v>
      </c>
      <c r="L135" s="54"/>
      <c r="M135" s="53">
        <v>513.16999999999996</v>
      </c>
      <c r="O135">
        <f t="shared" si="4"/>
        <v>0</v>
      </c>
      <c r="P135" t="b">
        <f t="shared" si="5"/>
        <v>0</v>
      </c>
    </row>
    <row r="136" spans="1:17" x14ac:dyDescent="0.25">
      <c r="B136" s="49" t="s">
        <v>18</v>
      </c>
      <c r="C136" s="49" t="s">
        <v>18</v>
      </c>
      <c r="D136" s="49" t="s">
        <v>19</v>
      </c>
      <c r="E136" s="50">
        <v>32.53</v>
      </c>
      <c r="F136" s="51"/>
      <c r="G136" s="50">
        <v>33.17</v>
      </c>
      <c r="H136" s="51"/>
      <c r="I136" s="50">
        <v>27.17</v>
      </c>
      <c r="J136" s="51"/>
      <c r="K136" s="50">
        <v>88.88</v>
      </c>
      <c r="L136" s="51"/>
      <c r="M136" s="50">
        <v>106.17</v>
      </c>
      <c r="O136" t="b">
        <f t="shared" si="4"/>
        <v>0</v>
      </c>
      <c r="P136">
        <f t="shared" si="5"/>
        <v>0</v>
      </c>
    </row>
    <row r="137" spans="1:17" x14ac:dyDescent="0.25">
      <c r="B137" s="49" t="s">
        <v>18</v>
      </c>
      <c r="C137" s="49" t="s">
        <v>25</v>
      </c>
      <c r="D137" s="52" t="s">
        <v>17</v>
      </c>
      <c r="E137" s="53">
        <v>51.52</v>
      </c>
      <c r="F137" s="54"/>
      <c r="G137" s="53" t="s">
        <v>26</v>
      </c>
      <c r="H137" s="54"/>
      <c r="I137" s="53">
        <v>31.17</v>
      </c>
      <c r="J137" s="54"/>
      <c r="K137" s="53">
        <v>120.12</v>
      </c>
      <c r="L137" s="54"/>
      <c r="M137" s="53">
        <v>154.18</v>
      </c>
      <c r="O137">
        <f t="shared" si="4"/>
        <v>0</v>
      </c>
      <c r="P137" t="b">
        <f t="shared" si="5"/>
        <v>0</v>
      </c>
    </row>
    <row r="138" spans="1:17" x14ac:dyDescent="0.25">
      <c r="B138" s="49" t="s">
        <v>18</v>
      </c>
      <c r="C138" s="49" t="s">
        <v>18</v>
      </c>
      <c r="D138" s="49" t="s">
        <v>19</v>
      </c>
      <c r="E138" s="50">
        <v>33.82</v>
      </c>
      <c r="F138" s="51"/>
      <c r="G138" s="50">
        <v>39.119999999999997</v>
      </c>
      <c r="H138" s="51"/>
      <c r="I138" s="50">
        <v>26.23</v>
      </c>
      <c r="J138" s="51"/>
      <c r="K138" s="50">
        <v>47.08</v>
      </c>
      <c r="L138" s="51"/>
      <c r="M138" s="50">
        <v>120.85</v>
      </c>
      <c r="O138" t="b">
        <f t="shared" si="4"/>
        <v>0</v>
      </c>
      <c r="P138">
        <f t="shared" si="5"/>
        <v>0</v>
      </c>
    </row>
    <row r="139" spans="1:17" x14ac:dyDescent="0.25">
      <c r="A139" s="56"/>
      <c r="B139" s="49" t="s">
        <v>18</v>
      </c>
      <c r="C139" s="103" t="s">
        <v>34</v>
      </c>
      <c r="D139" s="103"/>
      <c r="E139" s="57">
        <v>63.5</v>
      </c>
      <c r="F139" s="58"/>
      <c r="G139" s="57" t="s">
        <v>26</v>
      </c>
      <c r="H139" s="58"/>
      <c r="I139" s="57">
        <v>31.37</v>
      </c>
      <c r="J139" s="58"/>
      <c r="K139" s="57" t="s">
        <v>28</v>
      </c>
      <c r="L139" s="58"/>
      <c r="M139" s="57">
        <v>309.38</v>
      </c>
      <c r="O139" t="b">
        <f t="shared" si="4"/>
        <v>0</v>
      </c>
      <c r="P139" t="b">
        <f t="shared" si="5"/>
        <v>0</v>
      </c>
    </row>
    <row r="140" spans="1:17" x14ac:dyDescent="0.25">
      <c r="B140" s="49"/>
      <c r="C140" s="52" t="s">
        <v>16</v>
      </c>
      <c r="D140" s="52" t="s">
        <v>17</v>
      </c>
      <c r="E140" s="53">
        <v>4.92</v>
      </c>
      <c r="F140" s="54"/>
      <c r="G140" s="53">
        <v>10.130000000000001</v>
      </c>
      <c r="H140" s="54"/>
      <c r="I140" s="53">
        <v>5.07</v>
      </c>
      <c r="J140" s="54"/>
      <c r="K140" s="53">
        <v>57.13</v>
      </c>
      <c r="L140" s="54"/>
      <c r="M140" s="53">
        <v>662.9</v>
      </c>
      <c r="O140">
        <f t="shared" si="4"/>
        <v>0</v>
      </c>
      <c r="P140" t="b">
        <f t="shared" si="5"/>
        <v>0</v>
      </c>
    </row>
    <row r="141" spans="1:17" x14ac:dyDescent="0.25">
      <c r="B141" s="49" t="s">
        <v>18</v>
      </c>
      <c r="C141" s="49" t="s">
        <v>18</v>
      </c>
      <c r="D141" s="49" t="s">
        <v>19</v>
      </c>
      <c r="E141" s="50">
        <v>4.0999999999999996</v>
      </c>
      <c r="F141" s="51"/>
      <c r="G141" s="50">
        <v>4.1500000000000004</v>
      </c>
      <c r="H141" s="51"/>
      <c r="I141" s="50">
        <v>4.1500000000000004</v>
      </c>
      <c r="J141" s="51"/>
      <c r="K141" s="50">
        <v>4.1500000000000004</v>
      </c>
      <c r="L141" s="51"/>
      <c r="M141" s="50">
        <v>4.1500000000000004</v>
      </c>
      <c r="O141" t="b">
        <f t="shared" si="4"/>
        <v>0</v>
      </c>
      <c r="P141">
        <f t="shared" si="5"/>
        <v>0</v>
      </c>
    </row>
    <row r="142" spans="1:17" x14ac:dyDescent="0.25">
      <c r="B142" s="49" t="s">
        <v>18</v>
      </c>
      <c r="C142" s="49" t="s">
        <v>20</v>
      </c>
      <c r="D142" s="52" t="s">
        <v>17</v>
      </c>
      <c r="E142" s="53">
        <v>4.7699999999999996</v>
      </c>
      <c r="F142" s="54"/>
      <c r="G142" s="53">
        <v>6.18</v>
      </c>
      <c r="H142" s="54"/>
      <c r="I142" s="53">
        <v>3.12</v>
      </c>
      <c r="J142" s="54"/>
      <c r="K142" s="53">
        <v>51.1</v>
      </c>
      <c r="L142" s="54"/>
      <c r="M142" s="53">
        <v>60.08</v>
      </c>
      <c r="O142">
        <f t="shared" si="4"/>
        <v>0</v>
      </c>
      <c r="P142" t="b">
        <f t="shared" si="5"/>
        <v>0</v>
      </c>
    </row>
    <row r="143" spans="1:17" x14ac:dyDescent="0.25">
      <c r="B143" s="49" t="s">
        <v>18</v>
      </c>
      <c r="C143" s="49" t="s">
        <v>18</v>
      </c>
      <c r="D143" s="49" t="s">
        <v>19</v>
      </c>
      <c r="E143" s="50">
        <v>4.07</v>
      </c>
      <c r="F143" s="51"/>
      <c r="G143" s="50">
        <v>4.12</v>
      </c>
      <c r="H143" s="51"/>
      <c r="I143" s="50">
        <v>4.12</v>
      </c>
      <c r="J143" s="51"/>
      <c r="K143" s="50">
        <v>4.12</v>
      </c>
      <c r="L143" s="51"/>
      <c r="M143" s="50">
        <v>4.12</v>
      </c>
      <c r="O143" t="b">
        <f t="shared" si="4"/>
        <v>0</v>
      </c>
      <c r="P143">
        <f t="shared" si="5"/>
        <v>0</v>
      </c>
    </row>
    <row r="144" spans="1:17" s="55" customFormat="1" x14ac:dyDescent="0.25">
      <c r="A144"/>
      <c r="B144" s="49" t="s">
        <v>18</v>
      </c>
      <c r="C144" s="49" t="s">
        <v>21</v>
      </c>
      <c r="D144" s="52" t="s">
        <v>17</v>
      </c>
      <c r="E144" s="53">
        <v>47.93</v>
      </c>
      <c r="F144" s="54"/>
      <c r="G144" s="53">
        <v>48.2</v>
      </c>
      <c r="H144" s="54"/>
      <c r="I144" s="53">
        <v>3.18</v>
      </c>
      <c r="J144" s="54"/>
      <c r="K144" s="53">
        <v>60.07</v>
      </c>
      <c r="L144" s="54"/>
      <c r="M144" s="53">
        <v>114.13</v>
      </c>
      <c r="O144">
        <f t="shared" si="4"/>
        <v>0</v>
      </c>
      <c r="P144" t="b">
        <f t="shared" si="5"/>
        <v>0</v>
      </c>
      <c r="Q144"/>
    </row>
    <row r="145" spans="1:17" x14ac:dyDescent="0.25">
      <c r="B145" s="49" t="s">
        <v>18</v>
      </c>
      <c r="C145" s="49" t="s">
        <v>22</v>
      </c>
      <c r="D145" s="52" t="s">
        <v>17</v>
      </c>
      <c r="E145" s="53">
        <v>12.52</v>
      </c>
      <c r="F145" s="54"/>
      <c r="G145" s="53">
        <v>15.17</v>
      </c>
      <c r="H145" s="54"/>
      <c r="I145" s="53">
        <v>4.05</v>
      </c>
      <c r="J145" s="54"/>
      <c r="K145" s="53">
        <v>46.1</v>
      </c>
      <c r="L145" s="54"/>
      <c r="M145" s="53">
        <v>48.12</v>
      </c>
      <c r="O145">
        <f t="shared" si="4"/>
        <v>0</v>
      </c>
      <c r="P145" t="b">
        <f t="shared" si="5"/>
        <v>0</v>
      </c>
    </row>
    <row r="146" spans="1:17" x14ac:dyDescent="0.25">
      <c r="B146" s="49" t="s">
        <v>18</v>
      </c>
      <c r="C146" s="49" t="s">
        <v>23</v>
      </c>
      <c r="D146" s="52" t="s">
        <v>17</v>
      </c>
      <c r="E146" s="53">
        <v>3.93</v>
      </c>
      <c r="F146" s="54"/>
      <c r="G146" s="53">
        <v>6.15</v>
      </c>
      <c r="H146" s="54"/>
      <c r="I146" s="53">
        <v>3.15</v>
      </c>
      <c r="J146" s="54"/>
      <c r="K146" s="53">
        <v>17.079999999999998</v>
      </c>
      <c r="L146" s="54"/>
      <c r="M146" s="53">
        <v>64.13</v>
      </c>
      <c r="O146">
        <f t="shared" si="4"/>
        <v>0</v>
      </c>
      <c r="P146" t="b">
        <f t="shared" si="5"/>
        <v>0</v>
      </c>
    </row>
    <row r="147" spans="1:17" x14ac:dyDescent="0.25">
      <c r="B147" s="49" t="s">
        <v>18</v>
      </c>
      <c r="C147" s="49" t="s">
        <v>18</v>
      </c>
      <c r="D147" s="49" t="s">
        <v>19</v>
      </c>
      <c r="E147" s="50">
        <v>10.029999999999999</v>
      </c>
      <c r="F147" s="51"/>
      <c r="G147" s="50">
        <v>10.119999999999999</v>
      </c>
      <c r="H147" s="51"/>
      <c r="I147" s="50">
        <v>10.119999999999999</v>
      </c>
      <c r="J147" s="51"/>
      <c r="K147" s="50">
        <v>10.119999999999999</v>
      </c>
      <c r="L147" s="51"/>
      <c r="M147" s="50">
        <v>10.119999999999999</v>
      </c>
      <c r="O147" t="b">
        <f t="shared" si="4"/>
        <v>0</v>
      </c>
      <c r="P147">
        <f t="shared" si="5"/>
        <v>0</v>
      </c>
    </row>
    <row r="148" spans="1:17" x14ac:dyDescent="0.25">
      <c r="B148" s="49" t="s">
        <v>18</v>
      </c>
      <c r="C148" s="49" t="s">
        <v>24</v>
      </c>
      <c r="D148" s="52" t="s">
        <v>17</v>
      </c>
      <c r="E148" s="53">
        <v>3.95</v>
      </c>
      <c r="F148" s="54"/>
      <c r="G148" s="53">
        <v>6.1</v>
      </c>
      <c r="H148" s="54"/>
      <c r="I148" s="53">
        <v>4.08</v>
      </c>
      <c r="J148" s="54"/>
      <c r="K148" s="53">
        <v>25.1</v>
      </c>
      <c r="L148" s="54"/>
      <c r="M148" s="53">
        <v>503.23</v>
      </c>
      <c r="O148">
        <f t="shared" si="4"/>
        <v>0</v>
      </c>
      <c r="P148" t="b">
        <f t="shared" si="5"/>
        <v>0</v>
      </c>
    </row>
    <row r="149" spans="1:17" x14ac:dyDescent="0.25">
      <c r="B149" s="49" t="s">
        <v>18</v>
      </c>
      <c r="C149" s="49" t="s">
        <v>25</v>
      </c>
      <c r="D149" s="52" t="s">
        <v>17</v>
      </c>
      <c r="E149" s="53">
        <v>4</v>
      </c>
      <c r="F149" s="54"/>
      <c r="G149" s="53">
        <v>6.2</v>
      </c>
      <c r="H149" s="54"/>
      <c r="I149" s="53">
        <v>3.08</v>
      </c>
      <c r="J149" s="54"/>
      <c r="K149" s="53">
        <v>19.12</v>
      </c>
      <c r="L149" s="54"/>
      <c r="M149" s="53">
        <v>64.099999999999994</v>
      </c>
      <c r="O149">
        <f t="shared" si="4"/>
        <v>0</v>
      </c>
      <c r="P149" t="b">
        <f t="shared" si="5"/>
        <v>0</v>
      </c>
    </row>
    <row r="150" spans="1:17" x14ac:dyDescent="0.25">
      <c r="B150" s="49" t="s">
        <v>18</v>
      </c>
      <c r="C150" s="49" t="s">
        <v>18</v>
      </c>
      <c r="D150" s="49" t="s">
        <v>19</v>
      </c>
      <c r="E150" s="50">
        <v>4.3</v>
      </c>
      <c r="F150" s="51"/>
      <c r="G150" s="50">
        <v>5.13</v>
      </c>
      <c r="H150" s="51"/>
      <c r="I150" s="50">
        <v>5.13</v>
      </c>
      <c r="J150" s="51"/>
      <c r="K150" s="50">
        <v>5.13</v>
      </c>
      <c r="L150" s="51"/>
      <c r="M150" s="50">
        <v>5.13</v>
      </c>
      <c r="O150" t="b">
        <f t="shared" si="4"/>
        <v>0</v>
      </c>
      <c r="P150">
        <f t="shared" si="5"/>
        <v>0</v>
      </c>
    </row>
    <row r="151" spans="1:17" x14ac:dyDescent="0.25">
      <c r="A151" s="56"/>
      <c r="B151" s="49" t="s">
        <v>18</v>
      </c>
      <c r="C151" s="103" t="s">
        <v>35</v>
      </c>
      <c r="D151" s="103"/>
      <c r="E151" s="57">
        <v>9.5</v>
      </c>
      <c r="F151" s="58"/>
      <c r="G151" s="57">
        <v>11.06</v>
      </c>
      <c r="H151" s="58"/>
      <c r="I151" s="57">
        <v>4.4800000000000004</v>
      </c>
      <c r="J151" s="58"/>
      <c r="K151" s="57" t="s">
        <v>28</v>
      </c>
      <c r="L151" s="58"/>
      <c r="M151" s="57">
        <v>140.02000000000001</v>
      </c>
      <c r="O151" t="b">
        <f t="shared" si="4"/>
        <v>0</v>
      </c>
      <c r="P151" t="b">
        <f t="shared" si="5"/>
        <v>0</v>
      </c>
    </row>
    <row r="152" spans="1:17" x14ac:dyDescent="0.25">
      <c r="B152" s="49"/>
      <c r="C152" s="52" t="s">
        <v>16</v>
      </c>
      <c r="D152" s="52" t="s">
        <v>17</v>
      </c>
      <c r="E152" s="53">
        <v>29.67</v>
      </c>
      <c r="F152" s="54"/>
      <c r="G152" s="53">
        <v>31.15</v>
      </c>
      <c r="H152" s="54"/>
      <c r="I152" s="53">
        <v>12.03</v>
      </c>
      <c r="J152" s="54"/>
      <c r="K152" s="53">
        <v>84.13</v>
      </c>
      <c r="L152" s="54"/>
      <c r="M152" s="53">
        <v>108.1</v>
      </c>
      <c r="O152">
        <f t="shared" si="4"/>
        <v>0</v>
      </c>
      <c r="P152" t="b">
        <f t="shared" si="5"/>
        <v>0</v>
      </c>
    </row>
    <row r="153" spans="1:17" x14ac:dyDescent="0.25">
      <c r="B153" s="49" t="s">
        <v>18</v>
      </c>
      <c r="C153" s="49" t="s">
        <v>18</v>
      </c>
      <c r="D153" s="49" t="s">
        <v>19</v>
      </c>
      <c r="E153" s="50">
        <v>8.83</v>
      </c>
      <c r="F153" s="51"/>
      <c r="G153" s="50">
        <v>9.15</v>
      </c>
      <c r="H153" s="51"/>
      <c r="I153" s="50">
        <v>8.1300000000000008</v>
      </c>
      <c r="J153" s="51"/>
      <c r="K153" s="50">
        <v>22.2</v>
      </c>
      <c r="L153" s="51"/>
      <c r="M153" s="50">
        <v>22.2</v>
      </c>
      <c r="O153" t="b">
        <f t="shared" si="4"/>
        <v>0</v>
      </c>
      <c r="P153">
        <f t="shared" si="5"/>
        <v>0</v>
      </c>
    </row>
    <row r="154" spans="1:17" x14ac:dyDescent="0.25">
      <c r="B154" s="49" t="s">
        <v>18</v>
      </c>
      <c r="C154" s="49" t="s">
        <v>20</v>
      </c>
      <c r="D154" s="52" t="s">
        <v>17</v>
      </c>
      <c r="E154" s="53">
        <v>46.63</v>
      </c>
      <c r="F154" s="54"/>
      <c r="G154" s="53">
        <v>48.1</v>
      </c>
      <c r="H154" s="54"/>
      <c r="I154" s="53">
        <v>12.12</v>
      </c>
      <c r="J154" s="54"/>
      <c r="K154" s="53">
        <v>81.05</v>
      </c>
      <c r="L154" s="54"/>
      <c r="M154" s="53">
        <v>99.12</v>
      </c>
      <c r="O154">
        <f t="shared" si="4"/>
        <v>0</v>
      </c>
      <c r="P154" t="b">
        <f t="shared" si="5"/>
        <v>0</v>
      </c>
    </row>
    <row r="155" spans="1:17" x14ac:dyDescent="0.25">
      <c r="B155" s="49" t="s">
        <v>18</v>
      </c>
      <c r="C155" s="49" t="s">
        <v>18</v>
      </c>
      <c r="D155" s="49" t="s">
        <v>19</v>
      </c>
      <c r="E155" s="50">
        <v>11.38</v>
      </c>
      <c r="F155" s="51"/>
      <c r="G155" s="50">
        <v>12.12</v>
      </c>
      <c r="H155" s="51"/>
      <c r="I155" s="50">
        <v>1.22</v>
      </c>
      <c r="J155" s="51"/>
      <c r="K155" s="50">
        <v>12.12</v>
      </c>
      <c r="L155" s="51"/>
      <c r="M155" s="50">
        <v>12.12</v>
      </c>
      <c r="O155" t="b">
        <f t="shared" si="4"/>
        <v>0</v>
      </c>
      <c r="P155">
        <f t="shared" si="5"/>
        <v>0</v>
      </c>
    </row>
    <row r="156" spans="1:17" x14ac:dyDescent="0.25">
      <c r="B156" s="49" t="s">
        <v>18</v>
      </c>
      <c r="C156" s="49" t="s">
        <v>21</v>
      </c>
      <c r="D156" s="52" t="s">
        <v>17</v>
      </c>
      <c r="E156" s="53">
        <v>12.43</v>
      </c>
      <c r="F156" s="54"/>
      <c r="G156" s="53">
        <v>14.07</v>
      </c>
      <c r="H156" s="54"/>
      <c r="I156" s="53">
        <v>2.0499999999999998</v>
      </c>
      <c r="J156" s="54"/>
      <c r="K156" s="53">
        <v>21.13</v>
      </c>
      <c r="L156" s="54"/>
      <c r="M156" s="53">
        <v>422.05</v>
      </c>
      <c r="O156">
        <f t="shared" si="4"/>
        <v>0</v>
      </c>
      <c r="P156" t="b">
        <f t="shared" si="5"/>
        <v>0</v>
      </c>
    </row>
    <row r="157" spans="1:17" x14ac:dyDescent="0.25">
      <c r="B157" s="49" t="s">
        <v>18</v>
      </c>
      <c r="C157" s="49" t="s">
        <v>18</v>
      </c>
      <c r="D157" s="49" t="s">
        <v>19</v>
      </c>
      <c r="E157" s="50">
        <v>135.52000000000001</v>
      </c>
      <c r="F157" s="51"/>
      <c r="G157" s="50">
        <v>138.13</v>
      </c>
      <c r="H157" s="51"/>
      <c r="I157" s="50">
        <v>15.13</v>
      </c>
      <c r="J157" s="51"/>
      <c r="K157" s="50">
        <v>138.13</v>
      </c>
      <c r="L157" s="51"/>
      <c r="M157" s="50">
        <v>138.13</v>
      </c>
      <c r="O157" t="b">
        <f t="shared" ref="O157:O214" si="6">IF(D157="ROUTINE",IF(E157&gt;180,2,IF(E157&lt;120,0,1)))</f>
        <v>0</v>
      </c>
      <c r="P157">
        <f t="shared" ref="P157:P214" si="7">IF(D157="URGENT",IF(E157&gt;120,2,IF(E157&lt;60,0,1)))</f>
        <v>2</v>
      </c>
    </row>
    <row r="158" spans="1:17" s="55" customFormat="1" x14ac:dyDescent="0.25">
      <c r="A158"/>
      <c r="B158" s="49" t="s">
        <v>18</v>
      </c>
      <c r="C158" s="49" t="s">
        <v>22</v>
      </c>
      <c r="D158" s="52" t="s">
        <v>17</v>
      </c>
      <c r="E158" s="53">
        <v>12.32</v>
      </c>
      <c r="F158" s="54"/>
      <c r="G158" s="53">
        <v>13.13</v>
      </c>
      <c r="H158" s="54"/>
      <c r="I158" s="53">
        <v>3.2</v>
      </c>
      <c r="J158" s="54"/>
      <c r="K158" s="53">
        <v>15.13</v>
      </c>
      <c r="L158" s="54"/>
      <c r="M158" s="53">
        <v>265.18</v>
      </c>
      <c r="O158">
        <f t="shared" si="6"/>
        <v>0</v>
      </c>
      <c r="P158" t="b">
        <f t="shared" si="7"/>
        <v>0</v>
      </c>
      <c r="Q158"/>
    </row>
    <row r="159" spans="1:17" x14ac:dyDescent="0.25">
      <c r="B159" s="49" t="s">
        <v>18</v>
      </c>
      <c r="C159" s="49" t="s">
        <v>23</v>
      </c>
      <c r="D159" s="52" t="s">
        <v>17</v>
      </c>
      <c r="E159" s="53">
        <v>12.53</v>
      </c>
      <c r="F159" s="54"/>
      <c r="G159" s="53">
        <v>14.15</v>
      </c>
      <c r="H159" s="54"/>
      <c r="I159" s="53">
        <v>1.1000000000000001</v>
      </c>
      <c r="J159" s="54"/>
      <c r="K159" s="53">
        <v>191.08</v>
      </c>
      <c r="L159" s="54"/>
      <c r="M159" s="53">
        <v>690.1</v>
      </c>
      <c r="O159">
        <f t="shared" si="6"/>
        <v>0</v>
      </c>
      <c r="P159" t="b">
        <f t="shared" si="7"/>
        <v>0</v>
      </c>
    </row>
    <row r="160" spans="1:17" x14ac:dyDescent="0.25">
      <c r="B160" s="49" t="s">
        <v>18</v>
      </c>
      <c r="C160" s="49" t="s">
        <v>18</v>
      </c>
      <c r="D160" s="49" t="s">
        <v>19</v>
      </c>
      <c r="E160" s="50">
        <v>13.8</v>
      </c>
      <c r="F160" s="51"/>
      <c r="G160" s="50">
        <v>15.2</v>
      </c>
      <c r="H160" s="51"/>
      <c r="I160" s="50">
        <v>7.07</v>
      </c>
      <c r="J160" s="51"/>
      <c r="K160" s="50">
        <v>15.2</v>
      </c>
      <c r="L160" s="51"/>
      <c r="M160" s="50">
        <v>15.2</v>
      </c>
      <c r="O160" t="b">
        <f t="shared" si="6"/>
        <v>0</v>
      </c>
      <c r="P160">
        <f t="shared" si="7"/>
        <v>0</v>
      </c>
    </row>
    <row r="161" spans="1:17" x14ac:dyDescent="0.25">
      <c r="B161" s="49" t="s">
        <v>18</v>
      </c>
      <c r="C161" s="49" t="s">
        <v>24</v>
      </c>
      <c r="D161" s="52" t="s">
        <v>17</v>
      </c>
      <c r="E161" s="53">
        <v>11.9</v>
      </c>
      <c r="F161" s="54"/>
      <c r="G161" s="53">
        <v>14.08</v>
      </c>
      <c r="H161" s="54"/>
      <c r="I161" s="53">
        <v>3.13</v>
      </c>
      <c r="J161" s="54"/>
      <c r="K161" s="53">
        <v>119.15</v>
      </c>
      <c r="L161" s="54"/>
      <c r="M161" s="53">
        <v>1286.83</v>
      </c>
      <c r="O161">
        <f t="shared" si="6"/>
        <v>0</v>
      </c>
      <c r="P161" t="b">
        <f t="shared" si="7"/>
        <v>0</v>
      </c>
    </row>
    <row r="162" spans="1:17" x14ac:dyDescent="0.25">
      <c r="B162" s="49" t="s">
        <v>18</v>
      </c>
      <c r="C162" s="49" t="s">
        <v>18</v>
      </c>
      <c r="D162" s="49" t="s">
        <v>19</v>
      </c>
      <c r="E162" s="50">
        <v>71.77</v>
      </c>
      <c r="F162" s="51"/>
      <c r="G162" s="50">
        <v>1366.7</v>
      </c>
      <c r="H162" s="51"/>
      <c r="I162" s="50">
        <v>1366.7</v>
      </c>
      <c r="J162" s="51"/>
      <c r="K162" s="50">
        <v>1366.7</v>
      </c>
      <c r="L162" s="51"/>
      <c r="M162" s="50">
        <v>1366.7</v>
      </c>
      <c r="O162" t="b">
        <f t="shared" si="6"/>
        <v>0</v>
      </c>
      <c r="P162">
        <f t="shared" si="7"/>
        <v>1</v>
      </c>
    </row>
    <row r="163" spans="1:17" x14ac:dyDescent="0.25">
      <c r="B163" s="49" t="s">
        <v>18</v>
      </c>
      <c r="C163" s="49" t="s">
        <v>25</v>
      </c>
      <c r="D163" s="52" t="s">
        <v>17</v>
      </c>
      <c r="E163" s="53">
        <v>12.08</v>
      </c>
      <c r="F163" s="54"/>
      <c r="G163" s="53">
        <v>13.12</v>
      </c>
      <c r="H163" s="54"/>
      <c r="I163" s="53">
        <v>6.12</v>
      </c>
      <c r="J163" s="54"/>
      <c r="K163" s="53">
        <v>15.17</v>
      </c>
      <c r="L163" s="54"/>
      <c r="M163" s="53">
        <v>616.47</v>
      </c>
      <c r="O163">
        <f t="shared" si="6"/>
        <v>0</v>
      </c>
      <c r="P163" t="b">
        <f t="shared" si="7"/>
        <v>0</v>
      </c>
    </row>
    <row r="164" spans="1:17" x14ac:dyDescent="0.25">
      <c r="B164" s="49" t="s">
        <v>18</v>
      </c>
      <c r="C164" s="49" t="s">
        <v>18</v>
      </c>
      <c r="D164" s="49" t="s">
        <v>19</v>
      </c>
      <c r="E164" s="50">
        <v>59.18</v>
      </c>
      <c r="F164" s="51"/>
      <c r="G164" s="50">
        <v>60.08</v>
      </c>
      <c r="H164" s="51"/>
      <c r="I164" s="50">
        <v>7.2</v>
      </c>
      <c r="J164" s="51"/>
      <c r="K164" s="50">
        <v>60.08</v>
      </c>
      <c r="L164" s="51"/>
      <c r="M164" s="50">
        <v>60.08</v>
      </c>
      <c r="O164" t="b">
        <f t="shared" si="6"/>
        <v>0</v>
      </c>
      <c r="P164">
        <f t="shared" si="7"/>
        <v>0</v>
      </c>
    </row>
    <row r="165" spans="1:17" x14ac:dyDescent="0.25">
      <c r="A165" s="56"/>
      <c r="B165" s="49" t="s">
        <v>18</v>
      </c>
      <c r="C165" s="103" t="s">
        <v>36</v>
      </c>
      <c r="D165" s="103"/>
      <c r="E165" s="57">
        <v>33.700000000000003</v>
      </c>
      <c r="F165" s="58"/>
      <c r="G165" s="57">
        <v>134.55000000000001</v>
      </c>
      <c r="H165" s="58"/>
      <c r="I165" s="57">
        <v>111.17</v>
      </c>
      <c r="J165" s="58"/>
      <c r="K165" s="57" t="s">
        <v>28</v>
      </c>
      <c r="L165" s="58"/>
      <c r="M165" s="57">
        <v>392.48</v>
      </c>
      <c r="O165" t="b">
        <f t="shared" si="6"/>
        <v>0</v>
      </c>
      <c r="P165" t="b">
        <f t="shared" si="7"/>
        <v>0</v>
      </c>
    </row>
    <row r="166" spans="1:17" x14ac:dyDescent="0.25">
      <c r="B166" s="49"/>
      <c r="C166" s="52" t="s">
        <v>16</v>
      </c>
      <c r="D166" s="52" t="s">
        <v>17</v>
      </c>
      <c r="E166" s="53">
        <v>53.78</v>
      </c>
      <c r="F166" s="54"/>
      <c r="G166" s="53">
        <v>254.5</v>
      </c>
      <c r="H166" s="54"/>
      <c r="I166" s="53">
        <v>55.92</v>
      </c>
      <c r="J166" s="54"/>
      <c r="K166" s="53">
        <v>806.85</v>
      </c>
      <c r="L166" s="54"/>
      <c r="M166" s="53">
        <v>982.33</v>
      </c>
      <c r="O166">
        <f t="shared" si="6"/>
        <v>0</v>
      </c>
      <c r="P166" t="b">
        <f t="shared" si="7"/>
        <v>0</v>
      </c>
    </row>
    <row r="167" spans="1:17" x14ac:dyDescent="0.25">
      <c r="B167" s="49" t="s">
        <v>18</v>
      </c>
      <c r="C167" s="49" t="s">
        <v>18</v>
      </c>
      <c r="D167" s="49" t="s">
        <v>19</v>
      </c>
      <c r="E167" s="50">
        <v>35</v>
      </c>
      <c r="F167" s="51"/>
      <c r="G167" s="50">
        <v>90.38</v>
      </c>
      <c r="H167" s="51"/>
      <c r="I167" s="50">
        <v>21.97</v>
      </c>
      <c r="J167" s="51"/>
      <c r="K167" s="50">
        <v>580.1</v>
      </c>
      <c r="L167" s="51"/>
      <c r="M167" s="50">
        <v>943.67</v>
      </c>
      <c r="O167" t="b">
        <f t="shared" si="6"/>
        <v>0</v>
      </c>
      <c r="P167">
        <f t="shared" si="7"/>
        <v>0</v>
      </c>
    </row>
    <row r="168" spans="1:17" x14ac:dyDescent="0.25">
      <c r="B168" s="49" t="s">
        <v>18</v>
      </c>
      <c r="C168" s="49" t="s">
        <v>20</v>
      </c>
      <c r="D168" s="52" t="s">
        <v>17</v>
      </c>
      <c r="E168" s="53">
        <v>70.650000000000006</v>
      </c>
      <c r="F168" s="54"/>
      <c r="G168" s="53">
        <v>184.77</v>
      </c>
      <c r="H168" s="54"/>
      <c r="I168" s="53">
        <v>40.270000000000003</v>
      </c>
      <c r="J168" s="54"/>
      <c r="K168" s="53">
        <v>944.58</v>
      </c>
      <c r="L168" s="54"/>
      <c r="M168" s="53">
        <v>1272.0999999999999</v>
      </c>
      <c r="O168">
        <f t="shared" si="6"/>
        <v>0</v>
      </c>
      <c r="P168" t="b">
        <f t="shared" si="7"/>
        <v>0</v>
      </c>
    </row>
    <row r="169" spans="1:17" x14ac:dyDescent="0.25">
      <c r="B169" s="49" t="s">
        <v>18</v>
      </c>
      <c r="C169" s="49" t="s">
        <v>18</v>
      </c>
      <c r="D169" s="49" t="s">
        <v>19</v>
      </c>
      <c r="E169" s="50">
        <v>28.18</v>
      </c>
      <c r="F169" s="51"/>
      <c r="G169" s="50">
        <v>79.27</v>
      </c>
      <c r="H169" s="51"/>
      <c r="I169" s="50">
        <v>35.299999999999997</v>
      </c>
      <c r="J169" s="51"/>
      <c r="K169" s="50">
        <v>116.2</v>
      </c>
      <c r="L169" s="51"/>
      <c r="M169" s="50">
        <v>1036.43</v>
      </c>
      <c r="O169" t="b">
        <f t="shared" si="6"/>
        <v>0</v>
      </c>
      <c r="P169">
        <f t="shared" si="7"/>
        <v>0</v>
      </c>
    </row>
    <row r="170" spans="1:17" x14ac:dyDescent="0.25">
      <c r="B170" s="49" t="s">
        <v>18</v>
      </c>
      <c r="C170" s="49" t="s">
        <v>21</v>
      </c>
      <c r="D170" s="52" t="s">
        <v>17</v>
      </c>
      <c r="E170" s="53">
        <v>60.6</v>
      </c>
      <c r="F170" s="54"/>
      <c r="G170" s="53">
        <v>354.18</v>
      </c>
      <c r="H170" s="54"/>
      <c r="I170" s="53">
        <v>21.42</v>
      </c>
      <c r="J170" s="54"/>
      <c r="K170" s="53">
        <v>664.32</v>
      </c>
      <c r="L170" s="54"/>
      <c r="M170" s="53">
        <v>933.78</v>
      </c>
      <c r="O170">
        <f t="shared" si="6"/>
        <v>0</v>
      </c>
      <c r="P170" t="b">
        <f t="shared" si="7"/>
        <v>0</v>
      </c>
    </row>
    <row r="171" spans="1:17" x14ac:dyDescent="0.25">
      <c r="B171" s="49" t="s">
        <v>18</v>
      </c>
      <c r="C171" s="49" t="s">
        <v>18</v>
      </c>
      <c r="D171" s="49" t="s">
        <v>19</v>
      </c>
      <c r="E171" s="50">
        <v>21.67</v>
      </c>
      <c r="F171" s="51"/>
      <c r="G171" s="50">
        <v>167.98</v>
      </c>
      <c r="H171" s="51"/>
      <c r="I171" s="50">
        <v>38.6</v>
      </c>
      <c r="J171" s="51"/>
      <c r="K171" s="50">
        <v>331.47</v>
      </c>
      <c r="L171" s="51"/>
      <c r="M171" s="50">
        <v>734.9</v>
      </c>
      <c r="O171" t="b">
        <f t="shared" si="6"/>
        <v>0</v>
      </c>
      <c r="P171">
        <f t="shared" si="7"/>
        <v>0</v>
      </c>
    </row>
    <row r="172" spans="1:17" s="55" customFormat="1" x14ac:dyDescent="0.25">
      <c r="A172"/>
      <c r="B172" s="49" t="s">
        <v>18</v>
      </c>
      <c r="C172" s="49" t="s">
        <v>22</v>
      </c>
      <c r="D172" s="52" t="s">
        <v>17</v>
      </c>
      <c r="E172" s="53">
        <v>71.569999999999993</v>
      </c>
      <c r="F172" s="54"/>
      <c r="G172" s="53">
        <v>195.33</v>
      </c>
      <c r="H172" s="54"/>
      <c r="I172" s="53">
        <v>41.73</v>
      </c>
      <c r="J172" s="54"/>
      <c r="K172" s="53">
        <v>588.9</v>
      </c>
      <c r="L172" s="54"/>
      <c r="M172" s="53">
        <v>966.67</v>
      </c>
      <c r="O172">
        <f t="shared" si="6"/>
        <v>0</v>
      </c>
      <c r="P172" t="b">
        <f t="shared" si="7"/>
        <v>0</v>
      </c>
      <c r="Q172"/>
    </row>
    <row r="173" spans="1:17" x14ac:dyDescent="0.25">
      <c r="B173" s="49" t="s">
        <v>18</v>
      </c>
      <c r="C173" s="49" t="s">
        <v>18</v>
      </c>
      <c r="D173" s="49" t="s">
        <v>19</v>
      </c>
      <c r="E173" s="50">
        <v>25.38</v>
      </c>
      <c r="F173" s="51"/>
      <c r="G173" s="50">
        <v>106.98</v>
      </c>
      <c r="H173" s="51"/>
      <c r="I173" s="50">
        <v>14.78</v>
      </c>
      <c r="J173" s="51"/>
      <c r="K173" s="50">
        <v>344.13</v>
      </c>
      <c r="L173" s="51"/>
      <c r="M173" s="50">
        <v>486.98</v>
      </c>
      <c r="O173" t="b">
        <f t="shared" si="6"/>
        <v>0</v>
      </c>
      <c r="P173">
        <f t="shared" si="7"/>
        <v>0</v>
      </c>
    </row>
    <row r="174" spans="1:17" x14ac:dyDescent="0.25">
      <c r="B174" s="49" t="s">
        <v>18</v>
      </c>
      <c r="C174" s="49" t="s">
        <v>23</v>
      </c>
      <c r="D174" s="52" t="s">
        <v>17</v>
      </c>
      <c r="E174" s="53">
        <v>77.03</v>
      </c>
      <c r="F174" s="54"/>
      <c r="G174" s="53">
        <v>278.47000000000003</v>
      </c>
      <c r="H174" s="54"/>
      <c r="I174" s="53">
        <v>56.62</v>
      </c>
      <c r="J174" s="54"/>
      <c r="K174" s="53">
        <v>848.67</v>
      </c>
      <c r="L174" s="54"/>
      <c r="M174" s="53">
        <v>1075.4000000000001</v>
      </c>
      <c r="O174">
        <f t="shared" si="6"/>
        <v>0</v>
      </c>
      <c r="P174" t="b">
        <f t="shared" si="7"/>
        <v>0</v>
      </c>
    </row>
    <row r="175" spans="1:17" x14ac:dyDescent="0.25">
      <c r="B175" s="49" t="s">
        <v>18</v>
      </c>
      <c r="C175" s="49" t="s">
        <v>18</v>
      </c>
      <c r="D175" s="49" t="s">
        <v>19</v>
      </c>
      <c r="E175" s="50">
        <v>30.22</v>
      </c>
      <c r="F175" s="51"/>
      <c r="G175" s="50">
        <v>85.62</v>
      </c>
      <c r="H175" s="51"/>
      <c r="I175" s="50">
        <v>36.68</v>
      </c>
      <c r="J175" s="51"/>
      <c r="K175" s="50">
        <v>151.43</v>
      </c>
      <c r="L175" s="51"/>
      <c r="M175" s="50">
        <v>293.23</v>
      </c>
      <c r="O175" t="b">
        <f t="shared" si="6"/>
        <v>0</v>
      </c>
      <c r="P175">
        <f t="shared" si="7"/>
        <v>0</v>
      </c>
    </row>
    <row r="176" spans="1:17" x14ac:dyDescent="0.25">
      <c r="B176" s="49" t="s">
        <v>18</v>
      </c>
      <c r="C176" s="49" t="s">
        <v>24</v>
      </c>
      <c r="D176" s="52" t="s">
        <v>17</v>
      </c>
      <c r="E176" s="53">
        <v>41.3</v>
      </c>
      <c r="F176" s="54"/>
      <c r="G176" s="53">
        <v>957.6</v>
      </c>
      <c r="H176" s="54"/>
      <c r="I176" s="53">
        <v>40.270000000000003</v>
      </c>
      <c r="J176" s="54"/>
      <c r="K176" s="53">
        <v>1346</v>
      </c>
      <c r="L176" s="54"/>
      <c r="M176" s="53">
        <v>1402.62</v>
      </c>
      <c r="O176">
        <f t="shared" si="6"/>
        <v>0</v>
      </c>
      <c r="P176" t="b">
        <f t="shared" si="7"/>
        <v>0</v>
      </c>
    </row>
    <row r="177" spans="1:17" x14ac:dyDescent="0.25">
      <c r="B177" s="49" t="s">
        <v>18</v>
      </c>
      <c r="C177" s="49" t="s">
        <v>18</v>
      </c>
      <c r="D177" s="49" t="s">
        <v>19</v>
      </c>
      <c r="E177" s="50">
        <v>48.63</v>
      </c>
      <c r="F177" s="51"/>
      <c r="G177" s="50">
        <v>1274.0999999999999</v>
      </c>
      <c r="H177" s="51"/>
      <c r="I177" s="50">
        <v>1171.3</v>
      </c>
      <c r="J177" s="51"/>
      <c r="K177" s="50">
        <v>1398.67</v>
      </c>
      <c r="L177" s="51"/>
      <c r="M177" s="50">
        <v>1398.67</v>
      </c>
      <c r="O177" t="b">
        <f t="shared" si="6"/>
        <v>0</v>
      </c>
      <c r="P177">
        <f t="shared" si="7"/>
        <v>0</v>
      </c>
    </row>
    <row r="178" spans="1:17" x14ac:dyDescent="0.25">
      <c r="B178" s="49" t="s">
        <v>18</v>
      </c>
      <c r="C178" s="49" t="s">
        <v>25</v>
      </c>
      <c r="D178" s="52" t="s">
        <v>17</v>
      </c>
      <c r="E178" s="53">
        <v>32.270000000000003</v>
      </c>
      <c r="F178" s="54"/>
      <c r="G178" s="53" t="s">
        <v>26</v>
      </c>
      <c r="H178" s="54"/>
      <c r="I178" s="53">
        <v>28.93</v>
      </c>
      <c r="J178" s="54"/>
      <c r="K178" s="53">
        <v>524.87</v>
      </c>
      <c r="L178" s="54"/>
      <c r="M178" s="53">
        <v>524.87</v>
      </c>
      <c r="O178">
        <f t="shared" si="6"/>
        <v>0</v>
      </c>
      <c r="P178" t="b">
        <f t="shared" si="7"/>
        <v>0</v>
      </c>
    </row>
    <row r="179" spans="1:17" x14ac:dyDescent="0.25">
      <c r="B179" s="49" t="s">
        <v>18</v>
      </c>
      <c r="C179" s="49" t="s">
        <v>18</v>
      </c>
      <c r="D179" s="49" t="s">
        <v>19</v>
      </c>
      <c r="E179" s="50">
        <v>41.03</v>
      </c>
      <c r="F179" s="51"/>
      <c r="G179" s="50" t="s">
        <v>26</v>
      </c>
      <c r="H179" s="51"/>
      <c r="I179" s="50" t="s">
        <v>28</v>
      </c>
      <c r="J179" s="51"/>
      <c r="K179" s="50" t="s">
        <v>28</v>
      </c>
      <c r="L179" s="51"/>
      <c r="M179" s="50" t="s">
        <v>28</v>
      </c>
      <c r="O179" t="b">
        <f t="shared" si="6"/>
        <v>0</v>
      </c>
      <c r="P179">
        <f t="shared" si="7"/>
        <v>0</v>
      </c>
    </row>
    <row r="180" spans="1:17" x14ac:dyDescent="0.25">
      <c r="A180" s="56"/>
      <c r="B180" s="49" t="s">
        <v>18</v>
      </c>
      <c r="C180" s="103" t="s">
        <v>37</v>
      </c>
      <c r="D180" s="103"/>
      <c r="E180" s="57">
        <v>45.52</v>
      </c>
      <c r="F180" s="58"/>
      <c r="G180" s="57" t="s">
        <v>26</v>
      </c>
      <c r="H180" s="58"/>
      <c r="I180" s="57">
        <v>123.37</v>
      </c>
      <c r="J180" s="58"/>
      <c r="K180" s="57" t="s">
        <v>28</v>
      </c>
      <c r="L180" s="58"/>
      <c r="M180" s="57">
        <v>927.05</v>
      </c>
      <c r="O180" t="b">
        <f t="shared" si="6"/>
        <v>0</v>
      </c>
      <c r="P180" t="b">
        <f t="shared" si="7"/>
        <v>0</v>
      </c>
    </row>
    <row r="181" spans="1:17" x14ac:dyDescent="0.25">
      <c r="B181" s="49"/>
      <c r="C181" s="52" t="s">
        <v>16</v>
      </c>
      <c r="D181" s="52" t="s">
        <v>17</v>
      </c>
      <c r="E181" s="53">
        <v>28.33</v>
      </c>
      <c r="F181" s="54"/>
      <c r="G181" s="53">
        <v>724.02</v>
      </c>
      <c r="H181" s="54"/>
      <c r="I181" s="53">
        <v>128.19999999999999</v>
      </c>
      <c r="J181" s="54"/>
      <c r="K181" s="53">
        <v>787.92</v>
      </c>
      <c r="L181" s="54"/>
      <c r="M181" s="53">
        <v>787.92</v>
      </c>
      <c r="O181">
        <f t="shared" si="6"/>
        <v>0</v>
      </c>
      <c r="P181" t="b">
        <f t="shared" si="7"/>
        <v>0</v>
      </c>
    </row>
    <row r="182" spans="1:17" x14ac:dyDescent="0.25">
      <c r="B182" s="49" t="s">
        <v>18</v>
      </c>
      <c r="C182" s="49" t="s">
        <v>18</v>
      </c>
      <c r="D182" s="49" t="s">
        <v>19</v>
      </c>
      <c r="E182" s="50">
        <v>44.53</v>
      </c>
      <c r="F182" s="51"/>
      <c r="G182" s="50">
        <v>91.37</v>
      </c>
      <c r="H182" s="51"/>
      <c r="I182" s="50">
        <v>49.2</v>
      </c>
      <c r="J182" s="51"/>
      <c r="K182" s="50">
        <v>967.65</v>
      </c>
      <c r="L182" s="51"/>
      <c r="M182" s="50">
        <v>973.4</v>
      </c>
      <c r="O182" t="b">
        <f t="shared" si="6"/>
        <v>0</v>
      </c>
      <c r="P182">
        <f t="shared" si="7"/>
        <v>0</v>
      </c>
    </row>
    <row r="183" spans="1:17" x14ac:dyDescent="0.25">
      <c r="B183" s="49" t="s">
        <v>18</v>
      </c>
      <c r="C183" s="49" t="s">
        <v>20</v>
      </c>
      <c r="D183" s="52" t="s">
        <v>17</v>
      </c>
      <c r="E183" s="53">
        <v>48.73</v>
      </c>
      <c r="F183" s="54"/>
      <c r="G183" s="53">
        <v>601.25</v>
      </c>
      <c r="H183" s="54"/>
      <c r="I183" s="53">
        <v>113.22</v>
      </c>
      <c r="J183" s="54"/>
      <c r="K183" s="53">
        <v>810.88</v>
      </c>
      <c r="L183" s="54"/>
      <c r="M183" s="53">
        <v>810.88</v>
      </c>
      <c r="O183">
        <f t="shared" si="6"/>
        <v>0</v>
      </c>
      <c r="P183" t="b">
        <f t="shared" si="7"/>
        <v>0</v>
      </c>
    </row>
    <row r="184" spans="1:17" x14ac:dyDescent="0.25">
      <c r="B184" s="49" t="s">
        <v>18</v>
      </c>
      <c r="C184" s="49" t="s">
        <v>18</v>
      </c>
      <c r="D184" s="49" t="s">
        <v>19</v>
      </c>
      <c r="E184" s="50">
        <v>50.02</v>
      </c>
      <c r="F184" s="51"/>
      <c r="G184" s="50">
        <v>1020.45</v>
      </c>
      <c r="H184" s="51"/>
      <c r="I184" s="50">
        <v>1020.45</v>
      </c>
      <c r="J184" s="51"/>
      <c r="K184" s="50">
        <v>1020.45</v>
      </c>
      <c r="L184" s="51"/>
      <c r="M184" s="50">
        <v>1020.45</v>
      </c>
      <c r="O184" t="b">
        <f t="shared" si="6"/>
        <v>0</v>
      </c>
      <c r="P184">
        <f t="shared" si="7"/>
        <v>0</v>
      </c>
    </row>
    <row r="185" spans="1:17" x14ac:dyDescent="0.25">
      <c r="B185" s="49" t="s">
        <v>18</v>
      </c>
      <c r="C185" s="49" t="s">
        <v>21</v>
      </c>
      <c r="D185" s="52" t="s">
        <v>17</v>
      </c>
      <c r="E185" s="53">
        <v>27.75</v>
      </c>
      <c r="F185" s="54"/>
      <c r="G185" s="53">
        <v>766.98</v>
      </c>
      <c r="H185" s="54"/>
      <c r="I185" s="53">
        <v>95.42</v>
      </c>
      <c r="J185" s="54"/>
      <c r="K185" s="53">
        <v>894.83</v>
      </c>
      <c r="L185" s="54"/>
      <c r="M185" s="53">
        <v>894.83</v>
      </c>
      <c r="O185">
        <f t="shared" si="6"/>
        <v>0</v>
      </c>
      <c r="P185" t="b">
        <f t="shared" si="7"/>
        <v>0</v>
      </c>
    </row>
    <row r="186" spans="1:17" s="55" customFormat="1" x14ac:dyDescent="0.25">
      <c r="A186"/>
      <c r="B186" s="49" t="s">
        <v>18</v>
      </c>
      <c r="C186" s="49" t="s">
        <v>18</v>
      </c>
      <c r="D186" s="49" t="s">
        <v>19</v>
      </c>
      <c r="E186" s="50">
        <v>25.67</v>
      </c>
      <c r="F186" s="51"/>
      <c r="G186" s="50">
        <v>146.03</v>
      </c>
      <c r="H186" s="51"/>
      <c r="I186" s="50">
        <v>146.03</v>
      </c>
      <c r="J186" s="51"/>
      <c r="K186" s="50">
        <v>146.03</v>
      </c>
      <c r="L186" s="51"/>
      <c r="M186" s="50">
        <v>146.03</v>
      </c>
      <c r="O186" t="b">
        <f t="shared" si="6"/>
        <v>0</v>
      </c>
      <c r="P186">
        <f t="shared" si="7"/>
        <v>0</v>
      </c>
      <c r="Q186"/>
    </row>
    <row r="187" spans="1:17" x14ac:dyDescent="0.25">
      <c r="B187" s="49" t="s">
        <v>18</v>
      </c>
      <c r="C187" s="49" t="s">
        <v>22</v>
      </c>
      <c r="D187" s="52" t="s">
        <v>17</v>
      </c>
      <c r="E187" s="53">
        <v>21.02</v>
      </c>
      <c r="F187" s="54"/>
      <c r="G187" s="53">
        <v>626.87</v>
      </c>
      <c r="H187" s="54"/>
      <c r="I187" s="53">
        <v>183.2</v>
      </c>
      <c r="J187" s="54"/>
      <c r="K187" s="53">
        <v>721.85</v>
      </c>
      <c r="L187" s="54"/>
      <c r="M187" s="53">
        <v>721.85</v>
      </c>
      <c r="O187">
        <f t="shared" si="6"/>
        <v>0</v>
      </c>
      <c r="P187" t="b">
        <f t="shared" si="7"/>
        <v>0</v>
      </c>
    </row>
    <row r="188" spans="1:17" x14ac:dyDescent="0.25">
      <c r="B188" s="49" t="s">
        <v>18</v>
      </c>
      <c r="C188" s="49" t="s">
        <v>18</v>
      </c>
      <c r="D188" s="49" t="s">
        <v>19</v>
      </c>
      <c r="E188" s="50">
        <v>32.28</v>
      </c>
      <c r="F188" s="51"/>
      <c r="G188" s="50">
        <v>307.37</v>
      </c>
      <c r="H188" s="51"/>
      <c r="I188" s="50">
        <v>58.15</v>
      </c>
      <c r="J188" s="51"/>
      <c r="K188" s="50">
        <v>307.37</v>
      </c>
      <c r="L188" s="51"/>
      <c r="M188" s="50">
        <v>307.37</v>
      </c>
      <c r="O188" t="b">
        <f t="shared" si="6"/>
        <v>0</v>
      </c>
      <c r="P188">
        <f t="shared" si="7"/>
        <v>0</v>
      </c>
    </row>
    <row r="189" spans="1:17" x14ac:dyDescent="0.25">
      <c r="B189" s="49" t="s">
        <v>18</v>
      </c>
      <c r="C189" s="49" t="s">
        <v>23</v>
      </c>
      <c r="D189" s="52" t="s">
        <v>17</v>
      </c>
      <c r="E189" s="53">
        <v>34.979999999999997</v>
      </c>
      <c r="F189" s="54"/>
      <c r="G189" s="53">
        <v>816.68</v>
      </c>
      <c r="H189" s="54"/>
      <c r="I189" s="53">
        <v>816.68</v>
      </c>
      <c r="J189" s="54"/>
      <c r="K189" s="53">
        <v>816.68</v>
      </c>
      <c r="L189" s="54"/>
      <c r="M189" s="53">
        <v>816.68</v>
      </c>
      <c r="O189">
        <f t="shared" si="6"/>
        <v>0</v>
      </c>
      <c r="P189" t="b">
        <f t="shared" si="7"/>
        <v>0</v>
      </c>
    </row>
    <row r="190" spans="1:17" x14ac:dyDescent="0.25">
      <c r="B190" s="49" t="s">
        <v>18</v>
      </c>
      <c r="C190" s="49" t="s">
        <v>18</v>
      </c>
      <c r="D190" s="49" t="s">
        <v>19</v>
      </c>
      <c r="E190" s="50">
        <v>51.27</v>
      </c>
      <c r="F190" s="51"/>
      <c r="G190" s="50">
        <v>209.73</v>
      </c>
      <c r="H190" s="51"/>
      <c r="I190" s="50">
        <v>93.95</v>
      </c>
      <c r="J190" s="51"/>
      <c r="K190" s="50">
        <v>220.73</v>
      </c>
      <c r="L190" s="51"/>
      <c r="M190" s="50">
        <v>220.73</v>
      </c>
      <c r="O190" t="b">
        <f t="shared" si="6"/>
        <v>0</v>
      </c>
      <c r="P190">
        <f t="shared" si="7"/>
        <v>0</v>
      </c>
    </row>
    <row r="191" spans="1:17" x14ac:dyDescent="0.25">
      <c r="B191" s="49" t="s">
        <v>18</v>
      </c>
      <c r="C191" s="49" t="s">
        <v>24</v>
      </c>
      <c r="D191" s="52" t="s">
        <v>17</v>
      </c>
      <c r="E191" s="53">
        <v>33.950000000000003</v>
      </c>
      <c r="F191" s="54"/>
      <c r="G191" s="53">
        <v>1104.3499999999999</v>
      </c>
      <c r="H191" s="54"/>
      <c r="I191" s="53">
        <v>247.87</v>
      </c>
      <c r="J191" s="54"/>
      <c r="K191" s="53">
        <v>1248.17</v>
      </c>
      <c r="L191" s="54"/>
      <c r="M191" s="53">
        <v>1248.17</v>
      </c>
      <c r="O191">
        <f t="shared" si="6"/>
        <v>0</v>
      </c>
      <c r="P191" t="b">
        <f t="shared" si="7"/>
        <v>0</v>
      </c>
    </row>
    <row r="192" spans="1:17" x14ac:dyDescent="0.25">
      <c r="B192" s="49" t="s">
        <v>18</v>
      </c>
      <c r="C192" s="49" t="s">
        <v>18</v>
      </c>
      <c r="D192" s="49" t="s">
        <v>19</v>
      </c>
      <c r="E192" s="50">
        <v>51.75</v>
      </c>
      <c r="F192" s="51"/>
      <c r="G192" s="50">
        <v>1354.98</v>
      </c>
      <c r="H192" s="51"/>
      <c r="I192" s="50">
        <v>1341.02</v>
      </c>
      <c r="J192" s="51"/>
      <c r="K192" s="50">
        <v>1354.98</v>
      </c>
      <c r="L192" s="51"/>
      <c r="M192" s="50">
        <v>1354.98</v>
      </c>
      <c r="O192" t="b">
        <f t="shared" si="6"/>
        <v>0</v>
      </c>
      <c r="P192">
        <f t="shared" si="7"/>
        <v>0</v>
      </c>
    </row>
    <row r="193" spans="1:17" x14ac:dyDescent="0.25">
      <c r="B193" s="49" t="s">
        <v>18</v>
      </c>
      <c r="C193" s="49" t="s">
        <v>25</v>
      </c>
      <c r="D193" s="52" t="s">
        <v>17</v>
      </c>
      <c r="E193" s="53">
        <v>50.68</v>
      </c>
      <c r="F193" s="54"/>
      <c r="G193" s="53" t="s">
        <v>26</v>
      </c>
      <c r="H193" s="54"/>
      <c r="I193" s="53">
        <v>53.92</v>
      </c>
      <c r="J193" s="54"/>
      <c r="K193" s="53">
        <v>90.9</v>
      </c>
      <c r="L193" s="54"/>
      <c r="M193" s="53">
        <v>90.9</v>
      </c>
      <c r="O193">
        <f t="shared" si="6"/>
        <v>0</v>
      </c>
      <c r="P193" t="b">
        <f t="shared" si="7"/>
        <v>0</v>
      </c>
    </row>
    <row r="194" spans="1:17" x14ac:dyDescent="0.25">
      <c r="A194" s="56"/>
      <c r="B194" s="49" t="s">
        <v>18</v>
      </c>
      <c r="C194" s="103" t="s">
        <v>38</v>
      </c>
      <c r="D194" s="103"/>
      <c r="E194" s="57">
        <v>38.54</v>
      </c>
      <c r="F194" s="58"/>
      <c r="G194" s="57" t="s">
        <v>26</v>
      </c>
      <c r="H194" s="58"/>
      <c r="I194" s="57">
        <v>334.41</v>
      </c>
      <c r="J194" s="58"/>
      <c r="K194" s="57" t="s">
        <v>28</v>
      </c>
      <c r="L194" s="58"/>
      <c r="M194" s="57">
        <v>722.63</v>
      </c>
      <c r="O194" t="b">
        <f t="shared" si="6"/>
        <v>0</v>
      </c>
      <c r="P194" t="b">
        <f t="shared" si="7"/>
        <v>0</v>
      </c>
    </row>
    <row r="195" spans="1:17" x14ac:dyDescent="0.25">
      <c r="B195" s="49"/>
      <c r="C195" s="52" t="s">
        <v>16</v>
      </c>
      <c r="D195" s="52" t="s">
        <v>17</v>
      </c>
      <c r="E195" s="53">
        <v>28.32</v>
      </c>
      <c r="F195" s="54"/>
      <c r="G195" s="53">
        <v>724.02</v>
      </c>
      <c r="H195" s="54"/>
      <c r="I195" s="53">
        <v>128.19999999999999</v>
      </c>
      <c r="J195" s="54"/>
      <c r="K195" s="53">
        <v>787.92</v>
      </c>
      <c r="L195" s="54"/>
      <c r="M195" s="53">
        <v>787.92</v>
      </c>
      <c r="O195">
        <f t="shared" si="6"/>
        <v>0</v>
      </c>
      <c r="P195" t="b">
        <f t="shared" si="7"/>
        <v>0</v>
      </c>
    </row>
    <row r="196" spans="1:17" x14ac:dyDescent="0.25">
      <c r="B196" s="49" t="s">
        <v>18</v>
      </c>
      <c r="C196" s="49" t="s">
        <v>18</v>
      </c>
      <c r="D196" s="49" t="s">
        <v>19</v>
      </c>
      <c r="E196" s="50">
        <v>44.83</v>
      </c>
      <c r="F196" s="51"/>
      <c r="G196" s="50">
        <v>91.37</v>
      </c>
      <c r="H196" s="51"/>
      <c r="I196" s="50">
        <v>49.2</v>
      </c>
      <c r="J196" s="51"/>
      <c r="K196" s="50">
        <v>967.65</v>
      </c>
      <c r="L196" s="51"/>
      <c r="M196" s="50">
        <v>973.4</v>
      </c>
      <c r="O196" t="b">
        <f t="shared" si="6"/>
        <v>0</v>
      </c>
      <c r="P196">
        <f t="shared" si="7"/>
        <v>0</v>
      </c>
    </row>
    <row r="197" spans="1:17" x14ac:dyDescent="0.25">
      <c r="B197" s="49" t="s">
        <v>18</v>
      </c>
      <c r="C197" s="49" t="s">
        <v>20</v>
      </c>
      <c r="D197" s="52" t="s">
        <v>17</v>
      </c>
      <c r="E197" s="53">
        <v>48.7</v>
      </c>
      <c r="F197" s="54"/>
      <c r="G197" s="53">
        <v>601.25</v>
      </c>
      <c r="H197" s="54"/>
      <c r="I197" s="53">
        <v>113.22</v>
      </c>
      <c r="J197" s="54"/>
      <c r="K197" s="53">
        <v>810.88</v>
      </c>
      <c r="L197" s="54"/>
      <c r="M197" s="53">
        <v>810.88</v>
      </c>
      <c r="O197">
        <f t="shared" si="6"/>
        <v>0</v>
      </c>
      <c r="P197" t="b">
        <f t="shared" si="7"/>
        <v>0</v>
      </c>
    </row>
    <row r="198" spans="1:17" x14ac:dyDescent="0.25">
      <c r="B198" s="49" t="s">
        <v>18</v>
      </c>
      <c r="C198" s="49" t="s">
        <v>18</v>
      </c>
      <c r="D198" s="49" t="s">
        <v>19</v>
      </c>
      <c r="E198" s="50">
        <v>50</v>
      </c>
      <c r="F198" s="51"/>
      <c r="G198" s="50">
        <v>1020.45</v>
      </c>
      <c r="H198" s="51"/>
      <c r="I198" s="50">
        <v>1020.45</v>
      </c>
      <c r="J198" s="51"/>
      <c r="K198" s="50">
        <v>1020.45</v>
      </c>
      <c r="L198" s="51"/>
      <c r="M198" s="50">
        <v>1020.45</v>
      </c>
      <c r="O198" t="b">
        <f t="shared" si="6"/>
        <v>0</v>
      </c>
      <c r="P198">
        <f t="shared" si="7"/>
        <v>0</v>
      </c>
    </row>
    <row r="199" spans="1:17" x14ac:dyDescent="0.25">
      <c r="B199" s="49" t="s">
        <v>18</v>
      </c>
      <c r="C199" s="49" t="s">
        <v>21</v>
      </c>
      <c r="D199" s="52" t="s">
        <v>17</v>
      </c>
      <c r="E199" s="53">
        <v>27.7</v>
      </c>
      <c r="F199" s="54"/>
      <c r="G199" s="53">
        <v>766.98</v>
      </c>
      <c r="H199" s="54"/>
      <c r="I199" s="53">
        <v>95.42</v>
      </c>
      <c r="J199" s="54"/>
      <c r="K199" s="53">
        <v>894.83</v>
      </c>
      <c r="L199" s="54"/>
      <c r="M199" s="53">
        <v>894.83</v>
      </c>
      <c r="O199">
        <f t="shared" si="6"/>
        <v>0</v>
      </c>
      <c r="P199" t="b">
        <f t="shared" si="7"/>
        <v>0</v>
      </c>
    </row>
    <row r="200" spans="1:17" s="55" customFormat="1" x14ac:dyDescent="0.25">
      <c r="A200"/>
      <c r="B200" s="49" t="s">
        <v>18</v>
      </c>
      <c r="C200" s="49" t="s">
        <v>18</v>
      </c>
      <c r="D200" s="49" t="s">
        <v>19</v>
      </c>
      <c r="E200" s="50">
        <v>25.8</v>
      </c>
      <c r="F200" s="51"/>
      <c r="G200" s="50">
        <v>146.03</v>
      </c>
      <c r="H200" s="51"/>
      <c r="I200" s="50">
        <v>146.03</v>
      </c>
      <c r="J200" s="51"/>
      <c r="K200" s="50">
        <v>146.03</v>
      </c>
      <c r="L200" s="51"/>
      <c r="M200" s="50">
        <v>146.03</v>
      </c>
      <c r="O200" t="b">
        <f t="shared" si="6"/>
        <v>0</v>
      </c>
      <c r="P200">
        <f t="shared" si="7"/>
        <v>0</v>
      </c>
      <c r="Q200"/>
    </row>
    <row r="201" spans="1:17" x14ac:dyDescent="0.25">
      <c r="B201" s="49" t="s">
        <v>18</v>
      </c>
      <c r="C201" s="49" t="s">
        <v>22</v>
      </c>
      <c r="D201" s="52" t="s">
        <v>17</v>
      </c>
      <c r="E201" s="53">
        <v>20.95</v>
      </c>
      <c r="F201" s="54"/>
      <c r="G201" s="53">
        <v>626.87</v>
      </c>
      <c r="H201" s="54"/>
      <c r="I201" s="53">
        <v>183.2</v>
      </c>
      <c r="J201" s="54"/>
      <c r="K201" s="53">
        <v>721.85</v>
      </c>
      <c r="L201" s="54"/>
      <c r="M201" s="53">
        <v>721.85</v>
      </c>
      <c r="O201">
        <f t="shared" si="6"/>
        <v>0</v>
      </c>
      <c r="P201" t="b">
        <f t="shared" si="7"/>
        <v>0</v>
      </c>
    </row>
    <row r="202" spans="1:17" x14ac:dyDescent="0.25">
      <c r="B202" s="49" t="s">
        <v>18</v>
      </c>
      <c r="C202" s="49" t="s">
        <v>18</v>
      </c>
      <c r="D202" s="49" t="s">
        <v>19</v>
      </c>
      <c r="E202" s="50">
        <v>32.25</v>
      </c>
      <c r="F202" s="51"/>
      <c r="G202" s="50">
        <v>307.37</v>
      </c>
      <c r="H202" s="51"/>
      <c r="I202" s="50">
        <v>58.15</v>
      </c>
      <c r="J202" s="51"/>
      <c r="K202" s="50">
        <v>307.37</v>
      </c>
      <c r="L202" s="51"/>
      <c r="M202" s="50">
        <v>307.37</v>
      </c>
      <c r="O202" t="b">
        <f t="shared" si="6"/>
        <v>0</v>
      </c>
      <c r="P202">
        <f t="shared" si="7"/>
        <v>0</v>
      </c>
    </row>
    <row r="203" spans="1:17" x14ac:dyDescent="0.25">
      <c r="B203" s="49" t="s">
        <v>18</v>
      </c>
      <c r="C203" s="49" t="s">
        <v>23</v>
      </c>
      <c r="D203" s="52" t="s">
        <v>17</v>
      </c>
      <c r="E203" s="53">
        <v>35.770000000000003</v>
      </c>
      <c r="F203" s="54"/>
      <c r="G203" s="53">
        <v>816.68</v>
      </c>
      <c r="H203" s="54"/>
      <c r="I203" s="53">
        <v>816.68</v>
      </c>
      <c r="J203" s="54"/>
      <c r="K203" s="53">
        <v>816.68</v>
      </c>
      <c r="L203" s="54"/>
      <c r="M203" s="53">
        <v>816.68</v>
      </c>
      <c r="O203">
        <f t="shared" si="6"/>
        <v>0</v>
      </c>
      <c r="P203" t="b">
        <f t="shared" si="7"/>
        <v>0</v>
      </c>
    </row>
    <row r="204" spans="1:17" x14ac:dyDescent="0.25">
      <c r="B204" s="49" t="s">
        <v>18</v>
      </c>
      <c r="C204" s="49" t="s">
        <v>18</v>
      </c>
      <c r="D204" s="49" t="s">
        <v>19</v>
      </c>
      <c r="E204" s="50">
        <v>51.27</v>
      </c>
      <c r="F204" s="51"/>
      <c r="G204" s="50">
        <v>209.73</v>
      </c>
      <c r="H204" s="51"/>
      <c r="I204" s="50">
        <v>93.95</v>
      </c>
      <c r="J204" s="51"/>
      <c r="K204" s="50">
        <v>220.73</v>
      </c>
      <c r="L204" s="51"/>
      <c r="M204" s="50">
        <v>220.73</v>
      </c>
      <c r="O204" t="b">
        <f t="shared" si="6"/>
        <v>0</v>
      </c>
      <c r="P204">
        <f t="shared" si="7"/>
        <v>0</v>
      </c>
    </row>
    <row r="205" spans="1:17" x14ac:dyDescent="0.25">
      <c r="B205" s="49" t="s">
        <v>18</v>
      </c>
      <c r="C205" s="49" t="s">
        <v>24</v>
      </c>
      <c r="D205" s="52" t="s">
        <v>17</v>
      </c>
      <c r="E205" s="53">
        <v>51.87</v>
      </c>
      <c r="F205" s="54"/>
      <c r="G205" s="53">
        <v>1104.3499999999999</v>
      </c>
      <c r="H205" s="54"/>
      <c r="I205" s="53">
        <v>247.87</v>
      </c>
      <c r="J205" s="54"/>
      <c r="K205" s="53">
        <v>1248.17</v>
      </c>
      <c r="L205" s="54"/>
      <c r="M205" s="53">
        <v>1248.17</v>
      </c>
      <c r="O205">
        <f t="shared" si="6"/>
        <v>0</v>
      </c>
      <c r="P205" t="b">
        <f t="shared" si="7"/>
        <v>0</v>
      </c>
    </row>
    <row r="206" spans="1:17" x14ac:dyDescent="0.25">
      <c r="B206" s="49" t="s">
        <v>18</v>
      </c>
      <c r="C206" s="49" t="s">
        <v>18</v>
      </c>
      <c r="D206" s="49" t="s">
        <v>19</v>
      </c>
      <c r="E206" s="50">
        <v>51.75</v>
      </c>
      <c r="F206" s="51"/>
      <c r="G206" s="50">
        <v>1354.98</v>
      </c>
      <c r="H206" s="51"/>
      <c r="I206" s="50">
        <v>1341.02</v>
      </c>
      <c r="J206" s="51"/>
      <c r="K206" s="50">
        <v>1354.98</v>
      </c>
      <c r="L206" s="51"/>
      <c r="M206" s="50">
        <v>1354.98</v>
      </c>
      <c r="O206" t="b">
        <f t="shared" si="6"/>
        <v>0</v>
      </c>
      <c r="P206">
        <f t="shared" si="7"/>
        <v>0</v>
      </c>
    </row>
    <row r="207" spans="1:17" x14ac:dyDescent="0.25">
      <c r="B207" s="49" t="s">
        <v>18</v>
      </c>
      <c r="C207" s="49" t="s">
        <v>25</v>
      </c>
      <c r="D207" s="52" t="s">
        <v>17</v>
      </c>
      <c r="E207" s="53">
        <v>70.78</v>
      </c>
      <c r="F207" s="54"/>
      <c r="G207" s="53" t="s">
        <v>26</v>
      </c>
      <c r="H207" s="54"/>
      <c r="I207" s="53">
        <v>53.92</v>
      </c>
      <c r="J207" s="54"/>
      <c r="K207" s="53">
        <v>90.9</v>
      </c>
      <c r="L207" s="54"/>
      <c r="M207" s="53">
        <v>90.9</v>
      </c>
      <c r="O207">
        <f t="shared" si="6"/>
        <v>0</v>
      </c>
      <c r="P207" t="b">
        <f t="shared" si="7"/>
        <v>0</v>
      </c>
    </row>
    <row r="208" spans="1:17" x14ac:dyDescent="0.25">
      <c r="A208" s="56"/>
      <c r="B208" s="49" t="s">
        <v>18</v>
      </c>
      <c r="C208" s="103" t="s">
        <v>39</v>
      </c>
      <c r="D208" s="103"/>
      <c r="E208" s="57">
        <v>41.54</v>
      </c>
      <c r="F208" s="58"/>
      <c r="G208" s="57" t="s">
        <v>26</v>
      </c>
      <c r="H208" s="58"/>
      <c r="I208" s="57">
        <v>334.41</v>
      </c>
      <c r="J208" s="58"/>
      <c r="K208" s="57" t="s">
        <v>28</v>
      </c>
      <c r="L208" s="58"/>
      <c r="M208" s="57">
        <v>722.63</v>
      </c>
      <c r="O208" t="b">
        <f t="shared" si="6"/>
        <v>0</v>
      </c>
      <c r="P208" t="b">
        <f t="shared" si="7"/>
        <v>0</v>
      </c>
    </row>
    <row r="209" spans="1:17" x14ac:dyDescent="0.25">
      <c r="B209" s="49"/>
      <c r="C209" s="52" t="s">
        <v>16</v>
      </c>
      <c r="D209" s="52" t="s">
        <v>17</v>
      </c>
      <c r="E209" s="53">
        <v>28.3</v>
      </c>
      <c r="F209" s="54"/>
      <c r="G209" s="53">
        <v>724.02</v>
      </c>
      <c r="H209" s="54"/>
      <c r="I209" s="53">
        <v>128.19999999999999</v>
      </c>
      <c r="J209" s="54"/>
      <c r="K209" s="53">
        <v>787.92</v>
      </c>
      <c r="L209" s="54"/>
      <c r="M209" s="53">
        <v>787.92</v>
      </c>
      <c r="O209">
        <f t="shared" si="6"/>
        <v>0</v>
      </c>
      <c r="P209" t="b">
        <f t="shared" si="7"/>
        <v>0</v>
      </c>
    </row>
    <row r="210" spans="1:17" x14ac:dyDescent="0.25">
      <c r="B210" s="49" t="s">
        <v>18</v>
      </c>
      <c r="C210" s="49" t="s">
        <v>18</v>
      </c>
      <c r="D210" s="49" t="s">
        <v>19</v>
      </c>
      <c r="E210" s="50">
        <v>44.47</v>
      </c>
      <c r="F210" s="51"/>
      <c r="G210" s="50">
        <v>91.37</v>
      </c>
      <c r="H210" s="51"/>
      <c r="I210" s="50">
        <v>49.2</v>
      </c>
      <c r="J210" s="51"/>
      <c r="K210" s="50">
        <v>967.65</v>
      </c>
      <c r="L210" s="51"/>
      <c r="M210" s="50">
        <v>973.4</v>
      </c>
      <c r="O210" t="b">
        <f t="shared" si="6"/>
        <v>0</v>
      </c>
      <c r="P210">
        <f t="shared" si="7"/>
        <v>0</v>
      </c>
    </row>
    <row r="211" spans="1:17" x14ac:dyDescent="0.25">
      <c r="B211" s="49" t="s">
        <v>18</v>
      </c>
      <c r="C211" s="49" t="s">
        <v>20</v>
      </c>
      <c r="D211" s="52" t="s">
        <v>17</v>
      </c>
      <c r="E211" s="53">
        <v>48.67</v>
      </c>
      <c r="F211" s="54"/>
      <c r="G211" s="53">
        <v>601.25</v>
      </c>
      <c r="H211" s="54"/>
      <c r="I211" s="53">
        <v>113.22</v>
      </c>
      <c r="J211" s="54"/>
      <c r="K211" s="53">
        <v>810.88</v>
      </c>
      <c r="L211" s="54"/>
      <c r="M211" s="53">
        <v>810.88</v>
      </c>
      <c r="O211">
        <f t="shared" si="6"/>
        <v>0</v>
      </c>
      <c r="P211" t="b">
        <f t="shared" si="7"/>
        <v>0</v>
      </c>
    </row>
    <row r="212" spans="1:17" x14ac:dyDescent="0.25">
      <c r="B212" s="49" t="s">
        <v>18</v>
      </c>
      <c r="C212" s="49" t="s">
        <v>18</v>
      </c>
      <c r="D212" s="49" t="s">
        <v>19</v>
      </c>
      <c r="E212" s="50">
        <v>49.95</v>
      </c>
      <c r="F212" s="51"/>
      <c r="G212" s="50">
        <v>1020.45</v>
      </c>
      <c r="H212" s="51"/>
      <c r="I212" s="50">
        <v>1020.45</v>
      </c>
      <c r="J212" s="51"/>
      <c r="K212" s="50">
        <v>1020.45</v>
      </c>
      <c r="L212" s="51"/>
      <c r="M212" s="50">
        <v>1020.45</v>
      </c>
      <c r="O212" t="b">
        <f t="shared" si="6"/>
        <v>0</v>
      </c>
      <c r="P212">
        <f t="shared" si="7"/>
        <v>0</v>
      </c>
    </row>
    <row r="213" spans="1:17" x14ac:dyDescent="0.25">
      <c r="B213" s="49" t="s">
        <v>18</v>
      </c>
      <c r="C213" s="49" t="s">
        <v>21</v>
      </c>
      <c r="D213" s="52" t="s">
        <v>17</v>
      </c>
      <c r="E213" s="53">
        <v>27.67</v>
      </c>
      <c r="F213" s="54"/>
      <c r="G213" s="53">
        <v>766.98</v>
      </c>
      <c r="H213" s="54"/>
      <c r="I213" s="53">
        <v>95.42</v>
      </c>
      <c r="J213" s="54"/>
      <c r="K213" s="53">
        <v>894.83</v>
      </c>
      <c r="L213" s="54"/>
      <c r="M213" s="53">
        <v>894.83</v>
      </c>
      <c r="O213">
        <f t="shared" si="6"/>
        <v>0</v>
      </c>
      <c r="P213" t="b">
        <f t="shared" si="7"/>
        <v>0</v>
      </c>
    </row>
    <row r="214" spans="1:17" s="55" customFormat="1" x14ac:dyDescent="0.25">
      <c r="A214"/>
      <c r="B214" s="49" t="s">
        <v>18</v>
      </c>
      <c r="C214" s="49" t="s">
        <v>18</v>
      </c>
      <c r="D214" s="49" t="s">
        <v>19</v>
      </c>
      <c r="E214" s="50">
        <v>25.22</v>
      </c>
      <c r="F214" s="51"/>
      <c r="G214" s="50">
        <v>146.03</v>
      </c>
      <c r="H214" s="51"/>
      <c r="I214" s="50">
        <v>146.03</v>
      </c>
      <c r="J214" s="51"/>
      <c r="K214" s="50">
        <v>146.03</v>
      </c>
      <c r="L214" s="51"/>
      <c r="M214" s="50">
        <v>146.03</v>
      </c>
      <c r="O214" t="b">
        <f t="shared" si="6"/>
        <v>0</v>
      </c>
      <c r="P214">
        <f t="shared" si="7"/>
        <v>0</v>
      </c>
      <c r="Q214"/>
    </row>
    <row r="215" spans="1:17" x14ac:dyDescent="0.25">
      <c r="B215" s="49" t="s">
        <v>18</v>
      </c>
      <c r="C215" s="49" t="s">
        <v>22</v>
      </c>
      <c r="D215" s="52" t="s">
        <v>17</v>
      </c>
      <c r="E215" s="53">
        <v>20.88</v>
      </c>
      <c r="F215" s="54"/>
      <c r="G215" s="53">
        <v>626.87</v>
      </c>
      <c r="H215" s="54"/>
      <c r="I215" s="53">
        <v>183.2</v>
      </c>
      <c r="J215" s="54"/>
      <c r="K215" s="53">
        <v>721.85</v>
      </c>
      <c r="L215" s="54"/>
      <c r="M215" s="53">
        <v>721.85</v>
      </c>
    </row>
    <row r="216" spans="1:17" x14ac:dyDescent="0.25">
      <c r="B216" s="49" t="s">
        <v>18</v>
      </c>
      <c r="C216" s="49" t="s">
        <v>18</v>
      </c>
      <c r="D216" s="49" t="s">
        <v>19</v>
      </c>
      <c r="E216" s="50">
        <v>32.229999999999997</v>
      </c>
      <c r="F216" s="51"/>
      <c r="G216" s="50">
        <v>307.37</v>
      </c>
      <c r="H216" s="51"/>
      <c r="I216" s="50">
        <v>58.15</v>
      </c>
      <c r="J216" s="51"/>
      <c r="K216" s="50">
        <v>307.37</v>
      </c>
      <c r="L216" s="51"/>
      <c r="M216" s="50">
        <v>307.37</v>
      </c>
    </row>
    <row r="217" spans="1:17" x14ac:dyDescent="0.25">
      <c r="B217" s="49" t="s">
        <v>18</v>
      </c>
      <c r="C217" s="49" t="s">
        <v>23</v>
      </c>
      <c r="D217" s="52" t="s">
        <v>17</v>
      </c>
      <c r="E217" s="53">
        <v>34.93</v>
      </c>
      <c r="F217" s="54"/>
      <c r="G217" s="53">
        <v>816.68</v>
      </c>
      <c r="H217" s="54"/>
      <c r="I217" s="53">
        <v>816.68</v>
      </c>
      <c r="J217" s="54"/>
      <c r="K217" s="53">
        <v>816.68</v>
      </c>
      <c r="L217" s="54"/>
      <c r="M217" s="53">
        <v>816.68</v>
      </c>
    </row>
    <row r="218" spans="1:17" x14ac:dyDescent="0.25">
      <c r="B218" s="49" t="s">
        <v>18</v>
      </c>
      <c r="C218" s="49" t="s">
        <v>18</v>
      </c>
      <c r="D218" s="49" t="s">
        <v>19</v>
      </c>
      <c r="E218" s="50">
        <v>51.25</v>
      </c>
      <c r="F218" s="51"/>
      <c r="G218" s="50">
        <v>209.73</v>
      </c>
      <c r="H218" s="51"/>
      <c r="I218" s="50">
        <v>93.95</v>
      </c>
      <c r="J218" s="51"/>
      <c r="K218" s="50">
        <v>220.73</v>
      </c>
      <c r="L218" s="51"/>
      <c r="M218" s="50">
        <v>220.73</v>
      </c>
    </row>
    <row r="219" spans="1:17" x14ac:dyDescent="0.25">
      <c r="B219" s="49" t="s">
        <v>18</v>
      </c>
      <c r="C219" s="49" t="s">
        <v>24</v>
      </c>
      <c r="D219" s="52" t="s">
        <v>17</v>
      </c>
      <c r="E219" s="53">
        <v>51.73</v>
      </c>
      <c r="F219" s="54"/>
      <c r="G219" s="53">
        <v>1104.3499999999999</v>
      </c>
      <c r="H219" s="54"/>
      <c r="I219" s="53">
        <v>247.87</v>
      </c>
      <c r="J219" s="54"/>
      <c r="K219" s="53">
        <v>1248.17</v>
      </c>
      <c r="L219" s="54"/>
      <c r="M219" s="53">
        <v>1248.17</v>
      </c>
    </row>
    <row r="220" spans="1:17" x14ac:dyDescent="0.25">
      <c r="B220" s="49" t="s">
        <v>18</v>
      </c>
      <c r="C220" s="49" t="s">
        <v>18</v>
      </c>
      <c r="D220" s="49" t="s">
        <v>19</v>
      </c>
      <c r="E220" s="50">
        <v>51.75</v>
      </c>
      <c r="F220" s="51"/>
      <c r="G220" s="50">
        <v>1354.98</v>
      </c>
      <c r="H220" s="51"/>
      <c r="I220" s="50">
        <v>1341.02</v>
      </c>
      <c r="J220" s="51"/>
      <c r="K220" s="50">
        <v>1354.98</v>
      </c>
      <c r="L220" s="51"/>
      <c r="M220" s="50">
        <v>1354.98</v>
      </c>
      <c r="O220" t="b">
        <f t="shared" ref="O220:O283" si="8">IF(D220="ROUTINE",IF(E220&gt;180,2,IF(E220&lt;120,0,1)))</f>
        <v>0</v>
      </c>
      <c r="P220">
        <f t="shared" ref="P220:P283" si="9">IF(D220="URGENT",IF(E220&gt;120,2,IF(E220&lt;60,0,1)))</f>
        <v>0</v>
      </c>
    </row>
    <row r="221" spans="1:17" x14ac:dyDescent="0.25">
      <c r="B221" s="49" t="s">
        <v>18</v>
      </c>
      <c r="C221" s="49" t="s">
        <v>25</v>
      </c>
      <c r="D221" s="52" t="s">
        <v>17</v>
      </c>
      <c r="E221" s="53">
        <v>70.77</v>
      </c>
      <c r="F221" s="54"/>
      <c r="G221" s="53" t="s">
        <v>26</v>
      </c>
      <c r="H221" s="54"/>
      <c r="I221" s="53">
        <v>53.92</v>
      </c>
      <c r="J221" s="54"/>
      <c r="K221" s="53">
        <v>90.9</v>
      </c>
      <c r="L221" s="54"/>
      <c r="M221" s="53">
        <v>90.9</v>
      </c>
      <c r="O221">
        <f t="shared" si="8"/>
        <v>0</v>
      </c>
      <c r="P221" t="b">
        <f t="shared" si="9"/>
        <v>0</v>
      </c>
    </row>
    <row r="222" spans="1:17" x14ac:dyDescent="0.25">
      <c r="A222" s="56"/>
      <c r="B222" s="49" t="s">
        <v>18</v>
      </c>
      <c r="C222" s="103" t="s">
        <v>40</v>
      </c>
      <c r="D222" s="103"/>
      <c r="E222" s="57">
        <v>41.37</v>
      </c>
      <c r="F222" s="58"/>
      <c r="G222" s="57" t="s">
        <v>26</v>
      </c>
      <c r="H222" s="58"/>
      <c r="I222" s="57">
        <v>334.41</v>
      </c>
      <c r="J222" s="58"/>
      <c r="K222" s="57" t="s">
        <v>28</v>
      </c>
      <c r="L222" s="58"/>
      <c r="M222" s="57">
        <v>722.63</v>
      </c>
      <c r="O222" t="b">
        <f t="shared" si="8"/>
        <v>0</v>
      </c>
      <c r="P222" t="b">
        <f t="shared" si="9"/>
        <v>0</v>
      </c>
    </row>
    <row r="223" spans="1:17" x14ac:dyDescent="0.25">
      <c r="B223" s="49"/>
      <c r="C223" s="52"/>
      <c r="D223" s="52"/>
      <c r="E223" s="53"/>
      <c r="F223" s="54"/>
      <c r="G223" s="53"/>
      <c r="H223" s="54"/>
      <c r="I223" s="53"/>
      <c r="J223" s="54"/>
      <c r="K223" s="53"/>
      <c r="L223" s="54"/>
      <c r="M223" s="53"/>
      <c r="O223" t="b">
        <f t="shared" si="8"/>
        <v>0</v>
      </c>
      <c r="P223" t="b">
        <f t="shared" si="9"/>
        <v>0</v>
      </c>
    </row>
    <row r="224" spans="1:17" x14ac:dyDescent="0.25">
      <c r="B224" s="49"/>
      <c r="C224" s="49"/>
      <c r="D224" s="52"/>
      <c r="E224" s="53"/>
      <c r="F224" s="54"/>
      <c r="G224" s="53"/>
      <c r="H224" s="54"/>
      <c r="I224" s="53"/>
      <c r="J224" s="54"/>
      <c r="K224" s="53"/>
      <c r="L224" s="54"/>
      <c r="M224" s="53"/>
      <c r="O224" t="b">
        <f t="shared" si="8"/>
        <v>0</v>
      </c>
      <c r="P224" t="b">
        <f t="shared" si="9"/>
        <v>0</v>
      </c>
    </row>
    <row r="225" spans="1:16" x14ac:dyDescent="0.25">
      <c r="B225" s="49"/>
      <c r="C225" s="49"/>
      <c r="D225" s="52"/>
      <c r="E225" s="53"/>
      <c r="F225" s="54"/>
      <c r="G225" s="53"/>
      <c r="H225" s="54"/>
      <c r="I225" s="53"/>
      <c r="J225" s="54"/>
      <c r="K225" s="53"/>
      <c r="L225" s="54"/>
      <c r="M225" s="53"/>
      <c r="O225" t="b">
        <f t="shared" si="8"/>
        <v>0</v>
      </c>
      <c r="P225" t="b">
        <f t="shared" si="9"/>
        <v>0</v>
      </c>
    </row>
    <row r="226" spans="1:16" x14ac:dyDescent="0.25">
      <c r="B226" s="49"/>
      <c r="C226" s="49"/>
      <c r="D226" s="52"/>
      <c r="E226" s="53"/>
      <c r="F226" s="54"/>
      <c r="G226" s="53"/>
      <c r="H226" s="54"/>
      <c r="I226" s="53"/>
      <c r="J226" s="54"/>
      <c r="K226" s="53"/>
      <c r="L226" s="54"/>
      <c r="M226" s="53"/>
      <c r="O226" t="b">
        <f t="shared" si="8"/>
        <v>0</v>
      </c>
      <c r="P226" t="b">
        <f t="shared" si="9"/>
        <v>0</v>
      </c>
    </row>
    <row r="227" spans="1:16" x14ac:dyDescent="0.25">
      <c r="A227" s="56"/>
      <c r="B227" s="49"/>
      <c r="C227" s="103"/>
      <c r="D227" s="103"/>
      <c r="E227" s="57"/>
      <c r="F227" s="58"/>
      <c r="G227" s="57"/>
      <c r="H227" s="58"/>
      <c r="I227" s="57"/>
      <c r="J227" s="58"/>
      <c r="K227" s="57"/>
      <c r="L227" s="58"/>
      <c r="M227" s="57"/>
      <c r="O227" t="b">
        <f t="shared" si="8"/>
        <v>0</v>
      </c>
      <c r="P227" t="b">
        <f t="shared" si="9"/>
        <v>0</v>
      </c>
    </row>
    <row r="228" spans="1:16" x14ac:dyDescent="0.25">
      <c r="A228" s="56"/>
      <c r="B228" s="103"/>
      <c r="C228" s="103"/>
      <c r="D228" s="103"/>
      <c r="E228" s="57"/>
      <c r="F228" s="58"/>
      <c r="G228" s="57"/>
      <c r="H228" s="58"/>
      <c r="I228" s="57"/>
      <c r="J228" s="58"/>
      <c r="K228" s="57"/>
      <c r="L228" s="58"/>
      <c r="M228" s="57"/>
      <c r="O228" t="b">
        <f t="shared" si="8"/>
        <v>0</v>
      </c>
      <c r="P228" t="b">
        <f t="shared" si="9"/>
        <v>0</v>
      </c>
    </row>
    <row r="229" spans="1:16" x14ac:dyDescent="0.25">
      <c r="O229" t="b">
        <f t="shared" si="8"/>
        <v>0</v>
      </c>
      <c r="P229" t="b">
        <f t="shared" si="9"/>
        <v>0</v>
      </c>
    </row>
    <row r="230" spans="1:16" x14ac:dyDescent="0.25">
      <c r="O230" t="b">
        <f t="shared" si="8"/>
        <v>0</v>
      </c>
      <c r="P230" t="b">
        <f t="shared" si="9"/>
        <v>0</v>
      </c>
    </row>
    <row r="231" spans="1:16" x14ac:dyDescent="0.25">
      <c r="O231" t="b">
        <f t="shared" si="8"/>
        <v>0</v>
      </c>
      <c r="P231" t="b">
        <f t="shared" si="9"/>
        <v>0</v>
      </c>
    </row>
    <row r="232" spans="1:16" x14ac:dyDescent="0.25">
      <c r="O232" t="b">
        <f t="shared" si="8"/>
        <v>0</v>
      </c>
      <c r="P232" t="b">
        <f t="shared" si="9"/>
        <v>0</v>
      </c>
    </row>
    <row r="233" spans="1:16" x14ac:dyDescent="0.25">
      <c r="O233" t="b">
        <f t="shared" si="8"/>
        <v>0</v>
      </c>
      <c r="P233" t="b">
        <f t="shared" si="9"/>
        <v>0</v>
      </c>
    </row>
    <row r="234" spans="1:16" x14ac:dyDescent="0.25">
      <c r="O234" t="b">
        <f t="shared" si="8"/>
        <v>0</v>
      </c>
      <c r="P234" t="b">
        <f t="shared" si="9"/>
        <v>0</v>
      </c>
    </row>
    <row r="235" spans="1:16" x14ac:dyDescent="0.25">
      <c r="O235" t="b">
        <f t="shared" si="8"/>
        <v>0</v>
      </c>
      <c r="P235" t="b">
        <f t="shared" si="9"/>
        <v>0</v>
      </c>
    </row>
    <row r="236" spans="1:16" x14ac:dyDescent="0.25">
      <c r="O236" t="b">
        <f t="shared" si="8"/>
        <v>0</v>
      </c>
      <c r="P236" t="b">
        <f t="shared" si="9"/>
        <v>0</v>
      </c>
    </row>
    <row r="237" spans="1:16" x14ac:dyDescent="0.25">
      <c r="O237" t="b">
        <f t="shared" si="8"/>
        <v>0</v>
      </c>
      <c r="P237" t="b">
        <f t="shared" si="9"/>
        <v>0</v>
      </c>
    </row>
    <row r="238" spans="1:16" x14ac:dyDescent="0.25">
      <c r="O238" t="b">
        <f t="shared" si="8"/>
        <v>0</v>
      </c>
      <c r="P238" t="b">
        <f t="shared" si="9"/>
        <v>0</v>
      </c>
    </row>
    <row r="239" spans="1:16" x14ac:dyDescent="0.25">
      <c r="O239" t="b">
        <f t="shared" si="8"/>
        <v>0</v>
      </c>
      <c r="P239" t="b">
        <f t="shared" si="9"/>
        <v>0</v>
      </c>
    </row>
    <row r="240" spans="1:16" x14ac:dyDescent="0.25">
      <c r="O240" t="b">
        <f t="shared" si="8"/>
        <v>0</v>
      </c>
      <c r="P240" t="b">
        <f t="shared" si="9"/>
        <v>0</v>
      </c>
    </row>
    <row r="241" spans="15:16" x14ac:dyDescent="0.25">
      <c r="O241" t="b">
        <f t="shared" si="8"/>
        <v>0</v>
      </c>
      <c r="P241" t="b">
        <f t="shared" si="9"/>
        <v>0</v>
      </c>
    </row>
    <row r="242" spans="15:16" x14ac:dyDescent="0.25">
      <c r="O242" t="b">
        <f t="shared" si="8"/>
        <v>0</v>
      </c>
      <c r="P242" t="b">
        <f t="shared" si="9"/>
        <v>0</v>
      </c>
    </row>
    <row r="243" spans="15:16" x14ac:dyDescent="0.25">
      <c r="O243" t="b">
        <f t="shared" si="8"/>
        <v>0</v>
      </c>
      <c r="P243" t="b">
        <f t="shared" si="9"/>
        <v>0</v>
      </c>
    </row>
    <row r="244" spans="15:16" x14ac:dyDescent="0.25">
      <c r="O244" t="b">
        <f t="shared" si="8"/>
        <v>0</v>
      </c>
      <c r="P244" t="b">
        <f t="shared" si="9"/>
        <v>0</v>
      </c>
    </row>
    <row r="245" spans="15:16" x14ac:dyDescent="0.25">
      <c r="O245" t="b">
        <f t="shared" si="8"/>
        <v>0</v>
      </c>
      <c r="P245" t="b">
        <f t="shared" si="9"/>
        <v>0</v>
      </c>
    </row>
    <row r="246" spans="15:16" x14ac:dyDescent="0.25">
      <c r="O246" t="b">
        <f t="shared" si="8"/>
        <v>0</v>
      </c>
      <c r="P246" t="b">
        <f t="shared" si="9"/>
        <v>0</v>
      </c>
    </row>
    <row r="247" spans="15:16" x14ac:dyDescent="0.25">
      <c r="O247" t="b">
        <f t="shared" si="8"/>
        <v>0</v>
      </c>
      <c r="P247" t="b">
        <f t="shared" si="9"/>
        <v>0</v>
      </c>
    </row>
    <row r="248" spans="15:16" x14ac:dyDescent="0.25">
      <c r="O248" t="b">
        <f t="shared" si="8"/>
        <v>0</v>
      </c>
      <c r="P248" t="b">
        <f t="shared" si="9"/>
        <v>0</v>
      </c>
    </row>
    <row r="249" spans="15:16" x14ac:dyDescent="0.25">
      <c r="O249" t="b">
        <f t="shared" si="8"/>
        <v>0</v>
      </c>
      <c r="P249" t="b">
        <f t="shared" si="9"/>
        <v>0</v>
      </c>
    </row>
    <row r="250" spans="15:16" x14ac:dyDescent="0.25">
      <c r="O250" t="b">
        <f t="shared" si="8"/>
        <v>0</v>
      </c>
      <c r="P250" t="b">
        <f t="shared" si="9"/>
        <v>0</v>
      </c>
    </row>
    <row r="251" spans="15:16" x14ac:dyDescent="0.25">
      <c r="O251" t="b">
        <f t="shared" si="8"/>
        <v>0</v>
      </c>
      <c r="P251" t="b">
        <f t="shared" si="9"/>
        <v>0</v>
      </c>
    </row>
    <row r="252" spans="15:16" x14ac:dyDescent="0.25">
      <c r="O252" t="b">
        <f t="shared" si="8"/>
        <v>0</v>
      </c>
      <c r="P252" t="b">
        <f t="shared" si="9"/>
        <v>0</v>
      </c>
    </row>
    <row r="253" spans="15:16" x14ac:dyDescent="0.25">
      <c r="O253" t="b">
        <f t="shared" si="8"/>
        <v>0</v>
      </c>
      <c r="P253" t="b">
        <f t="shared" si="9"/>
        <v>0</v>
      </c>
    </row>
    <row r="254" spans="15:16" x14ac:dyDescent="0.25">
      <c r="O254" t="b">
        <f t="shared" si="8"/>
        <v>0</v>
      </c>
      <c r="P254" t="b">
        <f t="shared" si="9"/>
        <v>0</v>
      </c>
    </row>
    <row r="255" spans="15:16" x14ac:dyDescent="0.25">
      <c r="O255" t="b">
        <f t="shared" si="8"/>
        <v>0</v>
      </c>
      <c r="P255" t="b">
        <f t="shared" si="9"/>
        <v>0</v>
      </c>
    </row>
    <row r="256" spans="15:16" x14ac:dyDescent="0.25">
      <c r="O256" t="b">
        <f t="shared" si="8"/>
        <v>0</v>
      </c>
      <c r="P256" t="b">
        <f t="shared" si="9"/>
        <v>0</v>
      </c>
    </row>
    <row r="257" spans="15:16" x14ac:dyDescent="0.25">
      <c r="O257" t="b">
        <f t="shared" si="8"/>
        <v>0</v>
      </c>
      <c r="P257" t="b">
        <f t="shared" si="9"/>
        <v>0</v>
      </c>
    </row>
    <row r="258" spans="15:16" x14ac:dyDescent="0.25">
      <c r="O258" t="b">
        <f t="shared" si="8"/>
        <v>0</v>
      </c>
      <c r="P258" t="b">
        <f t="shared" si="9"/>
        <v>0</v>
      </c>
    </row>
    <row r="259" spans="15:16" x14ac:dyDescent="0.25">
      <c r="O259" t="b">
        <f t="shared" si="8"/>
        <v>0</v>
      </c>
      <c r="P259" t="b">
        <f t="shared" si="9"/>
        <v>0</v>
      </c>
    </row>
    <row r="260" spans="15:16" x14ac:dyDescent="0.25">
      <c r="O260" t="b">
        <f t="shared" si="8"/>
        <v>0</v>
      </c>
      <c r="P260" t="b">
        <f t="shared" si="9"/>
        <v>0</v>
      </c>
    </row>
    <row r="261" spans="15:16" x14ac:dyDescent="0.25">
      <c r="O261" t="b">
        <f t="shared" si="8"/>
        <v>0</v>
      </c>
      <c r="P261" t="b">
        <f t="shared" si="9"/>
        <v>0</v>
      </c>
    </row>
    <row r="262" spans="15:16" x14ac:dyDescent="0.25">
      <c r="O262" t="b">
        <f t="shared" si="8"/>
        <v>0</v>
      </c>
      <c r="P262" t="b">
        <f t="shared" si="9"/>
        <v>0</v>
      </c>
    </row>
    <row r="263" spans="15:16" x14ac:dyDescent="0.25">
      <c r="O263" t="b">
        <f t="shared" si="8"/>
        <v>0</v>
      </c>
      <c r="P263" t="b">
        <f t="shared" si="9"/>
        <v>0</v>
      </c>
    </row>
    <row r="264" spans="15:16" x14ac:dyDescent="0.25">
      <c r="O264" t="b">
        <f t="shared" si="8"/>
        <v>0</v>
      </c>
      <c r="P264" t="b">
        <f t="shared" si="9"/>
        <v>0</v>
      </c>
    </row>
    <row r="265" spans="15:16" x14ac:dyDescent="0.25">
      <c r="O265" t="b">
        <f t="shared" si="8"/>
        <v>0</v>
      </c>
      <c r="P265" t="b">
        <f t="shared" si="9"/>
        <v>0</v>
      </c>
    </row>
    <row r="266" spans="15:16" x14ac:dyDescent="0.25">
      <c r="O266" t="b">
        <f t="shared" si="8"/>
        <v>0</v>
      </c>
      <c r="P266" t="b">
        <f t="shared" si="9"/>
        <v>0</v>
      </c>
    </row>
    <row r="267" spans="15:16" x14ac:dyDescent="0.25">
      <c r="O267" t="b">
        <f t="shared" si="8"/>
        <v>0</v>
      </c>
      <c r="P267" t="b">
        <f t="shared" si="9"/>
        <v>0</v>
      </c>
    </row>
    <row r="268" spans="15:16" x14ac:dyDescent="0.25">
      <c r="O268" t="b">
        <f t="shared" si="8"/>
        <v>0</v>
      </c>
      <c r="P268" t="b">
        <f t="shared" si="9"/>
        <v>0</v>
      </c>
    </row>
    <row r="269" spans="15:16" x14ac:dyDescent="0.25">
      <c r="O269" t="b">
        <f t="shared" si="8"/>
        <v>0</v>
      </c>
      <c r="P269" t="b">
        <f t="shared" si="9"/>
        <v>0</v>
      </c>
    </row>
    <row r="270" spans="15:16" x14ac:dyDescent="0.25">
      <c r="O270" t="b">
        <f t="shared" si="8"/>
        <v>0</v>
      </c>
      <c r="P270" t="b">
        <f t="shared" si="9"/>
        <v>0</v>
      </c>
    </row>
    <row r="271" spans="15:16" x14ac:dyDescent="0.25">
      <c r="O271" t="b">
        <f t="shared" si="8"/>
        <v>0</v>
      </c>
      <c r="P271" t="b">
        <f t="shared" si="9"/>
        <v>0</v>
      </c>
    </row>
    <row r="272" spans="15:16" x14ac:dyDescent="0.25">
      <c r="O272" t="b">
        <f t="shared" si="8"/>
        <v>0</v>
      </c>
      <c r="P272" t="b">
        <f t="shared" si="9"/>
        <v>0</v>
      </c>
    </row>
    <row r="273" spans="15:16" x14ac:dyDescent="0.25">
      <c r="O273" t="b">
        <f t="shared" si="8"/>
        <v>0</v>
      </c>
      <c r="P273" t="b">
        <f t="shared" si="9"/>
        <v>0</v>
      </c>
    </row>
    <row r="274" spans="15:16" x14ac:dyDescent="0.25">
      <c r="O274" t="b">
        <f t="shared" si="8"/>
        <v>0</v>
      </c>
      <c r="P274" t="b">
        <f t="shared" si="9"/>
        <v>0</v>
      </c>
    </row>
    <row r="275" spans="15:16" x14ac:dyDescent="0.25">
      <c r="O275" t="b">
        <f t="shared" si="8"/>
        <v>0</v>
      </c>
      <c r="P275" t="b">
        <f t="shared" si="9"/>
        <v>0</v>
      </c>
    </row>
    <row r="276" spans="15:16" x14ac:dyDescent="0.25">
      <c r="O276" t="b">
        <f t="shared" si="8"/>
        <v>0</v>
      </c>
      <c r="P276" t="b">
        <f t="shared" si="9"/>
        <v>0</v>
      </c>
    </row>
    <row r="277" spans="15:16" x14ac:dyDescent="0.25">
      <c r="O277" t="b">
        <f t="shared" si="8"/>
        <v>0</v>
      </c>
      <c r="P277" t="b">
        <f t="shared" si="9"/>
        <v>0</v>
      </c>
    </row>
    <row r="278" spans="15:16" x14ac:dyDescent="0.25">
      <c r="O278" t="b">
        <f t="shared" si="8"/>
        <v>0</v>
      </c>
      <c r="P278" t="b">
        <f t="shared" si="9"/>
        <v>0</v>
      </c>
    </row>
    <row r="279" spans="15:16" x14ac:dyDescent="0.25">
      <c r="O279" t="b">
        <f t="shared" si="8"/>
        <v>0</v>
      </c>
      <c r="P279" t="b">
        <f t="shared" si="9"/>
        <v>0</v>
      </c>
    </row>
    <row r="280" spans="15:16" x14ac:dyDescent="0.25">
      <c r="O280" t="b">
        <f t="shared" si="8"/>
        <v>0</v>
      </c>
      <c r="P280" t="b">
        <f t="shared" si="9"/>
        <v>0</v>
      </c>
    </row>
    <row r="281" spans="15:16" x14ac:dyDescent="0.25">
      <c r="O281" t="b">
        <f t="shared" si="8"/>
        <v>0</v>
      </c>
      <c r="P281" t="b">
        <f t="shared" si="9"/>
        <v>0</v>
      </c>
    </row>
    <row r="282" spans="15:16" x14ac:dyDescent="0.25">
      <c r="O282" t="b">
        <f t="shared" si="8"/>
        <v>0</v>
      </c>
      <c r="P282" t="b">
        <f t="shared" si="9"/>
        <v>0</v>
      </c>
    </row>
    <row r="283" spans="15:16" x14ac:dyDescent="0.25">
      <c r="O283" t="b">
        <f t="shared" si="8"/>
        <v>0</v>
      </c>
      <c r="P283" t="b">
        <f t="shared" si="9"/>
        <v>0</v>
      </c>
    </row>
    <row r="284" spans="15:16" x14ac:dyDescent="0.25">
      <c r="O284" t="b">
        <f t="shared" ref="O284:O347" si="10">IF(D284="ROUTINE",IF(E284&gt;180,2,IF(E284&lt;120,0,1)))</f>
        <v>0</v>
      </c>
      <c r="P284" t="b">
        <f t="shared" ref="P284:P347" si="11">IF(D284="URGENT",IF(E284&gt;120,2,IF(E284&lt;60,0,1)))</f>
        <v>0</v>
      </c>
    </row>
    <row r="285" spans="15:16" x14ac:dyDescent="0.25">
      <c r="O285" t="b">
        <f t="shared" si="10"/>
        <v>0</v>
      </c>
      <c r="P285" t="b">
        <f t="shared" si="11"/>
        <v>0</v>
      </c>
    </row>
    <row r="286" spans="15:16" x14ac:dyDescent="0.25">
      <c r="O286" t="b">
        <f t="shared" si="10"/>
        <v>0</v>
      </c>
      <c r="P286" t="b">
        <f t="shared" si="11"/>
        <v>0</v>
      </c>
    </row>
    <row r="287" spans="15:16" x14ac:dyDescent="0.25">
      <c r="O287" t="b">
        <f t="shared" si="10"/>
        <v>0</v>
      </c>
      <c r="P287" t="b">
        <f t="shared" si="11"/>
        <v>0</v>
      </c>
    </row>
    <row r="288" spans="15:16" x14ac:dyDescent="0.25">
      <c r="O288" t="b">
        <f t="shared" si="10"/>
        <v>0</v>
      </c>
      <c r="P288" t="b">
        <f t="shared" si="11"/>
        <v>0</v>
      </c>
    </row>
    <row r="289" spans="15:16" x14ac:dyDescent="0.25">
      <c r="O289" t="b">
        <f t="shared" si="10"/>
        <v>0</v>
      </c>
      <c r="P289" t="b">
        <f t="shared" si="11"/>
        <v>0</v>
      </c>
    </row>
    <row r="290" spans="15:16" x14ac:dyDescent="0.25">
      <c r="O290" t="b">
        <f t="shared" si="10"/>
        <v>0</v>
      </c>
      <c r="P290" t="b">
        <f t="shared" si="11"/>
        <v>0</v>
      </c>
    </row>
    <row r="291" spans="15:16" x14ac:dyDescent="0.25">
      <c r="O291" t="b">
        <f t="shared" si="10"/>
        <v>0</v>
      </c>
      <c r="P291" t="b">
        <f t="shared" si="11"/>
        <v>0</v>
      </c>
    </row>
    <row r="292" spans="15:16" x14ac:dyDescent="0.25">
      <c r="O292" t="b">
        <f t="shared" si="10"/>
        <v>0</v>
      </c>
      <c r="P292" t="b">
        <f t="shared" si="11"/>
        <v>0</v>
      </c>
    </row>
    <row r="293" spans="15:16" x14ac:dyDescent="0.25">
      <c r="O293" t="b">
        <f t="shared" si="10"/>
        <v>0</v>
      </c>
      <c r="P293" t="b">
        <f t="shared" si="11"/>
        <v>0</v>
      </c>
    </row>
    <row r="294" spans="15:16" x14ac:dyDescent="0.25">
      <c r="O294" t="b">
        <f t="shared" si="10"/>
        <v>0</v>
      </c>
      <c r="P294" t="b">
        <f t="shared" si="11"/>
        <v>0</v>
      </c>
    </row>
    <row r="295" spans="15:16" x14ac:dyDescent="0.25">
      <c r="O295" t="b">
        <f t="shared" si="10"/>
        <v>0</v>
      </c>
      <c r="P295" t="b">
        <f t="shared" si="11"/>
        <v>0</v>
      </c>
    </row>
    <row r="296" spans="15:16" x14ac:dyDescent="0.25">
      <c r="O296" t="b">
        <f t="shared" si="10"/>
        <v>0</v>
      </c>
      <c r="P296" t="b">
        <f t="shared" si="11"/>
        <v>0</v>
      </c>
    </row>
    <row r="297" spans="15:16" x14ac:dyDescent="0.25">
      <c r="O297" t="b">
        <f t="shared" si="10"/>
        <v>0</v>
      </c>
      <c r="P297" t="b">
        <f t="shared" si="11"/>
        <v>0</v>
      </c>
    </row>
    <row r="298" spans="15:16" x14ac:dyDescent="0.25">
      <c r="O298" t="b">
        <f t="shared" si="10"/>
        <v>0</v>
      </c>
      <c r="P298" t="b">
        <f t="shared" si="11"/>
        <v>0</v>
      </c>
    </row>
    <row r="299" spans="15:16" x14ac:dyDescent="0.25">
      <c r="O299" t="b">
        <f t="shared" si="10"/>
        <v>0</v>
      </c>
      <c r="P299" t="b">
        <f t="shared" si="11"/>
        <v>0</v>
      </c>
    </row>
    <row r="300" spans="15:16" x14ac:dyDescent="0.25">
      <c r="O300" t="b">
        <f t="shared" si="10"/>
        <v>0</v>
      </c>
      <c r="P300" t="b">
        <f t="shared" si="11"/>
        <v>0</v>
      </c>
    </row>
    <row r="301" spans="15:16" x14ac:dyDescent="0.25">
      <c r="O301" t="b">
        <f t="shared" si="10"/>
        <v>0</v>
      </c>
      <c r="P301" t="b">
        <f t="shared" si="11"/>
        <v>0</v>
      </c>
    </row>
    <row r="302" spans="15:16" x14ac:dyDescent="0.25">
      <c r="O302" t="b">
        <f t="shared" si="10"/>
        <v>0</v>
      </c>
      <c r="P302" t="b">
        <f t="shared" si="11"/>
        <v>0</v>
      </c>
    </row>
    <row r="303" spans="15:16" x14ac:dyDescent="0.25">
      <c r="O303" t="b">
        <f t="shared" si="10"/>
        <v>0</v>
      </c>
      <c r="P303" t="b">
        <f t="shared" si="11"/>
        <v>0</v>
      </c>
    </row>
    <row r="304" spans="15:16" x14ac:dyDescent="0.25">
      <c r="O304" t="b">
        <f t="shared" si="10"/>
        <v>0</v>
      </c>
      <c r="P304" t="b">
        <f t="shared" si="11"/>
        <v>0</v>
      </c>
    </row>
    <row r="305" spans="15:16" x14ac:dyDescent="0.25">
      <c r="O305" t="b">
        <f t="shared" si="10"/>
        <v>0</v>
      </c>
      <c r="P305" t="b">
        <f t="shared" si="11"/>
        <v>0</v>
      </c>
    </row>
    <row r="306" spans="15:16" x14ac:dyDescent="0.25">
      <c r="O306" t="b">
        <f t="shared" si="10"/>
        <v>0</v>
      </c>
      <c r="P306" t="b">
        <f t="shared" si="11"/>
        <v>0</v>
      </c>
    </row>
    <row r="307" spans="15:16" x14ac:dyDescent="0.25">
      <c r="O307" t="b">
        <f t="shared" si="10"/>
        <v>0</v>
      </c>
      <c r="P307" t="b">
        <f t="shared" si="11"/>
        <v>0</v>
      </c>
    </row>
    <row r="308" spans="15:16" x14ac:dyDescent="0.25">
      <c r="O308" t="b">
        <f t="shared" si="10"/>
        <v>0</v>
      </c>
      <c r="P308" t="b">
        <f t="shared" si="11"/>
        <v>0</v>
      </c>
    </row>
    <row r="309" spans="15:16" x14ac:dyDescent="0.25">
      <c r="O309" t="b">
        <f t="shared" si="10"/>
        <v>0</v>
      </c>
      <c r="P309" t="b">
        <f t="shared" si="11"/>
        <v>0</v>
      </c>
    </row>
    <row r="310" spans="15:16" x14ac:dyDescent="0.25">
      <c r="O310" t="b">
        <f t="shared" si="10"/>
        <v>0</v>
      </c>
      <c r="P310" t="b">
        <f t="shared" si="11"/>
        <v>0</v>
      </c>
    </row>
    <row r="311" spans="15:16" x14ac:dyDescent="0.25">
      <c r="O311" t="b">
        <f t="shared" si="10"/>
        <v>0</v>
      </c>
      <c r="P311" t="b">
        <f t="shared" si="11"/>
        <v>0</v>
      </c>
    </row>
    <row r="312" spans="15:16" x14ac:dyDescent="0.25">
      <c r="O312" t="b">
        <f t="shared" si="10"/>
        <v>0</v>
      </c>
      <c r="P312" t="b">
        <f t="shared" si="11"/>
        <v>0</v>
      </c>
    </row>
    <row r="313" spans="15:16" x14ac:dyDescent="0.25">
      <c r="O313" t="b">
        <f t="shared" si="10"/>
        <v>0</v>
      </c>
      <c r="P313" t="b">
        <f t="shared" si="11"/>
        <v>0</v>
      </c>
    </row>
    <row r="314" spans="15:16" x14ac:dyDescent="0.25">
      <c r="O314" t="b">
        <f t="shared" si="10"/>
        <v>0</v>
      </c>
      <c r="P314" t="b">
        <f t="shared" si="11"/>
        <v>0</v>
      </c>
    </row>
    <row r="315" spans="15:16" x14ac:dyDescent="0.25">
      <c r="O315" t="b">
        <f t="shared" si="10"/>
        <v>0</v>
      </c>
      <c r="P315" t="b">
        <f t="shared" si="11"/>
        <v>0</v>
      </c>
    </row>
    <row r="316" spans="15:16" x14ac:dyDescent="0.25">
      <c r="O316" t="b">
        <f t="shared" si="10"/>
        <v>0</v>
      </c>
      <c r="P316" t="b">
        <f t="shared" si="11"/>
        <v>0</v>
      </c>
    </row>
    <row r="317" spans="15:16" x14ac:dyDescent="0.25">
      <c r="O317" t="b">
        <f t="shared" si="10"/>
        <v>0</v>
      </c>
      <c r="P317" t="b">
        <f t="shared" si="11"/>
        <v>0</v>
      </c>
    </row>
    <row r="318" spans="15:16" x14ac:dyDescent="0.25">
      <c r="O318" t="b">
        <f t="shared" si="10"/>
        <v>0</v>
      </c>
      <c r="P318" t="b">
        <f t="shared" si="11"/>
        <v>0</v>
      </c>
    </row>
    <row r="319" spans="15:16" x14ac:dyDescent="0.25">
      <c r="O319" t="b">
        <f t="shared" si="10"/>
        <v>0</v>
      </c>
      <c r="P319" t="b">
        <f t="shared" si="11"/>
        <v>0</v>
      </c>
    </row>
    <row r="320" spans="15:16" x14ac:dyDescent="0.25">
      <c r="O320" t="b">
        <f t="shared" si="10"/>
        <v>0</v>
      </c>
      <c r="P320" t="b">
        <f t="shared" si="11"/>
        <v>0</v>
      </c>
    </row>
    <row r="321" spans="15:16" x14ac:dyDescent="0.25">
      <c r="O321" t="b">
        <f t="shared" si="10"/>
        <v>0</v>
      </c>
      <c r="P321" t="b">
        <f t="shared" si="11"/>
        <v>0</v>
      </c>
    </row>
    <row r="322" spans="15:16" x14ac:dyDescent="0.25">
      <c r="O322" t="b">
        <f t="shared" si="10"/>
        <v>0</v>
      </c>
      <c r="P322" t="b">
        <f t="shared" si="11"/>
        <v>0</v>
      </c>
    </row>
    <row r="323" spans="15:16" x14ac:dyDescent="0.25">
      <c r="O323" t="b">
        <f t="shared" si="10"/>
        <v>0</v>
      </c>
      <c r="P323" t="b">
        <f t="shared" si="11"/>
        <v>0</v>
      </c>
    </row>
    <row r="324" spans="15:16" x14ac:dyDescent="0.25">
      <c r="O324" t="b">
        <f t="shared" si="10"/>
        <v>0</v>
      </c>
      <c r="P324" t="b">
        <f t="shared" si="11"/>
        <v>0</v>
      </c>
    </row>
    <row r="325" spans="15:16" x14ac:dyDescent="0.25">
      <c r="O325" t="b">
        <f t="shared" si="10"/>
        <v>0</v>
      </c>
      <c r="P325" t="b">
        <f t="shared" si="11"/>
        <v>0</v>
      </c>
    </row>
    <row r="326" spans="15:16" x14ac:dyDescent="0.25">
      <c r="O326" t="b">
        <f t="shared" si="10"/>
        <v>0</v>
      </c>
      <c r="P326" t="b">
        <f t="shared" si="11"/>
        <v>0</v>
      </c>
    </row>
    <row r="327" spans="15:16" x14ac:dyDescent="0.25">
      <c r="O327" t="b">
        <f t="shared" si="10"/>
        <v>0</v>
      </c>
      <c r="P327" t="b">
        <f t="shared" si="11"/>
        <v>0</v>
      </c>
    </row>
    <row r="328" spans="15:16" x14ac:dyDescent="0.25">
      <c r="O328" t="b">
        <f t="shared" si="10"/>
        <v>0</v>
      </c>
      <c r="P328" t="b">
        <f t="shared" si="11"/>
        <v>0</v>
      </c>
    </row>
    <row r="329" spans="15:16" x14ac:dyDescent="0.25">
      <c r="O329" t="b">
        <f t="shared" si="10"/>
        <v>0</v>
      </c>
      <c r="P329" t="b">
        <f t="shared" si="11"/>
        <v>0</v>
      </c>
    </row>
    <row r="330" spans="15:16" x14ac:dyDescent="0.25">
      <c r="O330" t="b">
        <f t="shared" si="10"/>
        <v>0</v>
      </c>
      <c r="P330" t="b">
        <f t="shared" si="11"/>
        <v>0</v>
      </c>
    </row>
    <row r="331" spans="15:16" x14ac:dyDescent="0.25">
      <c r="O331" t="b">
        <f t="shared" si="10"/>
        <v>0</v>
      </c>
      <c r="P331" t="b">
        <f t="shared" si="11"/>
        <v>0</v>
      </c>
    </row>
    <row r="332" spans="15:16" x14ac:dyDescent="0.25">
      <c r="O332" t="b">
        <f t="shared" si="10"/>
        <v>0</v>
      </c>
      <c r="P332" t="b">
        <f t="shared" si="11"/>
        <v>0</v>
      </c>
    </row>
    <row r="333" spans="15:16" x14ac:dyDescent="0.25">
      <c r="O333" t="b">
        <f t="shared" si="10"/>
        <v>0</v>
      </c>
      <c r="P333" t="b">
        <f t="shared" si="11"/>
        <v>0</v>
      </c>
    </row>
    <row r="334" spans="15:16" x14ac:dyDescent="0.25">
      <c r="O334" t="b">
        <f t="shared" si="10"/>
        <v>0</v>
      </c>
      <c r="P334" t="b">
        <f t="shared" si="11"/>
        <v>0</v>
      </c>
    </row>
    <row r="335" spans="15:16" x14ac:dyDescent="0.25">
      <c r="O335" t="b">
        <f t="shared" si="10"/>
        <v>0</v>
      </c>
      <c r="P335" t="b">
        <f t="shared" si="11"/>
        <v>0</v>
      </c>
    </row>
    <row r="336" spans="15:16" x14ac:dyDescent="0.25">
      <c r="O336" t="b">
        <f t="shared" si="10"/>
        <v>0</v>
      </c>
      <c r="P336" t="b">
        <f t="shared" si="11"/>
        <v>0</v>
      </c>
    </row>
    <row r="337" spans="15:16" x14ac:dyDescent="0.25">
      <c r="O337" t="b">
        <f t="shared" si="10"/>
        <v>0</v>
      </c>
      <c r="P337" t="b">
        <f t="shared" si="11"/>
        <v>0</v>
      </c>
    </row>
    <row r="338" spans="15:16" x14ac:dyDescent="0.25">
      <c r="O338" t="b">
        <f t="shared" si="10"/>
        <v>0</v>
      </c>
      <c r="P338" t="b">
        <f t="shared" si="11"/>
        <v>0</v>
      </c>
    </row>
    <row r="339" spans="15:16" x14ac:dyDescent="0.25">
      <c r="O339" t="b">
        <f t="shared" si="10"/>
        <v>0</v>
      </c>
      <c r="P339" t="b">
        <f t="shared" si="11"/>
        <v>0</v>
      </c>
    </row>
    <row r="340" spans="15:16" x14ac:dyDescent="0.25">
      <c r="O340" t="b">
        <f t="shared" si="10"/>
        <v>0</v>
      </c>
      <c r="P340" t="b">
        <f t="shared" si="11"/>
        <v>0</v>
      </c>
    </row>
    <row r="341" spans="15:16" x14ac:dyDescent="0.25">
      <c r="O341" t="b">
        <f t="shared" si="10"/>
        <v>0</v>
      </c>
      <c r="P341" t="b">
        <f t="shared" si="11"/>
        <v>0</v>
      </c>
    </row>
    <row r="342" spans="15:16" x14ac:dyDescent="0.25">
      <c r="O342" t="b">
        <f t="shared" si="10"/>
        <v>0</v>
      </c>
      <c r="P342" t="b">
        <f t="shared" si="11"/>
        <v>0</v>
      </c>
    </row>
    <row r="343" spans="15:16" x14ac:dyDescent="0.25">
      <c r="O343" t="b">
        <f t="shared" si="10"/>
        <v>0</v>
      </c>
      <c r="P343" t="b">
        <f t="shared" si="11"/>
        <v>0</v>
      </c>
    </row>
    <row r="344" spans="15:16" x14ac:dyDescent="0.25">
      <c r="O344" t="b">
        <f t="shared" si="10"/>
        <v>0</v>
      </c>
      <c r="P344" t="b">
        <f t="shared" si="11"/>
        <v>0</v>
      </c>
    </row>
    <row r="345" spans="15:16" x14ac:dyDescent="0.25">
      <c r="O345" t="b">
        <f t="shared" si="10"/>
        <v>0</v>
      </c>
      <c r="P345" t="b">
        <f t="shared" si="11"/>
        <v>0</v>
      </c>
    </row>
    <row r="346" spans="15:16" x14ac:dyDescent="0.25">
      <c r="O346" t="b">
        <f t="shared" si="10"/>
        <v>0</v>
      </c>
      <c r="P346" t="b">
        <f t="shared" si="11"/>
        <v>0</v>
      </c>
    </row>
    <row r="347" spans="15:16" x14ac:dyDescent="0.25">
      <c r="O347" t="b">
        <f t="shared" si="10"/>
        <v>0</v>
      </c>
      <c r="P347" t="b">
        <f t="shared" si="11"/>
        <v>0</v>
      </c>
    </row>
    <row r="348" spans="15:16" x14ac:dyDescent="0.25">
      <c r="O348" t="b">
        <f t="shared" ref="O348:O400" si="12">IF(D348="ROUTINE",IF(E348&gt;180,2,IF(E348&lt;120,0,1)))</f>
        <v>0</v>
      </c>
      <c r="P348" t="b">
        <f t="shared" ref="P348:P400" si="13">IF(D348="URGENT",IF(E348&gt;120,2,IF(E348&lt;60,0,1)))</f>
        <v>0</v>
      </c>
    </row>
    <row r="349" spans="15:16" x14ac:dyDescent="0.25">
      <c r="O349" t="b">
        <f t="shared" si="12"/>
        <v>0</v>
      </c>
      <c r="P349" t="b">
        <f t="shared" si="13"/>
        <v>0</v>
      </c>
    </row>
    <row r="350" spans="15:16" x14ac:dyDescent="0.25">
      <c r="O350" t="b">
        <f t="shared" si="12"/>
        <v>0</v>
      </c>
      <c r="P350" t="b">
        <f t="shared" si="13"/>
        <v>0</v>
      </c>
    </row>
    <row r="351" spans="15:16" x14ac:dyDescent="0.25">
      <c r="O351" t="b">
        <f t="shared" si="12"/>
        <v>0</v>
      </c>
      <c r="P351" t="b">
        <f t="shared" si="13"/>
        <v>0</v>
      </c>
    </row>
    <row r="352" spans="15:16" x14ac:dyDescent="0.25">
      <c r="O352" t="b">
        <f t="shared" si="12"/>
        <v>0</v>
      </c>
      <c r="P352" t="b">
        <f t="shared" si="13"/>
        <v>0</v>
      </c>
    </row>
    <row r="353" spans="15:16" x14ac:dyDescent="0.25">
      <c r="O353" t="b">
        <f t="shared" si="12"/>
        <v>0</v>
      </c>
      <c r="P353" t="b">
        <f t="shared" si="13"/>
        <v>0</v>
      </c>
    </row>
    <row r="354" spans="15:16" x14ac:dyDescent="0.25">
      <c r="O354" t="b">
        <f t="shared" si="12"/>
        <v>0</v>
      </c>
      <c r="P354" t="b">
        <f t="shared" si="13"/>
        <v>0</v>
      </c>
    </row>
    <row r="355" spans="15:16" x14ac:dyDescent="0.25">
      <c r="O355" t="b">
        <f t="shared" si="12"/>
        <v>0</v>
      </c>
      <c r="P355" t="b">
        <f t="shared" si="13"/>
        <v>0</v>
      </c>
    </row>
    <row r="356" spans="15:16" x14ac:dyDescent="0.25">
      <c r="O356" t="b">
        <f t="shared" si="12"/>
        <v>0</v>
      </c>
      <c r="P356" t="b">
        <f t="shared" si="13"/>
        <v>0</v>
      </c>
    </row>
    <row r="357" spans="15:16" x14ac:dyDescent="0.25">
      <c r="O357" t="b">
        <f t="shared" si="12"/>
        <v>0</v>
      </c>
      <c r="P357" t="b">
        <f t="shared" si="13"/>
        <v>0</v>
      </c>
    </row>
    <row r="358" spans="15:16" x14ac:dyDescent="0.25">
      <c r="O358" t="b">
        <f t="shared" si="12"/>
        <v>0</v>
      </c>
      <c r="P358" t="b">
        <f t="shared" si="13"/>
        <v>0</v>
      </c>
    </row>
    <row r="359" spans="15:16" x14ac:dyDescent="0.25">
      <c r="O359" t="b">
        <f t="shared" si="12"/>
        <v>0</v>
      </c>
      <c r="P359" t="b">
        <f t="shared" si="13"/>
        <v>0</v>
      </c>
    </row>
    <row r="360" spans="15:16" x14ac:dyDescent="0.25">
      <c r="O360" t="b">
        <f t="shared" si="12"/>
        <v>0</v>
      </c>
      <c r="P360" t="b">
        <f t="shared" si="13"/>
        <v>0</v>
      </c>
    </row>
    <row r="361" spans="15:16" x14ac:dyDescent="0.25">
      <c r="O361" t="b">
        <f t="shared" si="12"/>
        <v>0</v>
      </c>
      <c r="P361" t="b">
        <f t="shared" si="13"/>
        <v>0</v>
      </c>
    </row>
    <row r="362" spans="15:16" x14ac:dyDescent="0.25">
      <c r="O362" t="b">
        <f t="shared" si="12"/>
        <v>0</v>
      </c>
      <c r="P362" t="b">
        <f t="shared" si="13"/>
        <v>0</v>
      </c>
    </row>
    <row r="363" spans="15:16" x14ac:dyDescent="0.25">
      <c r="O363" t="b">
        <f t="shared" si="12"/>
        <v>0</v>
      </c>
      <c r="P363" t="b">
        <f t="shared" si="13"/>
        <v>0</v>
      </c>
    </row>
    <row r="364" spans="15:16" x14ac:dyDescent="0.25">
      <c r="O364" t="b">
        <f t="shared" si="12"/>
        <v>0</v>
      </c>
      <c r="P364" t="b">
        <f t="shared" si="13"/>
        <v>0</v>
      </c>
    </row>
    <row r="365" spans="15:16" x14ac:dyDescent="0.25">
      <c r="O365" t="b">
        <f t="shared" si="12"/>
        <v>0</v>
      </c>
      <c r="P365" t="b">
        <f t="shared" si="13"/>
        <v>0</v>
      </c>
    </row>
    <row r="366" spans="15:16" x14ac:dyDescent="0.25">
      <c r="O366" t="b">
        <f t="shared" si="12"/>
        <v>0</v>
      </c>
      <c r="P366" t="b">
        <f t="shared" si="13"/>
        <v>0</v>
      </c>
    </row>
    <row r="367" spans="15:16" x14ac:dyDescent="0.25">
      <c r="O367" t="b">
        <f t="shared" si="12"/>
        <v>0</v>
      </c>
      <c r="P367" t="b">
        <f t="shared" si="13"/>
        <v>0</v>
      </c>
    </row>
    <row r="368" spans="15:16" x14ac:dyDescent="0.25">
      <c r="O368" t="b">
        <f t="shared" si="12"/>
        <v>0</v>
      </c>
      <c r="P368" t="b">
        <f t="shared" si="13"/>
        <v>0</v>
      </c>
    </row>
    <row r="369" spans="15:16" x14ac:dyDescent="0.25">
      <c r="O369" t="b">
        <f t="shared" si="12"/>
        <v>0</v>
      </c>
      <c r="P369" t="b">
        <f t="shared" si="13"/>
        <v>0</v>
      </c>
    </row>
    <row r="370" spans="15:16" x14ac:dyDescent="0.25">
      <c r="O370" t="b">
        <f t="shared" si="12"/>
        <v>0</v>
      </c>
      <c r="P370" t="b">
        <f t="shared" si="13"/>
        <v>0</v>
      </c>
    </row>
    <row r="371" spans="15:16" x14ac:dyDescent="0.25">
      <c r="O371" t="b">
        <f t="shared" si="12"/>
        <v>0</v>
      </c>
      <c r="P371" t="b">
        <f t="shared" si="13"/>
        <v>0</v>
      </c>
    </row>
    <row r="372" spans="15:16" x14ac:dyDescent="0.25">
      <c r="O372" t="b">
        <f t="shared" si="12"/>
        <v>0</v>
      </c>
      <c r="P372" t="b">
        <f t="shared" si="13"/>
        <v>0</v>
      </c>
    </row>
    <row r="373" spans="15:16" x14ac:dyDescent="0.25">
      <c r="O373" t="b">
        <f t="shared" si="12"/>
        <v>0</v>
      </c>
      <c r="P373" t="b">
        <f t="shared" si="13"/>
        <v>0</v>
      </c>
    </row>
    <row r="374" spans="15:16" x14ac:dyDescent="0.25">
      <c r="O374" t="b">
        <f t="shared" si="12"/>
        <v>0</v>
      </c>
      <c r="P374" t="b">
        <f t="shared" si="13"/>
        <v>0</v>
      </c>
    </row>
    <row r="375" spans="15:16" x14ac:dyDescent="0.25">
      <c r="O375" t="b">
        <f t="shared" si="12"/>
        <v>0</v>
      </c>
      <c r="P375" t="b">
        <f t="shared" si="13"/>
        <v>0</v>
      </c>
    </row>
    <row r="376" spans="15:16" x14ac:dyDescent="0.25">
      <c r="O376" t="b">
        <f t="shared" si="12"/>
        <v>0</v>
      </c>
      <c r="P376" t="b">
        <f t="shared" si="13"/>
        <v>0</v>
      </c>
    </row>
    <row r="377" spans="15:16" x14ac:dyDescent="0.25">
      <c r="O377" t="b">
        <f t="shared" si="12"/>
        <v>0</v>
      </c>
      <c r="P377" t="b">
        <f t="shared" si="13"/>
        <v>0</v>
      </c>
    </row>
    <row r="378" spans="15:16" x14ac:dyDescent="0.25">
      <c r="O378" t="b">
        <f t="shared" si="12"/>
        <v>0</v>
      </c>
      <c r="P378" t="b">
        <f t="shared" si="13"/>
        <v>0</v>
      </c>
    </row>
    <row r="379" spans="15:16" x14ac:dyDescent="0.25">
      <c r="O379" t="b">
        <f t="shared" si="12"/>
        <v>0</v>
      </c>
      <c r="P379" t="b">
        <f t="shared" si="13"/>
        <v>0</v>
      </c>
    </row>
    <row r="380" spans="15:16" x14ac:dyDescent="0.25">
      <c r="O380" t="b">
        <f t="shared" si="12"/>
        <v>0</v>
      </c>
      <c r="P380" t="b">
        <f t="shared" si="13"/>
        <v>0</v>
      </c>
    </row>
    <row r="381" spans="15:16" x14ac:dyDescent="0.25">
      <c r="O381" t="b">
        <f t="shared" si="12"/>
        <v>0</v>
      </c>
      <c r="P381" t="b">
        <f t="shared" si="13"/>
        <v>0</v>
      </c>
    </row>
    <row r="382" spans="15:16" x14ac:dyDescent="0.25">
      <c r="O382" t="b">
        <f t="shared" si="12"/>
        <v>0</v>
      </c>
      <c r="P382" t="b">
        <f t="shared" si="13"/>
        <v>0</v>
      </c>
    </row>
    <row r="383" spans="15:16" x14ac:dyDescent="0.25">
      <c r="O383" t="b">
        <f t="shared" si="12"/>
        <v>0</v>
      </c>
      <c r="P383" t="b">
        <f t="shared" si="13"/>
        <v>0</v>
      </c>
    </row>
    <row r="384" spans="15:16" x14ac:dyDescent="0.25">
      <c r="O384" t="b">
        <f t="shared" si="12"/>
        <v>0</v>
      </c>
      <c r="P384" t="b">
        <f t="shared" si="13"/>
        <v>0</v>
      </c>
    </row>
    <row r="385" spans="15:16" x14ac:dyDescent="0.25">
      <c r="O385" t="b">
        <f t="shared" si="12"/>
        <v>0</v>
      </c>
      <c r="P385" t="b">
        <f t="shared" si="13"/>
        <v>0</v>
      </c>
    </row>
    <row r="386" spans="15:16" x14ac:dyDescent="0.25">
      <c r="O386" t="b">
        <f t="shared" si="12"/>
        <v>0</v>
      </c>
      <c r="P386" t="b">
        <f t="shared" si="13"/>
        <v>0</v>
      </c>
    </row>
    <row r="387" spans="15:16" x14ac:dyDescent="0.25">
      <c r="O387" t="b">
        <f t="shared" si="12"/>
        <v>0</v>
      </c>
      <c r="P387" t="b">
        <f t="shared" si="13"/>
        <v>0</v>
      </c>
    </row>
    <row r="388" spans="15:16" x14ac:dyDescent="0.25">
      <c r="O388" t="b">
        <f t="shared" si="12"/>
        <v>0</v>
      </c>
      <c r="P388" t="b">
        <f t="shared" si="13"/>
        <v>0</v>
      </c>
    </row>
    <row r="389" spans="15:16" x14ac:dyDescent="0.25">
      <c r="O389" t="b">
        <f t="shared" si="12"/>
        <v>0</v>
      </c>
      <c r="P389" t="b">
        <f t="shared" si="13"/>
        <v>0</v>
      </c>
    </row>
    <row r="390" spans="15:16" x14ac:dyDescent="0.25">
      <c r="O390" t="b">
        <f t="shared" si="12"/>
        <v>0</v>
      </c>
      <c r="P390" t="b">
        <f t="shared" si="13"/>
        <v>0</v>
      </c>
    </row>
    <row r="391" spans="15:16" x14ac:dyDescent="0.25">
      <c r="O391" t="b">
        <f t="shared" si="12"/>
        <v>0</v>
      </c>
      <c r="P391" t="b">
        <f t="shared" si="13"/>
        <v>0</v>
      </c>
    </row>
    <row r="392" spans="15:16" x14ac:dyDescent="0.25">
      <c r="O392" t="b">
        <f t="shared" si="12"/>
        <v>0</v>
      </c>
      <c r="P392" t="b">
        <f t="shared" si="13"/>
        <v>0</v>
      </c>
    </row>
    <row r="393" spans="15:16" x14ac:dyDescent="0.25">
      <c r="O393" t="b">
        <f t="shared" si="12"/>
        <v>0</v>
      </c>
      <c r="P393" t="b">
        <f t="shared" si="13"/>
        <v>0</v>
      </c>
    </row>
    <row r="394" spans="15:16" x14ac:dyDescent="0.25">
      <c r="O394" t="b">
        <f t="shared" si="12"/>
        <v>0</v>
      </c>
      <c r="P394" t="b">
        <f t="shared" si="13"/>
        <v>0</v>
      </c>
    </row>
    <row r="395" spans="15:16" x14ac:dyDescent="0.25">
      <c r="O395" t="b">
        <f t="shared" si="12"/>
        <v>0</v>
      </c>
      <c r="P395" t="b">
        <f t="shared" si="13"/>
        <v>0</v>
      </c>
    </row>
    <row r="396" spans="15:16" x14ac:dyDescent="0.25">
      <c r="O396" t="b">
        <f t="shared" si="12"/>
        <v>0</v>
      </c>
      <c r="P396" t="b">
        <f t="shared" si="13"/>
        <v>0</v>
      </c>
    </row>
    <row r="397" spans="15:16" x14ac:dyDescent="0.25">
      <c r="O397" t="b">
        <f t="shared" si="12"/>
        <v>0</v>
      </c>
      <c r="P397" t="b">
        <f t="shared" si="13"/>
        <v>0</v>
      </c>
    </row>
    <row r="398" spans="15:16" x14ac:dyDescent="0.25">
      <c r="O398" t="b">
        <f t="shared" si="12"/>
        <v>0</v>
      </c>
      <c r="P398" t="b">
        <f t="shared" si="13"/>
        <v>0</v>
      </c>
    </row>
    <row r="399" spans="15:16" x14ac:dyDescent="0.25">
      <c r="O399" t="b">
        <f t="shared" si="12"/>
        <v>0</v>
      </c>
      <c r="P399" t="b">
        <f t="shared" si="13"/>
        <v>0</v>
      </c>
    </row>
    <row r="400" spans="15:16" x14ac:dyDescent="0.25">
      <c r="O400" t="b">
        <f t="shared" si="12"/>
        <v>0</v>
      </c>
      <c r="P400" t="b">
        <f t="shared" si="13"/>
        <v>0</v>
      </c>
    </row>
    <row r="401" spans="14:16" ht="15.75" thickBot="1" x14ac:dyDescent="0.3"/>
    <row r="402" spans="14:16" x14ac:dyDescent="0.25">
      <c r="N402" s="60" t="s">
        <v>8</v>
      </c>
      <c r="O402" s="61">
        <f>COUNTIF($O$29:$O$400,2)</f>
        <v>0</v>
      </c>
      <c r="P402" s="62">
        <f>COUNTIF($P$29:$P$400,2)</f>
        <v>1</v>
      </c>
    </row>
    <row r="403" spans="14:16" x14ac:dyDescent="0.25">
      <c r="N403" s="63" t="s">
        <v>9</v>
      </c>
      <c r="O403" s="64">
        <f>COUNTIF($O$29:$O$400,1)</f>
        <v>5</v>
      </c>
      <c r="P403" s="65">
        <f>COUNTIF($P$29:$P$400,1)</f>
        <v>7</v>
      </c>
    </row>
    <row r="404" spans="14:16" ht="15.75" thickBot="1" x14ac:dyDescent="0.3">
      <c r="N404" s="66" t="s">
        <v>10</v>
      </c>
      <c r="O404" s="67">
        <f>COUNTIF($O$29:$O$400,0)</f>
        <v>83</v>
      </c>
      <c r="P404" s="68">
        <f>COUNTIF($P$29:$P$400,0)</f>
        <v>74</v>
      </c>
    </row>
    <row r="405" spans="14:16" x14ac:dyDescent="0.25">
      <c r="O405">
        <f>SUM(O402:O404)</f>
        <v>88</v>
      </c>
      <c r="P405">
        <f>SUM(P402:P404)</f>
        <v>82</v>
      </c>
    </row>
    <row r="423" spans="2:17" x14ac:dyDescent="0.25">
      <c r="B423"/>
      <c r="C423"/>
      <c r="D423"/>
      <c r="E423"/>
      <c r="F423"/>
      <c r="G423"/>
      <c r="H423"/>
      <c r="I423"/>
      <c r="J423"/>
      <c r="K423"/>
      <c r="L423"/>
      <c r="M423"/>
    </row>
    <row r="424" spans="2:17" x14ac:dyDescent="0.25">
      <c r="B424"/>
      <c r="C424"/>
      <c r="D424"/>
      <c r="E424"/>
      <c r="F424"/>
      <c r="G424"/>
      <c r="H424"/>
      <c r="I424"/>
      <c r="J424"/>
      <c r="K424"/>
      <c r="L424"/>
      <c r="M424"/>
    </row>
    <row r="425" spans="2:17" x14ac:dyDescent="0.25">
      <c r="B425"/>
      <c r="C425"/>
      <c r="D425"/>
      <c r="E425"/>
      <c r="F425"/>
      <c r="G425"/>
      <c r="H425"/>
      <c r="I425"/>
      <c r="J425"/>
      <c r="K425"/>
      <c r="L425"/>
      <c r="M425"/>
    </row>
    <row r="426" spans="2:17" s="55" customFormat="1" x14ac:dyDescent="0.25">
      <c r="O426"/>
      <c r="P426"/>
      <c r="Q426"/>
    </row>
    <row r="427" spans="2:17" s="55" customFormat="1" x14ac:dyDescent="0.25">
      <c r="O427"/>
      <c r="P427"/>
      <c r="Q427"/>
    </row>
    <row r="498" spans="2:23" ht="15.75" thickBot="1" x14ac:dyDescent="0.3">
      <c r="Q498" t="s">
        <v>17</v>
      </c>
    </row>
    <row r="499" spans="2:23" ht="15.75" thickBot="1" x14ac:dyDescent="0.3">
      <c r="B499" s="69"/>
      <c r="N499" t="s">
        <v>42</v>
      </c>
      <c r="Q499" t="s">
        <v>43</v>
      </c>
      <c r="R499" t="s">
        <v>44</v>
      </c>
      <c r="S499" t="s">
        <v>45</v>
      </c>
      <c r="T499" t="s">
        <v>46</v>
      </c>
      <c r="U499" t="s">
        <v>47</v>
      </c>
      <c r="V499" t="s">
        <v>48</v>
      </c>
      <c r="W499" t="s">
        <v>49</v>
      </c>
    </row>
    <row r="500" spans="2:23" x14ac:dyDescent="0.25">
      <c r="B500" s="49"/>
      <c r="C500" s="52" t="s">
        <v>20</v>
      </c>
      <c r="D500" s="52" t="s">
        <v>17</v>
      </c>
      <c r="E500" s="53">
        <v>123.58</v>
      </c>
      <c r="F500" s="54"/>
      <c r="G500" s="53">
        <v>147.16999999999999</v>
      </c>
      <c r="H500" s="54"/>
      <c r="I500" s="53">
        <v>147.16999999999999</v>
      </c>
      <c r="J500" s="54"/>
      <c r="K500" s="53">
        <v>147.16999999999999</v>
      </c>
      <c r="L500" s="54"/>
      <c r="M500" s="53">
        <v>147.16999999999999</v>
      </c>
      <c r="N500">
        <f>O500+P500</f>
        <v>1</v>
      </c>
      <c r="O500">
        <f t="shared" ref="O500:O563" si="14">IF(D500="ROUTINE",IF(E500&gt;1440,2,1))</f>
        <v>1</v>
      </c>
      <c r="P500" t="b">
        <f t="shared" ref="P500:P563" si="15">IF(D500="URGENT",IF(E500&gt;1440,2,1))</f>
        <v>0</v>
      </c>
      <c r="Q500" t="str">
        <f t="shared" ref="Q500:Q563" si="16">IF(C500="Lundi",N500,"Pas lundi")</f>
        <v>Pas lundi</v>
      </c>
      <c r="R500">
        <f t="shared" ref="R500:R563" si="17">IF(C500="Mardi",N500,"Pas mardi")</f>
        <v>1</v>
      </c>
      <c r="S500" t="str">
        <f t="shared" ref="S500:S563" si="18">IF(C500="Mercredi",N500,"Pas mercredi")</f>
        <v>Pas mercredi</v>
      </c>
      <c r="T500" t="str">
        <f t="shared" ref="T500:T563" si="19">IF(C500="Jeudi",N500,"Pas jeudi")</f>
        <v>Pas jeudi</v>
      </c>
      <c r="U500" t="str">
        <f t="shared" ref="U500:U563" si="20">IF(C500="Vendredi",N500,"Pas vendredi")</f>
        <v>Pas vendredi</v>
      </c>
      <c r="V500" t="str">
        <f t="shared" ref="V500:V563" si="21">IF(C500="Samedi",N500,"Pas samedi")</f>
        <v>Pas samedi</v>
      </c>
      <c r="W500" t="str">
        <f t="shared" ref="W500:W563" si="22">IF(C500="Dimanche",N500,"Pas dimanche")</f>
        <v>Pas dimanche</v>
      </c>
    </row>
    <row r="501" spans="2:23" x14ac:dyDescent="0.25">
      <c r="B501" s="49" t="s">
        <v>18</v>
      </c>
      <c r="C501" s="49" t="s">
        <v>21</v>
      </c>
      <c r="D501" s="52" t="s">
        <v>17</v>
      </c>
      <c r="E501" s="53">
        <v>130.58000000000001</v>
      </c>
      <c r="F501" s="54"/>
      <c r="G501" s="53">
        <v>583.63</v>
      </c>
      <c r="H501" s="54"/>
      <c r="I501" s="53">
        <v>583.63</v>
      </c>
      <c r="J501" s="54"/>
      <c r="K501" s="53">
        <v>583.63</v>
      </c>
      <c r="L501" s="54"/>
      <c r="M501" s="53">
        <v>583.63</v>
      </c>
      <c r="N501">
        <f t="shared" ref="N501:N564" si="23">O501+P501</f>
        <v>1</v>
      </c>
      <c r="O501">
        <f t="shared" si="14"/>
        <v>1</v>
      </c>
      <c r="P501" t="b">
        <f t="shared" si="15"/>
        <v>0</v>
      </c>
      <c r="Q501" t="str">
        <f t="shared" si="16"/>
        <v>Pas lundi</v>
      </c>
      <c r="R501" t="str">
        <f t="shared" si="17"/>
        <v>Pas mardi</v>
      </c>
      <c r="S501">
        <f t="shared" si="18"/>
        <v>1</v>
      </c>
      <c r="T501" t="str">
        <f t="shared" si="19"/>
        <v>Pas jeudi</v>
      </c>
      <c r="U501" t="str">
        <f t="shared" si="20"/>
        <v>Pas vendredi</v>
      </c>
      <c r="V501" t="str">
        <f t="shared" si="21"/>
        <v>Pas samedi</v>
      </c>
      <c r="W501" t="str">
        <f t="shared" si="22"/>
        <v>Pas dimanche</v>
      </c>
    </row>
    <row r="502" spans="2:23" x14ac:dyDescent="0.25">
      <c r="B502" s="49" t="s">
        <v>18</v>
      </c>
      <c r="C502" s="49" t="s">
        <v>22</v>
      </c>
      <c r="D502" s="52" t="s">
        <v>17</v>
      </c>
      <c r="E502" s="53">
        <v>371.18</v>
      </c>
      <c r="F502" s="54"/>
      <c r="G502" s="53">
        <v>1284.3699999999999</v>
      </c>
      <c r="H502" s="54"/>
      <c r="I502" s="53">
        <v>206.42</v>
      </c>
      <c r="J502" s="54"/>
      <c r="K502" s="53">
        <v>1284.3699999999999</v>
      </c>
      <c r="L502" s="54"/>
      <c r="M502" s="53">
        <v>1284.3699999999999</v>
      </c>
      <c r="N502">
        <f t="shared" si="23"/>
        <v>1</v>
      </c>
      <c r="O502">
        <f t="shared" si="14"/>
        <v>1</v>
      </c>
      <c r="P502" t="b">
        <f t="shared" si="15"/>
        <v>0</v>
      </c>
      <c r="Q502" t="str">
        <f t="shared" si="16"/>
        <v>Pas lundi</v>
      </c>
      <c r="R502" t="str">
        <f t="shared" si="17"/>
        <v>Pas mardi</v>
      </c>
      <c r="S502" t="str">
        <f t="shared" si="18"/>
        <v>Pas mercredi</v>
      </c>
      <c r="T502">
        <f t="shared" si="19"/>
        <v>1</v>
      </c>
      <c r="U502" t="str">
        <f t="shared" si="20"/>
        <v>Pas vendredi</v>
      </c>
      <c r="V502" t="str">
        <f t="shared" si="21"/>
        <v>Pas samedi</v>
      </c>
      <c r="W502" t="str">
        <f t="shared" si="22"/>
        <v>Pas dimanche</v>
      </c>
    </row>
    <row r="503" spans="2:23" x14ac:dyDescent="0.25">
      <c r="B503" s="49" t="s">
        <v>18</v>
      </c>
      <c r="C503" s="49" t="s">
        <v>23</v>
      </c>
      <c r="D503" s="52" t="s">
        <v>17</v>
      </c>
      <c r="E503" s="53">
        <v>116.28</v>
      </c>
      <c r="F503" s="54"/>
      <c r="G503" s="53">
        <v>934.32</v>
      </c>
      <c r="H503" s="54"/>
      <c r="I503" s="53">
        <v>934.32</v>
      </c>
      <c r="J503" s="54"/>
      <c r="K503" s="53">
        <v>934.32</v>
      </c>
      <c r="L503" s="54"/>
      <c r="M503" s="53">
        <v>934.32</v>
      </c>
      <c r="N503">
        <f t="shared" si="23"/>
        <v>1</v>
      </c>
      <c r="O503">
        <f t="shared" si="14"/>
        <v>1</v>
      </c>
      <c r="P503" t="b">
        <f t="shared" si="15"/>
        <v>0</v>
      </c>
      <c r="Q503" t="str">
        <f t="shared" si="16"/>
        <v>Pas lundi</v>
      </c>
      <c r="R503" t="str">
        <f t="shared" si="17"/>
        <v>Pas mardi</v>
      </c>
      <c r="S503" t="str">
        <f t="shared" si="18"/>
        <v>Pas mercredi</v>
      </c>
      <c r="T503" t="str">
        <f t="shared" si="19"/>
        <v>Pas jeudi</v>
      </c>
      <c r="U503">
        <f t="shared" si="20"/>
        <v>1</v>
      </c>
      <c r="V503" t="str">
        <f t="shared" si="21"/>
        <v>Pas samedi</v>
      </c>
      <c r="W503" t="str">
        <f t="shared" si="22"/>
        <v>Pas dimanche</v>
      </c>
    </row>
    <row r="504" spans="2:23" x14ac:dyDescent="0.25">
      <c r="B504" s="49" t="s">
        <v>18</v>
      </c>
      <c r="C504" s="103"/>
      <c r="D504" s="103"/>
      <c r="E504" s="57">
        <v>185.41</v>
      </c>
      <c r="F504" s="58"/>
      <c r="G504" s="57">
        <v>737.37</v>
      </c>
      <c r="H504" s="58"/>
      <c r="I504" s="57">
        <v>467.88</v>
      </c>
      <c r="J504" s="58"/>
      <c r="K504" s="57" t="s">
        <v>28</v>
      </c>
      <c r="L504" s="58"/>
      <c r="M504" s="57">
        <v>737.37</v>
      </c>
      <c r="N504">
        <f t="shared" si="23"/>
        <v>0</v>
      </c>
      <c r="O504" t="b">
        <f t="shared" si="14"/>
        <v>0</v>
      </c>
      <c r="P504" t="b">
        <f t="shared" si="15"/>
        <v>0</v>
      </c>
      <c r="Q504" t="str">
        <f t="shared" si="16"/>
        <v>Pas lundi</v>
      </c>
      <c r="R504" t="str">
        <f t="shared" si="17"/>
        <v>Pas mardi</v>
      </c>
      <c r="S504" t="str">
        <f t="shared" si="18"/>
        <v>Pas mercredi</v>
      </c>
      <c r="T504" t="str">
        <f t="shared" si="19"/>
        <v>Pas jeudi</v>
      </c>
      <c r="U504" t="str">
        <f t="shared" si="20"/>
        <v>Pas vendredi</v>
      </c>
      <c r="V504" t="str">
        <f t="shared" si="21"/>
        <v>Pas samedi</v>
      </c>
      <c r="W504" t="str">
        <f t="shared" si="22"/>
        <v>Pas dimanche</v>
      </c>
    </row>
    <row r="505" spans="2:23" x14ac:dyDescent="0.25">
      <c r="B505" s="103"/>
      <c r="C505" s="103"/>
      <c r="D505" s="103"/>
      <c r="E505" s="57">
        <v>51.68</v>
      </c>
      <c r="F505" s="58"/>
      <c r="G505" s="57" t="s">
        <v>26</v>
      </c>
      <c r="H505" s="58"/>
      <c r="I505" s="57">
        <v>129.08000000000001</v>
      </c>
      <c r="J505" s="58"/>
      <c r="K505" s="57">
        <v>352.93</v>
      </c>
      <c r="L505" s="58"/>
      <c r="M505" s="57">
        <v>500.29</v>
      </c>
      <c r="N505">
        <f t="shared" si="23"/>
        <v>0</v>
      </c>
      <c r="O505" t="b">
        <f t="shared" si="14"/>
        <v>0</v>
      </c>
      <c r="P505" t="b">
        <f t="shared" si="15"/>
        <v>0</v>
      </c>
      <c r="Q505" t="str">
        <f t="shared" si="16"/>
        <v>Pas lundi</v>
      </c>
      <c r="R505" t="str">
        <f t="shared" si="17"/>
        <v>Pas mardi</v>
      </c>
      <c r="S505" t="str">
        <f t="shared" si="18"/>
        <v>Pas mercredi</v>
      </c>
      <c r="T505" t="str">
        <f t="shared" si="19"/>
        <v>Pas jeudi</v>
      </c>
      <c r="U505" t="str">
        <f t="shared" si="20"/>
        <v>Pas vendredi</v>
      </c>
      <c r="V505" t="str">
        <f t="shared" si="21"/>
        <v>Pas samedi</v>
      </c>
      <c r="W505" t="str">
        <f t="shared" si="22"/>
        <v>Pas dimanche</v>
      </c>
    </row>
    <row r="506" spans="2:23" x14ac:dyDescent="0.25">
      <c r="D506" s="70"/>
      <c r="N506">
        <f t="shared" si="23"/>
        <v>0</v>
      </c>
      <c r="O506" t="b">
        <f t="shared" si="14"/>
        <v>0</v>
      </c>
      <c r="P506" t="b">
        <f t="shared" si="15"/>
        <v>0</v>
      </c>
      <c r="Q506" t="str">
        <f t="shared" si="16"/>
        <v>Pas lundi</v>
      </c>
      <c r="R506" t="str">
        <f t="shared" si="17"/>
        <v>Pas mardi</v>
      </c>
      <c r="S506" t="str">
        <f t="shared" si="18"/>
        <v>Pas mercredi</v>
      </c>
      <c r="T506" t="str">
        <f t="shared" si="19"/>
        <v>Pas jeudi</v>
      </c>
      <c r="U506" t="str">
        <f t="shared" si="20"/>
        <v>Pas vendredi</v>
      </c>
      <c r="V506" t="str">
        <f t="shared" si="21"/>
        <v>Pas samedi</v>
      </c>
      <c r="W506" t="str">
        <f t="shared" si="22"/>
        <v>Pas dimanche</v>
      </c>
    </row>
    <row r="507" spans="2:23" x14ac:dyDescent="0.25">
      <c r="D507" s="71"/>
      <c r="N507">
        <f t="shared" si="23"/>
        <v>0</v>
      </c>
      <c r="O507" t="b">
        <f t="shared" si="14"/>
        <v>0</v>
      </c>
      <c r="P507" t="b">
        <f t="shared" si="15"/>
        <v>0</v>
      </c>
      <c r="Q507" t="str">
        <f t="shared" si="16"/>
        <v>Pas lundi</v>
      </c>
      <c r="R507" t="str">
        <f t="shared" si="17"/>
        <v>Pas mardi</v>
      </c>
      <c r="S507" t="str">
        <f t="shared" si="18"/>
        <v>Pas mercredi</v>
      </c>
      <c r="T507" t="str">
        <f t="shared" si="19"/>
        <v>Pas jeudi</v>
      </c>
      <c r="U507" t="str">
        <f t="shared" si="20"/>
        <v>Pas vendredi</v>
      </c>
      <c r="V507" t="str">
        <f t="shared" si="21"/>
        <v>Pas samedi</v>
      </c>
      <c r="W507" t="str">
        <f t="shared" si="22"/>
        <v>Pas dimanche</v>
      </c>
    </row>
    <row r="508" spans="2:23" x14ac:dyDescent="0.25">
      <c r="N508">
        <f t="shared" si="23"/>
        <v>0</v>
      </c>
      <c r="O508" t="b">
        <f t="shared" si="14"/>
        <v>0</v>
      </c>
      <c r="P508" t="b">
        <f t="shared" si="15"/>
        <v>0</v>
      </c>
      <c r="Q508" t="str">
        <f t="shared" si="16"/>
        <v>Pas lundi</v>
      </c>
      <c r="R508" t="str">
        <f t="shared" si="17"/>
        <v>Pas mardi</v>
      </c>
      <c r="S508" t="str">
        <f t="shared" si="18"/>
        <v>Pas mercredi</v>
      </c>
      <c r="T508" t="str">
        <f t="shared" si="19"/>
        <v>Pas jeudi</v>
      </c>
      <c r="U508" t="str">
        <f t="shared" si="20"/>
        <v>Pas vendredi</v>
      </c>
      <c r="V508" t="str">
        <f t="shared" si="21"/>
        <v>Pas samedi</v>
      </c>
      <c r="W508" t="str">
        <f t="shared" si="22"/>
        <v>Pas dimanche</v>
      </c>
    </row>
    <row r="509" spans="2:23" x14ac:dyDescent="0.25">
      <c r="N509">
        <f t="shared" si="23"/>
        <v>0</v>
      </c>
      <c r="O509" t="b">
        <f t="shared" si="14"/>
        <v>0</v>
      </c>
      <c r="P509" t="b">
        <f t="shared" si="15"/>
        <v>0</v>
      </c>
      <c r="Q509" t="str">
        <f t="shared" si="16"/>
        <v>Pas lundi</v>
      </c>
      <c r="R509" t="str">
        <f t="shared" si="17"/>
        <v>Pas mardi</v>
      </c>
      <c r="S509" t="str">
        <f t="shared" si="18"/>
        <v>Pas mercredi</v>
      </c>
      <c r="T509" t="str">
        <f t="shared" si="19"/>
        <v>Pas jeudi</v>
      </c>
      <c r="U509" t="str">
        <f t="shared" si="20"/>
        <v>Pas vendredi</v>
      </c>
      <c r="V509" t="str">
        <f t="shared" si="21"/>
        <v>Pas samedi</v>
      </c>
      <c r="W509" t="str">
        <f t="shared" si="22"/>
        <v>Pas dimanche</v>
      </c>
    </row>
    <row r="510" spans="2:23" x14ac:dyDescent="0.25">
      <c r="N510">
        <f t="shared" si="23"/>
        <v>0</v>
      </c>
      <c r="O510" t="b">
        <f t="shared" si="14"/>
        <v>0</v>
      </c>
      <c r="P510" t="b">
        <f t="shared" si="15"/>
        <v>0</v>
      </c>
      <c r="Q510" t="str">
        <f t="shared" si="16"/>
        <v>Pas lundi</v>
      </c>
      <c r="R510" t="str">
        <f t="shared" si="17"/>
        <v>Pas mardi</v>
      </c>
      <c r="S510" t="str">
        <f t="shared" si="18"/>
        <v>Pas mercredi</v>
      </c>
      <c r="T510" t="str">
        <f t="shared" si="19"/>
        <v>Pas jeudi</v>
      </c>
      <c r="U510" t="str">
        <f t="shared" si="20"/>
        <v>Pas vendredi</v>
      </c>
      <c r="V510" t="str">
        <f t="shared" si="21"/>
        <v>Pas samedi</v>
      </c>
      <c r="W510" t="str">
        <f t="shared" si="22"/>
        <v>Pas dimanche</v>
      </c>
    </row>
    <row r="511" spans="2:23" x14ac:dyDescent="0.25">
      <c r="N511">
        <f t="shared" si="23"/>
        <v>0</v>
      </c>
      <c r="O511" t="b">
        <f t="shared" si="14"/>
        <v>0</v>
      </c>
      <c r="P511" t="b">
        <f t="shared" si="15"/>
        <v>0</v>
      </c>
      <c r="Q511" t="str">
        <f t="shared" si="16"/>
        <v>Pas lundi</v>
      </c>
      <c r="R511" t="str">
        <f t="shared" si="17"/>
        <v>Pas mardi</v>
      </c>
      <c r="S511" t="str">
        <f t="shared" si="18"/>
        <v>Pas mercredi</v>
      </c>
      <c r="T511" t="str">
        <f t="shared" si="19"/>
        <v>Pas jeudi</v>
      </c>
      <c r="U511" t="str">
        <f t="shared" si="20"/>
        <v>Pas vendredi</v>
      </c>
      <c r="V511" t="str">
        <f t="shared" si="21"/>
        <v>Pas samedi</v>
      </c>
      <c r="W511" t="str">
        <f t="shared" si="22"/>
        <v>Pas dimanche</v>
      </c>
    </row>
    <row r="512" spans="2:23" x14ac:dyDescent="0.25">
      <c r="N512">
        <f t="shared" si="23"/>
        <v>0</v>
      </c>
      <c r="O512" t="b">
        <f t="shared" si="14"/>
        <v>0</v>
      </c>
      <c r="P512" t="b">
        <f t="shared" si="15"/>
        <v>0</v>
      </c>
      <c r="Q512" t="str">
        <f t="shared" si="16"/>
        <v>Pas lundi</v>
      </c>
      <c r="R512" t="str">
        <f t="shared" si="17"/>
        <v>Pas mardi</v>
      </c>
      <c r="S512" t="str">
        <f t="shared" si="18"/>
        <v>Pas mercredi</v>
      </c>
      <c r="T512" t="str">
        <f t="shared" si="19"/>
        <v>Pas jeudi</v>
      </c>
      <c r="U512" t="str">
        <f t="shared" si="20"/>
        <v>Pas vendredi</v>
      </c>
      <c r="V512" t="str">
        <f t="shared" si="21"/>
        <v>Pas samedi</v>
      </c>
      <c r="W512" t="str">
        <f t="shared" si="22"/>
        <v>Pas dimanche</v>
      </c>
    </row>
    <row r="513" spans="14:23" x14ac:dyDescent="0.25">
      <c r="N513">
        <f t="shared" si="23"/>
        <v>0</v>
      </c>
      <c r="O513" t="b">
        <f t="shared" si="14"/>
        <v>0</v>
      </c>
      <c r="P513" t="b">
        <f t="shared" si="15"/>
        <v>0</v>
      </c>
      <c r="Q513" t="str">
        <f t="shared" si="16"/>
        <v>Pas lundi</v>
      </c>
      <c r="R513" t="str">
        <f t="shared" si="17"/>
        <v>Pas mardi</v>
      </c>
      <c r="S513" t="str">
        <f t="shared" si="18"/>
        <v>Pas mercredi</v>
      </c>
      <c r="T513" t="str">
        <f t="shared" si="19"/>
        <v>Pas jeudi</v>
      </c>
      <c r="U513" t="str">
        <f t="shared" si="20"/>
        <v>Pas vendredi</v>
      </c>
      <c r="V513" t="str">
        <f t="shared" si="21"/>
        <v>Pas samedi</v>
      </c>
      <c r="W513" t="str">
        <f t="shared" si="22"/>
        <v>Pas dimanche</v>
      </c>
    </row>
    <row r="514" spans="14:23" x14ac:dyDescent="0.25">
      <c r="N514">
        <f t="shared" si="23"/>
        <v>0</v>
      </c>
      <c r="O514" t="b">
        <f t="shared" si="14"/>
        <v>0</v>
      </c>
      <c r="P514" t="b">
        <f t="shared" si="15"/>
        <v>0</v>
      </c>
      <c r="Q514" t="str">
        <f t="shared" si="16"/>
        <v>Pas lundi</v>
      </c>
      <c r="R514" t="str">
        <f t="shared" si="17"/>
        <v>Pas mardi</v>
      </c>
      <c r="S514" t="str">
        <f t="shared" si="18"/>
        <v>Pas mercredi</v>
      </c>
      <c r="T514" t="str">
        <f t="shared" si="19"/>
        <v>Pas jeudi</v>
      </c>
      <c r="U514" t="str">
        <f t="shared" si="20"/>
        <v>Pas vendredi</v>
      </c>
      <c r="V514" t="str">
        <f t="shared" si="21"/>
        <v>Pas samedi</v>
      </c>
      <c r="W514" t="str">
        <f t="shared" si="22"/>
        <v>Pas dimanche</v>
      </c>
    </row>
    <row r="515" spans="14:23" x14ac:dyDescent="0.25">
      <c r="N515">
        <f t="shared" si="23"/>
        <v>0</v>
      </c>
      <c r="O515" t="b">
        <f t="shared" si="14"/>
        <v>0</v>
      </c>
      <c r="P515" t="b">
        <f t="shared" si="15"/>
        <v>0</v>
      </c>
      <c r="Q515" t="str">
        <f t="shared" si="16"/>
        <v>Pas lundi</v>
      </c>
      <c r="R515" t="str">
        <f t="shared" si="17"/>
        <v>Pas mardi</v>
      </c>
      <c r="S515" t="str">
        <f t="shared" si="18"/>
        <v>Pas mercredi</v>
      </c>
      <c r="T515" t="str">
        <f t="shared" si="19"/>
        <v>Pas jeudi</v>
      </c>
      <c r="U515" t="str">
        <f t="shared" si="20"/>
        <v>Pas vendredi</v>
      </c>
      <c r="V515" t="str">
        <f t="shared" si="21"/>
        <v>Pas samedi</v>
      </c>
      <c r="W515" t="str">
        <f t="shared" si="22"/>
        <v>Pas dimanche</v>
      </c>
    </row>
    <row r="516" spans="14:23" x14ac:dyDescent="0.25">
      <c r="N516">
        <f t="shared" si="23"/>
        <v>0</v>
      </c>
      <c r="O516" t="b">
        <f t="shared" si="14"/>
        <v>0</v>
      </c>
      <c r="P516" t="b">
        <f t="shared" si="15"/>
        <v>0</v>
      </c>
      <c r="Q516" t="str">
        <f t="shared" si="16"/>
        <v>Pas lundi</v>
      </c>
      <c r="R516" t="str">
        <f t="shared" si="17"/>
        <v>Pas mardi</v>
      </c>
      <c r="S516" t="str">
        <f t="shared" si="18"/>
        <v>Pas mercredi</v>
      </c>
      <c r="T516" t="str">
        <f t="shared" si="19"/>
        <v>Pas jeudi</v>
      </c>
      <c r="U516" t="str">
        <f t="shared" si="20"/>
        <v>Pas vendredi</v>
      </c>
      <c r="V516" t="str">
        <f t="shared" si="21"/>
        <v>Pas samedi</v>
      </c>
      <c r="W516" t="str">
        <f t="shared" si="22"/>
        <v>Pas dimanche</v>
      </c>
    </row>
    <row r="517" spans="14:23" x14ac:dyDescent="0.25">
      <c r="N517">
        <f t="shared" si="23"/>
        <v>0</v>
      </c>
      <c r="O517" t="b">
        <f t="shared" si="14"/>
        <v>0</v>
      </c>
      <c r="P517" t="b">
        <f t="shared" si="15"/>
        <v>0</v>
      </c>
      <c r="Q517" t="str">
        <f t="shared" si="16"/>
        <v>Pas lundi</v>
      </c>
      <c r="R517" t="str">
        <f t="shared" si="17"/>
        <v>Pas mardi</v>
      </c>
      <c r="S517" t="str">
        <f t="shared" si="18"/>
        <v>Pas mercredi</v>
      </c>
      <c r="T517" t="str">
        <f t="shared" si="19"/>
        <v>Pas jeudi</v>
      </c>
      <c r="U517" t="str">
        <f t="shared" si="20"/>
        <v>Pas vendredi</v>
      </c>
      <c r="V517" t="str">
        <f t="shared" si="21"/>
        <v>Pas samedi</v>
      </c>
      <c r="W517" t="str">
        <f t="shared" si="22"/>
        <v>Pas dimanche</v>
      </c>
    </row>
    <row r="518" spans="14:23" x14ac:dyDescent="0.25">
      <c r="N518">
        <f t="shared" si="23"/>
        <v>0</v>
      </c>
      <c r="O518" t="b">
        <f t="shared" si="14"/>
        <v>0</v>
      </c>
      <c r="P518" t="b">
        <f t="shared" si="15"/>
        <v>0</v>
      </c>
      <c r="Q518" t="str">
        <f t="shared" si="16"/>
        <v>Pas lundi</v>
      </c>
      <c r="R518" t="str">
        <f t="shared" si="17"/>
        <v>Pas mardi</v>
      </c>
      <c r="S518" t="str">
        <f t="shared" si="18"/>
        <v>Pas mercredi</v>
      </c>
      <c r="T518" t="str">
        <f t="shared" si="19"/>
        <v>Pas jeudi</v>
      </c>
      <c r="U518" t="str">
        <f t="shared" si="20"/>
        <v>Pas vendredi</v>
      </c>
      <c r="V518" t="str">
        <f t="shared" si="21"/>
        <v>Pas samedi</v>
      </c>
      <c r="W518" t="str">
        <f t="shared" si="22"/>
        <v>Pas dimanche</v>
      </c>
    </row>
    <row r="519" spans="14:23" x14ac:dyDescent="0.25">
      <c r="N519">
        <f t="shared" si="23"/>
        <v>0</v>
      </c>
      <c r="O519" t="b">
        <f t="shared" si="14"/>
        <v>0</v>
      </c>
      <c r="P519" t="b">
        <f t="shared" si="15"/>
        <v>0</v>
      </c>
      <c r="Q519" t="str">
        <f t="shared" si="16"/>
        <v>Pas lundi</v>
      </c>
      <c r="R519" t="str">
        <f t="shared" si="17"/>
        <v>Pas mardi</v>
      </c>
      <c r="S519" t="str">
        <f t="shared" si="18"/>
        <v>Pas mercredi</v>
      </c>
      <c r="T519" t="str">
        <f t="shared" si="19"/>
        <v>Pas jeudi</v>
      </c>
      <c r="U519" t="str">
        <f t="shared" si="20"/>
        <v>Pas vendredi</v>
      </c>
      <c r="V519" t="str">
        <f t="shared" si="21"/>
        <v>Pas samedi</v>
      </c>
      <c r="W519" t="str">
        <f t="shared" si="22"/>
        <v>Pas dimanche</v>
      </c>
    </row>
    <row r="520" spans="14:23" x14ac:dyDescent="0.25">
      <c r="N520">
        <f t="shared" si="23"/>
        <v>0</v>
      </c>
      <c r="O520" t="b">
        <f t="shared" si="14"/>
        <v>0</v>
      </c>
      <c r="P520" t="b">
        <f t="shared" si="15"/>
        <v>0</v>
      </c>
      <c r="Q520" t="str">
        <f t="shared" si="16"/>
        <v>Pas lundi</v>
      </c>
      <c r="R520" t="str">
        <f t="shared" si="17"/>
        <v>Pas mardi</v>
      </c>
      <c r="S520" t="str">
        <f t="shared" si="18"/>
        <v>Pas mercredi</v>
      </c>
      <c r="T520" t="str">
        <f t="shared" si="19"/>
        <v>Pas jeudi</v>
      </c>
      <c r="U520" t="str">
        <f t="shared" si="20"/>
        <v>Pas vendredi</v>
      </c>
      <c r="V520" t="str">
        <f t="shared" si="21"/>
        <v>Pas samedi</v>
      </c>
      <c r="W520" t="str">
        <f t="shared" si="22"/>
        <v>Pas dimanche</v>
      </c>
    </row>
    <row r="521" spans="14:23" x14ac:dyDescent="0.25">
      <c r="N521">
        <f t="shared" si="23"/>
        <v>0</v>
      </c>
      <c r="O521" t="b">
        <f t="shared" si="14"/>
        <v>0</v>
      </c>
      <c r="P521" t="b">
        <f t="shared" si="15"/>
        <v>0</v>
      </c>
      <c r="Q521" t="str">
        <f t="shared" si="16"/>
        <v>Pas lundi</v>
      </c>
      <c r="R521" t="str">
        <f t="shared" si="17"/>
        <v>Pas mardi</v>
      </c>
      <c r="S521" t="str">
        <f t="shared" si="18"/>
        <v>Pas mercredi</v>
      </c>
      <c r="T521" t="str">
        <f t="shared" si="19"/>
        <v>Pas jeudi</v>
      </c>
      <c r="U521" t="str">
        <f t="shared" si="20"/>
        <v>Pas vendredi</v>
      </c>
      <c r="V521" t="str">
        <f t="shared" si="21"/>
        <v>Pas samedi</v>
      </c>
      <c r="W521" t="str">
        <f t="shared" si="22"/>
        <v>Pas dimanche</v>
      </c>
    </row>
    <row r="522" spans="14:23" x14ac:dyDescent="0.25">
      <c r="N522">
        <f t="shared" si="23"/>
        <v>0</v>
      </c>
      <c r="O522" t="b">
        <f t="shared" si="14"/>
        <v>0</v>
      </c>
      <c r="P522" t="b">
        <f t="shared" si="15"/>
        <v>0</v>
      </c>
      <c r="Q522" t="str">
        <f t="shared" si="16"/>
        <v>Pas lundi</v>
      </c>
      <c r="R522" t="str">
        <f t="shared" si="17"/>
        <v>Pas mardi</v>
      </c>
      <c r="S522" t="str">
        <f t="shared" si="18"/>
        <v>Pas mercredi</v>
      </c>
      <c r="T522" t="str">
        <f t="shared" si="19"/>
        <v>Pas jeudi</v>
      </c>
      <c r="U522" t="str">
        <f t="shared" si="20"/>
        <v>Pas vendredi</v>
      </c>
      <c r="V522" t="str">
        <f t="shared" si="21"/>
        <v>Pas samedi</v>
      </c>
      <c r="W522" t="str">
        <f t="shared" si="22"/>
        <v>Pas dimanche</v>
      </c>
    </row>
    <row r="523" spans="14:23" x14ac:dyDescent="0.25">
      <c r="N523">
        <f t="shared" si="23"/>
        <v>0</v>
      </c>
      <c r="O523" t="b">
        <f t="shared" si="14"/>
        <v>0</v>
      </c>
      <c r="P523" t="b">
        <f t="shared" si="15"/>
        <v>0</v>
      </c>
      <c r="Q523" t="str">
        <f t="shared" si="16"/>
        <v>Pas lundi</v>
      </c>
      <c r="R523" t="str">
        <f t="shared" si="17"/>
        <v>Pas mardi</v>
      </c>
      <c r="S523" t="str">
        <f t="shared" si="18"/>
        <v>Pas mercredi</v>
      </c>
      <c r="T523" t="str">
        <f t="shared" si="19"/>
        <v>Pas jeudi</v>
      </c>
      <c r="U523" t="str">
        <f t="shared" si="20"/>
        <v>Pas vendredi</v>
      </c>
      <c r="V523" t="str">
        <f t="shared" si="21"/>
        <v>Pas samedi</v>
      </c>
      <c r="W523" t="str">
        <f t="shared" si="22"/>
        <v>Pas dimanche</v>
      </c>
    </row>
    <row r="524" spans="14:23" x14ac:dyDescent="0.25">
      <c r="N524">
        <f t="shared" si="23"/>
        <v>0</v>
      </c>
      <c r="O524" t="b">
        <f t="shared" si="14"/>
        <v>0</v>
      </c>
      <c r="P524" t="b">
        <f t="shared" si="15"/>
        <v>0</v>
      </c>
      <c r="Q524" t="str">
        <f t="shared" si="16"/>
        <v>Pas lundi</v>
      </c>
      <c r="R524" t="str">
        <f t="shared" si="17"/>
        <v>Pas mardi</v>
      </c>
      <c r="S524" t="str">
        <f t="shared" si="18"/>
        <v>Pas mercredi</v>
      </c>
      <c r="T524" t="str">
        <f t="shared" si="19"/>
        <v>Pas jeudi</v>
      </c>
      <c r="U524" t="str">
        <f t="shared" si="20"/>
        <v>Pas vendredi</v>
      </c>
      <c r="V524" t="str">
        <f t="shared" si="21"/>
        <v>Pas samedi</v>
      </c>
      <c r="W524" t="str">
        <f t="shared" si="22"/>
        <v>Pas dimanche</v>
      </c>
    </row>
    <row r="525" spans="14:23" x14ac:dyDescent="0.25">
      <c r="N525">
        <f t="shared" si="23"/>
        <v>0</v>
      </c>
      <c r="O525" t="b">
        <f t="shared" si="14"/>
        <v>0</v>
      </c>
      <c r="P525" t="b">
        <f t="shared" si="15"/>
        <v>0</v>
      </c>
      <c r="Q525" t="str">
        <f t="shared" si="16"/>
        <v>Pas lundi</v>
      </c>
      <c r="R525" t="str">
        <f t="shared" si="17"/>
        <v>Pas mardi</v>
      </c>
      <c r="S525" t="str">
        <f t="shared" si="18"/>
        <v>Pas mercredi</v>
      </c>
      <c r="T525" t="str">
        <f t="shared" si="19"/>
        <v>Pas jeudi</v>
      </c>
      <c r="U525" t="str">
        <f t="shared" si="20"/>
        <v>Pas vendredi</v>
      </c>
      <c r="V525" t="str">
        <f t="shared" si="21"/>
        <v>Pas samedi</v>
      </c>
      <c r="W525" t="str">
        <f t="shared" si="22"/>
        <v>Pas dimanche</v>
      </c>
    </row>
    <row r="526" spans="14:23" x14ac:dyDescent="0.25">
      <c r="N526">
        <f t="shared" si="23"/>
        <v>0</v>
      </c>
      <c r="O526" t="b">
        <f t="shared" si="14"/>
        <v>0</v>
      </c>
      <c r="P526" t="b">
        <f t="shared" si="15"/>
        <v>0</v>
      </c>
      <c r="Q526" t="str">
        <f t="shared" si="16"/>
        <v>Pas lundi</v>
      </c>
      <c r="R526" t="str">
        <f t="shared" si="17"/>
        <v>Pas mardi</v>
      </c>
      <c r="S526" t="str">
        <f t="shared" si="18"/>
        <v>Pas mercredi</v>
      </c>
      <c r="T526" t="str">
        <f t="shared" si="19"/>
        <v>Pas jeudi</v>
      </c>
      <c r="U526" t="str">
        <f t="shared" si="20"/>
        <v>Pas vendredi</v>
      </c>
      <c r="V526" t="str">
        <f t="shared" si="21"/>
        <v>Pas samedi</v>
      </c>
      <c r="W526" t="str">
        <f t="shared" si="22"/>
        <v>Pas dimanche</v>
      </c>
    </row>
    <row r="527" spans="14:23" x14ac:dyDescent="0.25">
      <c r="N527">
        <f t="shared" si="23"/>
        <v>0</v>
      </c>
      <c r="O527" t="b">
        <f t="shared" si="14"/>
        <v>0</v>
      </c>
      <c r="P527" t="b">
        <f t="shared" si="15"/>
        <v>0</v>
      </c>
      <c r="Q527" t="str">
        <f t="shared" si="16"/>
        <v>Pas lundi</v>
      </c>
      <c r="R527" t="str">
        <f t="shared" si="17"/>
        <v>Pas mardi</v>
      </c>
      <c r="S527" t="str">
        <f t="shared" si="18"/>
        <v>Pas mercredi</v>
      </c>
      <c r="T527" t="str">
        <f t="shared" si="19"/>
        <v>Pas jeudi</v>
      </c>
      <c r="U527" t="str">
        <f t="shared" si="20"/>
        <v>Pas vendredi</v>
      </c>
      <c r="V527" t="str">
        <f t="shared" si="21"/>
        <v>Pas samedi</v>
      </c>
      <c r="W527" t="str">
        <f t="shared" si="22"/>
        <v>Pas dimanche</v>
      </c>
    </row>
    <row r="528" spans="14:23" x14ac:dyDescent="0.25">
      <c r="N528">
        <f t="shared" si="23"/>
        <v>0</v>
      </c>
      <c r="O528" t="b">
        <f t="shared" si="14"/>
        <v>0</v>
      </c>
      <c r="P528" t="b">
        <f t="shared" si="15"/>
        <v>0</v>
      </c>
      <c r="Q528" t="str">
        <f t="shared" si="16"/>
        <v>Pas lundi</v>
      </c>
      <c r="R528" t="str">
        <f t="shared" si="17"/>
        <v>Pas mardi</v>
      </c>
      <c r="S528" t="str">
        <f t="shared" si="18"/>
        <v>Pas mercredi</v>
      </c>
      <c r="T528" t="str">
        <f t="shared" si="19"/>
        <v>Pas jeudi</v>
      </c>
      <c r="U528" t="str">
        <f t="shared" si="20"/>
        <v>Pas vendredi</v>
      </c>
      <c r="V528" t="str">
        <f t="shared" si="21"/>
        <v>Pas samedi</v>
      </c>
      <c r="W528" t="str">
        <f t="shared" si="22"/>
        <v>Pas dimanche</v>
      </c>
    </row>
    <row r="529" spans="14:23" x14ac:dyDescent="0.25">
      <c r="N529">
        <f t="shared" si="23"/>
        <v>0</v>
      </c>
      <c r="O529" t="b">
        <f t="shared" si="14"/>
        <v>0</v>
      </c>
      <c r="P529" t="b">
        <f t="shared" si="15"/>
        <v>0</v>
      </c>
      <c r="Q529" t="str">
        <f t="shared" si="16"/>
        <v>Pas lundi</v>
      </c>
      <c r="R529" t="str">
        <f t="shared" si="17"/>
        <v>Pas mardi</v>
      </c>
      <c r="S529" t="str">
        <f t="shared" si="18"/>
        <v>Pas mercredi</v>
      </c>
      <c r="T529" t="str">
        <f t="shared" si="19"/>
        <v>Pas jeudi</v>
      </c>
      <c r="U529" t="str">
        <f t="shared" si="20"/>
        <v>Pas vendredi</v>
      </c>
      <c r="V529" t="str">
        <f t="shared" si="21"/>
        <v>Pas samedi</v>
      </c>
      <c r="W529" t="str">
        <f t="shared" si="22"/>
        <v>Pas dimanche</v>
      </c>
    </row>
    <row r="530" spans="14:23" x14ac:dyDescent="0.25">
      <c r="N530">
        <f t="shared" si="23"/>
        <v>0</v>
      </c>
      <c r="O530" t="b">
        <f t="shared" si="14"/>
        <v>0</v>
      </c>
      <c r="P530" t="b">
        <f t="shared" si="15"/>
        <v>0</v>
      </c>
      <c r="Q530" t="str">
        <f t="shared" si="16"/>
        <v>Pas lundi</v>
      </c>
      <c r="R530" t="str">
        <f t="shared" si="17"/>
        <v>Pas mardi</v>
      </c>
      <c r="S530" t="str">
        <f t="shared" si="18"/>
        <v>Pas mercredi</v>
      </c>
      <c r="T530" t="str">
        <f t="shared" si="19"/>
        <v>Pas jeudi</v>
      </c>
      <c r="U530" t="str">
        <f t="shared" si="20"/>
        <v>Pas vendredi</v>
      </c>
      <c r="V530" t="str">
        <f t="shared" si="21"/>
        <v>Pas samedi</v>
      </c>
      <c r="W530" t="str">
        <f t="shared" si="22"/>
        <v>Pas dimanche</v>
      </c>
    </row>
    <row r="531" spans="14:23" x14ac:dyDescent="0.25">
      <c r="N531">
        <f t="shared" si="23"/>
        <v>0</v>
      </c>
      <c r="O531" t="b">
        <f t="shared" si="14"/>
        <v>0</v>
      </c>
      <c r="P531" t="b">
        <f t="shared" si="15"/>
        <v>0</v>
      </c>
      <c r="Q531" t="str">
        <f t="shared" si="16"/>
        <v>Pas lundi</v>
      </c>
      <c r="R531" t="str">
        <f t="shared" si="17"/>
        <v>Pas mardi</v>
      </c>
      <c r="S531" t="str">
        <f t="shared" si="18"/>
        <v>Pas mercredi</v>
      </c>
      <c r="T531" t="str">
        <f t="shared" si="19"/>
        <v>Pas jeudi</v>
      </c>
      <c r="U531" t="str">
        <f t="shared" si="20"/>
        <v>Pas vendredi</v>
      </c>
      <c r="V531" t="str">
        <f t="shared" si="21"/>
        <v>Pas samedi</v>
      </c>
      <c r="W531" t="str">
        <f t="shared" si="22"/>
        <v>Pas dimanche</v>
      </c>
    </row>
    <row r="532" spans="14:23" x14ac:dyDescent="0.25">
      <c r="N532">
        <f t="shared" si="23"/>
        <v>0</v>
      </c>
      <c r="O532" t="b">
        <f t="shared" si="14"/>
        <v>0</v>
      </c>
      <c r="P532" t="b">
        <f t="shared" si="15"/>
        <v>0</v>
      </c>
      <c r="Q532" t="str">
        <f t="shared" si="16"/>
        <v>Pas lundi</v>
      </c>
      <c r="R532" t="str">
        <f t="shared" si="17"/>
        <v>Pas mardi</v>
      </c>
      <c r="S532" t="str">
        <f t="shared" si="18"/>
        <v>Pas mercredi</v>
      </c>
      <c r="T532" t="str">
        <f t="shared" si="19"/>
        <v>Pas jeudi</v>
      </c>
      <c r="U532" t="str">
        <f t="shared" si="20"/>
        <v>Pas vendredi</v>
      </c>
      <c r="V532" t="str">
        <f t="shared" si="21"/>
        <v>Pas samedi</v>
      </c>
      <c r="W532" t="str">
        <f t="shared" si="22"/>
        <v>Pas dimanche</v>
      </c>
    </row>
    <row r="533" spans="14:23" x14ac:dyDescent="0.25">
      <c r="N533">
        <f t="shared" si="23"/>
        <v>0</v>
      </c>
      <c r="O533" t="b">
        <f t="shared" si="14"/>
        <v>0</v>
      </c>
      <c r="P533" t="b">
        <f t="shared" si="15"/>
        <v>0</v>
      </c>
      <c r="Q533" t="str">
        <f t="shared" si="16"/>
        <v>Pas lundi</v>
      </c>
      <c r="R533" t="str">
        <f t="shared" si="17"/>
        <v>Pas mardi</v>
      </c>
      <c r="S533" t="str">
        <f t="shared" si="18"/>
        <v>Pas mercredi</v>
      </c>
      <c r="T533" t="str">
        <f t="shared" si="19"/>
        <v>Pas jeudi</v>
      </c>
      <c r="U533" t="str">
        <f t="shared" si="20"/>
        <v>Pas vendredi</v>
      </c>
      <c r="V533" t="str">
        <f t="shared" si="21"/>
        <v>Pas samedi</v>
      </c>
      <c r="W533" t="str">
        <f t="shared" si="22"/>
        <v>Pas dimanche</v>
      </c>
    </row>
    <row r="534" spans="14:23" x14ac:dyDescent="0.25">
      <c r="N534">
        <f t="shared" si="23"/>
        <v>0</v>
      </c>
      <c r="O534" t="b">
        <f t="shared" si="14"/>
        <v>0</v>
      </c>
      <c r="P534" t="b">
        <f t="shared" si="15"/>
        <v>0</v>
      </c>
      <c r="Q534" t="str">
        <f t="shared" si="16"/>
        <v>Pas lundi</v>
      </c>
      <c r="R534" t="str">
        <f t="shared" si="17"/>
        <v>Pas mardi</v>
      </c>
      <c r="S534" t="str">
        <f t="shared" si="18"/>
        <v>Pas mercredi</v>
      </c>
      <c r="T534" t="str">
        <f t="shared" si="19"/>
        <v>Pas jeudi</v>
      </c>
      <c r="U534" t="str">
        <f t="shared" si="20"/>
        <v>Pas vendredi</v>
      </c>
      <c r="V534" t="str">
        <f t="shared" si="21"/>
        <v>Pas samedi</v>
      </c>
      <c r="W534" t="str">
        <f t="shared" si="22"/>
        <v>Pas dimanche</v>
      </c>
    </row>
    <row r="535" spans="14:23" x14ac:dyDescent="0.25">
      <c r="N535">
        <f t="shared" si="23"/>
        <v>0</v>
      </c>
      <c r="O535" t="b">
        <f t="shared" si="14"/>
        <v>0</v>
      </c>
      <c r="P535" t="b">
        <f t="shared" si="15"/>
        <v>0</v>
      </c>
      <c r="Q535" t="str">
        <f t="shared" si="16"/>
        <v>Pas lundi</v>
      </c>
      <c r="R535" t="str">
        <f t="shared" si="17"/>
        <v>Pas mardi</v>
      </c>
      <c r="S535" t="str">
        <f t="shared" si="18"/>
        <v>Pas mercredi</v>
      </c>
      <c r="T535" t="str">
        <f t="shared" si="19"/>
        <v>Pas jeudi</v>
      </c>
      <c r="U535" t="str">
        <f t="shared" si="20"/>
        <v>Pas vendredi</v>
      </c>
      <c r="V535" t="str">
        <f t="shared" si="21"/>
        <v>Pas samedi</v>
      </c>
      <c r="W535" t="str">
        <f t="shared" si="22"/>
        <v>Pas dimanche</v>
      </c>
    </row>
    <row r="536" spans="14:23" x14ac:dyDescent="0.25">
      <c r="N536">
        <f t="shared" si="23"/>
        <v>0</v>
      </c>
      <c r="O536" t="b">
        <f t="shared" si="14"/>
        <v>0</v>
      </c>
      <c r="P536" t="b">
        <f t="shared" si="15"/>
        <v>0</v>
      </c>
      <c r="Q536" t="str">
        <f t="shared" si="16"/>
        <v>Pas lundi</v>
      </c>
      <c r="R536" t="str">
        <f t="shared" si="17"/>
        <v>Pas mardi</v>
      </c>
      <c r="S536" t="str">
        <f t="shared" si="18"/>
        <v>Pas mercredi</v>
      </c>
      <c r="T536" t="str">
        <f t="shared" si="19"/>
        <v>Pas jeudi</v>
      </c>
      <c r="U536" t="str">
        <f t="shared" si="20"/>
        <v>Pas vendredi</v>
      </c>
      <c r="V536" t="str">
        <f t="shared" si="21"/>
        <v>Pas samedi</v>
      </c>
      <c r="W536" t="str">
        <f t="shared" si="22"/>
        <v>Pas dimanche</v>
      </c>
    </row>
    <row r="537" spans="14:23" x14ac:dyDescent="0.25">
      <c r="N537">
        <f t="shared" si="23"/>
        <v>0</v>
      </c>
      <c r="O537" t="b">
        <f t="shared" si="14"/>
        <v>0</v>
      </c>
      <c r="P537" t="b">
        <f t="shared" si="15"/>
        <v>0</v>
      </c>
      <c r="Q537" t="str">
        <f t="shared" si="16"/>
        <v>Pas lundi</v>
      </c>
      <c r="R537" t="str">
        <f t="shared" si="17"/>
        <v>Pas mardi</v>
      </c>
      <c r="S537" t="str">
        <f t="shared" si="18"/>
        <v>Pas mercredi</v>
      </c>
      <c r="T537" t="str">
        <f t="shared" si="19"/>
        <v>Pas jeudi</v>
      </c>
      <c r="U537" t="str">
        <f t="shared" si="20"/>
        <v>Pas vendredi</v>
      </c>
      <c r="V537" t="str">
        <f t="shared" si="21"/>
        <v>Pas samedi</v>
      </c>
      <c r="W537" t="str">
        <f t="shared" si="22"/>
        <v>Pas dimanche</v>
      </c>
    </row>
    <row r="538" spans="14:23" x14ac:dyDescent="0.25">
      <c r="N538">
        <f t="shared" si="23"/>
        <v>0</v>
      </c>
      <c r="O538" t="b">
        <f t="shared" si="14"/>
        <v>0</v>
      </c>
      <c r="P538" t="b">
        <f t="shared" si="15"/>
        <v>0</v>
      </c>
      <c r="Q538" t="str">
        <f t="shared" si="16"/>
        <v>Pas lundi</v>
      </c>
      <c r="R538" t="str">
        <f t="shared" si="17"/>
        <v>Pas mardi</v>
      </c>
      <c r="S538" t="str">
        <f t="shared" si="18"/>
        <v>Pas mercredi</v>
      </c>
      <c r="T538" t="str">
        <f t="shared" si="19"/>
        <v>Pas jeudi</v>
      </c>
      <c r="U538" t="str">
        <f t="shared" si="20"/>
        <v>Pas vendredi</v>
      </c>
      <c r="V538" t="str">
        <f t="shared" si="21"/>
        <v>Pas samedi</v>
      </c>
      <c r="W538" t="str">
        <f t="shared" si="22"/>
        <v>Pas dimanche</v>
      </c>
    </row>
    <row r="539" spans="14:23" x14ac:dyDescent="0.25">
      <c r="N539">
        <f t="shared" si="23"/>
        <v>0</v>
      </c>
      <c r="O539" t="b">
        <f t="shared" si="14"/>
        <v>0</v>
      </c>
      <c r="P539" t="b">
        <f t="shared" si="15"/>
        <v>0</v>
      </c>
      <c r="Q539" t="str">
        <f t="shared" si="16"/>
        <v>Pas lundi</v>
      </c>
      <c r="R539" t="str">
        <f t="shared" si="17"/>
        <v>Pas mardi</v>
      </c>
      <c r="S539" t="str">
        <f t="shared" si="18"/>
        <v>Pas mercredi</v>
      </c>
      <c r="T539" t="str">
        <f t="shared" si="19"/>
        <v>Pas jeudi</v>
      </c>
      <c r="U539" t="str">
        <f t="shared" si="20"/>
        <v>Pas vendredi</v>
      </c>
      <c r="V539" t="str">
        <f t="shared" si="21"/>
        <v>Pas samedi</v>
      </c>
      <c r="W539" t="str">
        <f t="shared" si="22"/>
        <v>Pas dimanche</v>
      </c>
    </row>
    <row r="540" spans="14:23" x14ac:dyDescent="0.25">
      <c r="N540">
        <f t="shared" si="23"/>
        <v>0</v>
      </c>
      <c r="O540" t="b">
        <f t="shared" si="14"/>
        <v>0</v>
      </c>
      <c r="P540" t="b">
        <f t="shared" si="15"/>
        <v>0</v>
      </c>
      <c r="Q540" t="str">
        <f t="shared" si="16"/>
        <v>Pas lundi</v>
      </c>
      <c r="R540" t="str">
        <f t="shared" si="17"/>
        <v>Pas mardi</v>
      </c>
      <c r="S540" t="str">
        <f t="shared" si="18"/>
        <v>Pas mercredi</v>
      </c>
      <c r="T540" t="str">
        <f t="shared" si="19"/>
        <v>Pas jeudi</v>
      </c>
      <c r="U540" t="str">
        <f t="shared" si="20"/>
        <v>Pas vendredi</v>
      </c>
      <c r="V540" t="str">
        <f t="shared" si="21"/>
        <v>Pas samedi</v>
      </c>
      <c r="W540" t="str">
        <f t="shared" si="22"/>
        <v>Pas dimanche</v>
      </c>
    </row>
    <row r="541" spans="14:23" x14ac:dyDescent="0.25">
      <c r="N541">
        <f t="shared" si="23"/>
        <v>0</v>
      </c>
      <c r="O541" t="b">
        <f t="shared" si="14"/>
        <v>0</v>
      </c>
      <c r="P541" t="b">
        <f t="shared" si="15"/>
        <v>0</v>
      </c>
      <c r="Q541" t="str">
        <f t="shared" si="16"/>
        <v>Pas lundi</v>
      </c>
      <c r="R541" t="str">
        <f t="shared" si="17"/>
        <v>Pas mardi</v>
      </c>
      <c r="S541" t="str">
        <f t="shared" si="18"/>
        <v>Pas mercredi</v>
      </c>
      <c r="T541" t="str">
        <f t="shared" si="19"/>
        <v>Pas jeudi</v>
      </c>
      <c r="U541" t="str">
        <f t="shared" si="20"/>
        <v>Pas vendredi</v>
      </c>
      <c r="V541" t="str">
        <f t="shared" si="21"/>
        <v>Pas samedi</v>
      </c>
      <c r="W541" t="str">
        <f t="shared" si="22"/>
        <v>Pas dimanche</v>
      </c>
    </row>
    <row r="542" spans="14:23" x14ac:dyDescent="0.25">
      <c r="N542">
        <f t="shared" si="23"/>
        <v>0</v>
      </c>
      <c r="O542" t="b">
        <f t="shared" si="14"/>
        <v>0</v>
      </c>
      <c r="P542" t="b">
        <f t="shared" si="15"/>
        <v>0</v>
      </c>
      <c r="Q542" t="str">
        <f t="shared" si="16"/>
        <v>Pas lundi</v>
      </c>
      <c r="R542" t="str">
        <f t="shared" si="17"/>
        <v>Pas mardi</v>
      </c>
      <c r="S542" t="str">
        <f t="shared" si="18"/>
        <v>Pas mercredi</v>
      </c>
      <c r="T542" t="str">
        <f t="shared" si="19"/>
        <v>Pas jeudi</v>
      </c>
      <c r="U542" t="str">
        <f t="shared" si="20"/>
        <v>Pas vendredi</v>
      </c>
      <c r="V542" t="str">
        <f t="shared" si="21"/>
        <v>Pas samedi</v>
      </c>
      <c r="W542" t="str">
        <f t="shared" si="22"/>
        <v>Pas dimanche</v>
      </c>
    </row>
    <row r="543" spans="14:23" x14ac:dyDescent="0.25">
      <c r="N543">
        <f t="shared" si="23"/>
        <v>0</v>
      </c>
      <c r="O543" t="b">
        <f t="shared" si="14"/>
        <v>0</v>
      </c>
      <c r="P543" t="b">
        <f t="shared" si="15"/>
        <v>0</v>
      </c>
      <c r="Q543" t="str">
        <f t="shared" si="16"/>
        <v>Pas lundi</v>
      </c>
      <c r="R543" t="str">
        <f t="shared" si="17"/>
        <v>Pas mardi</v>
      </c>
      <c r="S543" t="str">
        <f t="shared" si="18"/>
        <v>Pas mercredi</v>
      </c>
      <c r="T543" t="str">
        <f t="shared" si="19"/>
        <v>Pas jeudi</v>
      </c>
      <c r="U543" t="str">
        <f t="shared" si="20"/>
        <v>Pas vendredi</v>
      </c>
      <c r="V543" t="str">
        <f t="shared" si="21"/>
        <v>Pas samedi</v>
      </c>
      <c r="W543" t="str">
        <f t="shared" si="22"/>
        <v>Pas dimanche</v>
      </c>
    </row>
    <row r="544" spans="14:23" x14ac:dyDescent="0.25">
      <c r="N544">
        <f t="shared" si="23"/>
        <v>0</v>
      </c>
      <c r="O544" t="b">
        <f t="shared" si="14"/>
        <v>0</v>
      </c>
      <c r="P544" t="b">
        <f t="shared" si="15"/>
        <v>0</v>
      </c>
      <c r="Q544" t="str">
        <f t="shared" si="16"/>
        <v>Pas lundi</v>
      </c>
      <c r="R544" t="str">
        <f t="shared" si="17"/>
        <v>Pas mardi</v>
      </c>
      <c r="S544" t="str">
        <f t="shared" si="18"/>
        <v>Pas mercredi</v>
      </c>
      <c r="T544" t="str">
        <f t="shared" si="19"/>
        <v>Pas jeudi</v>
      </c>
      <c r="U544" t="str">
        <f t="shared" si="20"/>
        <v>Pas vendredi</v>
      </c>
      <c r="V544" t="str">
        <f t="shared" si="21"/>
        <v>Pas samedi</v>
      </c>
      <c r="W544" t="str">
        <f t="shared" si="22"/>
        <v>Pas dimanche</v>
      </c>
    </row>
    <row r="545" spans="14:23" x14ac:dyDescent="0.25">
      <c r="N545">
        <f t="shared" si="23"/>
        <v>0</v>
      </c>
      <c r="O545" t="b">
        <f t="shared" si="14"/>
        <v>0</v>
      </c>
      <c r="P545" t="b">
        <f t="shared" si="15"/>
        <v>0</v>
      </c>
      <c r="Q545" t="str">
        <f t="shared" si="16"/>
        <v>Pas lundi</v>
      </c>
      <c r="R545" t="str">
        <f t="shared" si="17"/>
        <v>Pas mardi</v>
      </c>
      <c r="S545" t="str">
        <f t="shared" si="18"/>
        <v>Pas mercredi</v>
      </c>
      <c r="T545" t="str">
        <f t="shared" si="19"/>
        <v>Pas jeudi</v>
      </c>
      <c r="U545" t="str">
        <f t="shared" si="20"/>
        <v>Pas vendredi</v>
      </c>
      <c r="V545" t="str">
        <f t="shared" si="21"/>
        <v>Pas samedi</v>
      </c>
      <c r="W545" t="str">
        <f t="shared" si="22"/>
        <v>Pas dimanche</v>
      </c>
    </row>
    <row r="546" spans="14:23" x14ac:dyDescent="0.25">
      <c r="N546">
        <f t="shared" si="23"/>
        <v>0</v>
      </c>
      <c r="O546" t="b">
        <f t="shared" si="14"/>
        <v>0</v>
      </c>
      <c r="P546" t="b">
        <f t="shared" si="15"/>
        <v>0</v>
      </c>
      <c r="Q546" t="str">
        <f t="shared" si="16"/>
        <v>Pas lundi</v>
      </c>
      <c r="R546" t="str">
        <f t="shared" si="17"/>
        <v>Pas mardi</v>
      </c>
      <c r="S546" t="str">
        <f t="shared" si="18"/>
        <v>Pas mercredi</v>
      </c>
      <c r="T546" t="str">
        <f t="shared" si="19"/>
        <v>Pas jeudi</v>
      </c>
      <c r="U546" t="str">
        <f t="shared" si="20"/>
        <v>Pas vendredi</v>
      </c>
      <c r="V546" t="str">
        <f t="shared" si="21"/>
        <v>Pas samedi</v>
      </c>
      <c r="W546" t="str">
        <f t="shared" si="22"/>
        <v>Pas dimanche</v>
      </c>
    </row>
    <row r="547" spans="14:23" x14ac:dyDescent="0.25">
      <c r="N547">
        <f t="shared" si="23"/>
        <v>0</v>
      </c>
      <c r="O547" t="b">
        <f t="shared" si="14"/>
        <v>0</v>
      </c>
      <c r="P547" t="b">
        <f t="shared" si="15"/>
        <v>0</v>
      </c>
      <c r="Q547" t="str">
        <f t="shared" si="16"/>
        <v>Pas lundi</v>
      </c>
      <c r="R547" t="str">
        <f t="shared" si="17"/>
        <v>Pas mardi</v>
      </c>
      <c r="S547" t="str">
        <f t="shared" si="18"/>
        <v>Pas mercredi</v>
      </c>
      <c r="T547" t="str">
        <f t="shared" si="19"/>
        <v>Pas jeudi</v>
      </c>
      <c r="U547" t="str">
        <f t="shared" si="20"/>
        <v>Pas vendredi</v>
      </c>
      <c r="V547" t="str">
        <f t="shared" si="21"/>
        <v>Pas samedi</v>
      </c>
      <c r="W547" t="str">
        <f t="shared" si="22"/>
        <v>Pas dimanche</v>
      </c>
    </row>
    <row r="548" spans="14:23" x14ac:dyDescent="0.25">
      <c r="N548">
        <f t="shared" si="23"/>
        <v>0</v>
      </c>
      <c r="O548" t="b">
        <f t="shared" si="14"/>
        <v>0</v>
      </c>
      <c r="P548" t="b">
        <f t="shared" si="15"/>
        <v>0</v>
      </c>
      <c r="Q548" t="str">
        <f t="shared" si="16"/>
        <v>Pas lundi</v>
      </c>
      <c r="R548" t="str">
        <f t="shared" si="17"/>
        <v>Pas mardi</v>
      </c>
      <c r="S548" t="str">
        <f t="shared" si="18"/>
        <v>Pas mercredi</v>
      </c>
      <c r="T548" t="str">
        <f t="shared" si="19"/>
        <v>Pas jeudi</v>
      </c>
      <c r="U548" t="str">
        <f t="shared" si="20"/>
        <v>Pas vendredi</v>
      </c>
      <c r="V548" t="str">
        <f t="shared" si="21"/>
        <v>Pas samedi</v>
      </c>
      <c r="W548" t="str">
        <f t="shared" si="22"/>
        <v>Pas dimanche</v>
      </c>
    </row>
    <row r="549" spans="14:23" x14ac:dyDescent="0.25">
      <c r="N549">
        <f t="shared" si="23"/>
        <v>0</v>
      </c>
      <c r="O549" t="b">
        <f t="shared" si="14"/>
        <v>0</v>
      </c>
      <c r="P549" t="b">
        <f t="shared" si="15"/>
        <v>0</v>
      </c>
      <c r="Q549" t="str">
        <f t="shared" si="16"/>
        <v>Pas lundi</v>
      </c>
      <c r="R549" t="str">
        <f t="shared" si="17"/>
        <v>Pas mardi</v>
      </c>
      <c r="S549" t="str">
        <f t="shared" si="18"/>
        <v>Pas mercredi</v>
      </c>
      <c r="T549" t="str">
        <f t="shared" si="19"/>
        <v>Pas jeudi</v>
      </c>
      <c r="U549" t="str">
        <f t="shared" si="20"/>
        <v>Pas vendredi</v>
      </c>
      <c r="V549" t="str">
        <f t="shared" si="21"/>
        <v>Pas samedi</v>
      </c>
      <c r="W549" t="str">
        <f t="shared" si="22"/>
        <v>Pas dimanche</v>
      </c>
    </row>
    <row r="550" spans="14:23" x14ac:dyDescent="0.25">
      <c r="N550">
        <f t="shared" si="23"/>
        <v>0</v>
      </c>
      <c r="O550" t="b">
        <f t="shared" si="14"/>
        <v>0</v>
      </c>
      <c r="P550" t="b">
        <f t="shared" si="15"/>
        <v>0</v>
      </c>
      <c r="Q550" t="str">
        <f t="shared" si="16"/>
        <v>Pas lundi</v>
      </c>
      <c r="R550" t="str">
        <f t="shared" si="17"/>
        <v>Pas mardi</v>
      </c>
      <c r="S550" t="str">
        <f t="shared" si="18"/>
        <v>Pas mercredi</v>
      </c>
      <c r="T550" t="str">
        <f t="shared" si="19"/>
        <v>Pas jeudi</v>
      </c>
      <c r="U550" t="str">
        <f t="shared" si="20"/>
        <v>Pas vendredi</v>
      </c>
      <c r="V550" t="str">
        <f t="shared" si="21"/>
        <v>Pas samedi</v>
      </c>
      <c r="W550" t="str">
        <f t="shared" si="22"/>
        <v>Pas dimanche</v>
      </c>
    </row>
    <row r="551" spans="14:23" x14ac:dyDescent="0.25">
      <c r="N551">
        <f t="shared" si="23"/>
        <v>0</v>
      </c>
      <c r="O551" t="b">
        <f t="shared" si="14"/>
        <v>0</v>
      </c>
      <c r="P551" t="b">
        <f t="shared" si="15"/>
        <v>0</v>
      </c>
      <c r="Q551" t="str">
        <f t="shared" si="16"/>
        <v>Pas lundi</v>
      </c>
      <c r="R551" t="str">
        <f t="shared" si="17"/>
        <v>Pas mardi</v>
      </c>
      <c r="S551" t="str">
        <f t="shared" si="18"/>
        <v>Pas mercredi</v>
      </c>
      <c r="T551" t="str">
        <f t="shared" si="19"/>
        <v>Pas jeudi</v>
      </c>
      <c r="U551" t="str">
        <f t="shared" si="20"/>
        <v>Pas vendredi</v>
      </c>
      <c r="V551" t="str">
        <f t="shared" si="21"/>
        <v>Pas samedi</v>
      </c>
      <c r="W551" t="str">
        <f t="shared" si="22"/>
        <v>Pas dimanche</v>
      </c>
    </row>
    <row r="552" spans="14:23" x14ac:dyDescent="0.25">
      <c r="N552">
        <f t="shared" si="23"/>
        <v>0</v>
      </c>
      <c r="O552" t="b">
        <f t="shared" si="14"/>
        <v>0</v>
      </c>
      <c r="P552" t="b">
        <f t="shared" si="15"/>
        <v>0</v>
      </c>
      <c r="Q552" t="str">
        <f t="shared" si="16"/>
        <v>Pas lundi</v>
      </c>
      <c r="R552" t="str">
        <f t="shared" si="17"/>
        <v>Pas mardi</v>
      </c>
      <c r="S552" t="str">
        <f t="shared" si="18"/>
        <v>Pas mercredi</v>
      </c>
      <c r="T552" t="str">
        <f t="shared" si="19"/>
        <v>Pas jeudi</v>
      </c>
      <c r="U552" t="str">
        <f t="shared" si="20"/>
        <v>Pas vendredi</v>
      </c>
      <c r="V552" t="str">
        <f t="shared" si="21"/>
        <v>Pas samedi</v>
      </c>
      <c r="W552" t="str">
        <f t="shared" si="22"/>
        <v>Pas dimanche</v>
      </c>
    </row>
    <row r="553" spans="14:23" x14ac:dyDescent="0.25">
      <c r="N553">
        <f t="shared" si="23"/>
        <v>0</v>
      </c>
      <c r="O553" t="b">
        <f t="shared" si="14"/>
        <v>0</v>
      </c>
      <c r="P553" t="b">
        <f t="shared" si="15"/>
        <v>0</v>
      </c>
      <c r="Q553" t="str">
        <f t="shared" si="16"/>
        <v>Pas lundi</v>
      </c>
      <c r="R553" t="str">
        <f t="shared" si="17"/>
        <v>Pas mardi</v>
      </c>
      <c r="S553" t="str">
        <f t="shared" si="18"/>
        <v>Pas mercredi</v>
      </c>
      <c r="T553" t="str">
        <f t="shared" si="19"/>
        <v>Pas jeudi</v>
      </c>
      <c r="U553" t="str">
        <f t="shared" si="20"/>
        <v>Pas vendredi</v>
      </c>
      <c r="V553" t="str">
        <f t="shared" si="21"/>
        <v>Pas samedi</v>
      </c>
      <c r="W553" t="str">
        <f t="shared" si="22"/>
        <v>Pas dimanche</v>
      </c>
    </row>
    <row r="554" spans="14:23" x14ac:dyDescent="0.25">
      <c r="N554">
        <f t="shared" si="23"/>
        <v>0</v>
      </c>
      <c r="O554" t="b">
        <f t="shared" si="14"/>
        <v>0</v>
      </c>
      <c r="P554" t="b">
        <f t="shared" si="15"/>
        <v>0</v>
      </c>
      <c r="Q554" t="str">
        <f t="shared" si="16"/>
        <v>Pas lundi</v>
      </c>
      <c r="R554" t="str">
        <f t="shared" si="17"/>
        <v>Pas mardi</v>
      </c>
      <c r="S554" t="str">
        <f t="shared" si="18"/>
        <v>Pas mercredi</v>
      </c>
      <c r="T554" t="str">
        <f t="shared" si="19"/>
        <v>Pas jeudi</v>
      </c>
      <c r="U554" t="str">
        <f t="shared" si="20"/>
        <v>Pas vendredi</v>
      </c>
      <c r="V554" t="str">
        <f t="shared" si="21"/>
        <v>Pas samedi</v>
      </c>
      <c r="W554" t="str">
        <f t="shared" si="22"/>
        <v>Pas dimanche</v>
      </c>
    </row>
    <row r="555" spans="14:23" x14ac:dyDescent="0.25">
      <c r="N555">
        <f t="shared" si="23"/>
        <v>0</v>
      </c>
      <c r="O555" t="b">
        <f t="shared" si="14"/>
        <v>0</v>
      </c>
      <c r="P555" t="b">
        <f t="shared" si="15"/>
        <v>0</v>
      </c>
      <c r="Q555" t="str">
        <f t="shared" si="16"/>
        <v>Pas lundi</v>
      </c>
      <c r="R555" t="str">
        <f t="shared" si="17"/>
        <v>Pas mardi</v>
      </c>
      <c r="S555" t="str">
        <f t="shared" si="18"/>
        <v>Pas mercredi</v>
      </c>
      <c r="T555" t="str">
        <f t="shared" si="19"/>
        <v>Pas jeudi</v>
      </c>
      <c r="U555" t="str">
        <f t="shared" si="20"/>
        <v>Pas vendredi</v>
      </c>
      <c r="V555" t="str">
        <f t="shared" si="21"/>
        <v>Pas samedi</v>
      </c>
      <c r="W555" t="str">
        <f t="shared" si="22"/>
        <v>Pas dimanche</v>
      </c>
    </row>
    <row r="556" spans="14:23" x14ac:dyDescent="0.25">
      <c r="N556">
        <f t="shared" si="23"/>
        <v>0</v>
      </c>
      <c r="O556" t="b">
        <f t="shared" si="14"/>
        <v>0</v>
      </c>
      <c r="P556" t="b">
        <f t="shared" si="15"/>
        <v>0</v>
      </c>
      <c r="Q556" t="str">
        <f t="shared" si="16"/>
        <v>Pas lundi</v>
      </c>
      <c r="R556" t="str">
        <f t="shared" si="17"/>
        <v>Pas mardi</v>
      </c>
      <c r="S556" t="str">
        <f t="shared" si="18"/>
        <v>Pas mercredi</v>
      </c>
      <c r="T556" t="str">
        <f t="shared" si="19"/>
        <v>Pas jeudi</v>
      </c>
      <c r="U556" t="str">
        <f t="shared" si="20"/>
        <v>Pas vendredi</v>
      </c>
      <c r="V556" t="str">
        <f t="shared" si="21"/>
        <v>Pas samedi</v>
      </c>
      <c r="W556" t="str">
        <f t="shared" si="22"/>
        <v>Pas dimanche</v>
      </c>
    </row>
    <row r="557" spans="14:23" x14ac:dyDescent="0.25">
      <c r="N557">
        <f t="shared" si="23"/>
        <v>0</v>
      </c>
      <c r="O557" t="b">
        <f t="shared" si="14"/>
        <v>0</v>
      </c>
      <c r="P557" t="b">
        <f t="shared" si="15"/>
        <v>0</v>
      </c>
      <c r="Q557" t="str">
        <f t="shared" si="16"/>
        <v>Pas lundi</v>
      </c>
      <c r="R557" t="str">
        <f t="shared" si="17"/>
        <v>Pas mardi</v>
      </c>
      <c r="S557" t="str">
        <f t="shared" si="18"/>
        <v>Pas mercredi</v>
      </c>
      <c r="T557" t="str">
        <f t="shared" si="19"/>
        <v>Pas jeudi</v>
      </c>
      <c r="U557" t="str">
        <f t="shared" si="20"/>
        <v>Pas vendredi</v>
      </c>
      <c r="V557" t="str">
        <f t="shared" si="21"/>
        <v>Pas samedi</v>
      </c>
      <c r="W557" t="str">
        <f t="shared" si="22"/>
        <v>Pas dimanche</v>
      </c>
    </row>
    <row r="558" spans="14:23" x14ac:dyDescent="0.25">
      <c r="N558">
        <f t="shared" si="23"/>
        <v>0</v>
      </c>
      <c r="O558" t="b">
        <f t="shared" si="14"/>
        <v>0</v>
      </c>
      <c r="P558" t="b">
        <f t="shared" si="15"/>
        <v>0</v>
      </c>
      <c r="Q558" t="str">
        <f t="shared" si="16"/>
        <v>Pas lundi</v>
      </c>
      <c r="R558" t="str">
        <f t="shared" si="17"/>
        <v>Pas mardi</v>
      </c>
      <c r="S558" t="str">
        <f t="shared" si="18"/>
        <v>Pas mercredi</v>
      </c>
      <c r="T558" t="str">
        <f t="shared" si="19"/>
        <v>Pas jeudi</v>
      </c>
      <c r="U558" t="str">
        <f t="shared" si="20"/>
        <v>Pas vendredi</v>
      </c>
      <c r="V558" t="str">
        <f t="shared" si="21"/>
        <v>Pas samedi</v>
      </c>
      <c r="W558" t="str">
        <f t="shared" si="22"/>
        <v>Pas dimanche</v>
      </c>
    </row>
    <row r="559" spans="14:23" x14ac:dyDescent="0.25">
      <c r="N559">
        <f t="shared" si="23"/>
        <v>0</v>
      </c>
      <c r="O559" t="b">
        <f t="shared" si="14"/>
        <v>0</v>
      </c>
      <c r="P559" t="b">
        <f t="shared" si="15"/>
        <v>0</v>
      </c>
      <c r="Q559" t="str">
        <f t="shared" si="16"/>
        <v>Pas lundi</v>
      </c>
      <c r="R559" t="str">
        <f t="shared" si="17"/>
        <v>Pas mardi</v>
      </c>
      <c r="S559" t="str">
        <f t="shared" si="18"/>
        <v>Pas mercredi</v>
      </c>
      <c r="T559" t="str">
        <f t="shared" si="19"/>
        <v>Pas jeudi</v>
      </c>
      <c r="U559" t="str">
        <f t="shared" si="20"/>
        <v>Pas vendredi</v>
      </c>
      <c r="V559" t="str">
        <f t="shared" si="21"/>
        <v>Pas samedi</v>
      </c>
      <c r="W559" t="str">
        <f t="shared" si="22"/>
        <v>Pas dimanche</v>
      </c>
    </row>
    <row r="560" spans="14:23" x14ac:dyDescent="0.25">
      <c r="N560">
        <f t="shared" si="23"/>
        <v>0</v>
      </c>
      <c r="O560" t="b">
        <f t="shared" si="14"/>
        <v>0</v>
      </c>
      <c r="P560" t="b">
        <f t="shared" si="15"/>
        <v>0</v>
      </c>
      <c r="Q560" t="str">
        <f t="shared" si="16"/>
        <v>Pas lundi</v>
      </c>
      <c r="R560" t="str">
        <f t="shared" si="17"/>
        <v>Pas mardi</v>
      </c>
      <c r="S560" t="str">
        <f t="shared" si="18"/>
        <v>Pas mercredi</v>
      </c>
      <c r="T560" t="str">
        <f t="shared" si="19"/>
        <v>Pas jeudi</v>
      </c>
      <c r="U560" t="str">
        <f t="shared" si="20"/>
        <v>Pas vendredi</v>
      </c>
      <c r="V560" t="str">
        <f t="shared" si="21"/>
        <v>Pas samedi</v>
      </c>
      <c r="W560" t="str">
        <f t="shared" si="22"/>
        <v>Pas dimanche</v>
      </c>
    </row>
    <row r="561" spans="14:23" x14ac:dyDescent="0.25">
      <c r="N561">
        <f t="shared" si="23"/>
        <v>0</v>
      </c>
      <c r="O561" t="b">
        <f t="shared" si="14"/>
        <v>0</v>
      </c>
      <c r="P561" t="b">
        <f t="shared" si="15"/>
        <v>0</v>
      </c>
      <c r="Q561" t="str">
        <f t="shared" si="16"/>
        <v>Pas lundi</v>
      </c>
      <c r="R561" t="str">
        <f t="shared" si="17"/>
        <v>Pas mardi</v>
      </c>
      <c r="S561" t="str">
        <f t="shared" si="18"/>
        <v>Pas mercredi</v>
      </c>
      <c r="T561" t="str">
        <f t="shared" si="19"/>
        <v>Pas jeudi</v>
      </c>
      <c r="U561" t="str">
        <f t="shared" si="20"/>
        <v>Pas vendredi</v>
      </c>
      <c r="V561" t="str">
        <f t="shared" si="21"/>
        <v>Pas samedi</v>
      </c>
      <c r="W561" t="str">
        <f t="shared" si="22"/>
        <v>Pas dimanche</v>
      </c>
    </row>
    <row r="562" spans="14:23" x14ac:dyDescent="0.25">
      <c r="N562">
        <f t="shared" si="23"/>
        <v>0</v>
      </c>
      <c r="O562" t="b">
        <f t="shared" si="14"/>
        <v>0</v>
      </c>
      <c r="P562" t="b">
        <f t="shared" si="15"/>
        <v>0</v>
      </c>
      <c r="Q562" t="str">
        <f t="shared" si="16"/>
        <v>Pas lundi</v>
      </c>
      <c r="R562" t="str">
        <f t="shared" si="17"/>
        <v>Pas mardi</v>
      </c>
      <c r="S562" t="str">
        <f t="shared" si="18"/>
        <v>Pas mercredi</v>
      </c>
      <c r="T562" t="str">
        <f t="shared" si="19"/>
        <v>Pas jeudi</v>
      </c>
      <c r="U562" t="str">
        <f t="shared" si="20"/>
        <v>Pas vendredi</v>
      </c>
      <c r="V562" t="str">
        <f t="shared" si="21"/>
        <v>Pas samedi</v>
      </c>
      <c r="W562" t="str">
        <f t="shared" si="22"/>
        <v>Pas dimanche</v>
      </c>
    </row>
    <row r="563" spans="14:23" x14ac:dyDescent="0.25">
      <c r="N563">
        <f t="shared" si="23"/>
        <v>0</v>
      </c>
      <c r="O563" t="b">
        <f t="shared" si="14"/>
        <v>0</v>
      </c>
      <c r="P563" t="b">
        <f t="shared" si="15"/>
        <v>0</v>
      </c>
      <c r="Q563" t="str">
        <f t="shared" si="16"/>
        <v>Pas lundi</v>
      </c>
      <c r="R563" t="str">
        <f t="shared" si="17"/>
        <v>Pas mardi</v>
      </c>
      <c r="S563" t="str">
        <f t="shared" si="18"/>
        <v>Pas mercredi</v>
      </c>
      <c r="T563" t="str">
        <f t="shared" si="19"/>
        <v>Pas jeudi</v>
      </c>
      <c r="U563" t="str">
        <f t="shared" si="20"/>
        <v>Pas vendredi</v>
      </c>
      <c r="V563" t="str">
        <f t="shared" si="21"/>
        <v>Pas samedi</v>
      </c>
      <c r="W563" t="str">
        <f t="shared" si="22"/>
        <v>Pas dimanche</v>
      </c>
    </row>
    <row r="564" spans="14:23" x14ac:dyDescent="0.25">
      <c r="N564">
        <f t="shared" si="23"/>
        <v>0</v>
      </c>
      <c r="O564" t="b">
        <f t="shared" ref="O564:O600" si="24">IF(D564="ROUTINE",IF(E564&gt;1440,2,1))</f>
        <v>0</v>
      </c>
      <c r="P564" t="b">
        <f t="shared" ref="P564:P600" si="25">IF(D564="URGENT",IF(E564&gt;1440,2,1))</f>
        <v>0</v>
      </c>
      <c r="Q564" t="str">
        <f t="shared" ref="Q564:Q600" si="26">IF(C564="Lundi",N564,"Pas lundi")</f>
        <v>Pas lundi</v>
      </c>
      <c r="R564" t="str">
        <f t="shared" ref="R564:R600" si="27">IF(C564="Mardi",N564,"Pas mardi")</f>
        <v>Pas mardi</v>
      </c>
      <c r="S564" t="str">
        <f t="shared" ref="S564:S600" si="28">IF(C564="Mercredi",N564,"Pas mercredi")</f>
        <v>Pas mercredi</v>
      </c>
      <c r="T564" t="str">
        <f t="shared" ref="T564:T600" si="29">IF(C564="Jeudi",N564,"Pas jeudi")</f>
        <v>Pas jeudi</v>
      </c>
      <c r="U564" t="str">
        <f t="shared" ref="U564:U600" si="30">IF(C564="Vendredi",N564,"Pas vendredi")</f>
        <v>Pas vendredi</v>
      </c>
      <c r="V564" t="str">
        <f t="shared" ref="V564:V600" si="31">IF(C564="Samedi",N564,"Pas samedi")</f>
        <v>Pas samedi</v>
      </c>
      <c r="W564" t="str">
        <f t="shared" ref="W564:W600" si="32">IF(C564="Dimanche",N564,"Pas dimanche")</f>
        <v>Pas dimanche</v>
      </c>
    </row>
    <row r="565" spans="14:23" x14ac:dyDescent="0.25">
      <c r="N565">
        <f t="shared" ref="N565:N600" si="33">O565+P565</f>
        <v>0</v>
      </c>
      <c r="O565" t="b">
        <f t="shared" si="24"/>
        <v>0</v>
      </c>
      <c r="P565" t="b">
        <f t="shared" si="25"/>
        <v>0</v>
      </c>
      <c r="Q565" t="str">
        <f t="shared" si="26"/>
        <v>Pas lundi</v>
      </c>
      <c r="R565" t="str">
        <f t="shared" si="27"/>
        <v>Pas mardi</v>
      </c>
      <c r="S565" t="str">
        <f t="shared" si="28"/>
        <v>Pas mercredi</v>
      </c>
      <c r="T565" t="str">
        <f t="shared" si="29"/>
        <v>Pas jeudi</v>
      </c>
      <c r="U565" t="str">
        <f t="shared" si="30"/>
        <v>Pas vendredi</v>
      </c>
      <c r="V565" t="str">
        <f t="shared" si="31"/>
        <v>Pas samedi</v>
      </c>
      <c r="W565" t="str">
        <f t="shared" si="32"/>
        <v>Pas dimanche</v>
      </c>
    </row>
    <row r="566" spans="14:23" x14ac:dyDescent="0.25">
      <c r="N566">
        <f t="shared" si="33"/>
        <v>0</v>
      </c>
      <c r="O566" t="b">
        <f t="shared" si="24"/>
        <v>0</v>
      </c>
      <c r="P566" t="b">
        <f t="shared" si="25"/>
        <v>0</v>
      </c>
      <c r="Q566" t="str">
        <f t="shared" si="26"/>
        <v>Pas lundi</v>
      </c>
      <c r="R566" t="str">
        <f t="shared" si="27"/>
        <v>Pas mardi</v>
      </c>
      <c r="S566" t="str">
        <f t="shared" si="28"/>
        <v>Pas mercredi</v>
      </c>
      <c r="T566" t="str">
        <f t="shared" si="29"/>
        <v>Pas jeudi</v>
      </c>
      <c r="U566" t="str">
        <f t="shared" si="30"/>
        <v>Pas vendredi</v>
      </c>
      <c r="V566" t="str">
        <f t="shared" si="31"/>
        <v>Pas samedi</v>
      </c>
      <c r="W566" t="str">
        <f t="shared" si="32"/>
        <v>Pas dimanche</v>
      </c>
    </row>
    <row r="567" spans="14:23" x14ac:dyDescent="0.25">
      <c r="N567">
        <f t="shared" si="33"/>
        <v>0</v>
      </c>
      <c r="O567" t="b">
        <f t="shared" si="24"/>
        <v>0</v>
      </c>
      <c r="P567" t="b">
        <f t="shared" si="25"/>
        <v>0</v>
      </c>
      <c r="Q567" t="str">
        <f t="shared" si="26"/>
        <v>Pas lundi</v>
      </c>
      <c r="R567" t="str">
        <f t="shared" si="27"/>
        <v>Pas mardi</v>
      </c>
      <c r="S567" t="str">
        <f t="shared" si="28"/>
        <v>Pas mercredi</v>
      </c>
      <c r="T567" t="str">
        <f t="shared" si="29"/>
        <v>Pas jeudi</v>
      </c>
      <c r="U567" t="str">
        <f t="shared" si="30"/>
        <v>Pas vendredi</v>
      </c>
      <c r="V567" t="str">
        <f t="shared" si="31"/>
        <v>Pas samedi</v>
      </c>
      <c r="W567" t="str">
        <f t="shared" si="32"/>
        <v>Pas dimanche</v>
      </c>
    </row>
    <row r="568" spans="14:23" x14ac:dyDescent="0.25">
      <c r="N568">
        <f t="shared" si="33"/>
        <v>0</v>
      </c>
      <c r="O568" t="b">
        <f t="shared" si="24"/>
        <v>0</v>
      </c>
      <c r="P568" t="b">
        <f t="shared" si="25"/>
        <v>0</v>
      </c>
      <c r="Q568" t="str">
        <f t="shared" si="26"/>
        <v>Pas lundi</v>
      </c>
      <c r="R568" t="str">
        <f t="shared" si="27"/>
        <v>Pas mardi</v>
      </c>
      <c r="S568" t="str">
        <f t="shared" si="28"/>
        <v>Pas mercredi</v>
      </c>
      <c r="T568" t="str">
        <f t="shared" si="29"/>
        <v>Pas jeudi</v>
      </c>
      <c r="U568" t="str">
        <f t="shared" si="30"/>
        <v>Pas vendredi</v>
      </c>
      <c r="V568" t="str">
        <f t="shared" si="31"/>
        <v>Pas samedi</v>
      </c>
      <c r="W568" t="str">
        <f t="shared" si="32"/>
        <v>Pas dimanche</v>
      </c>
    </row>
    <row r="569" spans="14:23" x14ac:dyDescent="0.25">
      <c r="N569">
        <f t="shared" si="33"/>
        <v>0</v>
      </c>
      <c r="O569" t="b">
        <f t="shared" si="24"/>
        <v>0</v>
      </c>
      <c r="P569" t="b">
        <f t="shared" si="25"/>
        <v>0</v>
      </c>
      <c r="Q569" t="str">
        <f t="shared" si="26"/>
        <v>Pas lundi</v>
      </c>
      <c r="R569" t="str">
        <f t="shared" si="27"/>
        <v>Pas mardi</v>
      </c>
      <c r="S569" t="str">
        <f t="shared" si="28"/>
        <v>Pas mercredi</v>
      </c>
      <c r="T569" t="str">
        <f t="shared" si="29"/>
        <v>Pas jeudi</v>
      </c>
      <c r="U569" t="str">
        <f t="shared" si="30"/>
        <v>Pas vendredi</v>
      </c>
      <c r="V569" t="str">
        <f t="shared" si="31"/>
        <v>Pas samedi</v>
      </c>
      <c r="W569" t="str">
        <f t="shared" si="32"/>
        <v>Pas dimanche</v>
      </c>
    </row>
    <row r="570" spans="14:23" x14ac:dyDescent="0.25">
      <c r="N570">
        <f t="shared" si="33"/>
        <v>0</v>
      </c>
      <c r="O570" t="b">
        <f t="shared" si="24"/>
        <v>0</v>
      </c>
      <c r="P570" t="b">
        <f t="shared" si="25"/>
        <v>0</v>
      </c>
      <c r="Q570" t="str">
        <f t="shared" si="26"/>
        <v>Pas lundi</v>
      </c>
      <c r="R570" t="str">
        <f t="shared" si="27"/>
        <v>Pas mardi</v>
      </c>
      <c r="S570" t="str">
        <f t="shared" si="28"/>
        <v>Pas mercredi</v>
      </c>
      <c r="T570" t="str">
        <f t="shared" si="29"/>
        <v>Pas jeudi</v>
      </c>
      <c r="U570" t="str">
        <f t="shared" si="30"/>
        <v>Pas vendredi</v>
      </c>
      <c r="V570" t="str">
        <f t="shared" si="31"/>
        <v>Pas samedi</v>
      </c>
      <c r="W570" t="str">
        <f t="shared" si="32"/>
        <v>Pas dimanche</v>
      </c>
    </row>
    <row r="571" spans="14:23" x14ac:dyDescent="0.25">
      <c r="N571">
        <f t="shared" si="33"/>
        <v>0</v>
      </c>
      <c r="O571" t="b">
        <f t="shared" si="24"/>
        <v>0</v>
      </c>
      <c r="P571" t="b">
        <f t="shared" si="25"/>
        <v>0</v>
      </c>
      <c r="Q571" t="str">
        <f t="shared" si="26"/>
        <v>Pas lundi</v>
      </c>
      <c r="R571" t="str">
        <f t="shared" si="27"/>
        <v>Pas mardi</v>
      </c>
      <c r="S571" t="str">
        <f t="shared" si="28"/>
        <v>Pas mercredi</v>
      </c>
      <c r="T571" t="str">
        <f t="shared" si="29"/>
        <v>Pas jeudi</v>
      </c>
      <c r="U571" t="str">
        <f t="shared" si="30"/>
        <v>Pas vendredi</v>
      </c>
      <c r="V571" t="str">
        <f t="shared" si="31"/>
        <v>Pas samedi</v>
      </c>
      <c r="W571" t="str">
        <f t="shared" si="32"/>
        <v>Pas dimanche</v>
      </c>
    </row>
    <row r="572" spans="14:23" x14ac:dyDescent="0.25">
      <c r="N572">
        <f t="shared" si="33"/>
        <v>0</v>
      </c>
      <c r="O572" t="b">
        <f t="shared" si="24"/>
        <v>0</v>
      </c>
      <c r="P572" t="b">
        <f t="shared" si="25"/>
        <v>0</v>
      </c>
      <c r="Q572" t="str">
        <f t="shared" si="26"/>
        <v>Pas lundi</v>
      </c>
      <c r="R572" t="str">
        <f t="shared" si="27"/>
        <v>Pas mardi</v>
      </c>
      <c r="S572" t="str">
        <f t="shared" si="28"/>
        <v>Pas mercredi</v>
      </c>
      <c r="T572" t="str">
        <f t="shared" si="29"/>
        <v>Pas jeudi</v>
      </c>
      <c r="U572" t="str">
        <f t="shared" si="30"/>
        <v>Pas vendredi</v>
      </c>
      <c r="V572" t="str">
        <f t="shared" si="31"/>
        <v>Pas samedi</v>
      </c>
      <c r="W572" t="str">
        <f t="shared" si="32"/>
        <v>Pas dimanche</v>
      </c>
    </row>
    <row r="573" spans="14:23" x14ac:dyDescent="0.25">
      <c r="N573">
        <f t="shared" si="33"/>
        <v>0</v>
      </c>
      <c r="O573" t="b">
        <f t="shared" si="24"/>
        <v>0</v>
      </c>
      <c r="P573" t="b">
        <f t="shared" si="25"/>
        <v>0</v>
      </c>
      <c r="Q573" t="str">
        <f t="shared" si="26"/>
        <v>Pas lundi</v>
      </c>
      <c r="R573" t="str">
        <f t="shared" si="27"/>
        <v>Pas mardi</v>
      </c>
      <c r="S573" t="str">
        <f t="shared" si="28"/>
        <v>Pas mercredi</v>
      </c>
      <c r="T573" t="str">
        <f t="shared" si="29"/>
        <v>Pas jeudi</v>
      </c>
      <c r="U573" t="str">
        <f t="shared" si="30"/>
        <v>Pas vendredi</v>
      </c>
      <c r="V573" t="str">
        <f t="shared" si="31"/>
        <v>Pas samedi</v>
      </c>
      <c r="W573" t="str">
        <f t="shared" si="32"/>
        <v>Pas dimanche</v>
      </c>
    </row>
    <row r="574" spans="14:23" x14ac:dyDescent="0.25">
      <c r="N574">
        <f t="shared" si="33"/>
        <v>0</v>
      </c>
      <c r="O574" t="b">
        <f t="shared" si="24"/>
        <v>0</v>
      </c>
      <c r="P574" t="b">
        <f t="shared" si="25"/>
        <v>0</v>
      </c>
      <c r="Q574" t="str">
        <f t="shared" si="26"/>
        <v>Pas lundi</v>
      </c>
      <c r="R574" t="str">
        <f t="shared" si="27"/>
        <v>Pas mardi</v>
      </c>
      <c r="S574" t="str">
        <f t="shared" si="28"/>
        <v>Pas mercredi</v>
      </c>
      <c r="T574" t="str">
        <f t="shared" si="29"/>
        <v>Pas jeudi</v>
      </c>
      <c r="U574" t="str">
        <f t="shared" si="30"/>
        <v>Pas vendredi</v>
      </c>
      <c r="V574" t="str">
        <f t="shared" si="31"/>
        <v>Pas samedi</v>
      </c>
      <c r="W574" t="str">
        <f t="shared" si="32"/>
        <v>Pas dimanche</v>
      </c>
    </row>
    <row r="575" spans="14:23" x14ac:dyDescent="0.25">
      <c r="N575">
        <f t="shared" si="33"/>
        <v>0</v>
      </c>
      <c r="O575" t="b">
        <f t="shared" si="24"/>
        <v>0</v>
      </c>
      <c r="P575" t="b">
        <f t="shared" si="25"/>
        <v>0</v>
      </c>
      <c r="Q575" t="str">
        <f t="shared" si="26"/>
        <v>Pas lundi</v>
      </c>
      <c r="R575" t="str">
        <f t="shared" si="27"/>
        <v>Pas mardi</v>
      </c>
      <c r="S575" t="str">
        <f t="shared" si="28"/>
        <v>Pas mercredi</v>
      </c>
      <c r="T575" t="str">
        <f t="shared" si="29"/>
        <v>Pas jeudi</v>
      </c>
      <c r="U575" t="str">
        <f t="shared" si="30"/>
        <v>Pas vendredi</v>
      </c>
      <c r="V575" t="str">
        <f t="shared" si="31"/>
        <v>Pas samedi</v>
      </c>
      <c r="W575" t="str">
        <f t="shared" si="32"/>
        <v>Pas dimanche</v>
      </c>
    </row>
    <row r="576" spans="14:23" x14ac:dyDescent="0.25">
      <c r="N576">
        <f t="shared" si="33"/>
        <v>0</v>
      </c>
      <c r="O576" t="b">
        <f t="shared" si="24"/>
        <v>0</v>
      </c>
      <c r="P576" t="b">
        <f t="shared" si="25"/>
        <v>0</v>
      </c>
      <c r="Q576" t="str">
        <f t="shared" si="26"/>
        <v>Pas lundi</v>
      </c>
      <c r="R576" t="str">
        <f t="shared" si="27"/>
        <v>Pas mardi</v>
      </c>
      <c r="S576" t="str">
        <f t="shared" si="28"/>
        <v>Pas mercredi</v>
      </c>
      <c r="T576" t="str">
        <f t="shared" si="29"/>
        <v>Pas jeudi</v>
      </c>
      <c r="U576" t="str">
        <f t="shared" si="30"/>
        <v>Pas vendredi</v>
      </c>
      <c r="V576" t="str">
        <f t="shared" si="31"/>
        <v>Pas samedi</v>
      </c>
      <c r="W576" t="str">
        <f t="shared" si="32"/>
        <v>Pas dimanche</v>
      </c>
    </row>
    <row r="577" spans="14:23" x14ac:dyDescent="0.25">
      <c r="N577">
        <f t="shared" si="33"/>
        <v>0</v>
      </c>
      <c r="O577" t="b">
        <f t="shared" si="24"/>
        <v>0</v>
      </c>
      <c r="P577" t="b">
        <f t="shared" si="25"/>
        <v>0</v>
      </c>
      <c r="Q577" t="str">
        <f t="shared" si="26"/>
        <v>Pas lundi</v>
      </c>
      <c r="R577" t="str">
        <f t="shared" si="27"/>
        <v>Pas mardi</v>
      </c>
      <c r="S577" t="str">
        <f t="shared" si="28"/>
        <v>Pas mercredi</v>
      </c>
      <c r="T577" t="str">
        <f t="shared" si="29"/>
        <v>Pas jeudi</v>
      </c>
      <c r="U577" t="str">
        <f t="shared" si="30"/>
        <v>Pas vendredi</v>
      </c>
      <c r="V577" t="str">
        <f t="shared" si="31"/>
        <v>Pas samedi</v>
      </c>
      <c r="W577" t="str">
        <f t="shared" si="32"/>
        <v>Pas dimanche</v>
      </c>
    </row>
    <row r="578" spans="14:23" x14ac:dyDescent="0.25">
      <c r="N578">
        <f t="shared" si="33"/>
        <v>0</v>
      </c>
      <c r="O578" t="b">
        <f t="shared" si="24"/>
        <v>0</v>
      </c>
      <c r="P578" t="b">
        <f t="shared" si="25"/>
        <v>0</v>
      </c>
      <c r="Q578" t="str">
        <f t="shared" si="26"/>
        <v>Pas lundi</v>
      </c>
      <c r="R578" t="str">
        <f t="shared" si="27"/>
        <v>Pas mardi</v>
      </c>
      <c r="S578" t="str">
        <f t="shared" si="28"/>
        <v>Pas mercredi</v>
      </c>
      <c r="T578" t="str">
        <f t="shared" si="29"/>
        <v>Pas jeudi</v>
      </c>
      <c r="U578" t="str">
        <f t="shared" si="30"/>
        <v>Pas vendredi</v>
      </c>
      <c r="V578" t="str">
        <f t="shared" si="31"/>
        <v>Pas samedi</v>
      </c>
      <c r="W578" t="str">
        <f t="shared" si="32"/>
        <v>Pas dimanche</v>
      </c>
    </row>
    <row r="579" spans="14:23" x14ac:dyDescent="0.25">
      <c r="N579">
        <f t="shared" si="33"/>
        <v>0</v>
      </c>
      <c r="O579" t="b">
        <f t="shared" si="24"/>
        <v>0</v>
      </c>
      <c r="P579" t="b">
        <f t="shared" si="25"/>
        <v>0</v>
      </c>
      <c r="Q579" t="str">
        <f t="shared" si="26"/>
        <v>Pas lundi</v>
      </c>
      <c r="R579" t="str">
        <f t="shared" si="27"/>
        <v>Pas mardi</v>
      </c>
      <c r="S579" t="str">
        <f t="shared" si="28"/>
        <v>Pas mercredi</v>
      </c>
      <c r="T579" t="str">
        <f t="shared" si="29"/>
        <v>Pas jeudi</v>
      </c>
      <c r="U579" t="str">
        <f t="shared" si="30"/>
        <v>Pas vendredi</v>
      </c>
      <c r="V579" t="str">
        <f t="shared" si="31"/>
        <v>Pas samedi</v>
      </c>
      <c r="W579" t="str">
        <f t="shared" si="32"/>
        <v>Pas dimanche</v>
      </c>
    </row>
    <row r="580" spans="14:23" x14ac:dyDescent="0.25">
      <c r="N580">
        <f t="shared" si="33"/>
        <v>0</v>
      </c>
      <c r="O580" t="b">
        <f t="shared" si="24"/>
        <v>0</v>
      </c>
      <c r="P580" t="b">
        <f t="shared" si="25"/>
        <v>0</v>
      </c>
      <c r="Q580" t="str">
        <f t="shared" si="26"/>
        <v>Pas lundi</v>
      </c>
      <c r="R580" t="str">
        <f t="shared" si="27"/>
        <v>Pas mardi</v>
      </c>
      <c r="S580" t="str">
        <f t="shared" si="28"/>
        <v>Pas mercredi</v>
      </c>
      <c r="T580" t="str">
        <f t="shared" si="29"/>
        <v>Pas jeudi</v>
      </c>
      <c r="U580" t="str">
        <f t="shared" si="30"/>
        <v>Pas vendredi</v>
      </c>
      <c r="V580" t="str">
        <f t="shared" si="31"/>
        <v>Pas samedi</v>
      </c>
      <c r="W580" t="str">
        <f t="shared" si="32"/>
        <v>Pas dimanche</v>
      </c>
    </row>
    <row r="581" spans="14:23" x14ac:dyDescent="0.25">
      <c r="N581">
        <f t="shared" si="33"/>
        <v>0</v>
      </c>
      <c r="O581" t="b">
        <f t="shared" si="24"/>
        <v>0</v>
      </c>
      <c r="P581" t="b">
        <f t="shared" si="25"/>
        <v>0</v>
      </c>
      <c r="Q581" t="str">
        <f t="shared" si="26"/>
        <v>Pas lundi</v>
      </c>
      <c r="R581" t="str">
        <f t="shared" si="27"/>
        <v>Pas mardi</v>
      </c>
      <c r="S581" t="str">
        <f t="shared" si="28"/>
        <v>Pas mercredi</v>
      </c>
      <c r="T581" t="str">
        <f t="shared" si="29"/>
        <v>Pas jeudi</v>
      </c>
      <c r="U581" t="str">
        <f t="shared" si="30"/>
        <v>Pas vendredi</v>
      </c>
      <c r="V581" t="str">
        <f t="shared" si="31"/>
        <v>Pas samedi</v>
      </c>
      <c r="W581" t="str">
        <f t="shared" si="32"/>
        <v>Pas dimanche</v>
      </c>
    </row>
    <row r="582" spans="14:23" x14ac:dyDescent="0.25">
      <c r="N582">
        <f t="shared" si="33"/>
        <v>0</v>
      </c>
      <c r="O582" t="b">
        <f t="shared" si="24"/>
        <v>0</v>
      </c>
      <c r="P582" t="b">
        <f t="shared" si="25"/>
        <v>0</v>
      </c>
      <c r="Q582" t="str">
        <f t="shared" si="26"/>
        <v>Pas lundi</v>
      </c>
      <c r="R582" t="str">
        <f t="shared" si="27"/>
        <v>Pas mardi</v>
      </c>
      <c r="S582" t="str">
        <f t="shared" si="28"/>
        <v>Pas mercredi</v>
      </c>
      <c r="T582" t="str">
        <f t="shared" si="29"/>
        <v>Pas jeudi</v>
      </c>
      <c r="U582" t="str">
        <f t="shared" si="30"/>
        <v>Pas vendredi</v>
      </c>
      <c r="V582" t="str">
        <f t="shared" si="31"/>
        <v>Pas samedi</v>
      </c>
      <c r="W582" t="str">
        <f t="shared" si="32"/>
        <v>Pas dimanche</v>
      </c>
    </row>
    <row r="583" spans="14:23" x14ac:dyDescent="0.25">
      <c r="N583">
        <f t="shared" si="33"/>
        <v>0</v>
      </c>
      <c r="O583" t="b">
        <f t="shared" si="24"/>
        <v>0</v>
      </c>
      <c r="P583" t="b">
        <f t="shared" si="25"/>
        <v>0</v>
      </c>
      <c r="Q583" t="str">
        <f t="shared" si="26"/>
        <v>Pas lundi</v>
      </c>
      <c r="R583" t="str">
        <f t="shared" si="27"/>
        <v>Pas mardi</v>
      </c>
      <c r="S583" t="str">
        <f t="shared" si="28"/>
        <v>Pas mercredi</v>
      </c>
      <c r="T583" t="str">
        <f t="shared" si="29"/>
        <v>Pas jeudi</v>
      </c>
      <c r="U583" t="str">
        <f t="shared" si="30"/>
        <v>Pas vendredi</v>
      </c>
      <c r="V583" t="str">
        <f t="shared" si="31"/>
        <v>Pas samedi</v>
      </c>
      <c r="W583" t="str">
        <f t="shared" si="32"/>
        <v>Pas dimanche</v>
      </c>
    </row>
    <row r="584" spans="14:23" x14ac:dyDescent="0.25">
      <c r="N584">
        <f t="shared" si="33"/>
        <v>0</v>
      </c>
      <c r="O584" t="b">
        <f t="shared" si="24"/>
        <v>0</v>
      </c>
      <c r="P584" t="b">
        <f t="shared" si="25"/>
        <v>0</v>
      </c>
      <c r="Q584" t="str">
        <f t="shared" si="26"/>
        <v>Pas lundi</v>
      </c>
      <c r="R584" t="str">
        <f t="shared" si="27"/>
        <v>Pas mardi</v>
      </c>
      <c r="S584" t="str">
        <f t="shared" si="28"/>
        <v>Pas mercredi</v>
      </c>
      <c r="T584" t="str">
        <f t="shared" si="29"/>
        <v>Pas jeudi</v>
      </c>
      <c r="U584" t="str">
        <f t="shared" si="30"/>
        <v>Pas vendredi</v>
      </c>
      <c r="V584" t="str">
        <f t="shared" si="31"/>
        <v>Pas samedi</v>
      </c>
      <c r="W584" t="str">
        <f t="shared" si="32"/>
        <v>Pas dimanche</v>
      </c>
    </row>
    <row r="585" spans="14:23" x14ac:dyDescent="0.25">
      <c r="N585">
        <f t="shared" si="33"/>
        <v>0</v>
      </c>
      <c r="O585" t="b">
        <f t="shared" si="24"/>
        <v>0</v>
      </c>
      <c r="P585" t="b">
        <f t="shared" si="25"/>
        <v>0</v>
      </c>
      <c r="Q585" t="str">
        <f t="shared" si="26"/>
        <v>Pas lundi</v>
      </c>
      <c r="R585" t="str">
        <f t="shared" si="27"/>
        <v>Pas mardi</v>
      </c>
      <c r="S585" t="str">
        <f t="shared" si="28"/>
        <v>Pas mercredi</v>
      </c>
      <c r="T585" t="str">
        <f t="shared" si="29"/>
        <v>Pas jeudi</v>
      </c>
      <c r="U585" t="str">
        <f t="shared" si="30"/>
        <v>Pas vendredi</v>
      </c>
      <c r="V585" t="str">
        <f t="shared" si="31"/>
        <v>Pas samedi</v>
      </c>
      <c r="W585" t="str">
        <f t="shared" si="32"/>
        <v>Pas dimanche</v>
      </c>
    </row>
    <row r="586" spans="14:23" x14ac:dyDescent="0.25">
      <c r="N586">
        <f t="shared" si="33"/>
        <v>0</v>
      </c>
      <c r="O586" t="b">
        <f t="shared" si="24"/>
        <v>0</v>
      </c>
      <c r="P586" t="b">
        <f t="shared" si="25"/>
        <v>0</v>
      </c>
      <c r="Q586" t="str">
        <f t="shared" si="26"/>
        <v>Pas lundi</v>
      </c>
      <c r="R586" t="str">
        <f t="shared" si="27"/>
        <v>Pas mardi</v>
      </c>
      <c r="S586" t="str">
        <f t="shared" si="28"/>
        <v>Pas mercredi</v>
      </c>
      <c r="T586" t="str">
        <f t="shared" si="29"/>
        <v>Pas jeudi</v>
      </c>
      <c r="U586" t="str">
        <f t="shared" si="30"/>
        <v>Pas vendredi</v>
      </c>
      <c r="V586" t="str">
        <f t="shared" si="31"/>
        <v>Pas samedi</v>
      </c>
      <c r="W586" t="str">
        <f t="shared" si="32"/>
        <v>Pas dimanche</v>
      </c>
    </row>
    <row r="587" spans="14:23" x14ac:dyDescent="0.25">
      <c r="N587">
        <f t="shared" si="33"/>
        <v>0</v>
      </c>
      <c r="O587" t="b">
        <f t="shared" si="24"/>
        <v>0</v>
      </c>
      <c r="P587" t="b">
        <f t="shared" si="25"/>
        <v>0</v>
      </c>
      <c r="Q587" t="str">
        <f t="shared" si="26"/>
        <v>Pas lundi</v>
      </c>
      <c r="R587" t="str">
        <f t="shared" si="27"/>
        <v>Pas mardi</v>
      </c>
      <c r="S587" t="str">
        <f t="shared" si="28"/>
        <v>Pas mercredi</v>
      </c>
      <c r="T587" t="str">
        <f t="shared" si="29"/>
        <v>Pas jeudi</v>
      </c>
      <c r="U587" t="str">
        <f t="shared" si="30"/>
        <v>Pas vendredi</v>
      </c>
      <c r="V587" t="str">
        <f t="shared" si="31"/>
        <v>Pas samedi</v>
      </c>
      <c r="W587" t="str">
        <f t="shared" si="32"/>
        <v>Pas dimanche</v>
      </c>
    </row>
    <row r="588" spans="14:23" x14ac:dyDescent="0.25">
      <c r="N588">
        <f t="shared" si="33"/>
        <v>0</v>
      </c>
      <c r="O588" t="b">
        <f t="shared" si="24"/>
        <v>0</v>
      </c>
      <c r="P588" t="b">
        <f t="shared" si="25"/>
        <v>0</v>
      </c>
      <c r="Q588" t="str">
        <f t="shared" si="26"/>
        <v>Pas lundi</v>
      </c>
      <c r="R588" t="str">
        <f t="shared" si="27"/>
        <v>Pas mardi</v>
      </c>
      <c r="S588" t="str">
        <f t="shared" si="28"/>
        <v>Pas mercredi</v>
      </c>
      <c r="T588" t="str">
        <f t="shared" si="29"/>
        <v>Pas jeudi</v>
      </c>
      <c r="U588" t="str">
        <f t="shared" si="30"/>
        <v>Pas vendredi</v>
      </c>
      <c r="V588" t="str">
        <f t="shared" si="31"/>
        <v>Pas samedi</v>
      </c>
      <c r="W588" t="str">
        <f t="shared" si="32"/>
        <v>Pas dimanche</v>
      </c>
    </row>
    <row r="589" spans="14:23" x14ac:dyDescent="0.25">
      <c r="N589">
        <f t="shared" si="33"/>
        <v>0</v>
      </c>
      <c r="O589" t="b">
        <f t="shared" si="24"/>
        <v>0</v>
      </c>
      <c r="P589" t="b">
        <f t="shared" si="25"/>
        <v>0</v>
      </c>
      <c r="Q589" t="str">
        <f t="shared" si="26"/>
        <v>Pas lundi</v>
      </c>
      <c r="R589" t="str">
        <f t="shared" si="27"/>
        <v>Pas mardi</v>
      </c>
      <c r="S589" t="str">
        <f t="shared" si="28"/>
        <v>Pas mercredi</v>
      </c>
      <c r="T589" t="str">
        <f t="shared" si="29"/>
        <v>Pas jeudi</v>
      </c>
      <c r="U589" t="str">
        <f t="shared" si="30"/>
        <v>Pas vendredi</v>
      </c>
      <c r="V589" t="str">
        <f t="shared" si="31"/>
        <v>Pas samedi</v>
      </c>
      <c r="W589" t="str">
        <f t="shared" si="32"/>
        <v>Pas dimanche</v>
      </c>
    </row>
    <row r="590" spans="14:23" x14ac:dyDescent="0.25">
      <c r="N590">
        <f t="shared" si="33"/>
        <v>0</v>
      </c>
      <c r="O590" t="b">
        <f t="shared" si="24"/>
        <v>0</v>
      </c>
      <c r="P590" t="b">
        <f t="shared" si="25"/>
        <v>0</v>
      </c>
      <c r="Q590" t="str">
        <f t="shared" si="26"/>
        <v>Pas lundi</v>
      </c>
      <c r="R590" t="str">
        <f t="shared" si="27"/>
        <v>Pas mardi</v>
      </c>
      <c r="S590" t="str">
        <f t="shared" si="28"/>
        <v>Pas mercredi</v>
      </c>
      <c r="T590" t="str">
        <f t="shared" si="29"/>
        <v>Pas jeudi</v>
      </c>
      <c r="U590" t="str">
        <f t="shared" si="30"/>
        <v>Pas vendredi</v>
      </c>
      <c r="V590" t="str">
        <f t="shared" si="31"/>
        <v>Pas samedi</v>
      </c>
      <c r="W590" t="str">
        <f t="shared" si="32"/>
        <v>Pas dimanche</v>
      </c>
    </row>
    <row r="591" spans="14:23" x14ac:dyDescent="0.25">
      <c r="N591">
        <f t="shared" si="33"/>
        <v>0</v>
      </c>
      <c r="O591" t="b">
        <f t="shared" si="24"/>
        <v>0</v>
      </c>
      <c r="P591" t="b">
        <f t="shared" si="25"/>
        <v>0</v>
      </c>
      <c r="Q591" t="str">
        <f t="shared" si="26"/>
        <v>Pas lundi</v>
      </c>
      <c r="R591" t="str">
        <f t="shared" si="27"/>
        <v>Pas mardi</v>
      </c>
      <c r="S591" t="str">
        <f t="shared" si="28"/>
        <v>Pas mercredi</v>
      </c>
      <c r="T591" t="str">
        <f t="shared" si="29"/>
        <v>Pas jeudi</v>
      </c>
      <c r="U591" t="str">
        <f t="shared" si="30"/>
        <v>Pas vendredi</v>
      </c>
      <c r="V591" t="str">
        <f t="shared" si="31"/>
        <v>Pas samedi</v>
      </c>
      <c r="W591" t="str">
        <f t="shared" si="32"/>
        <v>Pas dimanche</v>
      </c>
    </row>
    <row r="592" spans="14:23" x14ac:dyDescent="0.25">
      <c r="N592">
        <f t="shared" si="33"/>
        <v>0</v>
      </c>
      <c r="O592" t="b">
        <f t="shared" si="24"/>
        <v>0</v>
      </c>
      <c r="P592" t="b">
        <f t="shared" si="25"/>
        <v>0</v>
      </c>
      <c r="Q592" t="str">
        <f t="shared" si="26"/>
        <v>Pas lundi</v>
      </c>
      <c r="R592" t="str">
        <f t="shared" si="27"/>
        <v>Pas mardi</v>
      </c>
      <c r="S592" t="str">
        <f t="shared" si="28"/>
        <v>Pas mercredi</v>
      </c>
      <c r="T592" t="str">
        <f t="shared" si="29"/>
        <v>Pas jeudi</v>
      </c>
      <c r="U592" t="str">
        <f t="shared" si="30"/>
        <v>Pas vendredi</v>
      </c>
      <c r="V592" t="str">
        <f t="shared" si="31"/>
        <v>Pas samedi</v>
      </c>
      <c r="W592" t="str">
        <f t="shared" si="32"/>
        <v>Pas dimanche</v>
      </c>
    </row>
    <row r="593" spans="14:24" x14ac:dyDescent="0.25">
      <c r="N593">
        <f t="shared" si="33"/>
        <v>0</v>
      </c>
      <c r="O593" t="b">
        <f t="shared" si="24"/>
        <v>0</v>
      </c>
      <c r="P593" t="b">
        <f t="shared" si="25"/>
        <v>0</v>
      </c>
      <c r="Q593" t="str">
        <f t="shared" si="26"/>
        <v>Pas lundi</v>
      </c>
      <c r="R593" t="str">
        <f t="shared" si="27"/>
        <v>Pas mardi</v>
      </c>
      <c r="S593" t="str">
        <f t="shared" si="28"/>
        <v>Pas mercredi</v>
      </c>
      <c r="T593" t="str">
        <f t="shared" si="29"/>
        <v>Pas jeudi</v>
      </c>
      <c r="U593" t="str">
        <f t="shared" si="30"/>
        <v>Pas vendredi</v>
      </c>
      <c r="V593" t="str">
        <f t="shared" si="31"/>
        <v>Pas samedi</v>
      </c>
      <c r="W593" t="str">
        <f t="shared" si="32"/>
        <v>Pas dimanche</v>
      </c>
    </row>
    <row r="594" spans="14:24" x14ac:dyDescent="0.25">
      <c r="N594">
        <f t="shared" si="33"/>
        <v>0</v>
      </c>
      <c r="O594" t="b">
        <f t="shared" si="24"/>
        <v>0</v>
      </c>
      <c r="P594" t="b">
        <f t="shared" si="25"/>
        <v>0</v>
      </c>
      <c r="Q594" t="str">
        <f t="shared" si="26"/>
        <v>Pas lundi</v>
      </c>
      <c r="R594" t="str">
        <f t="shared" si="27"/>
        <v>Pas mardi</v>
      </c>
      <c r="S594" t="str">
        <f t="shared" si="28"/>
        <v>Pas mercredi</v>
      </c>
      <c r="T594" t="str">
        <f t="shared" si="29"/>
        <v>Pas jeudi</v>
      </c>
      <c r="U594" t="str">
        <f t="shared" si="30"/>
        <v>Pas vendredi</v>
      </c>
      <c r="V594" t="str">
        <f t="shared" si="31"/>
        <v>Pas samedi</v>
      </c>
      <c r="W594" t="str">
        <f t="shared" si="32"/>
        <v>Pas dimanche</v>
      </c>
    </row>
    <row r="595" spans="14:24" x14ac:dyDescent="0.25">
      <c r="N595">
        <f t="shared" si="33"/>
        <v>0</v>
      </c>
      <c r="O595" t="b">
        <f t="shared" si="24"/>
        <v>0</v>
      </c>
      <c r="P595" t="b">
        <f t="shared" si="25"/>
        <v>0</v>
      </c>
      <c r="Q595" t="str">
        <f t="shared" si="26"/>
        <v>Pas lundi</v>
      </c>
      <c r="R595" t="str">
        <f t="shared" si="27"/>
        <v>Pas mardi</v>
      </c>
      <c r="S595" t="str">
        <f t="shared" si="28"/>
        <v>Pas mercredi</v>
      </c>
      <c r="T595" t="str">
        <f t="shared" si="29"/>
        <v>Pas jeudi</v>
      </c>
      <c r="U595" t="str">
        <f t="shared" si="30"/>
        <v>Pas vendredi</v>
      </c>
      <c r="V595" t="str">
        <f t="shared" si="31"/>
        <v>Pas samedi</v>
      </c>
      <c r="W595" t="str">
        <f t="shared" si="32"/>
        <v>Pas dimanche</v>
      </c>
    </row>
    <row r="596" spans="14:24" x14ac:dyDescent="0.25">
      <c r="N596">
        <f t="shared" si="33"/>
        <v>0</v>
      </c>
      <c r="O596" t="b">
        <f t="shared" si="24"/>
        <v>0</v>
      </c>
      <c r="P596" t="b">
        <f t="shared" si="25"/>
        <v>0</v>
      </c>
      <c r="Q596" t="str">
        <f t="shared" si="26"/>
        <v>Pas lundi</v>
      </c>
      <c r="R596" t="str">
        <f t="shared" si="27"/>
        <v>Pas mardi</v>
      </c>
      <c r="S596" t="str">
        <f t="shared" si="28"/>
        <v>Pas mercredi</v>
      </c>
      <c r="T596" t="str">
        <f t="shared" si="29"/>
        <v>Pas jeudi</v>
      </c>
      <c r="U596" t="str">
        <f t="shared" si="30"/>
        <v>Pas vendredi</v>
      </c>
      <c r="V596" t="str">
        <f t="shared" si="31"/>
        <v>Pas samedi</v>
      </c>
      <c r="W596" t="str">
        <f t="shared" si="32"/>
        <v>Pas dimanche</v>
      </c>
    </row>
    <row r="597" spans="14:24" x14ac:dyDescent="0.25">
      <c r="N597">
        <f t="shared" si="33"/>
        <v>0</v>
      </c>
      <c r="O597" t="b">
        <f t="shared" si="24"/>
        <v>0</v>
      </c>
      <c r="P597" t="b">
        <f t="shared" si="25"/>
        <v>0</v>
      </c>
      <c r="Q597" t="str">
        <f t="shared" si="26"/>
        <v>Pas lundi</v>
      </c>
      <c r="R597" t="str">
        <f t="shared" si="27"/>
        <v>Pas mardi</v>
      </c>
      <c r="S597" t="str">
        <f t="shared" si="28"/>
        <v>Pas mercredi</v>
      </c>
      <c r="T597" t="str">
        <f t="shared" si="29"/>
        <v>Pas jeudi</v>
      </c>
      <c r="U597" t="str">
        <f t="shared" si="30"/>
        <v>Pas vendredi</v>
      </c>
      <c r="V597" t="str">
        <f t="shared" si="31"/>
        <v>Pas samedi</v>
      </c>
      <c r="W597" t="str">
        <f t="shared" si="32"/>
        <v>Pas dimanche</v>
      </c>
    </row>
    <row r="598" spans="14:24" x14ac:dyDescent="0.25">
      <c r="N598">
        <f t="shared" si="33"/>
        <v>0</v>
      </c>
      <c r="O598" t="b">
        <f t="shared" si="24"/>
        <v>0</v>
      </c>
      <c r="P598" t="b">
        <f t="shared" si="25"/>
        <v>0</v>
      </c>
      <c r="Q598" t="str">
        <f t="shared" si="26"/>
        <v>Pas lundi</v>
      </c>
      <c r="R598" t="str">
        <f t="shared" si="27"/>
        <v>Pas mardi</v>
      </c>
      <c r="S598" t="str">
        <f t="shared" si="28"/>
        <v>Pas mercredi</v>
      </c>
      <c r="T598" t="str">
        <f t="shared" si="29"/>
        <v>Pas jeudi</v>
      </c>
      <c r="U598" t="str">
        <f t="shared" si="30"/>
        <v>Pas vendredi</v>
      </c>
      <c r="V598" t="str">
        <f t="shared" si="31"/>
        <v>Pas samedi</v>
      </c>
      <c r="W598" t="str">
        <f t="shared" si="32"/>
        <v>Pas dimanche</v>
      </c>
    </row>
    <row r="599" spans="14:24" x14ac:dyDescent="0.25">
      <c r="N599">
        <f t="shared" si="33"/>
        <v>0</v>
      </c>
      <c r="O599" t="b">
        <f t="shared" si="24"/>
        <v>0</v>
      </c>
      <c r="P599" t="b">
        <f t="shared" si="25"/>
        <v>0</v>
      </c>
      <c r="Q599" t="str">
        <f t="shared" si="26"/>
        <v>Pas lundi</v>
      </c>
      <c r="R599" t="str">
        <f t="shared" si="27"/>
        <v>Pas mardi</v>
      </c>
      <c r="S599" t="str">
        <f t="shared" si="28"/>
        <v>Pas mercredi</v>
      </c>
      <c r="T599" t="str">
        <f t="shared" si="29"/>
        <v>Pas jeudi</v>
      </c>
      <c r="U599" t="str">
        <f t="shared" si="30"/>
        <v>Pas vendredi</v>
      </c>
      <c r="V599" t="str">
        <f t="shared" si="31"/>
        <v>Pas samedi</v>
      </c>
      <c r="W599" t="str">
        <f t="shared" si="32"/>
        <v>Pas dimanche</v>
      </c>
    </row>
    <row r="600" spans="14:24" ht="15.75" thickBot="1" x14ac:dyDescent="0.3">
      <c r="N600">
        <f t="shared" si="33"/>
        <v>0</v>
      </c>
      <c r="O600" t="b">
        <f t="shared" si="24"/>
        <v>0</v>
      </c>
      <c r="P600" t="b">
        <f t="shared" si="25"/>
        <v>0</v>
      </c>
      <c r="Q600" t="str">
        <f t="shared" si="26"/>
        <v>Pas lundi</v>
      </c>
      <c r="R600" t="str">
        <f t="shared" si="27"/>
        <v>Pas mardi</v>
      </c>
      <c r="S600" t="str">
        <f t="shared" si="28"/>
        <v>Pas mercredi</v>
      </c>
      <c r="T600" t="str">
        <f t="shared" si="29"/>
        <v>Pas jeudi</v>
      </c>
      <c r="U600" t="str">
        <f t="shared" si="30"/>
        <v>Pas vendredi</v>
      </c>
      <c r="V600" t="str">
        <f t="shared" si="31"/>
        <v>Pas samedi</v>
      </c>
      <c r="W600" t="str">
        <f t="shared" si="32"/>
        <v>Pas dimanche</v>
      </c>
    </row>
    <row r="601" spans="14:24" ht="15.75" thickBot="1" x14ac:dyDescent="0.3">
      <c r="Q601" s="72" t="s">
        <v>43</v>
      </c>
      <c r="R601" s="73" t="s">
        <v>44</v>
      </c>
      <c r="S601" s="73" t="s">
        <v>45</v>
      </c>
      <c r="T601" s="73" t="s">
        <v>46</v>
      </c>
      <c r="U601" s="73" t="s">
        <v>47</v>
      </c>
      <c r="V601" s="73" t="s">
        <v>48</v>
      </c>
      <c r="W601" s="74" t="s">
        <v>49</v>
      </c>
    </row>
    <row r="602" spans="14:24" x14ac:dyDescent="0.25">
      <c r="N602" t="s">
        <v>50</v>
      </c>
      <c r="O602" s="61">
        <f>COUNTIF($O$500:$O$600,2)</f>
        <v>0</v>
      </c>
      <c r="P602" s="61">
        <f>COUNTIF($O$500:$O$600,2)</f>
        <v>0</v>
      </c>
      <c r="Q602" s="62">
        <f>COUNTIF(Q500:Q600,2)</f>
        <v>0</v>
      </c>
      <c r="R602" s="62">
        <f t="shared" ref="R602:W602" si="34">COUNTIF(R500:R600,2)</f>
        <v>0</v>
      </c>
      <c r="S602" s="62">
        <f t="shared" si="34"/>
        <v>0</v>
      </c>
      <c r="T602" s="62">
        <f t="shared" si="34"/>
        <v>0</v>
      </c>
      <c r="U602" s="62">
        <f t="shared" si="34"/>
        <v>0</v>
      </c>
      <c r="V602" s="62">
        <f t="shared" si="34"/>
        <v>0</v>
      </c>
      <c r="W602" s="62">
        <f t="shared" si="34"/>
        <v>0</v>
      </c>
    </row>
    <row r="603" spans="14:24" ht="15.75" thickBot="1" x14ac:dyDescent="0.3">
      <c r="N603" t="s">
        <v>51</v>
      </c>
      <c r="O603" s="67">
        <f>COUNTIF($O$500:$O$600,1)</f>
        <v>4</v>
      </c>
      <c r="P603" s="67">
        <f>COUNTIF($O$500:$O$600,1)</f>
        <v>4</v>
      </c>
      <c r="Q603" s="75">
        <f>COUNTIF(Q500:Q600,1)</f>
        <v>0</v>
      </c>
      <c r="R603" s="68">
        <f t="shared" ref="R603:W603" si="35">COUNTIF(R500:R600,1)</f>
        <v>1</v>
      </c>
      <c r="S603" s="68">
        <f t="shared" si="35"/>
        <v>1</v>
      </c>
      <c r="T603" s="68">
        <f t="shared" si="35"/>
        <v>1</v>
      </c>
      <c r="U603" s="68">
        <f t="shared" si="35"/>
        <v>1</v>
      </c>
      <c r="V603" s="68">
        <f t="shared" si="35"/>
        <v>0</v>
      </c>
      <c r="W603" s="68">
        <f t="shared" si="35"/>
        <v>0</v>
      </c>
    </row>
    <row r="604" spans="14:24" ht="15.75" thickBot="1" x14ac:dyDescent="0.3">
      <c r="N604" t="s">
        <v>52</v>
      </c>
      <c r="O604">
        <f>SUM(O602:O603)</f>
        <v>4</v>
      </c>
      <c r="P604">
        <f>SUM(P602:P603)</f>
        <v>4</v>
      </c>
      <c r="Q604" s="76">
        <f>SUM(Q602:Q603)</f>
        <v>0</v>
      </c>
      <c r="R604" s="77">
        <f t="shared" ref="R604:W604" si="36">SUM(R602:R603)</f>
        <v>1</v>
      </c>
      <c r="S604" s="77">
        <f t="shared" si="36"/>
        <v>1</v>
      </c>
      <c r="T604" s="77">
        <f t="shared" si="36"/>
        <v>1</v>
      </c>
      <c r="U604" s="77">
        <f t="shared" si="36"/>
        <v>1</v>
      </c>
      <c r="V604" s="77">
        <f t="shared" si="36"/>
        <v>0</v>
      </c>
      <c r="W604" s="78">
        <f t="shared" si="36"/>
        <v>0</v>
      </c>
    </row>
    <row r="605" spans="14:24" ht="15.75" thickBot="1" x14ac:dyDescent="0.3">
      <c r="Q605" t="e">
        <f>(Q603*100)/Q604</f>
        <v>#DIV/0!</v>
      </c>
      <c r="R605">
        <f t="shared" ref="R605:W605" si="37">(R603*100)/R604</f>
        <v>100</v>
      </c>
      <c r="S605">
        <f t="shared" si="37"/>
        <v>100</v>
      </c>
      <c r="T605">
        <f t="shared" si="37"/>
        <v>100</v>
      </c>
      <c r="U605">
        <f t="shared" si="37"/>
        <v>100</v>
      </c>
      <c r="V605" t="e">
        <f t="shared" si="37"/>
        <v>#DIV/0!</v>
      </c>
      <c r="W605" t="e">
        <f t="shared" si="37"/>
        <v>#DIV/0!</v>
      </c>
      <c r="X605" t="s">
        <v>53</v>
      </c>
    </row>
    <row r="606" spans="14:24" x14ac:dyDescent="0.25">
      <c r="N606" s="60" t="s">
        <v>8</v>
      </c>
      <c r="O606">
        <f>O602+P602</f>
        <v>0</v>
      </c>
    </row>
    <row r="607" spans="14:24" ht="15.75" thickBot="1" x14ac:dyDescent="0.3">
      <c r="N607" s="66" t="s">
        <v>10</v>
      </c>
      <c r="O607">
        <f>O603+P603</f>
        <v>8</v>
      </c>
    </row>
    <row r="608" spans="14:24" x14ac:dyDescent="0.25">
      <c r="N608" t="s">
        <v>11</v>
      </c>
      <c r="O608">
        <f>O606+O607</f>
        <v>8</v>
      </c>
    </row>
  </sheetData>
  <mergeCells count="17">
    <mergeCell ref="C208:D208"/>
    <mergeCell ref="C49:D49"/>
    <mergeCell ref="C64:D64"/>
    <mergeCell ref="C79:D79"/>
    <mergeCell ref="C94:D94"/>
    <mergeCell ref="C109:D109"/>
    <mergeCell ref="C124:D124"/>
    <mergeCell ref="C139:D139"/>
    <mergeCell ref="C151:D151"/>
    <mergeCell ref="C165:D165"/>
    <mergeCell ref="C180:D180"/>
    <mergeCell ref="C194:D194"/>
    <mergeCell ref="C222:D222"/>
    <mergeCell ref="C227:D227"/>
    <mergeCell ref="B228:D228"/>
    <mergeCell ref="C504:D504"/>
    <mergeCell ref="B505:D50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X608"/>
  <sheetViews>
    <sheetView workbookViewId="0">
      <selection activeCell="P4" sqref="P4"/>
    </sheetView>
  </sheetViews>
  <sheetFormatPr baseColWidth="10" defaultRowHeight="15" x14ac:dyDescent="0.25"/>
  <cols>
    <col min="1" max="1" width="2.7109375" customWidth="1"/>
    <col min="2" max="2" width="29.5703125" style="59" bestFit="1" customWidth="1"/>
    <col min="3" max="3" width="15.42578125" style="59" bestFit="1" customWidth="1"/>
    <col min="4" max="4" width="8.42578125" style="59" bestFit="1" customWidth="1"/>
    <col min="5" max="5" width="7" style="9" customWidth="1"/>
    <col min="6" max="6" width="0.7109375" style="9" customWidth="1"/>
    <col min="7" max="7" width="8" style="9" customWidth="1"/>
    <col min="8" max="8" width="0.42578125" style="9" customWidth="1"/>
    <col min="9" max="9" width="8" style="9" customWidth="1"/>
    <col min="10" max="10" width="0.42578125" style="9" customWidth="1"/>
    <col min="11" max="11" width="8" style="9" customWidth="1"/>
    <col min="12" max="12" width="0.42578125" style="9" customWidth="1"/>
    <col min="13" max="13" width="8" style="9" customWidth="1"/>
    <col min="16" max="16" width="22" customWidth="1"/>
    <col min="17" max="17" width="20.85546875" customWidth="1"/>
    <col min="19" max="19" width="12.42578125" customWidth="1"/>
    <col min="24" max="24" width="2.85546875" customWidth="1"/>
  </cols>
  <sheetData>
    <row r="1" spans="1:24" s="7" customFormat="1" ht="18.75" x14ac:dyDescent="0.3">
      <c r="A1" s="79"/>
      <c r="B1" s="80"/>
      <c r="C1" s="80"/>
      <c r="D1" s="80"/>
      <c r="E1" s="6"/>
      <c r="F1" s="6"/>
      <c r="G1" s="6"/>
      <c r="H1" s="6"/>
      <c r="I1" s="6"/>
      <c r="J1" s="6"/>
      <c r="K1" s="6"/>
      <c r="L1" s="6"/>
      <c r="M1" s="6"/>
    </row>
    <row r="3" spans="1:24" s="12" customFormat="1" ht="16.5" thickBot="1" x14ac:dyDescent="0.3">
      <c r="A3" s="81"/>
      <c r="B3" s="59"/>
      <c r="C3" s="59"/>
      <c r="D3" s="59"/>
      <c r="E3" s="11"/>
      <c r="F3" s="11"/>
      <c r="G3" s="11"/>
      <c r="H3" s="11"/>
      <c r="I3" s="11"/>
      <c r="J3" s="11"/>
      <c r="K3" s="11"/>
      <c r="L3" s="11"/>
      <c r="M3" s="11"/>
    </row>
    <row r="4" spans="1:24" s="12" customFormat="1" ht="15.75" thickBot="1" x14ac:dyDescent="0.3">
      <c r="A4" s="13"/>
      <c r="B4" s="59"/>
      <c r="C4" s="59"/>
      <c r="D4" s="59"/>
      <c r="E4" s="11"/>
      <c r="F4" s="11"/>
      <c r="G4" s="11"/>
      <c r="H4" s="11"/>
      <c r="I4" s="11"/>
      <c r="J4" s="11"/>
      <c r="K4" s="11"/>
      <c r="L4" s="11"/>
      <c r="M4" s="11"/>
      <c r="P4" s="14" t="s">
        <v>55</v>
      </c>
    </row>
    <row r="5" spans="1:24" s="12" customFormat="1" ht="16.5" thickBot="1" x14ac:dyDescent="0.3">
      <c r="A5" s="81"/>
      <c r="B5" s="59"/>
      <c r="C5" s="59"/>
      <c r="D5" s="59"/>
      <c r="E5" s="11"/>
      <c r="F5" s="11"/>
      <c r="G5" s="11"/>
      <c r="H5" s="11"/>
      <c r="I5" s="11"/>
      <c r="J5" s="11"/>
      <c r="K5" s="11"/>
      <c r="L5" s="11"/>
      <c r="M5" s="11"/>
      <c r="N5" s="15"/>
      <c r="O5" s="12" t="s">
        <v>5</v>
      </c>
      <c r="P5" s="16" t="str">
        <f>TEXT(X5,"jjmmaa")</f>
        <v/>
      </c>
      <c r="Q5" s="17" t="s">
        <v>6</v>
      </c>
      <c r="R5" s="17" t="s">
        <v>7</v>
      </c>
      <c r="X5" s="18" t="str">
        <f>LEFT(A4,8)</f>
        <v/>
      </c>
    </row>
    <row r="6" spans="1:24" s="12" customFormat="1" x14ac:dyDescent="0.25">
      <c r="A6" s="13"/>
      <c r="B6" s="59"/>
      <c r="C6" s="59"/>
      <c r="D6" s="59"/>
      <c r="E6" s="11"/>
      <c r="F6" s="11"/>
      <c r="G6" s="11"/>
      <c r="H6" s="11"/>
      <c r="I6" s="11"/>
      <c r="J6" s="11"/>
      <c r="K6" s="11"/>
      <c r="L6" s="11"/>
      <c r="M6" s="11"/>
      <c r="P6" s="3" t="s">
        <v>8</v>
      </c>
      <c r="Q6" s="19" t="e">
        <f>(O402*100)/$O$405</f>
        <v>#DIV/0!</v>
      </c>
      <c r="R6" s="19" t="e">
        <f>(P402*100)/$P$405</f>
        <v>#DIV/0!</v>
      </c>
    </row>
    <row r="7" spans="1:24" s="12" customFormat="1" ht="15.75" x14ac:dyDescent="0.25">
      <c r="A7" s="81"/>
      <c r="B7" s="59"/>
      <c r="C7" s="59"/>
      <c r="D7" s="59"/>
      <c r="E7" s="11"/>
      <c r="F7" s="11"/>
      <c r="G7" s="11"/>
      <c r="H7" s="11"/>
      <c r="I7" s="11"/>
      <c r="J7" s="11"/>
      <c r="K7" s="11"/>
      <c r="L7" s="11"/>
      <c r="M7" s="11"/>
      <c r="P7" s="2" t="s">
        <v>9</v>
      </c>
      <c r="Q7" s="20" t="e">
        <f>(O403*100)/$O$405</f>
        <v>#DIV/0!</v>
      </c>
      <c r="R7" s="20" t="e">
        <f>(P403*100)/$P$405</f>
        <v>#DIV/0!</v>
      </c>
    </row>
    <row r="8" spans="1:24" s="12" customFormat="1" ht="15.75" thickBot="1" x14ac:dyDescent="0.3">
      <c r="A8" s="13"/>
      <c r="B8" s="59"/>
      <c r="C8" s="59"/>
      <c r="D8" s="59"/>
      <c r="E8" s="11"/>
      <c r="F8" s="11"/>
      <c r="G8" s="11"/>
      <c r="H8" s="11"/>
      <c r="I8" s="11"/>
      <c r="J8" s="11"/>
      <c r="K8" s="11"/>
      <c r="L8" s="11"/>
      <c r="M8" s="11"/>
      <c r="P8" s="1" t="s">
        <v>10</v>
      </c>
      <c r="Q8" s="21" t="e">
        <f>(O404*100)/$O$405</f>
        <v>#DIV/0!</v>
      </c>
      <c r="R8" s="21" t="e">
        <f>(P404*100)/$P$405</f>
        <v>#DIV/0!</v>
      </c>
    </row>
    <row r="9" spans="1:24" s="12" customFormat="1" x14ac:dyDescent="0.25">
      <c r="A9" s="13"/>
      <c r="B9" s="59"/>
      <c r="C9" s="59"/>
      <c r="D9" s="59"/>
      <c r="E9" s="11"/>
      <c r="F9" s="11"/>
      <c r="G9" s="11"/>
      <c r="H9" s="11"/>
      <c r="I9" s="11"/>
      <c r="J9" s="11"/>
      <c r="K9" s="11"/>
      <c r="L9" s="11"/>
      <c r="M9" s="11"/>
      <c r="P9" s="22" t="s">
        <v>11</v>
      </c>
      <c r="Q9" s="23" t="e">
        <f>SUM(Q6:Q8)</f>
        <v>#DIV/0!</v>
      </c>
      <c r="R9" s="23" t="e">
        <f>SUM(R6:R8)</f>
        <v>#DIV/0!</v>
      </c>
    </row>
    <row r="10" spans="1:24" x14ac:dyDescent="0.25">
      <c r="A10" s="55"/>
    </row>
    <row r="11" spans="1:24" s="12" customFormat="1" ht="16.5" thickBot="1" x14ac:dyDescent="0.3">
      <c r="A11" s="81"/>
      <c r="B11" s="59"/>
      <c r="C11" s="59"/>
      <c r="D11" s="59"/>
      <c r="E11" s="11"/>
      <c r="F11" s="11"/>
      <c r="G11" s="11"/>
      <c r="H11" s="11"/>
      <c r="I11" s="11"/>
      <c r="J11" s="11"/>
      <c r="K11" s="11"/>
      <c r="L11" s="11"/>
      <c r="M11" s="11"/>
    </row>
    <row r="12" spans="1:24" s="12" customFormat="1" ht="15.75" thickBot="1" x14ac:dyDescent="0.3">
      <c r="A12" s="13"/>
      <c r="B12" s="59"/>
      <c r="C12" s="59"/>
      <c r="D12" s="59"/>
      <c r="E12" s="11"/>
      <c r="F12" s="11"/>
      <c r="G12" s="11"/>
      <c r="H12" s="11"/>
      <c r="I12" s="11"/>
      <c r="J12" s="11"/>
      <c r="K12" s="11"/>
      <c r="L12" s="11"/>
      <c r="M12" s="11"/>
      <c r="P12" s="14"/>
    </row>
    <row r="13" spans="1:24" s="12" customFormat="1" ht="15.75" thickBot="1" x14ac:dyDescent="0.3">
      <c r="A13" s="13"/>
      <c r="B13" s="59"/>
      <c r="C13" s="59"/>
      <c r="D13" s="59"/>
      <c r="E13" s="11"/>
      <c r="F13" s="11"/>
      <c r="G13" s="11"/>
      <c r="H13" s="11"/>
      <c r="I13" s="11"/>
      <c r="J13" s="11"/>
      <c r="K13" s="11"/>
      <c r="L13" s="11"/>
      <c r="M13" s="11"/>
      <c r="P13" s="25"/>
      <c r="Q13" s="26"/>
      <c r="R13" s="26"/>
      <c r="S13" s="27"/>
    </row>
    <row r="14" spans="1:24" ht="15.75" thickBot="1" x14ac:dyDescent="0.3">
      <c r="A14" s="55"/>
      <c r="P14" s="28"/>
      <c r="Q14" s="29" t="str">
        <f>Q601</f>
        <v>Lu</v>
      </c>
      <c r="R14" s="30" t="str">
        <f t="shared" ref="R14:W14" si="0">R601</f>
        <v>Ma</v>
      </c>
      <c r="S14" s="30" t="str">
        <f t="shared" si="0"/>
        <v>Me</v>
      </c>
      <c r="T14" s="30" t="str">
        <f t="shared" si="0"/>
        <v>Je</v>
      </c>
      <c r="U14" s="30" t="str">
        <f t="shared" si="0"/>
        <v>Ve</v>
      </c>
      <c r="V14" s="30" t="str">
        <f t="shared" si="0"/>
        <v>Sa</v>
      </c>
      <c r="W14" s="31" t="str">
        <f t="shared" si="0"/>
        <v>Di</v>
      </c>
      <c r="X14" s="32"/>
    </row>
    <row r="15" spans="1:24" s="12" customFormat="1" ht="15.75" x14ac:dyDescent="0.25">
      <c r="A15" s="81"/>
      <c r="B15" s="59"/>
      <c r="C15" s="59"/>
      <c r="D15" s="59"/>
      <c r="E15" s="11"/>
      <c r="F15" s="11"/>
      <c r="G15" s="11"/>
      <c r="H15" s="11"/>
      <c r="I15" s="11"/>
      <c r="J15" s="11"/>
      <c r="K15" s="11"/>
      <c r="L15" s="11"/>
      <c r="M15" s="11"/>
      <c r="P15" s="3" t="s">
        <v>8</v>
      </c>
      <c r="Q15" s="33">
        <f t="shared" ref="Q15:W16" si="1">Q602</f>
        <v>0</v>
      </c>
      <c r="R15" s="34">
        <f t="shared" si="1"/>
        <v>0</v>
      </c>
      <c r="S15" s="34">
        <f t="shared" si="1"/>
        <v>0</v>
      </c>
      <c r="T15" s="34">
        <f t="shared" si="1"/>
        <v>0</v>
      </c>
      <c r="U15" s="34">
        <f t="shared" si="1"/>
        <v>0</v>
      </c>
      <c r="V15" s="34">
        <f t="shared" si="1"/>
        <v>0</v>
      </c>
      <c r="W15" s="35">
        <f t="shared" si="1"/>
        <v>0</v>
      </c>
    </row>
    <row r="16" spans="1:24" s="12" customFormat="1" ht="15.75" thickBot="1" x14ac:dyDescent="0.3">
      <c r="A16" s="13"/>
      <c r="B16" s="59"/>
      <c r="C16" s="59"/>
      <c r="D16" s="59"/>
      <c r="E16" s="11"/>
      <c r="F16" s="11"/>
      <c r="G16" s="11"/>
      <c r="H16" s="11"/>
      <c r="I16" s="11"/>
      <c r="J16" s="11"/>
      <c r="K16" s="11"/>
      <c r="L16" s="11"/>
      <c r="M16" s="11"/>
      <c r="P16" s="1" t="s">
        <v>10</v>
      </c>
      <c r="Q16" s="36">
        <f t="shared" si="1"/>
        <v>0</v>
      </c>
      <c r="R16" s="37">
        <f t="shared" si="1"/>
        <v>0</v>
      </c>
      <c r="S16" s="37">
        <f t="shared" si="1"/>
        <v>0</v>
      </c>
      <c r="T16" s="37">
        <f t="shared" si="1"/>
        <v>0</v>
      </c>
      <c r="U16" s="37">
        <f t="shared" si="1"/>
        <v>0</v>
      </c>
      <c r="V16" s="37">
        <f t="shared" si="1"/>
        <v>0</v>
      </c>
      <c r="W16" s="38">
        <f t="shared" si="1"/>
        <v>0</v>
      </c>
    </row>
    <row r="17" spans="1:19" s="12" customFormat="1" x14ac:dyDescent="0.25">
      <c r="A17" s="13"/>
      <c r="B17" s="59"/>
      <c r="C17" s="59"/>
      <c r="D17" s="59"/>
      <c r="E17" s="11"/>
      <c r="F17" s="11"/>
      <c r="G17" s="11"/>
      <c r="H17" s="11"/>
      <c r="I17" s="11"/>
      <c r="J17" s="11"/>
      <c r="K17" s="11"/>
      <c r="L17" s="11"/>
      <c r="M17" s="11"/>
      <c r="P17" s="39"/>
      <c r="Q17" s="40"/>
      <c r="R17" s="40"/>
      <c r="S17" s="41"/>
    </row>
    <row r="18" spans="1:19" x14ac:dyDescent="0.25">
      <c r="A18" s="55"/>
    </row>
    <row r="19" spans="1:19" s="12" customFormat="1" ht="15.75" x14ac:dyDescent="0.25">
      <c r="A19" s="81"/>
      <c r="B19" s="59"/>
      <c r="C19" s="59"/>
      <c r="D19" s="59"/>
      <c r="E19" s="11"/>
      <c r="F19" s="11"/>
      <c r="G19" s="11"/>
      <c r="H19" s="11"/>
      <c r="I19" s="11"/>
      <c r="J19" s="11"/>
      <c r="K19" s="11"/>
      <c r="L19" s="11"/>
      <c r="M19" s="11"/>
    </row>
    <row r="20" spans="1:19" s="12" customFormat="1" x14ac:dyDescent="0.25">
      <c r="A20" s="13"/>
      <c r="B20" s="59"/>
      <c r="C20" s="59"/>
      <c r="D20" s="59"/>
      <c r="E20" s="11"/>
      <c r="F20" s="11"/>
      <c r="G20" s="11"/>
      <c r="H20" s="11"/>
      <c r="I20" s="11"/>
      <c r="J20" s="11"/>
      <c r="K20" s="11"/>
      <c r="L20" s="11"/>
      <c r="M20" s="11"/>
    </row>
    <row r="21" spans="1:19" s="12" customFormat="1" x14ac:dyDescent="0.25">
      <c r="A21" s="13"/>
      <c r="B21" s="59"/>
      <c r="C21" s="59"/>
      <c r="D21" s="59"/>
      <c r="E21" s="11"/>
      <c r="F21" s="11"/>
      <c r="G21" s="11"/>
      <c r="H21" s="11"/>
      <c r="I21" s="11"/>
      <c r="J21" s="11"/>
      <c r="K21" s="11"/>
      <c r="L21" s="11"/>
      <c r="M21" s="11"/>
    </row>
    <row r="22" spans="1:19" x14ac:dyDescent="0.25">
      <c r="A22" s="55"/>
    </row>
    <row r="23" spans="1:19" s="12" customFormat="1" ht="15.75" x14ac:dyDescent="0.25">
      <c r="A23" s="81"/>
      <c r="B23" s="59"/>
      <c r="C23" s="59"/>
      <c r="D23" s="59"/>
      <c r="E23" s="11"/>
      <c r="F23" s="11"/>
      <c r="G23" s="11"/>
      <c r="H23" s="11"/>
      <c r="I23" s="11"/>
      <c r="J23" s="11"/>
      <c r="K23" s="11"/>
      <c r="L23" s="11"/>
      <c r="M23" s="11"/>
    </row>
    <row r="24" spans="1:19" s="12" customFormat="1" x14ac:dyDescent="0.25">
      <c r="A24" s="13"/>
      <c r="B24" s="59"/>
      <c r="C24" s="59"/>
      <c r="D24" s="59"/>
      <c r="E24" s="11"/>
      <c r="F24" s="11"/>
      <c r="G24" s="11"/>
      <c r="H24" s="11"/>
      <c r="I24" s="11"/>
      <c r="J24" s="11"/>
      <c r="K24" s="11"/>
      <c r="L24" s="11"/>
      <c r="M24" s="11"/>
    </row>
    <row r="25" spans="1:19" s="12" customFormat="1" x14ac:dyDescent="0.25">
      <c r="A25" s="13"/>
      <c r="B25" s="59"/>
      <c r="C25" s="59"/>
      <c r="D25" s="59"/>
      <c r="E25" s="11"/>
      <c r="F25" s="11"/>
      <c r="G25" s="11"/>
      <c r="H25" s="11"/>
      <c r="I25" s="11"/>
      <c r="J25" s="11"/>
      <c r="K25" s="11"/>
      <c r="L25" s="11"/>
      <c r="M25" s="11"/>
    </row>
    <row r="27" spans="1:19" s="12" customFormat="1" x14ac:dyDescent="0.25">
      <c r="B27" s="59"/>
      <c r="C27" s="59"/>
      <c r="D27" s="82"/>
      <c r="E27" s="83"/>
      <c r="F27" s="84"/>
      <c r="G27" s="83"/>
      <c r="H27" s="84"/>
      <c r="I27" s="83"/>
      <c r="J27" s="84"/>
      <c r="K27" s="83"/>
      <c r="L27" s="84"/>
      <c r="M27" s="83"/>
    </row>
    <row r="28" spans="1:19" s="42" customFormat="1" x14ac:dyDescent="0.25">
      <c r="B28" s="82"/>
      <c r="C28" s="82"/>
      <c r="D28" s="82"/>
      <c r="E28" s="85"/>
      <c r="F28" s="86"/>
      <c r="G28" s="85"/>
      <c r="H28" s="86"/>
      <c r="I28" s="85"/>
      <c r="J28" s="86"/>
      <c r="K28" s="85"/>
      <c r="L28" s="86"/>
      <c r="M28" s="85"/>
    </row>
    <row r="29" spans="1:19" x14ac:dyDescent="0.25">
      <c r="B29" s="70"/>
      <c r="C29" s="70"/>
      <c r="D29" s="70"/>
      <c r="E29" s="50"/>
      <c r="F29" s="51"/>
      <c r="G29" s="50"/>
      <c r="H29" s="51"/>
      <c r="I29" s="50"/>
      <c r="J29" s="51"/>
      <c r="K29" s="50"/>
      <c r="L29" s="51"/>
      <c r="M29" s="50"/>
      <c r="O29" t="b">
        <f>IF(D29="ROUTINE",IF(E29&gt;180,2,IF(E29&lt;120,0,1)))</f>
        <v>0</v>
      </c>
      <c r="P29" t="b">
        <f>IF(D29="URGENT",IF(E29&gt;120,2,IF(E29&lt;60,0,1)))</f>
        <v>0</v>
      </c>
    </row>
    <row r="30" spans="1:19" x14ac:dyDescent="0.25">
      <c r="B30" s="70"/>
      <c r="C30" s="70"/>
      <c r="D30" s="70"/>
      <c r="E30" s="50"/>
      <c r="F30" s="51"/>
      <c r="G30" s="50"/>
      <c r="H30" s="51"/>
      <c r="I30" s="50"/>
      <c r="J30" s="51"/>
      <c r="K30" s="50"/>
      <c r="L30" s="51"/>
      <c r="M30" s="50"/>
      <c r="O30" t="b">
        <f t="shared" ref="O30:O93" si="2">IF(D30="ROUTINE",IF(E30&gt;180,2,IF(E30&lt;120,0,1)))</f>
        <v>0</v>
      </c>
      <c r="P30" t="b">
        <f t="shared" ref="P30:P93" si="3">IF(D30="URGENT",IF(E30&gt;120,2,IF(E30&lt;60,0,1)))</f>
        <v>0</v>
      </c>
    </row>
    <row r="31" spans="1:19" x14ac:dyDescent="0.25">
      <c r="B31" s="70"/>
      <c r="C31" s="70"/>
      <c r="D31" s="71"/>
      <c r="E31" s="53"/>
      <c r="F31" s="54"/>
      <c r="G31" s="53"/>
      <c r="H31" s="54"/>
      <c r="I31" s="53"/>
      <c r="J31" s="54"/>
      <c r="K31" s="53"/>
      <c r="L31" s="54"/>
      <c r="M31" s="53"/>
      <c r="O31" t="b">
        <f t="shared" si="2"/>
        <v>0</v>
      </c>
      <c r="P31" t="b">
        <f t="shared" si="3"/>
        <v>0</v>
      </c>
    </row>
    <row r="32" spans="1:19" x14ac:dyDescent="0.25">
      <c r="B32" s="70"/>
      <c r="C32" s="70"/>
      <c r="D32" s="70"/>
      <c r="E32" s="50"/>
      <c r="F32" s="51"/>
      <c r="G32" s="50"/>
      <c r="H32" s="51"/>
      <c r="I32" s="50"/>
      <c r="J32" s="51"/>
      <c r="K32" s="50"/>
      <c r="L32" s="51"/>
      <c r="M32" s="50"/>
      <c r="O32" t="b">
        <f t="shared" si="2"/>
        <v>0</v>
      </c>
      <c r="P32" t="b">
        <f t="shared" si="3"/>
        <v>0</v>
      </c>
    </row>
    <row r="33" spans="2:17" x14ac:dyDescent="0.25">
      <c r="B33" s="70"/>
      <c r="C33" s="70"/>
      <c r="D33" s="71"/>
      <c r="E33" s="53"/>
      <c r="F33" s="54"/>
      <c r="G33" s="53"/>
      <c r="H33" s="54"/>
      <c r="I33" s="53"/>
      <c r="J33" s="54"/>
      <c r="K33" s="53"/>
      <c r="L33" s="54"/>
      <c r="M33" s="53"/>
      <c r="O33" t="b">
        <f t="shared" si="2"/>
        <v>0</v>
      </c>
      <c r="P33" t="b">
        <f t="shared" si="3"/>
        <v>0</v>
      </c>
    </row>
    <row r="34" spans="2:17" x14ac:dyDescent="0.25">
      <c r="B34" s="70"/>
      <c r="C34" s="70"/>
      <c r="D34" s="70"/>
      <c r="E34" s="50"/>
      <c r="F34" s="51"/>
      <c r="G34" s="50"/>
      <c r="H34" s="51"/>
      <c r="I34" s="50"/>
      <c r="J34" s="51"/>
      <c r="K34" s="50"/>
      <c r="L34" s="51"/>
      <c r="M34" s="50"/>
      <c r="O34" t="b">
        <f t="shared" si="2"/>
        <v>0</v>
      </c>
      <c r="P34" t="b">
        <f t="shared" si="3"/>
        <v>0</v>
      </c>
    </row>
    <row r="35" spans="2:17" x14ac:dyDescent="0.25">
      <c r="B35" s="70"/>
      <c r="C35" s="70"/>
      <c r="D35" s="71"/>
      <c r="E35" s="53"/>
      <c r="F35" s="54"/>
      <c r="G35" s="53"/>
      <c r="H35" s="54"/>
      <c r="I35" s="53"/>
      <c r="J35" s="54"/>
      <c r="K35" s="53"/>
      <c r="L35" s="54"/>
      <c r="M35" s="53"/>
      <c r="O35" t="b">
        <f t="shared" si="2"/>
        <v>0</v>
      </c>
      <c r="P35" t="b">
        <f t="shared" si="3"/>
        <v>0</v>
      </c>
    </row>
    <row r="36" spans="2:17" x14ac:dyDescent="0.25">
      <c r="B36" s="70"/>
      <c r="C36" s="70"/>
      <c r="D36" s="70"/>
      <c r="E36" s="50"/>
      <c r="F36" s="51"/>
      <c r="G36" s="50"/>
      <c r="H36" s="51"/>
      <c r="I36" s="50"/>
      <c r="J36" s="51"/>
      <c r="K36" s="50"/>
      <c r="L36" s="51"/>
      <c r="M36" s="50"/>
      <c r="O36" t="b">
        <f t="shared" si="2"/>
        <v>0</v>
      </c>
      <c r="P36" t="b">
        <f t="shared" si="3"/>
        <v>0</v>
      </c>
    </row>
    <row r="37" spans="2:17" x14ac:dyDescent="0.25">
      <c r="B37" s="70"/>
      <c r="C37" s="70"/>
      <c r="D37" s="71"/>
      <c r="E37" s="53"/>
      <c r="F37" s="54"/>
      <c r="G37" s="53"/>
      <c r="H37" s="54"/>
      <c r="I37" s="53"/>
      <c r="J37" s="54"/>
      <c r="K37" s="53"/>
      <c r="L37" s="54"/>
      <c r="M37" s="53"/>
      <c r="O37" t="b">
        <f t="shared" si="2"/>
        <v>0</v>
      </c>
      <c r="P37" t="b">
        <f t="shared" si="3"/>
        <v>0</v>
      </c>
    </row>
    <row r="38" spans="2:17" x14ac:dyDescent="0.25">
      <c r="B38" s="70"/>
      <c r="C38" s="70"/>
      <c r="D38" s="70"/>
      <c r="E38" s="50"/>
      <c r="F38" s="51"/>
      <c r="G38" s="50"/>
      <c r="H38" s="51"/>
      <c r="I38" s="50"/>
      <c r="J38" s="51"/>
      <c r="K38" s="50"/>
      <c r="L38" s="51"/>
      <c r="M38" s="50"/>
      <c r="O38" t="b">
        <f t="shared" si="2"/>
        <v>0</v>
      </c>
      <c r="P38" t="b">
        <f t="shared" si="3"/>
        <v>0</v>
      </c>
    </row>
    <row r="39" spans="2:17" x14ac:dyDescent="0.25">
      <c r="B39" s="70"/>
      <c r="C39" s="70"/>
      <c r="D39" s="71"/>
      <c r="E39" s="53"/>
      <c r="F39" s="54"/>
      <c r="G39" s="53"/>
      <c r="H39" s="54"/>
      <c r="I39" s="53"/>
      <c r="J39" s="54"/>
      <c r="K39" s="53"/>
      <c r="L39" s="54"/>
      <c r="M39" s="53"/>
      <c r="O39" t="b">
        <f t="shared" si="2"/>
        <v>0</v>
      </c>
      <c r="P39" t="b">
        <f t="shared" si="3"/>
        <v>0</v>
      </c>
    </row>
    <row r="40" spans="2:17" x14ac:dyDescent="0.25">
      <c r="B40" s="70"/>
      <c r="C40" s="70"/>
      <c r="D40" s="70"/>
      <c r="E40" s="50"/>
      <c r="F40" s="51"/>
      <c r="G40" s="50"/>
      <c r="H40" s="51"/>
      <c r="I40" s="50"/>
      <c r="J40" s="51"/>
      <c r="K40" s="50"/>
      <c r="L40" s="51"/>
      <c r="M40" s="50"/>
      <c r="O40" t="b">
        <f t="shared" si="2"/>
        <v>0</v>
      </c>
      <c r="P40" t="b">
        <f t="shared" si="3"/>
        <v>0</v>
      </c>
    </row>
    <row r="41" spans="2:17" x14ac:dyDescent="0.25">
      <c r="B41" s="70"/>
      <c r="C41" s="70"/>
      <c r="D41" s="71"/>
      <c r="E41" s="53"/>
      <c r="F41" s="54"/>
      <c r="G41" s="53"/>
      <c r="H41" s="54"/>
      <c r="I41" s="53"/>
      <c r="J41" s="54"/>
      <c r="K41" s="53"/>
      <c r="L41" s="54"/>
      <c r="M41" s="53"/>
      <c r="O41" t="b">
        <f t="shared" si="2"/>
        <v>0</v>
      </c>
      <c r="P41" t="b">
        <f t="shared" si="3"/>
        <v>0</v>
      </c>
    </row>
    <row r="42" spans="2:17" x14ac:dyDescent="0.25">
      <c r="B42" s="70"/>
      <c r="C42" s="70"/>
      <c r="D42" s="70"/>
      <c r="E42" s="50"/>
      <c r="F42" s="51"/>
      <c r="G42" s="50"/>
      <c r="H42" s="51"/>
      <c r="I42" s="50"/>
      <c r="J42" s="51"/>
      <c r="K42" s="50"/>
      <c r="L42" s="51"/>
      <c r="M42" s="50"/>
      <c r="O42" t="b">
        <f t="shared" si="2"/>
        <v>0</v>
      </c>
      <c r="P42" t="b">
        <f t="shared" si="3"/>
        <v>0</v>
      </c>
    </row>
    <row r="43" spans="2:17" s="55" customFormat="1" x14ac:dyDescent="0.25">
      <c r="B43" s="70"/>
      <c r="C43" s="104"/>
      <c r="D43" s="104"/>
      <c r="E43" s="87"/>
      <c r="F43" s="88"/>
      <c r="G43" s="87"/>
      <c r="H43" s="88"/>
      <c r="I43" s="87"/>
      <c r="J43" s="88"/>
      <c r="K43" s="87"/>
      <c r="L43" s="88"/>
      <c r="M43" s="87"/>
      <c r="O43" t="b">
        <f t="shared" si="2"/>
        <v>0</v>
      </c>
      <c r="P43" t="b">
        <f t="shared" si="3"/>
        <v>0</v>
      </c>
      <c r="Q43"/>
    </row>
    <row r="44" spans="2:17" x14ac:dyDescent="0.25">
      <c r="B44" s="70"/>
      <c r="C44" s="71"/>
      <c r="D44" s="71"/>
      <c r="E44" s="53"/>
      <c r="F44" s="54"/>
      <c r="G44" s="53"/>
      <c r="H44" s="54"/>
      <c r="I44" s="53"/>
      <c r="J44" s="54"/>
      <c r="K44" s="53"/>
      <c r="L44" s="54"/>
      <c r="M44" s="53"/>
      <c r="O44" t="b">
        <f t="shared" si="2"/>
        <v>0</v>
      </c>
      <c r="P44" t="b">
        <f t="shared" si="3"/>
        <v>0</v>
      </c>
    </row>
    <row r="45" spans="2:17" x14ac:dyDescent="0.25">
      <c r="B45" s="70"/>
      <c r="C45" s="70"/>
      <c r="D45" s="70"/>
      <c r="E45" s="50"/>
      <c r="F45" s="51"/>
      <c r="G45" s="50"/>
      <c r="H45" s="51"/>
      <c r="I45" s="50"/>
      <c r="J45" s="51"/>
      <c r="K45" s="50"/>
      <c r="L45" s="51"/>
      <c r="M45" s="50"/>
      <c r="O45" t="b">
        <f t="shared" si="2"/>
        <v>0</v>
      </c>
      <c r="P45" t="b">
        <f t="shared" si="3"/>
        <v>0</v>
      </c>
    </row>
    <row r="46" spans="2:17" x14ac:dyDescent="0.25">
      <c r="B46" s="70"/>
      <c r="C46" s="70"/>
      <c r="D46" s="71"/>
      <c r="E46" s="53"/>
      <c r="F46" s="54"/>
      <c r="G46" s="53"/>
      <c r="H46" s="54"/>
      <c r="I46" s="53"/>
      <c r="J46" s="54"/>
      <c r="K46" s="53"/>
      <c r="L46" s="54"/>
      <c r="M46" s="53"/>
      <c r="O46" t="b">
        <f t="shared" si="2"/>
        <v>0</v>
      </c>
      <c r="P46" t="b">
        <f t="shared" si="3"/>
        <v>0</v>
      </c>
    </row>
    <row r="47" spans="2:17" x14ac:dyDescent="0.25">
      <c r="B47" s="70"/>
      <c r="C47" s="70"/>
      <c r="D47" s="70"/>
      <c r="E47" s="50"/>
      <c r="F47" s="51"/>
      <c r="G47" s="50"/>
      <c r="H47" s="51"/>
      <c r="I47" s="50"/>
      <c r="J47" s="51"/>
      <c r="K47" s="50"/>
      <c r="L47" s="51"/>
      <c r="M47" s="50"/>
      <c r="O47" t="b">
        <f t="shared" si="2"/>
        <v>0</v>
      </c>
      <c r="P47" t="b">
        <f t="shared" si="3"/>
        <v>0</v>
      </c>
    </row>
    <row r="48" spans="2:17" x14ac:dyDescent="0.25">
      <c r="B48" s="70"/>
      <c r="C48" s="70"/>
      <c r="D48" s="71"/>
      <c r="E48" s="53"/>
      <c r="F48" s="54"/>
      <c r="G48" s="53"/>
      <c r="H48" s="54"/>
      <c r="I48" s="53"/>
      <c r="J48" s="54"/>
      <c r="K48" s="53"/>
      <c r="L48" s="54"/>
      <c r="M48" s="53"/>
      <c r="O48" t="b">
        <f t="shared" si="2"/>
        <v>0</v>
      </c>
      <c r="P48" t="b">
        <f t="shared" si="3"/>
        <v>0</v>
      </c>
    </row>
    <row r="49" spans="2:17" x14ac:dyDescent="0.25">
      <c r="B49" s="70"/>
      <c r="C49" s="70"/>
      <c r="D49" s="70"/>
      <c r="E49" s="50"/>
      <c r="F49" s="51"/>
      <c r="G49" s="50"/>
      <c r="H49" s="51"/>
      <c r="I49" s="50"/>
      <c r="J49" s="51"/>
      <c r="K49" s="50"/>
      <c r="L49" s="51"/>
      <c r="M49" s="50"/>
      <c r="O49" t="b">
        <f t="shared" si="2"/>
        <v>0</v>
      </c>
      <c r="P49" t="b">
        <f t="shared" si="3"/>
        <v>0</v>
      </c>
    </row>
    <row r="50" spans="2:17" x14ac:dyDescent="0.25">
      <c r="B50" s="70"/>
      <c r="C50" s="70"/>
      <c r="D50" s="71"/>
      <c r="E50" s="53"/>
      <c r="F50" s="54"/>
      <c r="G50" s="53"/>
      <c r="H50" s="54"/>
      <c r="I50" s="53"/>
      <c r="J50" s="54"/>
      <c r="K50" s="53"/>
      <c r="L50" s="54"/>
      <c r="M50" s="53"/>
      <c r="O50" t="b">
        <f t="shared" si="2"/>
        <v>0</v>
      </c>
      <c r="P50" t="b">
        <f t="shared" si="3"/>
        <v>0</v>
      </c>
    </row>
    <row r="51" spans="2:17" x14ac:dyDescent="0.25">
      <c r="B51" s="70"/>
      <c r="C51" s="70"/>
      <c r="D51" s="70"/>
      <c r="E51" s="50"/>
      <c r="F51" s="51"/>
      <c r="G51" s="50"/>
      <c r="H51" s="51"/>
      <c r="I51" s="50"/>
      <c r="J51" s="51"/>
      <c r="K51" s="50"/>
      <c r="L51" s="51"/>
      <c r="M51" s="50"/>
      <c r="O51" t="b">
        <f t="shared" si="2"/>
        <v>0</v>
      </c>
      <c r="P51" t="b">
        <f t="shared" si="3"/>
        <v>0</v>
      </c>
    </row>
    <row r="52" spans="2:17" x14ac:dyDescent="0.25">
      <c r="B52" s="70"/>
      <c r="C52" s="70"/>
      <c r="D52" s="71"/>
      <c r="E52" s="53"/>
      <c r="F52" s="54"/>
      <c r="G52" s="53"/>
      <c r="H52" s="54"/>
      <c r="I52" s="53"/>
      <c r="J52" s="54"/>
      <c r="K52" s="53"/>
      <c r="L52" s="54"/>
      <c r="M52" s="53"/>
      <c r="O52" t="b">
        <f t="shared" si="2"/>
        <v>0</v>
      </c>
      <c r="P52" t="b">
        <f t="shared" si="3"/>
        <v>0</v>
      </c>
    </row>
    <row r="53" spans="2:17" x14ac:dyDescent="0.25">
      <c r="B53" s="70"/>
      <c r="C53" s="70"/>
      <c r="D53" s="70"/>
      <c r="E53" s="50"/>
      <c r="F53" s="51"/>
      <c r="G53" s="50"/>
      <c r="H53" s="51"/>
      <c r="I53" s="50"/>
      <c r="J53" s="51"/>
      <c r="K53" s="50"/>
      <c r="L53" s="51"/>
      <c r="M53" s="50"/>
      <c r="O53" t="b">
        <f t="shared" si="2"/>
        <v>0</v>
      </c>
      <c r="P53" t="b">
        <f t="shared" si="3"/>
        <v>0</v>
      </c>
    </row>
    <row r="54" spans="2:17" x14ac:dyDescent="0.25">
      <c r="B54" s="70"/>
      <c r="C54" s="70"/>
      <c r="D54" s="71"/>
      <c r="E54" s="53"/>
      <c r="F54" s="54"/>
      <c r="G54" s="53"/>
      <c r="H54" s="54"/>
      <c r="I54" s="53"/>
      <c r="J54" s="54"/>
      <c r="K54" s="53"/>
      <c r="L54" s="54"/>
      <c r="M54" s="53"/>
      <c r="O54" t="b">
        <f t="shared" si="2"/>
        <v>0</v>
      </c>
      <c r="P54" t="b">
        <f t="shared" si="3"/>
        <v>0</v>
      </c>
    </row>
    <row r="55" spans="2:17" x14ac:dyDescent="0.25">
      <c r="B55" s="70"/>
      <c r="C55" s="70"/>
      <c r="D55" s="70"/>
      <c r="E55" s="50"/>
      <c r="F55" s="51"/>
      <c r="G55" s="50"/>
      <c r="H55" s="51"/>
      <c r="I55" s="50"/>
      <c r="J55" s="51"/>
      <c r="K55" s="50"/>
      <c r="L55" s="51"/>
      <c r="M55" s="50"/>
      <c r="O55" t="b">
        <f t="shared" si="2"/>
        <v>0</v>
      </c>
      <c r="P55" t="b">
        <f t="shared" si="3"/>
        <v>0</v>
      </c>
    </row>
    <row r="56" spans="2:17" x14ac:dyDescent="0.25">
      <c r="B56" s="70"/>
      <c r="C56" s="70"/>
      <c r="D56" s="71"/>
      <c r="E56" s="53"/>
      <c r="F56" s="54"/>
      <c r="G56" s="53"/>
      <c r="H56" s="54"/>
      <c r="I56" s="53"/>
      <c r="J56" s="54"/>
      <c r="K56" s="53"/>
      <c r="L56" s="54"/>
      <c r="M56" s="53"/>
      <c r="O56" t="b">
        <f t="shared" si="2"/>
        <v>0</v>
      </c>
      <c r="P56" t="b">
        <f t="shared" si="3"/>
        <v>0</v>
      </c>
    </row>
    <row r="57" spans="2:17" x14ac:dyDescent="0.25">
      <c r="B57" s="70"/>
      <c r="C57" s="70"/>
      <c r="D57" s="70"/>
      <c r="E57" s="50"/>
      <c r="F57" s="51"/>
      <c r="G57" s="50"/>
      <c r="H57" s="51"/>
      <c r="I57" s="50"/>
      <c r="J57" s="51"/>
      <c r="K57" s="50"/>
      <c r="L57" s="51"/>
      <c r="M57" s="50"/>
      <c r="O57" t="b">
        <f t="shared" si="2"/>
        <v>0</v>
      </c>
      <c r="P57" t="b">
        <f t="shared" si="3"/>
        <v>0</v>
      </c>
    </row>
    <row r="58" spans="2:17" s="55" customFormat="1" x14ac:dyDescent="0.25">
      <c r="B58" s="70"/>
      <c r="C58" s="104"/>
      <c r="D58" s="104"/>
      <c r="E58" s="87"/>
      <c r="F58" s="88"/>
      <c r="G58" s="87"/>
      <c r="H58" s="88"/>
      <c r="I58" s="87"/>
      <c r="J58" s="88"/>
      <c r="K58" s="87"/>
      <c r="L58" s="88"/>
      <c r="M58" s="87"/>
      <c r="O58" t="b">
        <f t="shared" si="2"/>
        <v>0</v>
      </c>
      <c r="P58" t="b">
        <f t="shared" si="3"/>
        <v>0</v>
      </c>
      <c r="Q58"/>
    </row>
    <row r="59" spans="2:17" x14ac:dyDescent="0.25">
      <c r="B59" s="70"/>
      <c r="C59" s="71"/>
      <c r="D59" s="71"/>
      <c r="E59" s="53"/>
      <c r="F59" s="54"/>
      <c r="G59" s="53"/>
      <c r="H59" s="54"/>
      <c r="I59" s="53"/>
      <c r="J59" s="54"/>
      <c r="K59" s="53"/>
      <c r="L59" s="54"/>
      <c r="M59" s="53"/>
      <c r="O59" t="b">
        <f t="shared" si="2"/>
        <v>0</v>
      </c>
      <c r="P59" t="b">
        <f t="shared" si="3"/>
        <v>0</v>
      </c>
    </row>
    <row r="60" spans="2:17" x14ac:dyDescent="0.25">
      <c r="B60" s="70"/>
      <c r="C60" s="70"/>
      <c r="D60" s="70"/>
      <c r="E60" s="50"/>
      <c r="F60" s="51"/>
      <c r="G60" s="50"/>
      <c r="H60" s="51"/>
      <c r="I60" s="50"/>
      <c r="J60" s="51"/>
      <c r="K60" s="50"/>
      <c r="L60" s="51"/>
      <c r="M60" s="50"/>
      <c r="O60" t="b">
        <f t="shared" si="2"/>
        <v>0</v>
      </c>
      <c r="P60" t="b">
        <f t="shared" si="3"/>
        <v>0</v>
      </c>
    </row>
    <row r="61" spans="2:17" x14ac:dyDescent="0.25">
      <c r="B61" s="70"/>
      <c r="C61" s="70"/>
      <c r="D61" s="71"/>
      <c r="E61" s="53"/>
      <c r="F61" s="54"/>
      <c r="G61" s="53"/>
      <c r="H61" s="54"/>
      <c r="I61" s="53"/>
      <c r="J61" s="54"/>
      <c r="K61" s="53"/>
      <c r="L61" s="54"/>
      <c r="M61" s="53"/>
      <c r="O61" t="b">
        <f t="shared" si="2"/>
        <v>0</v>
      </c>
      <c r="P61" t="b">
        <f t="shared" si="3"/>
        <v>0</v>
      </c>
    </row>
    <row r="62" spans="2:17" x14ac:dyDescent="0.25">
      <c r="B62" s="70"/>
      <c r="C62" s="70"/>
      <c r="D62" s="70"/>
      <c r="E62" s="50"/>
      <c r="F62" s="51"/>
      <c r="G62" s="50"/>
      <c r="H62" s="51"/>
      <c r="I62" s="50"/>
      <c r="J62" s="51"/>
      <c r="K62" s="50"/>
      <c r="L62" s="51"/>
      <c r="M62" s="50"/>
      <c r="O62" t="b">
        <f t="shared" si="2"/>
        <v>0</v>
      </c>
      <c r="P62" t="b">
        <f t="shared" si="3"/>
        <v>0</v>
      </c>
    </row>
    <row r="63" spans="2:17" x14ac:dyDescent="0.25">
      <c r="B63" s="70"/>
      <c r="C63" s="70"/>
      <c r="D63" s="71"/>
      <c r="E63" s="53"/>
      <c r="F63" s="54"/>
      <c r="G63" s="53"/>
      <c r="H63" s="54"/>
      <c r="I63" s="53"/>
      <c r="J63" s="54"/>
      <c r="K63" s="53"/>
      <c r="L63" s="54"/>
      <c r="M63" s="53"/>
      <c r="O63" t="b">
        <f t="shared" si="2"/>
        <v>0</v>
      </c>
      <c r="P63" t="b">
        <f t="shared" si="3"/>
        <v>0</v>
      </c>
    </row>
    <row r="64" spans="2:17" x14ac:dyDescent="0.25">
      <c r="B64" s="70"/>
      <c r="C64" s="70"/>
      <c r="D64" s="70"/>
      <c r="E64" s="50"/>
      <c r="F64" s="51"/>
      <c r="G64" s="50"/>
      <c r="H64" s="51"/>
      <c r="I64" s="50"/>
      <c r="J64" s="51"/>
      <c r="K64" s="50"/>
      <c r="L64" s="51"/>
      <c r="M64" s="50"/>
      <c r="O64" t="b">
        <f t="shared" si="2"/>
        <v>0</v>
      </c>
      <c r="P64" t="b">
        <f t="shared" si="3"/>
        <v>0</v>
      </c>
    </row>
    <row r="65" spans="2:17" x14ac:dyDescent="0.25">
      <c r="B65" s="70"/>
      <c r="C65" s="70"/>
      <c r="D65" s="71"/>
      <c r="E65" s="53"/>
      <c r="F65" s="54"/>
      <c r="G65" s="53"/>
      <c r="H65" s="54"/>
      <c r="I65" s="53"/>
      <c r="J65" s="54"/>
      <c r="K65" s="53"/>
      <c r="L65" s="54"/>
      <c r="M65" s="53"/>
      <c r="O65" t="b">
        <f t="shared" si="2"/>
        <v>0</v>
      </c>
      <c r="P65" t="b">
        <f t="shared" si="3"/>
        <v>0</v>
      </c>
    </row>
    <row r="66" spans="2:17" x14ac:dyDescent="0.25">
      <c r="B66" s="70"/>
      <c r="C66" s="70"/>
      <c r="D66" s="70"/>
      <c r="E66" s="50"/>
      <c r="F66" s="51"/>
      <c r="G66" s="50"/>
      <c r="H66" s="51"/>
      <c r="I66" s="50"/>
      <c r="J66" s="51"/>
      <c r="K66" s="50"/>
      <c r="L66" s="51"/>
      <c r="M66" s="50"/>
      <c r="O66" t="b">
        <f t="shared" si="2"/>
        <v>0</v>
      </c>
      <c r="P66" t="b">
        <f t="shared" si="3"/>
        <v>0</v>
      </c>
    </row>
    <row r="67" spans="2:17" x14ac:dyDescent="0.25">
      <c r="B67" s="70"/>
      <c r="C67" s="70"/>
      <c r="D67" s="71"/>
      <c r="E67" s="53"/>
      <c r="F67" s="54"/>
      <c r="G67" s="53"/>
      <c r="H67" s="54"/>
      <c r="I67" s="53"/>
      <c r="J67" s="54"/>
      <c r="K67" s="53"/>
      <c r="L67" s="54"/>
      <c r="M67" s="53"/>
      <c r="O67" t="b">
        <f t="shared" si="2"/>
        <v>0</v>
      </c>
      <c r="P67" t="b">
        <f t="shared" si="3"/>
        <v>0</v>
      </c>
    </row>
    <row r="68" spans="2:17" x14ac:dyDescent="0.25">
      <c r="B68" s="70"/>
      <c r="C68" s="70"/>
      <c r="D68" s="70"/>
      <c r="E68" s="50"/>
      <c r="F68" s="51"/>
      <c r="G68" s="50"/>
      <c r="H68" s="51"/>
      <c r="I68" s="50"/>
      <c r="J68" s="51"/>
      <c r="K68" s="50"/>
      <c r="L68" s="51"/>
      <c r="M68" s="50"/>
      <c r="O68" t="b">
        <f t="shared" si="2"/>
        <v>0</v>
      </c>
      <c r="P68" t="b">
        <f t="shared" si="3"/>
        <v>0</v>
      </c>
    </row>
    <row r="69" spans="2:17" x14ac:dyDescent="0.25">
      <c r="B69" s="70"/>
      <c r="C69" s="70"/>
      <c r="D69" s="71"/>
      <c r="E69" s="53"/>
      <c r="F69" s="54"/>
      <c r="G69" s="53"/>
      <c r="H69" s="54"/>
      <c r="I69" s="53"/>
      <c r="J69" s="54"/>
      <c r="K69" s="53"/>
      <c r="L69" s="54"/>
      <c r="M69" s="53"/>
      <c r="O69" t="b">
        <f t="shared" si="2"/>
        <v>0</v>
      </c>
      <c r="P69" t="b">
        <f t="shared" si="3"/>
        <v>0</v>
      </c>
    </row>
    <row r="70" spans="2:17" x14ac:dyDescent="0.25">
      <c r="B70" s="70"/>
      <c r="C70" s="70"/>
      <c r="D70" s="70"/>
      <c r="E70" s="50"/>
      <c r="F70" s="51"/>
      <c r="G70" s="50"/>
      <c r="H70" s="51"/>
      <c r="I70" s="50"/>
      <c r="J70" s="51"/>
      <c r="K70" s="50"/>
      <c r="L70" s="51"/>
      <c r="M70" s="50"/>
      <c r="O70" t="b">
        <f t="shared" si="2"/>
        <v>0</v>
      </c>
      <c r="P70" t="b">
        <f t="shared" si="3"/>
        <v>0</v>
      </c>
    </row>
    <row r="71" spans="2:17" x14ac:dyDescent="0.25">
      <c r="B71" s="70"/>
      <c r="C71" s="70"/>
      <c r="D71" s="71"/>
      <c r="E71" s="53"/>
      <c r="F71" s="54"/>
      <c r="G71" s="53"/>
      <c r="H71" s="54"/>
      <c r="I71" s="53"/>
      <c r="J71" s="54"/>
      <c r="K71" s="53"/>
      <c r="L71" s="54"/>
      <c r="M71" s="53"/>
      <c r="O71" t="b">
        <f t="shared" si="2"/>
        <v>0</v>
      </c>
      <c r="P71" t="b">
        <f t="shared" si="3"/>
        <v>0</v>
      </c>
    </row>
    <row r="72" spans="2:17" x14ac:dyDescent="0.25">
      <c r="B72" s="70"/>
      <c r="C72" s="70"/>
      <c r="D72" s="70"/>
      <c r="E72" s="50"/>
      <c r="F72" s="51"/>
      <c r="G72" s="50"/>
      <c r="H72" s="51"/>
      <c r="I72" s="50"/>
      <c r="J72" s="51"/>
      <c r="K72" s="50"/>
      <c r="L72" s="51"/>
      <c r="M72" s="50"/>
      <c r="O72" t="b">
        <f t="shared" si="2"/>
        <v>0</v>
      </c>
      <c r="P72" t="b">
        <f t="shared" si="3"/>
        <v>0</v>
      </c>
    </row>
    <row r="73" spans="2:17" s="55" customFormat="1" x14ac:dyDescent="0.25">
      <c r="B73" s="70"/>
      <c r="C73" s="104"/>
      <c r="D73" s="104"/>
      <c r="E73" s="87"/>
      <c r="F73" s="88"/>
      <c r="G73" s="87"/>
      <c r="H73" s="88"/>
      <c r="I73" s="87"/>
      <c r="J73" s="88"/>
      <c r="K73" s="87"/>
      <c r="L73" s="88"/>
      <c r="M73" s="87"/>
      <c r="O73" t="b">
        <f t="shared" si="2"/>
        <v>0</v>
      </c>
      <c r="P73" t="b">
        <f t="shared" si="3"/>
        <v>0</v>
      </c>
      <c r="Q73"/>
    </row>
    <row r="74" spans="2:17" x14ac:dyDescent="0.25">
      <c r="B74" s="70"/>
      <c r="C74" s="71"/>
      <c r="D74" s="71"/>
      <c r="E74" s="53"/>
      <c r="F74" s="54"/>
      <c r="G74" s="53"/>
      <c r="H74" s="54"/>
      <c r="I74" s="53"/>
      <c r="J74" s="54"/>
      <c r="K74" s="53"/>
      <c r="L74" s="54"/>
      <c r="M74" s="53"/>
      <c r="O74" t="b">
        <f t="shared" si="2"/>
        <v>0</v>
      </c>
      <c r="P74" t="b">
        <f t="shared" si="3"/>
        <v>0</v>
      </c>
    </row>
    <row r="75" spans="2:17" x14ac:dyDescent="0.25">
      <c r="B75" s="70"/>
      <c r="C75" s="70"/>
      <c r="D75" s="70"/>
      <c r="E75" s="50"/>
      <c r="F75" s="51"/>
      <c r="G75" s="50"/>
      <c r="H75" s="51"/>
      <c r="I75" s="50"/>
      <c r="J75" s="51"/>
      <c r="K75" s="50"/>
      <c r="L75" s="51"/>
      <c r="M75" s="50"/>
      <c r="O75" t="b">
        <f t="shared" si="2"/>
        <v>0</v>
      </c>
      <c r="P75" t="b">
        <f t="shared" si="3"/>
        <v>0</v>
      </c>
    </row>
    <row r="76" spans="2:17" x14ac:dyDescent="0.25">
      <c r="B76" s="70"/>
      <c r="C76" s="70"/>
      <c r="D76" s="71"/>
      <c r="E76" s="53"/>
      <c r="F76" s="54"/>
      <c r="G76" s="53"/>
      <c r="H76" s="54"/>
      <c r="I76" s="53"/>
      <c r="J76" s="54"/>
      <c r="K76" s="53"/>
      <c r="L76" s="54"/>
      <c r="M76" s="53"/>
      <c r="O76" t="b">
        <f t="shared" si="2"/>
        <v>0</v>
      </c>
      <c r="P76" t="b">
        <f t="shared" si="3"/>
        <v>0</v>
      </c>
    </row>
    <row r="77" spans="2:17" x14ac:dyDescent="0.25">
      <c r="B77" s="70"/>
      <c r="C77" s="70"/>
      <c r="D77" s="70"/>
      <c r="E77" s="50"/>
      <c r="F77" s="51"/>
      <c r="G77" s="50"/>
      <c r="H77" s="51"/>
      <c r="I77" s="50"/>
      <c r="J77" s="51"/>
      <c r="K77" s="50"/>
      <c r="L77" s="51"/>
      <c r="M77" s="50"/>
      <c r="O77" t="b">
        <f t="shared" si="2"/>
        <v>0</v>
      </c>
      <c r="P77" t="b">
        <f t="shared" si="3"/>
        <v>0</v>
      </c>
    </row>
    <row r="78" spans="2:17" x14ac:dyDescent="0.25">
      <c r="B78" s="70"/>
      <c r="C78" s="70"/>
      <c r="D78" s="71"/>
      <c r="E78" s="53"/>
      <c r="F78" s="54"/>
      <c r="G78" s="53"/>
      <c r="H78" s="54"/>
      <c r="I78" s="53"/>
      <c r="J78" s="54"/>
      <c r="K78" s="53"/>
      <c r="L78" s="54"/>
      <c r="M78" s="53"/>
      <c r="O78" t="b">
        <f t="shared" si="2"/>
        <v>0</v>
      </c>
      <c r="P78" t="b">
        <f t="shared" si="3"/>
        <v>0</v>
      </c>
    </row>
    <row r="79" spans="2:17" x14ac:dyDescent="0.25">
      <c r="B79" s="70"/>
      <c r="C79" s="70"/>
      <c r="D79" s="70"/>
      <c r="E79" s="50"/>
      <c r="F79" s="51"/>
      <c r="G79" s="50"/>
      <c r="H79" s="51"/>
      <c r="I79" s="50"/>
      <c r="J79" s="51"/>
      <c r="K79" s="50"/>
      <c r="L79" s="51"/>
      <c r="M79" s="50"/>
      <c r="O79" t="b">
        <f t="shared" si="2"/>
        <v>0</v>
      </c>
      <c r="P79" t="b">
        <f t="shared" si="3"/>
        <v>0</v>
      </c>
    </row>
    <row r="80" spans="2:17" x14ac:dyDescent="0.25">
      <c r="B80" s="70"/>
      <c r="C80" s="70"/>
      <c r="D80" s="71"/>
      <c r="E80" s="53"/>
      <c r="F80" s="54"/>
      <c r="G80" s="53"/>
      <c r="H80" s="54"/>
      <c r="I80" s="53"/>
      <c r="J80" s="54"/>
      <c r="K80" s="53"/>
      <c r="L80" s="54"/>
      <c r="M80" s="53"/>
      <c r="O80" t="b">
        <f t="shared" si="2"/>
        <v>0</v>
      </c>
      <c r="P80" t="b">
        <f t="shared" si="3"/>
        <v>0</v>
      </c>
    </row>
    <row r="81" spans="2:17" x14ac:dyDescent="0.25">
      <c r="B81" s="70"/>
      <c r="C81" s="70"/>
      <c r="D81" s="70"/>
      <c r="E81" s="50"/>
      <c r="F81" s="51"/>
      <c r="G81" s="50"/>
      <c r="H81" s="51"/>
      <c r="I81" s="50"/>
      <c r="J81" s="51"/>
      <c r="K81" s="50"/>
      <c r="L81" s="51"/>
      <c r="M81" s="50"/>
      <c r="O81" t="b">
        <f t="shared" si="2"/>
        <v>0</v>
      </c>
      <c r="P81" t="b">
        <f t="shared" si="3"/>
        <v>0</v>
      </c>
    </row>
    <row r="82" spans="2:17" x14ac:dyDescent="0.25">
      <c r="B82" s="70"/>
      <c r="C82" s="70"/>
      <c r="D82" s="71"/>
      <c r="E82" s="53"/>
      <c r="F82" s="54"/>
      <c r="G82" s="53"/>
      <c r="H82" s="54"/>
      <c r="I82" s="53"/>
      <c r="J82" s="54"/>
      <c r="K82" s="53"/>
      <c r="L82" s="54"/>
      <c r="M82" s="53"/>
      <c r="O82" t="b">
        <f t="shared" si="2"/>
        <v>0</v>
      </c>
      <c r="P82" t="b">
        <f t="shared" si="3"/>
        <v>0</v>
      </c>
    </row>
    <row r="83" spans="2:17" x14ac:dyDescent="0.25">
      <c r="B83" s="70"/>
      <c r="C83" s="70"/>
      <c r="D83" s="70"/>
      <c r="E83" s="50"/>
      <c r="F83" s="51"/>
      <c r="G83" s="50"/>
      <c r="H83" s="51"/>
      <c r="I83" s="50"/>
      <c r="J83" s="51"/>
      <c r="K83" s="50"/>
      <c r="L83" s="51"/>
      <c r="M83" s="50"/>
      <c r="O83" t="b">
        <f t="shared" si="2"/>
        <v>0</v>
      </c>
      <c r="P83" t="b">
        <f t="shared" si="3"/>
        <v>0</v>
      </c>
    </row>
    <row r="84" spans="2:17" x14ac:dyDescent="0.25">
      <c r="B84" s="70"/>
      <c r="C84" s="70"/>
      <c r="D84" s="71"/>
      <c r="E84" s="53"/>
      <c r="F84" s="54"/>
      <c r="G84" s="53"/>
      <c r="H84" s="54"/>
      <c r="I84" s="53"/>
      <c r="J84" s="54"/>
      <c r="K84" s="53"/>
      <c r="L84" s="54"/>
      <c r="M84" s="53"/>
      <c r="O84" t="b">
        <f t="shared" si="2"/>
        <v>0</v>
      </c>
      <c r="P84" t="b">
        <f t="shared" si="3"/>
        <v>0</v>
      </c>
    </row>
    <row r="85" spans="2:17" x14ac:dyDescent="0.25">
      <c r="B85" s="70"/>
      <c r="C85" s="70"/>
      <c r="D85" s="70"/>
      <c r="E85" s="50"/>
      <c r="F85" s="51"/>
      <c r="G85" s="50"/>
      <c r="H85" s="51"/>
      <c r="I85" s="50"/>
      <c r="J85" s="51"/>
      <c r="K85" s="50"/>
      <c r="L85" s="51"/>
      <c r="M85" s="50"/>
      <c r="O85" t="b">
        <f t="shared" si="2"/>
        <v>0</v>
      </c>
      <c r="P85" t="b">
        <f t="shared" si="3"/>
        <v>0</v>
      </c>
    </row>
    <row r="86" spans="2:17" x14ac:dyDescent="0.25">
      <c r="B86" s="70"/>
      <c r="C86" s="70"/>
      <c r="D86" s="71"/>
      <c r="E86" s="53"/>
      <c r="F86" s="54"/>
      <c r="G86" s="53"/>
      <c r="H86" s="54"/>
      <c r="I86" s="53"/>
      <c r="J86" s="54"/>
      <c r="K86" s="53"/>
      <c r="L86" s="54"/>
      <c r="M86" s="53"/>
      <c r="O86" t="b">
        <f t="shared" si="2"/>
        <v>0</v>
      </c>
      <c r="P86" t="b">
        <f t="shared" si="3"/>
        <v>0</v>
      </c>
    </row>
    <row r="87" spans="2:17" x14ac:dyDescent="0.25">
      <c r="B87" s="70"/>
      <c r="C87" s="70"/>
      <c r="D87" s="70"/>
      <c r="E87" s="50"/>
      <c r="F87" s="51"/>
      <c r="G87" s="50"/>
      <c r="H87" s="51"/>
      <c r="I87" s="50"/>
      <c r="J87" s="51"/>
      <c r="K87" s="50"/>
      <c r="L87" s="51"/>
      <c r="M87" s="50"/>
      <c r="O87" t="b">
        <f t="shared" si="2"/>
        <v>0</v>
      </c>
      <c r="P87" t="b">
        <f t="shared" si="3"/>
        <v>0</v>
      </c>
    </row>
    <row r="88" spans="2:17" s="55" customFormat="1" x14ac:dyDescent="0.25">
      <c r="B88" s="70"/>
      <c r="C88" s="104"/>
      <c r="D88" s="104"/>
      <c r="E88" s="87"/>
      <c r="F88" s="88"/>
      <c r="G88" s="87"/>
      <c r="H88" s="88"/>
      <c r="I88" s="87"/>
      <c r="J88" s="88"/>
      <c r="K88" s="87"/>
      <c r="L88" s="88"/>
      <c r="M88" s="87"/>
      <c r="O88" t="b">
        <f t="shared" si="2"/>
        <v>0</v>
      </c>
      <c r="P88" t="b">
        <f t="shared" si="3"/>
        <v>0</v>
      </c>
      <c r="Q88"/>
    </row>
    <row r="89" spans="2:17" x14ac:dyDescent="0.25">
      <c r="B89" s="70"/>
      <c r="C89" s="71"/>
      <c r="D89" s="71"/>
      <c r="E89" s="53"/>
      <c r="F89" s="54"/>
      <c r="G89" s="53"/>
      <c r="H89" s="54"/>
      <c r="I89" s="53"/>
      <c r="J89" s="54"/>
      <c r="K89" s="53"/>
      <c r="L89" s="54"/>
      <c r="M89" s="53"/>
      <c r="O89" t="b">
        <f t="shared" si="2"/>
        <v>0</v>
      </c>
      <c r="P89" t="b">
        <f t="shared" si="3"/>
        <v>0</v>
      </c>
    </row>
    <row r="90" spans="2:17" x14ac:dyDescent="0.25">
      <c r="B90" s="70"/>
      <c r="C90" s="70"/>
      <c r="D90" s="70"/>
      <c r="E90" s="50"/>
      <c r="F90" s="51"/>
      <c r="G90" s="50"/>
      <c r="H90" s="51"/>
      <c r="I90" s="50"/>
      <c r="J90" s="51"/>
      <c r="K90" s="50"/>
      <c r="L90" s="51"/>
      <c r="M90" s="50"/>
      <c r="O90" t="b">
        <f t="shared" si="2"/>
        <v>0</v>
      </c>
      <c r="P90" t="b">
        <f t="shared" si="3"/>
        <v>0</v>
      </c>
    </row>
    <row r="91" spans="2:17" x14ac:dyDescent="0.25">
      <c r="B91" s="70"/>
      <c r="C91" s="70"/>
      <c r="D91" s="71"/>
      <c r="E91" s="53"/>
      <c r="F91" s="54"/>
      <c r="G91" s="53"/>
      <c r="H91" s="54"/>
      <c r="I91" s="53"/>
      <c r="J91" s="54"/>
      <c r="K91" s="53"/>
      <c r="L91" s="54"/>
      <c r="M91" s="53"/>
      <c r="O91" t="b">
        <f t="shared" si="2"/>
        <v>0</v>
      </c>
      <c r="P91" t="b">
        <f t="shared" si="3"/>
        <v>0</v>
      </c>
    </row>
    <row r="92" spans="2:17" x14ac:dyDescent="0.25">
      <c r="B92" s="70"/>
      <c r="C92" s="70"/>
      <c r="D92" s="70"/>
      <c r="E92" s="50"/>
      <c r="F92" s="51"/>
      <c r="G92" s="50"/>
      <c r="H92" s="51"/>
      <c r="I92" s="50"/>
      <c r="J92" s="51"/>
      <c r="K92" s="50"/>
      <c r="L92" s="51"/>
      <c r="M92" s="50"/>
      <c r="O92" t="b">
        <f t="shared" si="2"/>
        <v>0</v>
      </c>
      <c r="P92" t="b">
        <f t="shared" si="3"/>
        <v>0</v>
      </c>
    </row>
    <row r="93" spans="2:17" x14ac:dyDescent="0.25">
      <c r="B93" s="70"/>
      <c r="C93" s="70"/>
      <c r="D93" s="71"/>
      <c r="E93" s="53"/>
      <c r="F93" s="54"/>
      <c r="G93" s="53"/>
      <c r="H93" s="54"/>
      <c r="I93" s="53"/>
      <c r="J93" s="54"/>
      <c r="K93" s="53"/>
      <c r="L93" s="54"/>
      <c r="M93" s="53"/>
      <c r="O93" t="b">
        <f t="shared" si="2"/>
        <v>0</v>
      </c>
      <c r="P93" t="b">
        <f t="shared" si="3"/>
        <v>0</v>
      </c>
    </row>
    <row r="94" spans="2:17" x14ac:dyDescent="0.25">
      <c r="B94" s="70"/>
      <c r="C94" s="70"/>
      <c r="D94" s="70"/>
      <c r="E94" s="50"/>
      <c r="F94" s="51"/>
      <c r="G94" s="50"/>
      <c r="H94" s="51"/>
      <c r="I94" s="50"/>
      <c r="J94" s="51"/>
      <c r="K94" s="50"/>
      <c r="L94" s="51"/>
      <c r="M94" s="50"/>
      <c r="O94" t="b">
        <f t="shared" ref="O94:O157" si="4">IF(D94="ROUTINE",IF(E94&gt;180,2,IF(E94&lt;120,0,1)))</f>
        <v>0</v>
      </c>
      <c r="P94" t="b">
        <f t="shared" ref="P94:P157" si="5">IF(D94="URGENT",IF(E94&gt;120,2,IF(E94&lt;60,0,1)))</f>
        <v>0</v>
      </c>
    </row>
    <row r="95" spans="2:17" x14ac:dyDescent="0.25">
      <c r="B95" s="70"/>
      <c r="C95" s="70"/>
      <c r="D95" s="71"/>
      <c r="E95" s="53"/>
      <c r="F95" s="54"/>
      <c r="G95" s="53"/>
      <c r="H95" s="54"/>
      <c r="I95" s="53"/>
      <c r="J95" s="54"/>
      <c r="K95" s="53"/>
      <c r="L95" s="54"/>
      <c r="M95" s="53"/>
      <c r="O95" t="b">
        <f t="shared" si="4"/>
        <v>0</v>
      </c>
      <c r="P95" t="b">
        <f t="shared" si="5"/>
        <v>0</v>
      </c>
    </row>
    <row r="96" spans="2:17" x14ac:dyDescent="0.25">
      <c r="B96" s="70"/>
      <c r="C96" s="70"/>
      <c r="D96" s="70"/>
      <c r="E96" s="50"/>
      <c r="F96" s="51"/>
      <c r="G96" s="50"/>
      <c r="H96" s="51"/>
      <c r="I96" s="50"/>
      <c r="J96" s="51"/>
      <c r="K96" s="50"/>
      <c r="L96" s="51"/>
      <c r="M96" s="50"/>
      <c r="O96" t="b">
        <f t="shared" si="4"/>
        <v>0</v>
      </c>
      <c r="P96" t="b">
        <f t="shared" si="5"/>
        <v>0</v>
      </c>
    </row>
    <row r="97" spans="2:17" x14ac:dyDescent="0.25">
      <c r="B97" s="70"/>
      <c r="C97" s="70"/>
      <c r="D97" s="71"/>
      <c r="E97" s="53"/>
      <c r="F97" s="54"/>
      <c r="G97" s="53"/>
      <c r="H97" s="54"/>
      <c r="I97" s="53"/>
      <c r="J97" s="54"/>
      <c r="K97" s="53"/>
      <c r="L97" s="54"/>
      <c r="M97" s="53"/>
      <c r="O97" t="b">
        <f t="shared" si="4"/>
        <v>0</v>
      </c>
      <c r="P97" t="b">
        <f t="shared" si="5"/>
        <v>0</v>
      </c>
    </row>
    <row r="98" spans="2:17" x14ac:dyDescent="0.25">
      <c r="B98" s="70"/>
      <c r="C98" s="70"/>
      <c r="D98" s="70"/>
      <c r="E98" s="50"/>
      <c r="F98" s="51"/>
      <c r="G98" s="50"/>
      <c r="H98" s="51"/>
      <c r="I98" s="50"/>
      <c r="J98" s="51"/>
      <c r="K98" s="50"/>
      <c r="L98" s="51"/>
      <c r="M98" s="50"/>
      <c r="O98" t="b">
        <f t="shared" si="4"/>
        <v>0</v>
      </c>
      <c r="P98" t="b">
        <f t="shared" si="5"/>
        <v>0</v>
      </c>
    </row>
    <row r="99" spans="2:17" x14ac:dyDescent="0.25">
      <c r="B99" s="70"/>
      <c r="C99" s="70"/>
      <c r="D99" s="71"/>
      <c r="E99" s="53"/>
      <c r="F99" s="54"/>
      <c r="G99" s="53"/>
      <c r="H99" s="54"/>
      <c r="I99" s="53"/>
      <c r="J99" s="54"/>
      <c r="K99" s="53"/>
      <c r="L99" s="54"/>
      <c r="M99" s="53"/>
      <c r="O99" t="b">
        <f t="shared" si="4"/>
        <v>0</v>
      </c>
      <c r="P99" t="b">
        <f t="shared" si="5"/>
        <v>0</v>
      </c>
    </row>
    <row r="100" spans="2:17" x14ac:dyDescent="0.25">
      <c r="B100" s="70"/>
      <c r="C100" s="70"/>
      <c r="D100" s="70"/>
      <c r="E100" s="50"/>
      <c r="F100" s="51"/>
      <c r="G100" s="50"/>
      <c r="H100" s="51"/>
      <c r="I100" s="50"/>
      <c r="J100" s="51"/>
      <c r="K100" s="50"/>
      <c r="L100" s="51"/>
      <c r="M100" s="50"/>
      <c r="O100" t="b">
        <f t="shared" si="4"/>
        <v>0</v>
      </c>
      <c r="P100" t="b">
        <f t="shared" si="5"/>
        <v>0</v>
      </c>
    </row>
    <row r="101" spans="2:17" x14ac:dyDescent="0.25">
      <c r="B101" s="70"/>
      <c r="C101" s="70"/>
      <c r="D101" s="71"/>
      <c r="E101" s="53"/>
      <c r="F101" s="54"/>
      <c r="G101" s="53"/>
      <c r="H101" s="54"/>
      <c r="I101" s="53"/>
      <c r="J101" s="54"/>
      <c r="K101" s="53"/>
      <c r="L101" s="54"/>
      <c r="M101" s="53"/>
      <c r="O101" t="b">
        <f t="shared" si="4"/>
        <v>0</v>
      </c>
      <c r="P101" t="b">
        <f t="shared" si="5"/>
        <v>0</v>
      </c>
    </row>
    <row r="102" spans="2:17" x14ac:dyDescent="0.25">
      <c r="B102" s="70"/>
      <c r="C102" s="70"/>
      <c r="D102" s="70"/>
      <c r="E102" s="50"/>
      <c r="F102" s="51"/>
      <c r="G102" s="50"/>
      <c r="H102" s="51"/>
      <c r="I102" s="50"/>
      <c r="J102" s="51"/>
      <c r="K102" s="50"/>
      <c r="L102" s="51"/>
      <c r="M102" s="50"/>
      <c r="O102" t="b">
        <f t="shared" si="4"/>
        <v>0</v>
      </c>
      <c r="P102" t="b">
        <f t="shared" si="5"/>
        <v>0</v>
      </c>
    </row>
    <row r="103" spans="2:17" s="55" customFormat="1" x14ac:dyDescent="0.25">
      <c r="B103" s="70"/>
      <c r="C103" s="104"/>
      <c r="D103" s="104"/>
      <c r="E103" s="87"/>
      <c r="F103" s="88"/>
      <c r="G103" s="87"/>
      <c r="H103" s="88"/>
      <c r="I103" s="87"/>
      <c r="J103" s="88"/>
      <c r="K103" s="87"/>
      <c r="L103" s="88"/>
      <c r="M103" s="87"/>
      <c r="O103" t="b">
        <f t="shared" si="4"/>
        <v>0</v>
      </c>
      <c r="P103" t="b">
        <f t="shared" si="5"/>
        <v>0</v>
      </c>
      <c r="Q103"/>
    </row>
    <row r="104" spans="2:17" x14ac:dyDescent="0.25">
      <c r="B104" s="70"/>
      <c r="C104" s="71"/>
      <c r="D104" s="71"/>
      <c r="E104" s="53"/>
      <c r="F104" s="54"/>
      <c r="G104" s="53"/>
      <c r="H104" s="54"/>
      <c r="I104" s="53"/>
      <c r="J104" s="54"/>
      <c r="K104" s="53"/>
      <c r="L104" s="54"/>
      <c r="M104" s="53"/>
      <c r="O104" t="b">
        <f t="shared" si="4"/>
        <v>0</v>
      </c>
      <c r="P104" t="b">
        <f t="shared" si="5"/>
        <v>0</v>
      </c>
    </row>
    <row r="105" spans="2:17" x14ac:dyDescent="0.25">
      <c r="B105" s="70"/>
      <c r="C105" s="70"/>
      <c r="D105" s="70"/>
      <c r="E105" s="50"/>
      <c r="F105" s="51"/>
      <c r="G105" s="50"/>
      <c r="H105" s="51"/>
      <c r="I105" s="50"/>
      <c r="J105" s="51"/>
      <c r="K105" s="50"/>
      <c r="L105" s="51"/>
      <c r="M105" s="50"/>
      <c r="O105" t="b">
        <f t="shared" si="4"/>
        <v>0</v>
      </c>
      <c r="P105" t="b">
        <f t="shared" si="5"/>
        <v>0</v>
      </c>
    </row>
    <row r="106" spans="2:17" x14ac:dyDescent="0.25">
      <c r="B106" s="70"/>
      <c r="C106" s="70"/>
      <c r="D106" s="71"/>
      <c r="E106" s="53"/>
      <c r="F106" s="54"/>
      <c r="G106" s="53"/>
      <c r="H106" s="54"/>
      <c r="I106" s="53"/>
      <c r="J106" s="54"/>
      <c r="K106" s="53"/>
      <c r="L106" s="54"/>
      <c r="M106" s="53"/>
      <c r="O106" t="b">
        <f t="shared" si="4"/>
        <v>0</v>
      </c>
      <c r="P106" t="b">
        <f t="shared" si="5"/>
        <v>0</v>
      </c>
    </row>
    <row r="107" spans="2:17" x14ac:dyDescent="0.25">
      <c r="B107" s="70"/>
      <c r="C107" s="70"/>
      <c r="D107" s="70"/>
      <c r="E107" s="50"/>
      <c r="F107" s="51"/>
      <c r="G107" s="50"/>
      <c r="H107" s="51"/>
      <c r="I107" s="50"/>
      <c r="J107" s="51"/>
      <c r="K107" s="50"/>
      <c r="L107" s="51"/>
      <c r="M107" s="50"/>
      <c r="O107" t="b">
        <f t="shared" si="4"/>
        <v>0</v>
      </c>
      <c r="P107" t="b">
        <f t="shared" si="5"/>
        <v>0</v>
      </c>
    </row>
    <row r="108" spans="2:17" x14ac:dyDescent="0.25">
      <c r="B108" s="70"/>
      <c r="C108" s="70"/>
      <c r="D108" s="71"/>
      <c r="E108" s="53"/>
      <c r="F108" s="54"/>
      <c r="G108" s="53"/>
      <c r="H108" s="54"/>
      <c r="I108" s="53"/>
      <c r="J108" s="54"/>
      <c r="K108" s="53"/>
      <c r="L108" s="54"/>
      <c r="M108" s="53"/>
      <c r="O108" t="b">
        <f t="shared" si="4"/>
        <v>0</v>
      </c>
      <c r="P108" t="b">
        <f t="shared" si="5"/>
        <v>0</v>
      </c>
    </row>
    <row r="109" spans="2:17" x14ac:dyDescent="0.25">
      <c r="B109" s="70"/>
      <c r="C109" s="70"/>
      <c r="D109" s="70"/>
      <c r="E109" s="50"/>
      <c r="F109" s="51"/>
      <c r="G109" s="50"/>
      <c r="H109" s="51"/>
      <c r="I109" s="50"/>
      <c r="J109" s="51"/>
      <c r="K109" s="50"/>
      <c r="L109" s="51"/>
      <c r="M109" s="50"/>
      <c r="O109" t="b">
        <f t="shared" si="4"/>
        <v>0</v>
      </c>
      <c r="P109" t="b">
        <f t="shared" si="5"/>
        <v>0</v>
      </c>
    </row>
    <row r="110" spans="2:17" x14ac:dyDescent="0.25">
      <c r="B110" s="70"/>
      <c r="C110" s="70"/>
      <c r="D110" s="71"/>
      <c r="E110" s="53"/>
      <c r="F110" s="54"/>
      <c r="G110" s="53"/>
      <c r="H110" s="54"/>
      <c r="I110" s="53"/>
      <c r="J110" s="54"/>
      <c r="K110" s="53"/>
      <c r="L110" s="54"/>
      <c r="M110" s="53"/>
      <c r="O110" t="b">
        <f t="shared" si="4"/>
        <v>0</v>
      </c>
      <c r="P110" t="b">
        <f t="shared" si="5"/>
        <v>0</v>
      </c>
    </row>
    <row r="111" spans="2:17" x14ac:dyDescent="0.25">
      <c r="B111" s="70"/>
      <c r="C111" s="70"/>
      <c r="D111" s="70"/>
      <c r="E111" s="50"/>
      <c r="F111" s="51"/>
      <c r="G111" s="50"/>
      <c r="H111" s="51"/>
      <c r="I111" s="50"/>
      <c r="J111" s="51"/>
      <c r="K111" s="50"/>
      <c r="L111" s="51"/>
      <c r="M111" s="50"/>
      <c r="O111" t="b">
        <f t="shared" si="4"/>
        <v>0</v>
      </c>
      <c r="P111" t="b">
        <f t="shared" si="5"/>
        <v>0</v>
      </c>
    </row>
    <row r="112" spans="2:17" x14ac:dyDescent="0.25">
      <c r="B112" s="70"/>
      <c r="C112" s="70"/>
      <c r="D112" s="71"/>
      <c r="E112" s="53"/>
      <c r="F112" s="54"/>
      <c r="G112" s="53"/>
      <c r="H112" s="54"/>
      <c r="I112" s="53"/>
      <c r="J112" s="54"/>
      <c r="K112" s="53"/>
      <c r="L112" s="54"/>
      <c r="M112" s="53"/>
      <c r="O112" t="b">
        <f t="shared" si="4"/>
        <v>0</v>
      </c>
      <c r="P112" t="b">
        <f t="shared" si="5"/>
        <v>0</v>
      </c>
    </row>
    <row r="113" spans="2:17" x14ac:dyDescent="0.25">
      <c r="B113" s="70"/>
      <c r="C113" s="70"/>
      <c r="D113" s="70"/>
      <c r="E113" s="50"/>
      <c r="F113" s="51"/>
      <c r="G113" s="50"/>
      <c r="H113" s="51"/>
      <c r="I113" s="50"/>
      <c r="J113" s="51"/>
      <c r="K113" s="50"/>
      <c r="L113" s="51"/>
      <c r="M113" s="50"/>
      <c r="O113" t="b">
        <f t="shared" si="4"/>
        <v>0</v>
      </c>
      <c r="P113" t="b">
        <f t="shared" si="5"/>
        <v>0</v>
      </c>
    </row>
    <row r="114" spans="2:17" x14ac:dyDescent="0.25">
      <c r="B114" s="70"/>
      <c r="C114" s="70"/>
      <c r="D114" s="71"/>
      <c r="E114" s="53"/>
      <c r="F114" s="54"/>
      <c r="G114" s="53"/>
      <c r="H114" s="54"/>
      <c r="I114" s="53"/>
      <c r="J114" s="54"/>
      <c r="K114" s="53"/>
      <c r="L114" s="54"/>
      <c r="M114" s="53"/>
      <c r="O114" t="b">
        <f t="shared" si="4"/>
        <v>0</v>
      </c>
      <c r="P114" t="b">
        <f t="shared" si="5"/>
        <v>0</v>
      </c>
    </row>
    <row r="115" spans="2:17" x14ac:dyDescent="0.25">
      <c r="B115" s="70"/>
      <c r="C115" s="70"/>
      <c r="D115" s="70"/>
      <c r="E115" s="50"/>
      <c r="F115" s="51"/>
      <c r="G115" s="50"/>
      <c r="H115" s="51"/>
      <c r="I115" s="50"/>
      <c r="J115" s="51"/>
      <c r="K115" s="50"/>
      <c r="L115" s="51"/>
      <c r="M115" s="50"/>
      <c r="O115" t="b">
        <f t="shared" si="4"/>
        <v>0</v>
      </c>
      <c r="P115" t="b">
        <f t="shared" si="5"/>
        <v>0</v>
      </c>
    </row>
    <row r="116" spans="2:17" x14ac:dyDescent="0.25">
      <c r="B116" s="70"/>
      <c r="C116" s="70"/>
      <c r="D116" s="71"/>
      <c r="E116" s="53"/>
      <c r="F116" s="54"/>
      <c r="G116" s="53"/>
      <c r="H116" s="54"/>
      <c r="I116" s="53"/>
      <c r="J116" s="54"/>
      <c r="K116" s="53"/>
      <c r="L116" s="54"/>
      <c r="M116" s="53"/>
      <c r="O116" t="b">
        <f t="shared" si="4"/>
        <v>0</v>
      </c>
      <c r="P116" t="b">
        <f t="shared" si="5"/>
        <v>0</v>
      </c>
    </row>
    <row r="117" spans="2:17" x14ac:dyDescent="0.25">
      <c r="B117" s="70"/>
      <c r="C117" s="70"/>
      <c r="D117" s="70"/>
      <c r="E117" s="50"/>
      <c r="F117" s="51"/>
      <c r="G117" s="50"/>
      <c r="H117" s="51"/>
      <c r="I117" s="50"/>
      <c r="J117" s="51"/>
      <c r="K117" s="50"/>
      <c r="L117" s="51"/>
      <c r="M117" s="50"/>
      <c r="O117" t="b">
        <f t="shared" si="4"/>
        <v>0</v>
      </c>
      <c r="P117" t="b">
        <f t="shared" si="5"/>
        <v>0</v>
      </c>
    </row>
    <row r="118" spans="2:17" s="55" customFormat="1" x14ac:dyDescent="0.25">
      <c r="B118" s="70"/>
      <c r="C118" s="104"/>
      <c r="D118" s="104"/>
      <c r="E118" s="87"/>
      <c r="F118" s="88"/>
      <c r="G118" s="87"/>
      <c r="H118" s="88"/>
      <c r="I118" s="87"/>
      <c r="J118" s="88"/>
      <c r="K118" s="87"/>
      <c r="L118" s="88"/>
      <c r="M118" s="87"/>
      <c r="O118" t="b">
        <f t="shared" si="4"/>
        <v>0</v>
      </c>
      <c r="P118" t="b">
        <f t="shared" si="5"/>
        <v>0</v>
      </c>
      <c r="Q118"/>
    </row>
    <row r="119" spans="2:17" x14ac:dyDescent="0.25">
      <c r="B119" s="70"/>
      <c r="C119" s="71"/>
      <c r="D119" s="71"/>
      <c r="E119" s="53"/>
      <c r="F119" s="54"/>
      <c r="G119" s="53"/>
      <c r="H119" s="54"/>
      <c r="I119" s="53"/>
      <c r="J119" s="54"/>
      <c r="K119" s="53"/>
      <c r="L119" s="54"/>
      <c r="M119" s="53"/>
      <c r="O119" t="b">
        <f t="shared" si="4"/>
        <v>0</v>
      </c>
      <c r="P119" t="b">
        <f t="shared" si="5"/>
        <v>0</v>
      </c>
    </row>
    <row r="120" spans="2:17" x14ac:dyDescent="0.25">
      <c r="B120" s="70"/>
      <c r="C120" s="70"/>
      <c r="D120" s="70"/>
      <c r="E120" s="50"/>
      <c r="F120" s="51"/>
      <c r="G120" s="50"/>
      <c r="H120" s="51"/>
      <c r="I120" s="50"/>
      <c r="J120" s="51"/>
      <c r="K120" s="50"/>
      <c r="L120" s="51"/>
      <c r="M120" s="50"/>
      <c r="O120" t="b">
        <f t="shared" si="4"/>
        <v>0</v>
      </c>
      <c r="P120" t="b">
        <f t="shared" si="5"/>
        <v>0</v>
      </c>
    </row>
    <row r="121" spans="2:17" x14ac:dyDescent="0.25">
      <c r="B121" s="70"/>
      <c r="C121" s="70"/>
      <c r="D121" s="71"/>
      <c r="E121" s="53"/>
      <c r="F121" s="54"/>
      <c r="G121" s="53"/>
      <c r="H121" s="54"/>
      <c r="I121" s="53"/>
      <c r="J121" s="54"/>
      <c r="K121" s="53"/>
      <c r="L121" s="54"/>
      <c r="M121" s="53"/>
      <c r="O121" t="b">
        <f t="shared" si="4"/>
        <v>0</v>
      </c>
      <c r="P121" t="b">
        <f t="shared" si="5"/>
        <v>0</v>
      </c>
    </row>
    <row r="122" spans="2:17" x14ac:dyDescent="0.25">
      <c r="B122" s="70"/>
      <c r="C122" s="70"/>
      <c r="D122" s="70"/>
      <c r="E122" s="50"/>
      <c r="F122" s="51"/>
      <c r="G122" s="50"/>
      <c r="H122" s="51"/>
      <c r="I122" s="50"/>
      <c r="J122" s="51"/>
      <c r="K122" s="50"/>
      <c r="L122" s="51"/>
      <c r="M122" s="50"/>
      <c r="O122" t="b">
        <f t="shared" si="4"/>
        <v>0</v>
      </c>
      <c r="P122" t="b">
        <f t="shared" si="5"/>
        <v>0</v>
      </c>
    </row>
    <row r="123" spans="2:17" x14ac:dyDescent="0.25">
      <c r="B123" s="70"/>
      <c r="C123" s="70"/>
      <c r="D123" s="71"/>
      <c r="E123" s="53"/>
      <c r="F123" s="54"/>
      <c r="G123" s="53"/>
      <c r="H123" s="54"/>
      <c r="I123" s="53"/>
      <c r="J123" s="54"/>
      <c r="K123" s="53"/>
      <c r="L123" s="54"/>
      <c r="M123" s="53"/>
      <c r="O123" t="b">
        <f t="shared" si="4"/>
        <v>0</v>
      </c>
      <c r="P123" t="b">
        <f t="shared" si="5"/>
        <v>0</v>
      </c>
    </row>
    <row r="124" spans="2:17" x14ac:dyDescent="0.25">
      <c r="B124" s="70"/>
      <c r="C124" s="70"/>
      <c r="D124" s="70"/>
      <c r="E124" s="50"/>
      <c r="F124" s="51"/>
      <c r="G124" s="50"/>
      <c r="H124" s="51"/>
      <c r="I124" s="50"/>
      <c r="J124" s="51"/>
      <c r="K124" s="50"/>
      <c r="L124" s="51"/>
      <c r="M124" s="50"/>
      <c r="O124" t="b">
        <f t="shared" si="4"/>
        <v>0</v>
      </c>
      <c r="P124" t="b">
        <f t="shared" si="5"/>
        <v>0</v>
      </c>
    </row>
    <row r="125" spans="2:17" x14ac:dyDescent="0.25">
      <c r="B125" s="70"/>
      <c r="C125" s="70"/>
      <c r="D125" s="71"/>
      <c r="E125" s="53"/>
      <c r="F125" s="54"/>
      <c r="G125" s="53"/>
      <c r="H125" s="54"/>
      <c r="I125" s="53"/>
      <c r="J125" s="54"/>
      <c r="K125" s="53"/>
      <c r="L125" s="54"/>
      <c r="M125" s="53"/>
      <c r="O125" t="b">
        <f t="shared" si="4"/>
        <v>0</v>
      </c>
      <c r="P125" t="b">
        <f t="shared" si="5"/>
        <v>0</v>
      </c>
    </row>
    <row r="126" spans="2:17" x14ac:dyDescent="0.25">
      <c r="B126" s="70"/>
      <c r="C126" s="70"/>
      <c r="D126" s="70"/>
      <c r="E126" s="50"/>
      <c r="F126" s="51"/>
      <c r="G126" s="50"/>
      <c r="H126" s="51"/>
      <c r="I126" s="50"/>
      <c r="J126" s="51"/>
      <c r="K126" s="50"/>
      <c r="L126" s="51"/>
      <c r="M126" s="50"/>
      <c r="O126" t="b">
        <f t="shared" si="4"/>
        <v>0</v>
      </c>
      <c r="P126" t="b">
        <f t="shared" si="5"/>
        <v>0</v>
      </c>
    </row>
    <row r="127" spans="2:17" x14ac:dyDescent="0.25">
      <c r="B127" s="70"/>
      <c r="C127" s="70"/>
      <c r="D127" s="71"/>
      <c r="E127" s="53"/>
      <c r="F127" s="54"/>
      <c r="G127" s="53"/>
      <c r="H127" s="54"/>
      <c r="I127" s="53"/>
      <c r="J127" s="54"/>
      <c r="K127" s="53"/>
      <c r="L127" s="54"/>
      <c r="M127" s="53"/>
      <c r="O127" t="b">
        <f t="shared" si="4"/>
        <v>0</v>
      </c>
      <c r="P127" t="b">
        <f t="shared" si="5"/>
        <v>0</v>
      </c>
    </row>
    <row r="128" spans="2:17" x14ac:dyDescent="0.25">
      <c r="B128" s="70"/>
      <c r="C128" s="70"/>
      <c r="D128" s="70"/>
      <c r="E128" s="50"/>
      <c r="F128" s="51"/>
      <c r="G128" s="50"/>
      <c r="H128" s="51"/>
      <c r="I128" s="50"/>
      <c r="J128" s="51"/>
      <c r="K128" s="50"/>
      <c r="L128" s="51"/>
      <c r="M128" s="50"/>
      <c r="O128" t="b">
        <f t="shared" si="4"/>
        <v>0</v>
      </c>
      <c r="P128" t="b">
        <f t="shared" si="5"/>
        <v>0</v>
      </c>
    </row>
    <row r="129" spans="2:17" x14ac:dyDescent="0.25">
      <c r="B129" s="70"/>
      <c r="C129" s="70"/>
      <c r="D129" s="71"/>
      <c r="E129" s="53"/>
      <c r="F129" s="54"/>
      <c r="G129" s="53"/>
      <c r="H129" s="54"/>
      <c r="I129" s="53"/>
      <c r="J129" s="54"/>
      <c r="K129" s="53"/>
      <c r="L129" s="54"/>
      <c r="M129" s="53"/>
      <c r="O129" t="b">
        <f t="shared" si="4"/>
        <v>0</v>
      </c>
      <c r="P129" t="b">
        <f t="shared" si="5"/>
        <v>0</v>
      </c>
    </row>
    <row r="130" spans="2:17" x14ac:dyDescent="0.25">
      <c r="B130" s="70"/>
      <c r="C130" s="70"/>
      <c r="D130" s="70"/>
      <c r="E130" s="50"/>
      <c r="F130" s="51"/>
      <c r="G130" s="50"/>
      <c r="H130" s="51"/>
      <c r="I130" s="50"/>
      <c r="J130" s="51"/>
      <c r="K130" s="50"/>
      <c r="L130" s="51"/>
      <c r="M130" s="50"/>
      <c r="O130" t="b">
        <f t="shared" si="4"/>
        <v>0</v>
      </c>
      <c r="P130" t="b">
        <f t="shared" si="5"/>
        <v>0</v>
      </c>
    </row>
    <row r="131" spans="2:17" x14ac:dyDescent="0.25">
      <c r="B131" s="70"/>
      <c r="C131" s="70"/>
      <c r="D131" s="71"/>
      <c r="E131" s="53"/>
      <c r="F131" s="54"/>
      <c r="G131" s="53"/>
      <c r="H131" s="54"/>
      <c r="I131" s="53"/>
      <c r="J131" s="54"/>
      <c r="K131" s="53"/>
      <c r="L131" s="54"/>
      <c r="M131" s="53"/>
      <c r="O131" t="b">
        <f t="shared" si="4"/>
        <v>0</v>
      </c>
      <c r="P131" t="b">
        <f t="shared" si="5"/>
        <v>0</v>
      </c>
    </row>
    <row r="132" spans="2:17" x14ac:dyDescent="0.25">
      <c r="B132" s="70"/>
      <c r="C132" s="70"/>
      <c r="D132" s="70"/>
      <c r="E132" s="50"/>
      <c r="F132" s="51"/>
      <c r="G132" s="50"/>
      <c r="H132" s="51"/>
      <c r="I132" s="50"/>
      <c r="J132" s="51"/>
      <c r="K132" s="50"/>
      <c r="L132" s="51"/>
      <c r="M132" s="50"/>
      <c r="O132" t="b">
        <f t="shared" si="4"/>
        <v>0</v>
      </c>
      <c r="P132" t="b">
        <f t="shared" si="5"/>
        <v>0</v>
      </c>
    </row>
    <row r="133" spans="2:17" s="55" customFormat="1" x14ac:dyDescent="0.25">
      <c r="B133" s="70"/>
      <c r="C133" s="104"/>
      <c r="D133" s="104"/>
      <c r="E133" s="87"/>
      <c r="F133" s="88"/>
      <c r="G133" s="87"/>
      <c r="H133" s="88"/>
      <c r="I133" s="87"/>
      <c r="J133" s="88"/>
      <c r="K133" s="87"/>
      <c r="L133" s="88"/>
      <c r="M133" s="87"/>
      <c r="O133" t="b">
        <f t="shared" si="4"/>
        <v>0</v>
      </c>
      <c r="P133" t="b">
        <f t="shared" si="5"/>
        <v>0</v>
      </c>
      <c r="Q133"/>
    </row>
    <row r="134" spans="2:17" x14ac:dyDescent="0.25">
      <c r="B134" s="70"/>
      <c r="C134" s="71"/>
      <c r="D134" s="71"/>
      <c r="E134" s="53"/>
      <c r="F134" s="54"/>
      <c r="G134" s="53"/>
      <c r="H134" s="54"/>
      <c r="I134" s="53"/>
      <c r="J134" s="54"/>
      <c r="K134" s="53"/>
      <c r="L134" s="54"/>
      <c r="M134" s="53"/>
      <c r="O134" t="b">
        <f t="shared" si="4"/>
        <v>0</v>
      </c>
      <c r="P134" t="b">
        <f t="shared" si="5"/>
        <v>0</v>
      </c>
    </row>
    <row r="135" spans="2:17" x14ac:dyDescent="0.25">
      <c r="B135" s="70"/>
      <c r="C135" s="70"/>
      <c r="D135" s="70"/>
      <c r="E135" s="50"/>
      <c r="F135" s="51"/>
      <c r="G135" s="50"/>
      <c r="H135" s="51"/>
      <c r="I135" s="50"/>
      <c r="J135" s="51"/>
      <c r="K135" s="50"/>
      <c r="L135" s="51"/>
      <c r="M135" s="50"/>
      <c r="O135" t="b">
        <f t="shared" si="4"/>
        <v>0</v>
      </c>
      <c r="P135" t="b">
        <f t="shared" si="5"/>
        <v>0</v>
      </c>
    </row>
    <row r="136" spans="2:17" x14ac:dyDescent="0.25">
      <c r="B136" s="70"/>
      <c r="C136" s="70"/>
      <c r="D136" s="71"/>
      <c r="E136" s="53"/>
      <c r="F136" s="54"/>
      <c r="G136" s="53"/>
      <c r="H136" s="54"/>
      <c r="I136" s="53"/>
      <c r="J136" s="54"/>
      <c r="K136" s="53"/>
      <c r="L136" s="54"/>
      <c r="M136" s="53"/>
      <c r="O136" t="b">
        <f t="shared" si="4"/>
        <v>0</v>
      </c>
      <c r="P136" t="b">
        <f t="shared" si="5"/>
        <v>0</v>
      </c>
    </row>
    <row r="137" spans="2:17" x14ac:dyDescent="0.25">
      <c r="B137" s="70"/>
      <c r="C137" s="70"/>
      <c r="D137" s="70"/>
      <c r="E137" s="50"/>
      <c r="F137" s="51"/>
      <c r="G137" s="50"/>
      <c r="H137" s="51"/>
      <c r="I137" s="50"/>
      <c r="J137" s="51"/>
      <c r="K137" s="50"/>
      <c r="L137" s="51"/>
      <c r="M137" s="50"/>
      <c r="O137" t="b">
        <f t="shared" si="4"/>
        <v>0</v>
      </c>
      <c r="P137" t="b">
        <f t="shared" si="5"/>
        <v>0</v>
      </c>
    </row>
    <row r="138" spans="2:17" x14ac:dyDescent="0.25">
      <c r="B138" s="70"/>
      <c r="C138" s="70"/>
      <c r="D138" s="71"/>
      <c r="E138" s="53"/>
      <c r="F138" s="54"/>
      <c r="G138" s="53"/>
      <c r="H138" s="54"/>
      <c r="I138" s="53"/>
      <c r="J138" s="54"/>
      <c r="K138" s="53"/>
      <c r="L138" s="54"/>
      <c r="M138" s="53"/>
      <c r="O138" t="b">
        <f t="shared" si="4"/>
        <v>0</v>
      </c>
      <c r="P138" t="b">
        <f t="shared" si="5"/>
        <v>0</v>
      </c>
    </row>
    <row r="139" spans="2:17" x14ac:dyDescent="0.25">
      <c r="B139" s="70"/>
      <c r="C139" s="70"/>
      <c r="D139" s="70"/>
      <c r="E139" s="50"/>
      <c r="F139" s="51"/>
      <c r="G139" s="50"/>
      <c r="H139" s="51"/>
      <c r="I139" s="50"/>
      <c r="J139" s="51"/>
      <c r="K139" s="50"/>
      <c r="L139" s="51"/>
      <c r="M139" s="50"/>
      <c r="O139" t="b">
        <f t="shared" si="4"/>
        <v>0</v>
      </c>
      <c r="P139" t="b">
        <f t="shared" si="5"/>
        <v>0</v>
      </c>
    </row>
    <row r="140" spans="2:17" x14ac:dyDescent="0.25">
      <c r="B140" s="70"/>
      <c r="C140" s="70"/>
      <c r="D140" s="71"/>
      <c r="E140" s="53"/>
      <c r="F140" s="54"/>
      <c r="G140" s="53"/>
      <c r="H140" s="54"/>
      <c r="I140" s="53"/>
      <c r="J140" s="54"/>
      <c r="K140" s="53"/>
      <c r="L140" s="54"/>
      <c r="M140" s="53"/>
      <c r="O140" t="b">
        <f t="shared" si="4"/>
        <v>0</v>
      </c>
      <c r="P140" t="b">
        <f t="shared" si="5"/>
        <v>0</v>
      </c>
    </row>
    <row r="141" spans="2:17" x14ac:dyDescent="0.25">
      <c r="B141" s="70"/>
      <c r="C141" s="70"/>
      <c r="D141" s="71"/>
      <c r="E141" s="53"/>
      <c r="F141" s="54"/>
      <c r="G141" s="53"/>
      <c r="H141" s="54"/>
      <c r="I141" s="53"/>
      <c r="J141" s="54"/>
      <c r="K141" s="53"/>
      <c r="L141" s="54"/>
      <c r="M141" s="53"/>
      <c r="O141" t="b">
        <f t="shared" si="4"/>
        <v>0</v>
      </c>
      <c r="P141" t="b">
        <f t="shared" si="5"/>
        <v>0</v>
      </c>
    </row>
    <row r="142" spans="2:17" x14ac:dyDescent="0.25">
      <c r="B142" s="70"/>
      <c r="C142" s="70"/>
      <c r="D142" s="71"/>
      <c r="E142" s="53"/>
      <c r="F142" s="54"/>
      <c r="G142" s="53"/>
      <c r="H142" s="54"/>
      <c r="I142" s="53"/>
      <c r="J142" s="54"/>
      <c r="K142" s="53"/>
      <c r="L142" s="54"/>
      <c r="M142" s="53"/>
      <c r="O142" t="b">
        <f t="shared" si="4"/>
        <v>0</v>
      </c>
      <c r="P142" t="b">
        <f t="shared" si="5"/>
        <v>0</v>
      </c>
    </row>
    <row r="143" spans="2:17" x14ac:dyDescent="0.25">
      <c r="B143" s="70"/>
      <c r="C143" s="70"/>
      <c r="D143" s="71"/>
      <c r="E143" s="53"/>
      <c r="F143" s="54"/>
      <c r="G143" s="53"/>
      <c r="H143" s="54"/>
      <c r="I143" s="53"/>
      <c r="J143" s="54"/>
      <c r="K143" s="53"/>
      <c r="L143" s="54"/>
      <c r="M143" s="53"/>
      <c r="O143" t="b">
        <f t="shared" si="4"/>
        <v>0</v>
      </c>
      <c r="P143" t="b">
        <f t="shared" si="5"/>
        <v>0</v>
      </c>
    </row>
    <row r="144" spans="2:17" s="55" customFormat="1" x14ac:dyDescent="0.25">
      <c r="B144" s="70"/>
      <c r="C144" s="104"/>
      <c r="D144" s="104"/>
      <c r="E144" s="87"/>
      <c r="F144" s="88"/>
      <c r="G144" s="87"/>
      <c r="H144" s="88"/>
      <c r="I144" s="87"/>
      <c r="J144" s="88"/>
      <c r="K144" s="87"/>
      <c r="L144" s="88"/>
      <c r="M144" s="87"/>
      <c r="O144" t="b">
        <f t="shared" si="4"/>
        <v>0</v>
      </c>
      <c r="P144" t="b">
        <f t="shared" si="5"/>
        <v>0</v>
      </c>
      <c r="Q144"/>
    </row>
    <row r="145" spans="2:17" x14ac:dyDescent="0.25">
      <c r="B145" s="70"/>
      <c r="C145" s="71"/>
      <c r="D145" s="71"/>
      <c r="E145" s="53"/>
      <c r="F145" s="54"/>
      <c r="G145" s="53"/>
      <c r="H145" s="54"/>
      <c r="I145" s="53"/>
      <c r="J145" s="54"/>
      <c r="K145" s="53"/>
      <c r="L145" s="54"/>
      <c r="M145" s="53"/>
      <c r="O145" t="b">
        <f t="shared" si="4"/>
        <v>0</v>
      </c>
      <c r="P145" t="b">
        <f t="shared" si="5"/>
        <v>0</v>
      </c>
    </row>
    <row r="146" spans="2:17" x14ac:dyDescent="0.25">
      <c r="B146" s="70"/>
      <c r="C146" s="70"/>
      <c r="D146" s="70"/>
      <c r="E146" s="50"/>
      <c r="F146" s="51"/>
      <c r="G146" s="50"/>
      <c r="H146" s="51"/>
      <c r="I146" s="50"/>
      <c r="J146" s="51"/>
      <c r="K146" s="50"/>
      <c r="L146" s="51"/>
      <c r="M146" s="50"/>
      <c r="O146" t="b">
        <f t="shared" si="4"/>
        <v>0</v>
      </c>
      <c r="P146" t="b">
        <f t="shared" si="5"/>
        <v>0</v>
      </c>
    </row>
    <row r="147" spans="2:17" x14ac:dyDescent="0.25">
      <c r="B147" s="70"/>
      <c r="C147" s="70"/>
      <c r="D147" s="71"/>
      <c r="E147" s="53"/>
      <c r="F147" s="54"/>
      <c r="G147" s="53"/>
      <c r="H147" s="54"/>
      <c r="I147" s="53"/>
      <c r="J147" s="54"/>
      <c r="K147" s="53"/>
      <c r="L147" s="54"/>
      <c r="M147" s="53"/>
      <c r="O147" t="b">
        <f t="shared" si="4"/>
        <v>0</v>
      </c>
      <c r="P147" t="b">
        <f t="shared" si="5"/>
        <v>0</v>
      </c>
    </row>
    <row r="148" spans="2:17" x14ac:dyDescent="0.25">
      <c r="B148" s="70"/>
      <c r="C148" s="70"/>
      <c r="D148" s="70"/>
      <c r="E148" s="50"/>
      <c r="F148" s="51"/>
      <c r="G148" s="50"/>
      <c r="H148" s="51"/>
      <c r="I148" s="50"/>
      <c r="J148" s="51"/>
      <c r="K148" s="50"/>
      <c r="L148" s="51"/>
      <c r="M148" s="50"/>
      <c r="O148" t="b">
        <f t="shared" si="4"/>
        <v>0</v>
      </c>
      <c r="P148" t="b">
        <f t="shared" si="5"/>
        <v>0</v>
      </c>
    </row>
    <row r="149" spans="2:17" x14ac:dyDescent="0.25">
      <c r="B149" s="70"/>
      <c r="C149" s="70"/>
      <c r="D149" s="71"/>
      <c r="E149" s="53"/>
      <c r="F149" s="54"/>
      <c r="G149" s="53"/>
      <c r="H149" s="54"/>
      <c r="I149" s="53"/>
      <c r="J149" s="54"/>
      <c r="K149" s="53"/>
      <c r="L149" s="54"/>
      <c r="M149" s="53"/>
      <c r="O149" t="b">
        <f t="shared" si="4"/>
        <v>0</v>
      </c>
      <c r="P149" t="b">
        <f t="shared" si="5"/>
        <v>0</v>
      </c>
    </row>
    <row r="150" spans="2:17" x14ac:dyDescent="0.25">
      <c r="B150" s="70"/>
      <c r="C150" s="70"/>
      <c r="D150" s="70"/>
      <c r="E150" s="50"/>
      <c r="F150" s="51"/>
      <c r="G150" s="50"/>
      <c r="H150" s="51"/>
      <c r="I150" s="50"/>
      <c r="J150" s="51"/>
      <c r="K150" s="50"/>
      <c r="L150" s="51"/>
      <c r="M150" s="50"/>
      <c r="O150" t="b">
        <f t="shared" si="4"/>
        <v>0</v>
      </c>
      <c r="P150" t="b">
        <f t="shared" si="5"/>
        <v>0</v>
      </c>
    </row>
    <row r="151" spans="2:17" x14ac:dyDescent="0.25">
      <c r="B151" s="70"/>
      <c r="C151" s="70"/>
      <c r="D151" s="71"/>
      <c r="E151" s="53"/>
      <c r="F151" s="54"/>
      <c r="G151" s="53"/>
      <c r="H151" s="54"/>
      <c r="I151" s="53"/>
      <c r="J151" s="54"/>
      <c r="K151" s="53"/>
      <c r="L151" s="54"/>
      <c r="M151" s="53"/>
      <c r="O151" t="b">
        <f t="shared" si="4"/>
        <v>0</v>
      </c>
      <c r="P151" t="b">
        <f t="shared" si="5"/>
        <v>0</v>
      </c>
    </row>
    <row r="152" spans="2:17" x14ac:dyDescent="0.25">
      <c r="B152" s="70"/>
      <c r="C152" s="70"/>
      <c r="D152" s="70"/>
      <c r="E152" s="50"/>
      <c r="F152" s="51"/>
      <c r="G152" s="50"/>
      <c r="H152" s="51"/>
      <c r="I152" s="50"/>
      <c r="J152" s="51"/>
      <c r="K152" s="50"/>
      <c r="L152" s="51"/>
      <c r="M152" s="50"/>
      <c r="O152" t="b">
        <f t="shared" si="4"/>
        <v>0</v>
      </c>
      <c r="P152" t="b">
        <f t="shared" si="5"/>
        <v>0</v>
      </c>
    </row>
    <row r="153" spans="2:17" x14ac:dyDescent="0.25">
      <c r="B153" s="70"/>
      <c r="C153" s="70"/>
      <c r="D153" s="71"/>
      <c r="E153" s="53"/>
      <c r="F153" s="54"/>
      <c r="G153" s="53"/>
      <c r="H153" s="54"/>
      <c r="I153" s="53"/>
      <c r="J153" s="54"/>
      <c r="K153" s="53"/>
      <c r="L153" s="54"/>
      <c r="M153" s="53"/>
      <c r="O153" t="b">
        <f t="shared" si="4"/>
        <v>0</v>
      </c>
      <c r="P153" t="b">
        <f t="shared" si="5"/>
        <v>0</v>
      </c>
    </row>
    <row r="154" spans="2:17" x14ac:dyDescent="0.25">
      <c r="B154" s="70"/>
      <c r="C154" s="70"/>
      <c r="D154" s="70"/>
      <c r="E154" s="50"/>
      <c r="F154" s="51"/>
      <c r="G154" s="50"/>
      <c r="H154" s="51"/>
      <c r="I154" s="50"/>
      <c r="J154" s="51"/>
      <c r="K154" s="50"/>
      <c r="L154" s="51"/>
      <c r="M154" s="50"/>
      <c r="O154" t="b">
        <f t="shared" si="4"/>
        <v>0</v>
      </c>
      <c r="P154" t="b">
        <f t="shared" si="5"/>
        <v>0</v>
      </c>
    </row>
    <row r="155" spans="2:17" x14ac:dyDescent="0.25">
      <c r="B155" s="70"/>
      <c r="C155" s="70"/>
      <c r="D155" s="71"/>
      <c r="E155" s="53"/>
      <c r="F155" s="54"/>
      <c r="G155" s="53"/>
      <c r="H155" s="54"/>
      <c r="I155" s="53"/>
      <c r="J155" s="54"/>
      <c r="K155" s="53"/>
      <c r="L155" s="54"/>
      <c r="M155" s="53"/>
      <c r="O155" t="b">
        <f t="shared" si="4"/>
        <v>0</v>
      </c>
      <c r="P155" t="b">
        <f t="shared" si="5"/>
        <v>0</v>
      </c>
    </row>
    <row r="156" spans="2:17" x14ac:dyDescent="0.25">
      <c r="B156" s="70"/>
      <c r="C156" s="70"/>
      <c r="D156" s="70"/>
      <c r="E156" s="50"/>
      <c r="F156" s="51"/>
      <c r="G156" s="50"/>
      <c r="H156" s="51"/>
      <c r="I156" s="50"/>
      <c r="J156" s="51"/>
      <c r="K156" s="50"/>
      <c r="L156" s="51"/>
      <c r="M156" s="50"/>
      <c r="O156" t="b">
        <f t="shared" si="4"/>
        <v>0</v>
      </c>
      <c r="P156" t="b">
        <f t="shared" si="5"/>
        <v>0</v>
      </c>
    </row>
    <row r="157" spans="2:17" x14ac:dyDescent="0.25">
      <c r="B157" s="70"/>
      <c r="C157" s="70"/>
      <c r="D157" s="71"/>
      <c r="E157" s="53"/>
      <c r="F157" s="54"/>
      <c r="G157" s="53"/>
      <c r="H157" s="54"/>
      <c r="I157" s="53"/>
      <c r="J157" s="54"/>
      <c r="K157" s="53"/>
      <c r="L157" s="54"/>
      <c r="M157" s="53"/>
      <c r="O157" t="b">
        <f t="shared" si="4"/>
        <v>0</v>
      </c>
      <c r="P157" t="b">
        <f t="shared" si="5"/>
        <v>0</v>
      </c>
    </row>
    <row r="158" spans="2:17" s="55" customFormat="1" x14ac:dyDescent="0.25">
      <c r="B158" s="70"/>
      <c r="C158" s="104"/>
      <c r="D158" s="104"/>
      <c r="E158" s="87"/>
      <c r="F158" s="88"/>
      <c r="G158" s="87"/>
      <c r="H158" s="88"/>
      <c r="I158" s="87"/>
      <c r="J158" s="88"/>
      <c r="K158" s="87"/>
      <c r="L158" s="88"/>
      <c r="M158" s="87"/>
      <c r="O158" t="b">
        <f t="shared" ref="O158:O221" si="6">IF(D158="ROUTINE",IF(E158&gt;180,2,IF(E158&lt;120,0,1)))</f>
        <v>0</v>
      </c>
      <c r="P158" t="b">
        <f t="shared" ref="P158:P221" si="7">IF(D158="URGENT",IF(E158&gt;120,2,IF(E158&lt;60,0,1)))</f>
        <v>0</v>
      </c>
      <c r="Q158"/>
    </row>
    <row r="159" spans="2:17" x14ac:dyDescent="0.25">
      <c r="B159" s="70"/>
      <c r="C159" s="71"/>
      <c r="D159" s="71"/>
      <c r="E159" s="53"/>
      <c r="F159" s="54"/>
      <c r="G159" s="53"/>
      <c r="H159" s="54"/>
      <c r="I159" s="53"/>
      <c r="J159" s="54"/>
      <c r="K159" s="53"/>
      <c r="L159" s="54"/>
      <c r="M159" s="53"/>
      <c r="O159" t="b">
        <f t="shared" si="6"/>
        <v>0</v>
      </c>
      <c r="P159" t="b">
        <f t="shared" si="7"/>
        <v>0</v>
      </c>
    </row>
    <row r="160" spans="2:17" x14ac:dyDescent="0.25">
      <c r="B160" s="70"/>
      <c r="C160" s="70"/>
      <c r="D160" s="70"/>
      <c r="E160" s="50"/>
      <c r="F160" s="51"/>
      <c r="G160" s="50"/>
      <c r="H160" s="51"/>
      <c r="I160" s="50"/>
      <c r="J160" s="51"/>
      <c r="K160" s="50"/>
      <c r="L160" s="51"/>
      <c r="M160" s="50"/>
      <c r="O160" t="b">
        <f t="shared" si="6"/>
        <v>0</v>
      </c>
      <c r="P160" t="b">
        <f t="shared" si="7"/>
        <v>0</v>
      </c>
    </row>
    <row r="161" spans="2:17" x14ac:dyDescent="0.25">
      <c r="B161" s="70"/>
      <c r="C161" s="70"/>
      <c r="D161" s="71"/>
      <c r="E161" s="53"/>
      <c r="F161" s="54"/>
      <c r="G161" s="53"/>
      <c r="H161" s="54"/>
      <c r="I161" s="53"/>
      <c r="J161" s="54"/>
      <c r="K161" s="53"/>
      <c r="L161" s="54"/>
      <c r="M161" s="53"/>
      <c r="O161" t="b">
        <f t="shared" si="6"/>
        <v>0</v>
      </c>
      <c r="P161" t="b">
        <f t="shared" si="7"/>
        <v>0</v>
      </c>
    </row>
    <row r="162" spans="2:17" x14ac:dyDescent="0.25">
      <c r="B162" s="70"/>
      <c r="C162" s="70"/>
      <c r="D162" s="70"/>
      <c r="E162" s="50"/>
      <c r="F162" s="51"/>
      <c r="G162" s="50"/>
      <c r="H162" s="51"/>
      <c r="I162" s="50"/>
      <c r="J162" s="51"/>
      <c r="K162" s="50"/>
      <c r="L162" s="51"/>
      <c r="M162" s="50"/>
      <c r="O162" t="b">
        <f t="shared" si="6"/>
        <v>0</v>
      </c>
      <c r="P162" t="b">
        <f t="shared" si="7"/>
        <v>0</v>
      </c>
    </row>
    <row r="163" spans="2:17" x14ac:dyDescent="0.25">
      <c r="B163" s="70"/>
      <c r="C163" s="70"/>
      <c r="D163" s="71"/>
      <c r="E163" s="53"/>
      <c r="F163" s="54"/>
      <c r="G163" s="53"/>
      <c r="H163" s="54"/>
      <c r="I163" s="53"/>
      <c r="J163" s="54"/>
      <c r="K163" s="53"/>
      <c r="L163" s="54"/>
      <c r="M163" s="53"/>
      <c r="O163" t="b">
        <f t="shared" si="6"/>
        <v>0</v>
      </c>
      <c r="P163" t="b">
        <f t="shared" si="7"/>
        <v>0</v>
      </c>
    </row>
    <row r="164" spans="2:17" x14ac:dyDescent="0.25">
      <c r="B164" s="70"/>
      <c r="C164" s="70"/>
      <c r="D164" s="70"/>
      <c r="E164" s="50"/>
      <c r="F164" s="51"/>
      <c r="G164" s="50"/>
      <c r="H164" s="51"/>
      <c r="I164" s="50"/>
      <c r="J164" s="51"/>
      <c r="K164" s="50"/>
      <c r="L164" s="51"/>
      <c r="M164" s="50"/>
      <c r="O164" t="b">
        <f t="shared" si="6"/>
        <v>0</v>
      </c>
      <c r="P164" t="b">
        <f t="shared" si="7"/>
        <v>0</v>
      </c>
    </row>
    <row r="165" spans="2:17" x14ac:dyDescent="0.25">
      <c r="B165" s="70"/>
      <c r="C165" s="70"/>
      <c r="D165" s="71"/>
      <c r="E165" s="53"/>
      <c r="F165" s="54"/>
      <c r="G165" s="53"/>
      <c r="H165" s="54"/>
      <c r="I165" s="53"/>
      <c r="J165" s="54"/>
      <c r="K165" s="53"/>
      <c r="L165" s="54"/>
      <c r="M165" s="53"/>
      <c r="O165" t="b">
        <f t="shared" si="6"/>
        <v>0</v>
      </c>
      <c r="P165" t="b">
        <f t="shared" si="7"/>
        <v>0</v>
      </c>
    </row>
    <row r="166" spans="2:17" x14ac:dyDescent="0.25">
      <c r="B166" s="70"/>
      <c r="C166" s="70"/>
      <c r="D166" s="70"/>
      <c r="E166" s="50"/>
      <c r="F166" s="51"/>
      <c r="G166" s="50"/>
      <c r="H166" s="51"/>
      <c r="I166" s="50"/>
      <c r="J166" s="51"/>
      <c r="K166" s="50"/>
      <c r="L166" s="51"/>
      <c r="M166" s="50"/>
      <c r="O166" t="b">
        <f t="shared" si="6"/>
        <v>0</v>
      </c>
      <c r="P166" t="b">
        <f t="shared" si="7"/>
        <v>0</v>
      </c>
    </row>
    <row r="167" spans="2:17" x14ac:dyDescent="0.25">
      <c r="B167" s="70"/>
      <c r="C167" s="70"/>
      <c r="D167" s="71"/>
      <c r="E167" s="53"/>
      <c r="F167" s="54"/>
      <c r="G167" s="53"/>
      <c r="H167" s="54"/>
      <c r="I167" s="53"/>
      <c r="J167" s="54"/>
      <c r="K167" s="53"/>
      <c r="L167" s="54"/>
      <c r="M167" s="53"/>
      <c r="O167" t="b">
        <f t="shared" si="6"/>
        <v>0</v>
      </c>
      <c r="P167" t="b">
        <f t="shared" si="7"/>
        <v>0</v>
      </c>
    </row>
    <row r="168" spans="2:17" x14ac:dyDescent="0.25">
      <c r="B168" s="70"/>
      <c r="C168" s="70"/>
      <c r="D168" s="70"/>
      <c r="E168" s="50"/>
      <c r="F168" s="51"/>
      <c r="G168" s="50"/>
      <c r="H168" s="51"/>
      <c r="I168" s="50"/>
      <c r="J168" s="51"/>
      <c r="K168" s="50"/>
      <c r="L168" s="51"/>
      <c r="M168" s="50"/>
      <c r="O168" t="b">
        <f t="shared" si="6"/>
        <v>0</v>
      </c>
      <c r="P168" t="b">
        <f t="shared" si="7"/>
        <v>0</v>
      </c>
    </row>
    <row r="169" spans="2:17" x14ac:dyDescent="0.25">
      <c r="B169" s="70"/>
      <c r="C169" s="70"/>
      <c r="D169" s="71"/>
      <c r="E169" s="53"/>
      <c r="F169" s="54"/>
      <c r="G169" s="53"/>
      <c r="H169" s="54"/>
      <c r="I169" s="53"/>
      <c r="J169" s="54"/>
      <c r="K169" s="53"/>
      <c r="L169" s="54"/>
      <c r="M169" s="53"/>
      <c r="O169" t="b">
        <f t="shared" si="6"/>
        <v>0</v>
      </c>
      <c r="P169" t="b">
        <f t="shared" si="7"/>
        <v>0</v>
      </c>
    </row>
    <row r="170" spans="2:17" x14ac:dyDescent="0.25">
      <c r="B170" s="70"/>
      <c r="C170" s="70"/>
      <c r="D170" s="70"/>
      <c r="E170" s="50"/>
      <c r="F170" s="51"/>
      <c r="G170" s="50"/>
      <c r="H170" s="51"/>
      <c r="I170" s="50"/>
      <c r="J170" s="51"/>
      <c r="K170" s="50"/>
      <c r="L170" s="51"/>
      <c r="M170" s="50"/>
      <c r="O170" t="b">
        <f t="shared" si="6"/>
        <v>0</v>
      </c>
      <c r="P170" t="b">
        <f t="shared" si="7"/>
        <v>0</v>
      </c>
    </row>
    <row r="171" spans="2:17" x14ac:dyDescent="0.25">
      <c r="B171" s="70"/>
      <c r="C171" s="70"/>
      <c r="D171" s="71"/>
      <c r="E171" s="53"/>
      <c r="F171" s="54"/>
      <c r="G171" s="53"/>
      <c r="H171" s="54"/>
      <c r="I171" s="53"/>
      <c r="J171" s="54"/>
      <c r="K171" s="53"/>
      <c r="L171" s="54"/>
      <c r="M171" s="53"/>
      <c r="O171" t="b">
        <f t="shared" si="6"/>
        <v>0</v>
      </c>
      <c r="P171" t="b">
        <f t="shared" si="7"/>
        <v>0</v>
      </c>
    </row>
    <row r="172" spans="2:17" s="55" customFormat="1" x14ac:dyDescent="0.25">
      <c r="B172" s="70"/>
      <c r="C172" s="104"/>
      <c r="D172" s="104"/>
      <c r="E172" s="87"/>
      <c r="F172" s="88"/>
      <c r="G172" s="87"/>
      <c r="H172" s="88"/>
      <c r="I172" s="87"/>
      <c r="J172" s="88"/>
      <c r="K172" s="87"/>
      <c r="L172" s="88"/>
      <c r="M172" s="87"/>
      <c r="O172" t="b">
        <f t="shared" si="6"/>
        <v>0</v>
      </c>
      <c r="P172" t="b">
        <f t="shared" si="7"/>
        <v>0</v>
      </c>
      <c r="Q172"/>
    </row>
    <row r="173" spans="2:17" x14ac:dyDescent="0.25">
      <c r="B173" s="70"/>
      <c r="C173" s="71"/>
      <c r="D173" s="71"/>
      <c r="E173" s="53"/>
      <c r="F173" s="54"/>
      <c r="G173" s="53"/>
      <c r="H173" s="54"/>
      <c r="I173" s="53"/>
      <c r="J173" s="54"/>
      <c r="K173" s="53"/>
      <c r="L173" s="54"/>
      <c r="M173" s="53"/>
      <c r="O173" t="b">
        <f t="shared" si="6"/>
        <v>0</v>
      </c>
      <c r="P173" t="b">
        <f t="shared" si="7"/>
        <v>0</v>
      </c>
    </row>
    <row r="174" spans="2:17" x14ac:dyDescent="0.25">
      <c r="B174" s="70"/>
      <c r="C174" s="70"/>
      <c r="D174" s="70"/>
      <c r="E174" s="50"/>
      <c r="F174" s="51"/>
      <c r="G174" s="50"/>
      <c r="H174" s="51"/>
      <c r="I174" s="50"/>
      <c r="J174" s="51"/>
      <c r="K174" s="50"/>
      <c r="L174" s="51"/>
      <c r="M174" s="50"/>
      <c r="O174" t="b">
        <f t="shared" si="6"/>
        <v>0</v>
      </c>
      <c r="P174" t="b">
        <f t="shared" si="7"/>
        <v>0</v>
      </c>
    </row>
    <row r="175" spans="2:17" x14ac:dyDescent="0.25">
      <c r="B175" s="70"/>
      <c r="C175" s="70"/>
      <c r="D175" s="71"/>
      <c r="E175" s="53"/>
      <c r="F175" s="54"/>
      <c r="G175" s="53"/>
      <c r="H175" s="54"/>
      <c r="I175" s="53"/>
      <c r="J175" s="54"/>
      <c r="K175" s="53"/>
      <c r="L175" s="54"/>
      <c r="M175" s="53"/>
      <c r="O175" t="b">
        <f t="shared" si="6"/>
        <v>0</v>
      </c>
      <c r="P175" t="b">
        <f t="shared" si="7"/>
        <v>0</v>
      </c>
    </row>
    <row r="176" spans="2:17" x14ac:dyDescent="0.25">
      <c r="B176" s="70"/>
      <c r="C176" s="70"/>
      <c r="D176" s="70"/>
      <c r="E176" s="50"/>
      <c r="F176" s="51"/>
      <c r="G176" s="50"/>
      <c r="H176" s="51"/>
      <c r="I176" s="50"/>
      <c r="J176" s="51"/>
      <c r="K176" s="50"/>
      <c r="L176" s="51"/>
      <c r="M176" s="50"/>
      <c r="O176" t="b">
        <f t="shared" si="6"/>
        <v>0</v>
      </c>
      <c r="P176" t="b">
        <f t="shared" si="7"/>
        <v>0</v>
      </c>
    </row>
    <row r="177" spans="2:17" x14ac:dyDescent="0.25">
      <c r="B177" s="70"/>
      <c r="C177" s="70"/>
      <c r="D177" s="71"/>
      <c r="E177" s="53"/>
      <c r="F177" s="54"/>
      <c r="G177" s="53"/>
      <c r="H177" s="54"/>
      <c r="I177" s="53"/>
      <c r="J177" s="54"/>
      <c r="K177" s="53"/>
      <c r="L177" s="54"/>
      <c r="M177" s="53"/>
      <c r="O177" t="b">
        <f t="shared" si="6"/>
        <v>0</v>
      </c>
      <c r="P177" t="b">
        <f t="shared" si="7"/>
        <v>0</v>
      </c>
    </row>
    <row r="178" spans="2:17" x14ac:dyDescent="0.25">
      <c r="B178" s="70"/>
      <c r="C178" s="70"/>
      <c r="D178" s="70"/>
      <c r="E178" s="50"/>
      <c r="F178" s="51"/>
      <c r="G178" s="50"/>
      <c r="H178" s="51"/>
      <c r="I178" s="50"/>
      <c r="J178" s="51"/>
      <c r="K178" s="50"/>
      <c r="L178" s="51"/>
      <c r="M178" s="50"/>
      <c r="O178" t="b">
        <f t="shared" si="6"/>
        <v>0</v>
      </c>
      <c r="P178" t="b">
        <f t="shared" si="7"/>
        <v>0</v>
      </c>
    </row>
    <row r="179" spans="2:17" x14ac:dyDescent="0.25">
      <c r="B179" s="70"/>
      <c r="C179" s="70"/>
      <c r="D179" s="71"/>
      <c r="E179" s="53"/>
      <c r="F179" s="54"/>
      <c r="G179" s="53"/>
      <c r="H179" s="54"/>
      <c r="I179" s="53"/>
      <c r="J179" s="54"/>
      <c r="K179" s="53"/>
      <c r="L179" s="54"/>
      <c r="M179" s="53"/>
      <c r="O179" t="b">
        <f t="shared" si="6"/>
        <v>0</v>
      </c>
      <c r="P179" t="b">
        <f t="shared" si="7"/>
        <v>0</v>
      </c>
    </row>
    <row r="180" spans="2:17" x14ac:dyDescent="0.25">
      <c r="B180" s="70"/>
      <c r="C180" s="70"/>
      <c r="D180" s="70"/>
      <c r="E180" s="50"/>
      <c r="F180" s="51"/>
      <c r="G180" s="50"/>
      <c r="H180" s="51"/>
      <c r="I180" s="50"/>
      <c r="J180" s="51"/>
      <c r="K180" s="50"/>
      <c r="L180" s="51"/>
      <c r="M180" s="50"/>
      <c r="O180" t="b">
        <f t="shared" si="6"/>
        <v>0</v>
      </c>
      <c r="P180" t="b">
        <f t="shared" si="7"/>
        <v>0</v>
      </c>
    </row>
    <row r="181" spans="2:17" x14ac:dyDescent="0.25">
      <c r="B181" s="70"/>
      <c r="C181" s="70"/>
      <c r="D181" s="71"/>
      <c r="E181" s="53"/>
      <c r="F181" s="54"/>
      <c r="G181" s="53"/>
      <c r="H181" s="54"/>
      <c r="I181" s="53"/>
      <c r="J181" s="54"/>
      <c r="K181" s="53"/>
      <c r="L181" s="54"/>
      <c r="M181" s="53"/>
      <c r="O181" t="b">
        <f t="shared" si="6"/>
        <v>0</v>
      </c>
      <c r="P181" t="b">
        <f t="shared" si="7"/>
        <v>0</v>
      </c>
    </row>
    <row r="182" spans="2:17" x14ac:dyDescent="0.25">
      <c r="B182" s="70"/>
      <c r="C182" s="70"/>
      <c r="D182" s="70"/>
      <c r="E182" s="50"/>
      <c r="F182" s="51"/>
      <c r="G182" s="50"/>
      <c r="H182" s="51"/>
      <c r="I182" s="50"/>
      <c r="J182" s="51"/>
      <c r="K182" s="50"/>
      <c r="L182" s="51"/>
      <c r="M182" s="50"/>
      <c r="O182" t="b">
        <f t="shared" si="6"/>
        <v>0</v>
      </c>
      <c r="P182" t="b">
        <f t="shared" si="7"/>
        <v>0</v>
      </c>
    </row>
    <row r="183" spans="2:17" x14ac:dyDescent="0.25">
      <c r="B183" s="70"/>
      <c r="C183" s="70"/>
      <c r="D183" s="71"/>
      <c r="E183" s="53"/>
      <c r="F183" s="54"/>
      <c r="G183" s="53"/>
      <c r="H183" s="54"/>
      <c r="I183" s="53"/>
      <c r="J183" s="54"/>
      <c r="K183" s="53"/>
      <c r="L183" s="54"/>
      <c r="M183" s="53"/>
      <c r="O183" t="b">
        <f t="shared" si="6"/>
        <v>0</v>
      </c>
      <c r="P183" t="b">
        <f t="shared" si="7"/>
        <v>0</v>
      </c>
    </row>
    <row r="184" spans="2:17" x14ac:dyDescent="0.25">
      <c r="B184" s="70"/>
      <c r="C184" s="70"/>
      <c r="D184" s="70"/>
      <c r="E184" s="50"/>
      <c r="F184" s="51"/>
      <c r="G184" s="50"/>
      <c r="H184" s="51"/>
      <c r="I184" s="50"/>
      <c r="J184" s="51"/>
      <c r="K184" s="50"/>
      <c r="L184" s="51"/>
      <c r="M184" s="50"/>
      <c r="O184" t="b">
        <f t="shared" si="6"/>
        <v>0</v>
      </c>
      <c r="P184" t="b">
        <f t="shared" si="7"/>
        <v>0</v>
      </c>
    </row>
    <row r="185" spans="2:17" x14ac:dyDescent="0.25">
      <c r="B185" s="70"/>
      <c r="C185" s="70"/>
      <c r="D185" s="71"/>
      <c r="E185" s="53"/>
      <c r="F185" s="54"/>
      <c r="G185" s="53"/>
      <c r="H185" s="54"/>
      <c r="I185" s="53"/>
      <c r="J185" s="54"/>
      <c r="K185" s="53"/>
      <c r="L185" s="54"/>
      <c r="M185" s="53"/>
      <c r="O185" t="b">
        <f t="shared" si="6"/>
        <v>0</v>
      </c>
      <c r="P185" t="b">
        <f t="shared" si="7"/>
        <v>0</v>
      </c>
    </row>
    <row r="186" spans="2:17" s="55" customFormat="1" x14ac:dyDescent="0.25">
      <c r="B186" s="70"/>
      <c r="C186" s="104"/>
      <c r="D186" s="104"/>
      <c r="E186" s="87"/>
      <c r="F186" s="88"/>
      <c r="G186" s="87"/>
      <c r="H186" s="88"/>
      <c r="I186" s="87"/>
      <c r="J186" s="88"/>
      <c r="K186" s="87"/>
      <c r="L186" s="88"/>
      <c r="M186" s="87"/>
      <c r="O186" t="b">
        <f t="shared" si="6"/>
        <v>0</v>
      </c>
      <c r="P186" t="b">
        <f t="shared" si="7"/>
        <v>0</v>
      </c>
      <c r="Q186"/>
    </row>
    <row r="187" spans="2:17" x14ac:dyDescent="0.25">
      <c r="B187" s="70"/>
      <c r="C187" s="71"/>
      <c r="D187" s="71"/>
      <c r="E187" s="53"/>
      <c r="F187" s="54"/>
      <c r="G187" s="53"/>
      <c r="H187" s="54"/>
      <c r="I187" s="53"/>
      <c r="J187" s="54"/>
      <c r="K187" s="53"/>
      <c r="L187" s="54"/>
      <c r="M187" s="53"/>
      <c r="O187" t="b">
        <f t="shared" si="6"/>
        <v>0</v>
      </c>
      <c r="P187" t="b">
        <f t="shared" si="7"/>
        <v>0</v>
      </c>
    </row>
    <row r="188" spans="2:17" x14ac:dyDescent="0.25">
      <c r="B188" s="70"/>
      <c r="C188" s="70"/>
      <c r="D188" s="70"/>
      <c r="E188" s="50"/>
      <c r="F188" s="51"/>
      <c r="G188" s="50"/>
      <c r="H188" s="51"/>
      <c r="I188" s="50"/>
      <c r="J188" s="51"/>
      <c r="K188" s="50"/>
      <c r="L188" s="51"/>
      <c r="M188" s="50"/>
      <c r="O188" t="b">
        <f t="shared" si="6"/>
        <v>0</v>
      </c>
      <c r="P188" t="b">
        <f t="shared" si="7"/>
        <v>0</v>
      </c>
    </row>
    <row r="189" spans="2:17" x14ac:dyDescent="0.25">
      <c r="B189" s="70"/>
      <c r="C189" s="70"/>
      <c r="D189" s="71"/>
      <c r="E189" s="53"/>
      <c r="F189" s="54"/>
      <c r="G189" s="53"/>
      <c r="H189" s="54"/>
      <c r="I189" s="53"/>
      <c r="J189" s="54"/>
      <c r="K189" s="53"/>
      <c r="L189" s="54"/>
      <c r="M189" s="53"/>
      <c r="O189" t="b">
        <f t="shared" si="6"/>
        <v>0</v>
      </c>
      <c r="P189" t="b">
        <f t="shared" si="7"/>
        <v>0</v>
      </c>
    </row>
    <row r="190" spans="2:17" x14ac:dyDescent="0.25">
      <c r="B190" s="70"/>
      <c r="C190" s="70"/>
      <c r="D190" s="70"/>
      <c r="E190" s="50"/>
      <c r="F190" s="51"/>
      <c r="G190" s="50"/>
      <c r="H190" s="51"/>
      <c r="I190" s="50"/>
      <c r="J190" s="51"/>
      <c r="K190" s="50"/>
      <c r="L190" s="51"/>
      <c r="M190" s="50"/>
      <c r="O190" t="b">
        <f t="shared" si="6"/>
        <v>0</v>
      </c>
      <c r="P190" t="b">
        <f t="shared" si="7"/>
        <v>0</v>
      </c>
    </row>
    <row r="191" spans="2:17" x14ac:dyDescent="0.25">
      <c r="B191" s="70"/>
      <c r="C191" s="70"/>
      <c r="D191" s="71"/>
      <c r="E191" s="53"/>
      <c r="F191" s="54"/>
      <c r="G191" s="53"/>
      <c r="H191" s="54"/>
      <c r="I191" s="53"/>
      <c r="J191" s="54"/>
      <c r="K191" s="53"/>
      <c r="L191" s="54"/>
      <c r="M191" s="53"/>
      <c r="O191" t="b">
        <f t="shared" si="6"/>
        <v>0</v>
      </c>
      <c r="P191" t="b">
        <f t="shared" si="7"/>
        <v>0</v>
      </c>
    </row>
    <row r="192" spans="2:17" x14ac:dyDescent="0.25">
      <c r="B192" s="70"/>
      <c r="C192" s="70"/>
      <c r="D192" s="70"/>
      <c r="E192" s="50"/>
      <c r="F192" s="51"/>
      <c r="G192" s="50"/>
      <c r="H192" s="51"/>
      <c r="I192" s="50"/>
      <c r="J192" s="51"/>
      <c r="K192" s="50"/>
      <c r="L192" s="51"/>
      <c r="M192" s="50"/>
      <c r="O192" t="b">
        <f t="shared" si="6"/>
        <v>0</v>
      </c>
      <c r="P192" t="b">
        <f t="shared" si="7"/>
        <v>0</v>
      </c>
    </row>
    <row r="193" spans="2:17" x14ac:dyDescent="0.25">
      <c r="B193" s="70"/>
      <c r="C193" s="70"/>
      <c r="D193" s="71"/>
      <c r="E193" s="53"/>
      <c r="F193" s="54"/>
      <c r="G193" s="53"/>
      <c r="H193" s="54"/>
      <c r="I193" s="53"/>
      <c r="J193" s="54"/>
      <c r="K193" s="53"/>
      <c r="L193" s="54"/>
      <c r="M193" s="53"/>
      <c r="O193" t="b">
        <f t="shared" si="6"/>
        <v>0</v>
      </c>
      <c r="P193" t="b">
        <f t="shared" si="7"/>
        <v>0</v>
      </c>
    </row>
    <row r="194" spans="2:17" x14ac:dyDescent="0.25">
      <c r="B194" s="70"/>
      <c r="C194" s="70"/>
      <c r="D194" s="70"/>
      <c r="E194" s="50"/>
      <c r="F194" s="51"/>
      <c r="G194" s="50"/>
      <c r="H194" s="51"/>
      <c r="I194" s="50"/>
      <c r="J194" s="51"/>
      <c r="K194" s="50"/>
      <c r="L194" s="51"/>
      <c r="M194" s="50"/>
      <c r="O194" t="b">
        <f t="shared" si="6"/>
        <v>0</v>
      </c>
      <c r="P194" t="b">
        <f t="shared" si="7"/>
        <v>0</v>
      </c>
    </row>
    <row r="195" spans="2:17" x14ac:dyDescent="0.25">
      <c r="B195" s="70"/>
      <c r="C195" s="70"/>
      <c r="D195" s="71"/>
      <c r="E195" s="53"/>
      <c r="F195" s="54"/>
      <c r="G195" s="53"/>
      <c r="H195" s="54"/>
      <c r="I195" s="53"/>
      <c r="J195" s="54"/>
      <c r="K195" s="53"/>
      <c r="L195" s="54"/>
      <c r="M195" s="53"/>
      <c r="O195" t="b">
        <f t="shared" si="6"/>
        <v>0</v>
      </c>
      <c r="P195" t="b">
        <f t="shared" si="7"/>
        <v>0</v>
      </c>
    </row>
    <row r="196" spans="2:17" x14ac:dyDescent="0.25">
      <c r="B196" s="70"/>
      <c r="C196" s="70"/>
      <c r="D196" s="70"/>
      <c r="E196" s="50"/>
      <c r="F196" s="51"/>
      <c r="G196" s="50"/>
      <c r="H196" s="51"/>
      <c r="I196" s="50"/>
      <c r="J196" s="51"/>
      <c r="K196" s="50"/>
      <c r="L196" s="51"/>
      <c r="M196" s="50"/>
      <c r="O196" t="b">
        <f t="shared" si="6"/>
        <v>0</v>
      </c>
      <c r="P196" t="b">
        <f t="shared" si="7"/>
        <v>0</v>
      </c>
    </row>
    <row r="197" spans="2:17" x14ac:dyDescent="0.25">
      <c r="B197" s="70"/>
      <c r="C197" s="70"/>
      <c r="D197" s="71"/>
      <c r="E197" s="53"/>
      <c r="F197" s="54"/>
      <c r="G197" s="53"/>
      <c r="H197" s="54"/>
      <c r="I197" s="53"/>
      <c r="J197" s="54"/>
      <c r="K197" s="53"/>
      <c r="L197" s="54"/>
      <c r="M197" s="53"/>
      <c r="O197" t="b">
        <f t="shared" si="6"/>
        <v>0</v>
      </c>
      <c r="P197" t="b">
        <f t="shared" si="7"/>
        <v>0</v>
      </c>
    </row>
    <row r="198" spans="2:17" x14ac:dyDescent="0.25">
      <c r="B198" s="70"/>
      <c r="C198" s="70"/>
      <c r="D198" s="70"/>
      <c r="E198" s="50"/>
      <c r="F198" s="51"/>
      <c r="G198" s="50"/>
      <c r="H198" s="51"/>
      <c r="I198" s="50"/>
      <c r="J198" s="51"/>
      <c r="K198" s="50"/>
      <c r="L198" s="51"/>
      <c r="M198" s="50"/>
      <c r="O198" t="b">
        <f t="shared" si="6"/>
        <v>0</v>
      </c>
      <c r="P198" t="b">
        <f t="shared" si="7"/>
        <v>0</v>
      </c>
    </row>
    <row r="199" spans="2:17" x14ac:dyDescent="0.25">
      <c r="B199" s="70"/>
      <c r="C199" s="70"/>
      <c r="D199" s="71"/>
      <c r="E199" s="53"/>
      <c r="F199" s="54"/>
      <c r="G199" s="53"/>
      <c r="H199" s="54"/>
      <c r="I199" s="53"/>
      <c r="J199" s="54"/>
      <c r="K199" s="53"/>
      <c r="L199" s="54"/>
      <c r="M199" s="53"/>
      <c r="O199" t="b">
        <f t="shared" si="6"/>
        <v>0</v>
      </c>
      <c r="P199" t="b">
        <f t="shared" si="7"/>
        <v>0</v>
      </c>
    </row>
    <row r="200" spans="2:17" s="55" customFormat="1" x14ac:dyDescent="0.25">
      <c r="B200" s="70"/>
      <c r="C200" s="104"/>
      <c r="D200" s="104"/>
      <c r="E200" s="87"/>
      <c r="F200" s="88"/>
      <c r="G200" s="87"/>
      <c r="H200" s="88"/>
      <c r="I200" s="87"/>
      <c r="J200" s="88"/>
      <c r="K200" s="87"/>
      <c r="L200" s="88"/>
      <c r="M200" s="87"/>
      <c r="O200" t="b">
        <f t="shared" si="6"/>
        <v>0</v>
      </c>
      <c r="P200" t="b">
        <f t="shared" si="7"/>
        <v>0</v>
      </c>
      <c r="Q200"/>
    </row>
    <row r="201" spans="2:17" x14ac:dyDescent="0.25">
      <c r="B201" s="70"/>
      <c r="C201" s="71"/>
      <c r="D201" s="71"/>
      <c r="E201" s="53"/>
      <c r="F201" s="54"/>
      <c r="G201" s="53"/>
      <c r="H201" s="54"/>
      <c r="I201" s="53"/>
      <c r="J201" s="54"/>
      <c r="K201" s="53"/>
      <c r="L201" s="54"/>
      <c r="M201" s="53"/>
      <c r="O201" t="b">
        <f t="shared" si="6"/>
        <v>0</v>
      </c>
      <c r="P201" t="b">
        <f t="shared" si="7"/>
        <v>0</v>
      </c>
    </row>
    <row r="202" spans="2:17" x14ac:dyDescent="0.25">
      <c r="B202" s="70"/>
      <c r="C202" s="70"/>
      <c r="D202" s="70"/>
      <c r="E202" s="50"/>
      <c r="F202" s="51"/>
      <c r="G202" s="50"/>
      <c r="H202" s="51"/>
      <c r="I202" s="50"/>
      <c r="J202" s="51"/>
      <c r="K202" s="50"/>
      <c r="L202" s="51"/>
      <c r="M202" s="50"/>
      <c r="O202" t="b">
        <f t="shared" si="6"/>
        <v>0</v>
      </c>
      <c r="P202" t="b">
        <f t="shared" si="7"/>
        <v>0</v>
      </c>
    </row>
    <row r="203" spans="2:17" x14ac:dyDescent="0.25">
      <c r="B203" s="70"/>
      <c r="C203" s="70"/>
      <c r="D203" s="71"/>
      <c r="E203" s="53"/>
      <c r="F203" s="54"/>
      <c r="G203" s="53"/>
      <c r="H203" s="54"/>
      <c r="I203" s="53"/>
      <c r="J203" s="54"/>
      <c r="K203" s="53"/>
      <c r="L203" s="54"/>
      <c r="M203" s="53"/>
      <c r="O203" t="b">
        <f t="shared" si="6"/>
        <v>0</v>
      </c>
      <c r="P203" t="b">
        <f t="shared" si="7"/>
        <v>0</v>
      </c>
    </row>
    <row r="204" spans="2:17" x14ac:dyDescent="0.25">
      <c r="B204" s="70"/>
      <c r="C204" s="70"/>
      <c r="D204" s="70"/>
      <c r="E204" s="50"/>
      <c r="F204" s="51"/>
      <c r="G204" s="50"/>
      <c r="H204" s="51"/>
      <c r="I204" s="50"/>
      <c r="J204" s="51"/>
      <c r="K204" s="50"/>
      <c r="L204" s="51"/>
      <c r="M204" s="50"/>
      <c r="O204" t="b">
        <f t="shared" si="6"/>
        <v>0</v>
      </c>
      <c r="P204" t="b">
        <f t="shared" si="7"/>
        <v>0</v>
      </c>
    </row>
    <row r="205" spans="2:17" x14ac:dyDescent="0.25">
      <c r="B205" s="70"/>
      <c r="C205" s="70"/>
      <c r="D205" s="71"/>
      <c r="E205" s="53"/>
      <c r="F205" s="54"/>
      <c r="G205" s="53"/>
      <c r="H205" s="54"/>
      <c r="I205" s="53"/>
      <c r="J205" s="54"/>
      <c r="K205" s="53"/>
      <c r="L205" s="54"/>
      <c r="M205" s="53"/>
      <c r="O205" t="b">
        <f t="shared" si="6"/>
        <v>0</v>
      </c>
      <c r="P205" t="b">
        <f t="shared" si="7"/>
        <v>0</v>
      </c>
    </row>
    <row r="206" spans="2:17" x14ac:dyDescent="0.25">
      <c r="B206" s="70"/>
      <c r="C206" s="70"/>
      <c r="D206" s="70"/>
      <c r="E206" s="50"/>
      <c r="F206" s="51"/>
      <c r="G206" s="50"/>
      <c r="H206" s="51"/>
      <c r="I206" s="50"/>
      <c r="J206" s="51"/>
      <c r="K206" s="50"/>
      <c r="L206" s="51"/>
      <c r="M206" s="50"/>
      <c r="O206" t="b">
        <f t="shared" si="6"/>
        <v>0</v>
      </c>
      <c r="P206" t="b">
        <f t="shared" si="7"/>
        <v>0</v>
      </c>
    </row>
    <row r="207" spans="2:17" x14ac:dyDescent="0.25">
      <c r="B207" s="70"/>
      <c r="C207" s="70"/>
      <c r="D207" s="71"/>
      <c r="E207" s="53"/>
      <c r="F207" s="54"/>
      <c r="G207" s="53"/>
      <c r="H207" s="54"/>
      <c r="I207" s="53"/>
      <c r="J207" s="54"/>
      <c r="K207" s="53"/>
      <c r="L207" s="54"/>
      <c r="M207" s="53"/>
      <c r="O207" t="b">
        <f t="shared" si="6"/>
        <v>0</v>
      </c>
      <c r="P207" t="b">
        <f t="shared" si="7"/>
        <v>0</v>
      </c>
    </row>
    <row r="208" spans="2:17" x14ac:dyDescent="0.25">
      <c r="B208" s="70"/>
      <c r="C208" s="70"/>
      <c r="D208" s="70"/>
      <c r="E208" s="50"/>
      <c r="F208" s="51"/>
      <c r="G208" s="50"/>
      <c r="H208" s="51"/>
      <c r="I208" s="50"/>
      <c r="J208" s="51"/>
      <c r="K208" s="50"/>
      <c r="L208" s="51"/>
      <c r="M208" s="50"/>
      <c r="O208" t="b">
        <f t="shared" si="6"/>
        <v>0</v>
      </c>
      <c r="P208" t="b">
        <f t="shared" si="7"/>
        <v>0</v>
      </c>
    </row>
    <row r="209" spans="2:17" x14ac:dyDescent="0.25">
      <c r="B209" s="70"/>
      <c r="C209" s="70"/>
      <c r="D209" s="71"/>
      <c r="E209" s="53"/>
      <c r="F209" s="54"/>
      <c r="G209" s="53"/>
      <c r="H209" s="54"/>
      <c r="I209" s="53"/>
      <c r="J209" s="54"/>
      <c r="K209" s="53"/>
      <c r="L209" s="54"/>
      <c r="M209" s="53"/>
      <c r="O209" t="b">
        <f t="shared" si="6"/>
        <v>0</v>
      </c>
      <c r="P209" t="b">
        <f t="shared" si="7"/>
        <v>0</v>
      </c>
    </row>
    <row r="210" spans="2:17" x14ac:dyDescent="0.25">
      <c r="B210" s="70"/>
      <c r="C210" s="70"/>
      <c r="D210" s="70"/>
      <c r="E210" s="50"/>
      <c r="F210" s="51"/>
      <c r="G210" s="50"/>
      <c r="H210" s="51"/>
      <c r="I210" s="50"/>
      <c r="J210" s="51"/>
      <c r="K210" s="50"/>
      <c r="L210" s="51"/>
      <c r="M210" s="50"/>
      <c r="O210" t="b">
        <f t="shared" si="6"/>
        <v>0</v>
      </c>
      <c r="P210" t="b">
        <f t="shared" si="7"/>
        <v>0</v>
      </c>
    </row>
    <row r="211" spans="2:17" x14ac:dyDescent="0.25">
      <c r="B211" s="70"/>
      <c r="C211" s="70"/>
      <c r="D211" s="71"/>
      <c r="E211" s="53"/>
      <c r="F211" s="54"/>
      <c r="G211" s="53"/>
      <c r="H211" s="54"/>
      <c r="I211" s="53"/>
      <c r="J211" s="54"/>
      <c r="K211" s="53"/>
      <c r="L211" s="54"/>
      <c r="M211" s="53"/>
      <c r="O211" t="b">
        <f t="shared" si="6"/>
        <v>0</v>
      </c>
      <c r="P211" t="b">
        <f t="shared" si="7"/>
        <v>0</v>
      </c>
    </row>
    <row r="212" spans="2:17" x14ac:dyDescent="0.25">
      <c r="B212" s="70"/>
      <c r="C212" s="70"/>
      <c r="D212" s="70"/>
      <c r="E212" s="50"/>
      <c r="F212" s="51"/>
      <c r="G212" s="50"/>
      <c r="H212" s="51"/>
      <c r="I212" s="50"/>
      <c r="J212" s="51"/>
      <c r="K212" s="50"/>
      <c r="L212" s="51"/>
      <c r="M212" s="50"/>
      <c r="O212" t="b">
        <f t="shared" si="6"/>
        <v>0</v>
      </c>
      <c r="P212" t="b">
        <f t="shared" si="7"/>
        <v>0</v>
      </c>
    </row>
    <row r="213" spans="2:17" x14ac:dyDescent="0.25">
      <c r="B213" s="70"/>
      <c r="C213" s="70"/>
      <c r="D213" s="71"/>
      <c r="E213" s="53"/>
      <c r="F213" s="54"/>
      <c r="G213" s="53"/>
      <c r="H213" s="54"/>
      <c r="I213" s="53"/>
      <c r="J213" s="54"/>
      <c r="K213" s="53"/>
      <c r="L213" s="54"/>
      <c r="M213" s="53"/>
      <c r="O213" t="b">
        <f t="shared" si="6"/>
        <v>0</v>
      </c>
      <c r="P213" t="b">
        <f t="shared" si="7"/>
        <v>0</v>
      </c>
    </row>
    <row r="214" spans="2:17" s="55" customFormat="1" x14ac:dyDescent="0.25">
      <c r="B214" s="70"/>
      <c r="C214" s="104"/>
      <c r="D214" s="104"/>
      <c r="E214" s="87"/>
      <c r="F214" s="88"/>
      <c r="G214" s="87"/>
      <c r="H214" s="88"/>
      <c r="I214" s="87"/>
      <c r="J214" s="88"/>
      <c r="K214" s="87"/>
      <c r="L214" s="88"/>
      <c r="M214" s="87"/>
      <c r="O214" t="b">
        <f t="shared" si="6"/>
        <v>0</v>
      </c>
      <c r="P214" t="b">
        <f t="shared" si="7"/>
        <v>0</v>
      </c>
      <c r="Q214"/>
    </row>
    <row r="220" spans="2:17" x14ac:dyDescent="0.25">
      <c r="O220" t="b">
        <f t="shared" si="6"/>
        <v>0</v>
      </c>
      <c r="P220" t="b">
        <f t="shared" si="7"/>
        <v>0</v>
      </c>
    </row>
    <row r="221" spans="2:17" x14ac:dyDescent="0.25">
      <c r="O221" t="b">
        <f t="shared" si="6"/>
        <v>0</v>
      </c>
      <c r="P221" t="b">
        <f t="shared" si="7"/>
        <v>0</v>
      </c>
    </row>
    <row r="222" spans="2:17" x14ac:dyDescent="0.25">
      <c r="O222" t="b">
        <f t="shared" ref="O222:O285" si="8">IF(D222="ROUTINE",IF(E222&gt;180,2,IF(E222&lt;120,0,1)))</f>
        <v>0</v>
      </c>
      <c r="P222" t="b">
        <f t="shared" ref="P222:P285" si="9">IF(D222="URGENT",IF(E222&gt;120,2,IF(E222&lt;60,0,1)))</f>
        <v>0</v>
      </c>
    </row>
    <row r="223" spans="2:17" x14ac:dyDescent="0.25">
      <c r="O223" t="b">
        <f t="shared" si="8"/>
        <v>0</v>
      </c>
      <c r="P223" t="b">
        <f t="shared" si="9"/>
        <v>0</v>
      </c>
    </row>
    <row r="224" spans="2:17" x14ac:dyDescent="0.25">
      <c r="O224" t="b">
        <f t="shared" si="8"/>
        <v>0</v>
      </c>
      <c r="P224" t="b">
        <f t="shared" si="9"/>
        <v>0</v>
      </c>
    </row>
    <row r="225" spans="15:16" x14ac:dyDescent="0.25">
      <c r="O225" t="b">
        <f t="shared" si="8"/>
        <v>0</v>
      </c>
      <c r="P225" t="b">
        <f t="shared" si="9"/>
        <v>0</v>
      </c>
    </row>
    <row r="226" spans="15:16" x14ac:dyDescent="0.25">
      <c r="O226" t="b">
        <f t="shared" si="8"/>
        <v>0</v>
      </c>
      <c r="P226" t="b">
        <f t="shared" si="9"/>
        <v>0</v>
      </c>
    </row>
    <row r="227" spans="15:16" x14ac:dyDescent="0.25">
      <c r="O227" t="b">
        <f t="shared" si="8"/>
        <v>0</v>
      </c>
      <c r="P227" t="b">
        <f t="shared" si="9"/>
        <v>0</v>
      </c>
    </row>
    <row r="228" spans="15:16" x14ac:dyDescent="0.25">
      <c r="O228" t="b">
        <f t="shared" si="8"/>
        <v>0</v>
      </c>
      <c r="P228" t="b">
        <f t="shared" si="9"/>
        <v>0</v>
      </c>
    </row>
    <row r="229" spans="15:16" x14ac:dyDescent="0.25">
      <c r="O229" t="b">
        <f t="shared" si="8"/>
        <v>0</v>
      </c>
      <c r="P229" t="b">
        <f t="shared" si="9"/>
        <v>0</v>
      </c>
    </row>
    <row r="230" spans="15:16" x14ac:dyDescent="0.25">
      <c r="O230" t="b">
        <f t="shared" si="8"/>
        <v>0</v>
      </c>
      <c r="P230" t="b">
        <f t="shared" si="9"/>
        <v>0</v>
      </c>
    </row>
    <row r="231" spans="15:16" x14ac:dyDescent="0.25">
      <c r="O231" t="b">
        <f t="shared" si="8"/>
        <v>0</v>
      </c>
      <c r="P231" t="b">
        <f t="shared" si="9"/>
        <v>0</v>
      </c>
    </row>
    <row r="232" spans="15:16" x14ac:dyDescent="0.25">
      <c r="O232" t="b">
        <f t="shared" si="8"/>
        <v>0</v>
      </c>
      <c r="P232" t="b">
        <f t="shared" si="9"/>
        <v>0</v>
      </c>
    </row>
    <row r="233" spans="15:16" x14ac:dyDescent="0.25">
      <c r="O233" t="b">
        <f t="shared" si="8"/>
        <v>0</v>
      </c>
      <c r="P233" t="b">
        <f t="shared" si="9"/>
        <v>0</v>
      </c>
    </row>
    <row r="234" spans="15:16" x14ac:dyDescent="0.25">
      <c r="O234" t="b">
        <f t="shared" si="8"/>
        <v>0</v>
      </c>
      <c r="P234" t="b">
        <f t="shared" si="9"/>
        <v>0</v>
      </c>
    </row>
    <row r="235" spans="15:16" x14ac:dyDescent="0.25">
      <c r="O235" t="b">
        <f t="shared" si="8"/>
        <v>0</v>
      </c>
      <c r="P235" t="b">
        <f t="shared" si="9"/>
        <v>0</v>
      </c>
    </row>
    <row r="236" spans="15:16" x14ac:dyDescent="0.25">
      <c r="O236" t="b">
        <f t="shared" si="8"/>
        <v>0</v>
      </c>
      <c r="P236" t="b">
        <f t="shared" si="9"/>
        <v>0</v>
      </c>
    </row>
    <row r="237" spans="15:16" x14ac:dyDescent="0.25">
      <c r="O237" t="b">
        <f t="shared" si="8"/>
        <v>0</v>
      </c>
      <c r="P237" t="b">
        <f t="shared" si="9"/>
        <v>0</v>
      </c>
    </row>
    <row r="238" spans="15:16" x14ac:dyDescent="0.25">
      <c r="O238" t="b">
        <f t="shared" si="8"/>
        <v>0</v>
      </c>
      <c r="P238" t="b">
        <f t="shared" si="9"/>
        <v>0</v>
      </c>
    </row>
    <row r="239" spans="15:16" x14ac:dyDescent="0.25">
      <c r="O239" t="b">
        <f t="shared" si="8"/>
        <v>0</v>
      </c>
      <c r="P239" t="b">
        <f t="shared" si="9"/>
        <v>0</v>
      </c>
    </row>
    <row r="240" spans="15:16" x14ac:dyDescent="0.25">
      <c r="O240" t="b">
        <f t="shared" si="8"/>
        <v>0</v>
      </c>
      <c r="P240" t="b">
        <f t="shared" si="9"/>
        <v>0</v>
      </c>
    </row>
    <row r="241" spans="15:16" x14ac:dyDescent="0.25">
      <c r="O241" t="b">
        <f t="shared" si="8"/>
        <v>0</v>
      </c>
      <c r="P241" t="b">
        <f t="shared" si="9"/>
        <v>0</v>
      </c>
    </row>
    <row r="242" spans="15:16" x14ac:dyDescent="0.25">
      <c r="O242" t="b">
        <f t="shared" si="8"/>
        <v>0</v>
      </c>
      <c r="P242" t="b">
        <f t="shared" si="9"/>
        <v>0</v>
      </c>
    </row>
    <row r="243" spans="15:16" x14ac:dyDescent="0.25">
      <c r="O243" t="b">
        <f t="shared" si="8"/>
        <v>0</v>
      </c>
      <c r="P243" t="b">
        <f t="shared" si="9"/>
        <v>0</v>
      </c>
    </row>
    <row r="244" spans="15:16" x14ac:dyDescent="0.25">
      <c r="O244" t="b">
        <f t="shared" si="8"/>
        <v>0</v>
      </c>
      <c r="P244" t="b">
        <f t="shared" si="9"/>
        <v>0</v>
      </c>
    </row>
    <row r="245" spans="15:16" x14ac:dyDescent="0.25">
      <c r="O245" t="b">
        <f t="shared" si="8"/>
        <v>0</v>
      </c>
      <c r="P245" t="b">
        <f t="shared" si="9"/>
        <v>0</v>
      </c>
    </row>
    <row r="246" spans="15:16" x14ac:dyDescent="0.25">
      <c r="O246" t="b">
        <f t="shared" si="8"/>
        <v>0</v>
      </c>
      <c r="P246" t="b">
        <f t="shared" si="9"/>
        <v>0</v>
      </c>
    </row>
    <row r="247" spans="15:16" x14ac:dyDescent="0.25">
      <c r="O247" t="b">
        <f t="shared" si="8"/>
        <v>0</v>
      </c>
      <c r="P247" t="b">
        <f t="shared" si="9"/>
        <v>0</v>
      </c>
    </row>
    <row r="248" spans="15:16" x14ac:dyDescent="0.25">
      <c r="O248" t="b">
        <f t="shared" si="8"/>
        <v>0</v>
      </c>
      <c r="P248" t="b">
        <f t="shared" si="9"/>
        <v>0</v>
      </c>
    </row>
    <row r="249" spans="15:16" x14ac:dyDescent="0.25">
      <c r="O249" t="b">
        <f t="shared" si="8"/>
        <v>0</v>
      </c>
      <c r="P249" t="b">
        <f t="shared" si="9"/>
        <v>0</v>
      </c>
    </row>
    <row r="250" spans="15:16" x14ac:dyDescent="0.25">
      <c r="O250" t="b">
        <f t="shared" si="8"/>
        <v>0</v>
      </c>
      <c r="P250" t="b">
        <f t="shared" si="9"/>
        <v>0</v>
      </c>
    </row>
    <row r="251" spans="15:16" x14ac:dyDescent="0.25">
      <c r="O251" t="b">
        <f t="shared" si="8"/>
        <v>0</v>
      </c>
      <c r="P251" t="b">
        <f t="shared" si="9"/>
        <v>0</v>
      </c>
    </row>
    <row r="252" spans="15:16" x14ac:dyDescent="0.25">
      <c r="O252" t="b">
        <f t="shared" si="8"/>
        <v>0</v>
      </c>
      <c r="P252" t="b">
        <f t="shared" si="9"/>
        <v>0</v>
      </c>
    </row>
    <row r="253" spans="15:16" x14ac:dyDescent="0.25">
      <c r="O253" t="b">
        <f t="shared" si="8"/>
        <v>0</v>
      </c>
      <c r="P253" t="b">
        <f t="shared" si="9"/>
        <v>0</v>
      </c>
    </row>
    <row r="254" spans="15:16" x14ac:dyDescent="0.25">
      <c r="O254" t="b">
        <f t="shared" si="8"/>
        <v>0</v>
      </c>
      <c r="P254" t="b">
        <f t="shared" si="9"/>
        <v>0</v>
      </c>
    </row>
    <row r="255" spans="15:16" x14ac:dyDescent="0.25">
      <c r="O255" t="b">
        <f t="shared" si="8"/>
        <v>0</v>
      </c>
      <c r="P255" t="b">
        <f t="shared" si="9"/>
        <v>0</v>
      </c>
    </row>
    <row r="256" spans="15:16" x14ac:dyDescent="0.25">
      <c r="O256" t="b">
        <f t="shared" si="8"/>
        <v>0</v>
      </c>
      <c r="P256" t="b">
        <f t="shared" si="9"/>
        <v>0</v>
      </c>
    </row>
    <row r="257" spans="15:16" x14ac:dyDescent="0.25">
      <c r="O257" t="b">
        <f t="shared" si="8"/>
        <v>0</v>
      </c>
      <c r="P257" t="b">
        <f t="shared" si="9"/>
        <v>0</v>
      </c>
    </row>
    <row r="258" spans="15:16" x14ac:dyDescent="0.25">
      <c r="O258" t="b">
        <f t="shared" si="8"/>
        <v>0</v>
      </c>
      <c r="P258" t="b">
        <f t="shared" si="9"/>
        <v>0</v>
      </c>
    </row>
    <row r="259" spans="15:16" x14ac:dyDescent="0.25">
      <c r="O259" t="b">
        <f t="shared" si="8"/>
        <v>0</v>
      </c>
      <c r="P259" t="b">
        <f t="shared" si="9"/>
        <v>0</v>
      </c>
    </row>
    <row r="260" spans="15:16" x14ac:dyDescent="0.25">
      <c r="O260" t="b">
        <f t="shared" si="8"/>
        <v>0</v>
      </c>
      <c r="P260" t="b">
        <f t="shared" si="9"/>
        <v>0</v>
      </c>
    </row>
    <row r="261" spans="15:16" x14ac:dyDescent="0.25">
      <c r="O261" t="b">
        <f t="shared" si="8"/>
        <v>0</v>
      </c>
      <c r="P261" t="b">
        <f t="shared" si="9"/>
        <v>0</v>
      </c>
    </row>
    <row r="262" spans="15:16" x14ac:dyDescent="0.25">
      <c r="O262" t="b">
        <f t="shared" si="8"/>
        <v>0</v>
      </c>
      <c r="P262" t="b">
        <f t="shared" si="9"/>
        <v>0</v>
      </c>
    </row>
    <row r="263" spans="15:16" x14ac:dyDescent="0.25">
      <c r="O263" t="b">
        <f t="shared" si="8"/>
        <v>0</v>
      </c>
      <c r="P263" t="b">
        <f t="shared" si="9"/>
        <v>0</v>
      </c>
    </row>
    <row r="264" spans="15:16" x14ac:dyDescent="0.25">
      <c r="O264" t="b">
        <f t="shared" si="8"/>
        <v>0</v>
      </c>
      <c r="P264" t="b">
        <f t="shared" si="9"/>
        <v>0</v>
      </c>
    </row>
    <row r="265" spans="15:16" x14ac:dyDescent="0.25">
      <c r="O265" t="b">
        <f t="shared" si="8"/>
        <v>0</v>
      </c>
      <c r="P265" t="b">
        <f t="shared" si="9"/>
        <v>0</v>
      </c>
    </row>
    <row r="266" spans="15:16" x14ac:dyDescent="0.25">
      <c r="O266" t="b">
        <f t="shared" si="8"/>
        <v>0</v>
      </c>
      <c r="P266" t="b">
        <f t="shared" si="9"/>
        <v>0</v>
      </c>
    </row>
    <row r="267" spans="15:16" x14ac:dyDescent="0.25">
      <c r="O267" t="b">
        <f t="shared" si="8"/>
        <v>0</v>
      </c>
      <c r="P267" t="b">
        <f t="shared" si="9"/>
        <v>0</v>
      </c>
    </row>
    <row r="268" spans="15:16" x14ac:dyDescent="0.25">
      <c r="O268" t="b">
        <f t="shared" si="8"/>
        <v>0</v>
      </c>
      <c r="P268" t="b">
        <f t="shared" si="9"/>
        <v>0</v>
      </c>
    </row>
    <row r="269" spans="15:16" x14ac:dyDescent="0.25">
      <c r="O269" t="b">
        <f t="shared" si="8"/>
        <v>0</v>
      </c>
      <c r="P269" t="b">
        <f t="shared" si="9"/>
        <v>0</v>
      </c>
    </row>
    <row r="270" spans="15:16" x14ac:dyDescent="0.25">
      <c r="O270" t="b">
        <f t="shared" si="8"/>
        <v>0</v>
      </c>
      <c r="P270" t="b">
        <f t="shared" si="9"/>
        <v>0</v>
      </c>
    </row>
    <row r="271" spans="15:16" x14ac:dyDescent="0.25">
      <c r="O271" t="b">
        <f t="shared" si="8"/>
        <v>0</v>
      </c>
      <c r="P271" t="b">
        <f t="shared" si="9"/>
        <v>0</v>
      </c>
    </row>
    <row r="272" spans="15:16" x14ac:dyDescent="0.25">
      <c r="O272" t="b">
        <f t="shared" si="8"/>
        <v>0</v>
      </c>
      <c r="P272" t="b">
        <f t="shared" si="9"/>
        <v>0</v>
      </c>
    </row>
    <row r="273" spans="15:16" x14ac:dyDescent="0.25">
      <c r="O273" t="b">
        <f t="shared" si="8"/>
        <v>0</v>
      </c>
      <c r="P273" t="b">
        <f t="shared" si="9"/>
        <v>0</v>
      </c>
    </row>
    <row r="274" spans="15:16" x14ac:dyDescent="0.25">
      <c r="O274" t="b">
        <f t="shared" si="8"/>
        <v>0</v>
      </c>
      <c r="P274" t="b">
        <f t="shared" si="9"/>
        <v>0</v>
      </c>
    </row>
    <row r="275" spans="15:16" x14ac:dyDescent="0.25">
      <c r="O275" t="b">
        <f t="shared" si="8"/>
        <v>0</v>
      </c>
      <c r="P275" t="b">
        <f t="shared" si="9"/>
        <v>0</v>
      </c>
    </row>
    <row r="276" spans="15:16" x14ac:dyDescent="0.25">
      <c r="O276" t="b">
        <f t="shared" si="8"/>
        <v>0</v>
      </c>
      <c r="P276" t="b">
        <f t="shared" si="9"/>
        <v>0</v>
      </c>
    </row>
    <row r="277" spans="15:16" x14ac:dyDescent="0.25">
      <c r="O277" t="b">
        <f t="shared" si="8"/>
        <v>0</v>
      </c>
      <c r="P277" t="b">
        <f t="shared" si="9"/>
        <v>0</v>
      </c>
    </row>
    <row r="278" spans="15:16" x14ac:dyDescent="0.25">
      <c r="O278" t="b">
        <f t="shared" si="8"/>
        <v>0</v>
      </c>
      <c r="P278" t="b">
        <f t="shared" si="9"/>
        <v>0</v>
      </c>
    </row>
    <row r="279" spans="15:16" x14ac:dyDescent="0.25">
      <c r="O279" t="b">
        <f t="shared" si="8"/>
        <v>0</v>
      </c>
      <c r="P279" t="b">
        <f t="shared" si="9"/>
        <v>0</v>
      </c>
    </row>
    <row r="280" spans="15:16" x14ac:dyDescent="0.25">
      <c r="O280" t="b">
        <f t="shared" si="8"/>
        <v>0</v>
      </c>
      <c r="P280" t="b">
        <f t="shared" si="9"/>
        <v>0</v>
      </c>
    </row>
    <row r="281" spans="15:16" x14ac:dyDescent="0.25">
      <c r="O281" t="b">
        <f t="shared" si="8"/>
        <v>0</v>
      </c>
      <c r="P281" t="b">
        <f t="shared" si="9"/>
        <v>0</v>
      </c>
    </row>
    <row r="282" spans="15:16" x14ac:dyDescent="0.25">
      <c r="O282" t="b">
        <f t="shared" si="8"/>
        <v>0</v>
      </c>
      <c r="P282" t="b">
        <f t="shared" si="9"/>
        <v>0</v>
      </c>
    </row>
    <row r="283" spans="15:16" x14ac:dyDescent="0.25">
      <c r="O283" t="b">
        <f t="shared" si="8"/>
        <v>0</v>
      </c>
      <c r="P283" t="b">
        <f t="shared" si="9"/>
        <v>0</v>
      </c>
    </row>
    <row r="284" spans="15:16" x14ac:dyDescent="0.25">
      <c r="O284" t="b">
        <f t="shared" si="8"/>
        <v>0</v>
      </c>
      <c r="P284" t="b">
        <f t="shared" si="9"/>
        <v>0</v>
      </c>
    </row>
    <row r="285" spans="15:16" x14ac:dyDescent="0.25">
      <c r="O285" t="b">
        <f t="shared" si="8"/>
        <v>0</v>
      </c>
      <c r="P285" t="b">
        <f t="shared" si="9"/>
        <v>0</v>
      </c>
    </row>
    <row r="286" spans="15:16" x14ac:dyDescent="0.25">
      <c r="O286" t="b">
        <f t="shared" ref="O286:O349" si="10">IF(D286="ROUTINE",IF(E286&gt;180,2,IF(E286&lt;120,0,1)))</f>
        <v>0</v>
      </c>
      <c r="P286" t="b">
        <f t="shared" ref="P286:P349" si="11">IF(D286="URGENT",IF(E286&gt;120,2,IF(E286&lt;60,0,1)))</f>
        <v>0</v>
      </c>
    </row>
    <row r="287" spans="15:16" x14ac:dyDescent="0.25">
      <c r="O287" t="b">
        <f t="shared" si="10"/>
        <v>0</v>
      </c>
      <c r="P287" t="b">
        <f t="shared" si="11"/>
        <v>0</v>
      </c>
    </row>
    <row r="288" spans="15:16" x14ac:dyDescent="0.25">
      <c r="O288" t="b">
        <f t="shared" si="10"/>
        <v>0</v>
      </c>
      <c r="P288" t="b">
        <f t="shared" si="11"/>
        <v>0</v>
      </c>
    </row>
    <row r="289" spans="15:16" x14ac:dyDescent="0.25">
      <c r="O289" t="b">
        <f t="shared" si="10"/>
        <v>0</v>
      </c>
      <c r="P289" t="b">
        <f t="shared" si="11"/>
        <v>0</v>
      </c>
    </row>
    <row r="290" spans="15:16" x14ac:dyDescent="0.25">
      <c r="O290" t="b">
        <f t="shared" si="10"/>
        <v>0</v>
      </c>
      <c r="P290" t="b">
        <f t="shared" si="11"/>
        <v>0</v>
      </c>
    </row>
    <row r="291" spans="15:16" x14ac:dyDescent="0.25">
      <c r="O291" t="b">
        <f t="shared" si="10"/>
        <v>0</v>
      </c>
      <c r="P291" t="b">
        <f t="shared" si="11"/>
        <v>0</v>
      </c>
    </row>
    <row r="292" spans="15:16" x14ac:dyDescent="0.25">
      <c r="O292" t="b">
        <f t="shared" si="10"/>
        <v>0</v>
      </c>
      <c r="P292" t="b">
        <f t="shared" si="11"/>
        <v>0</v>
      </c>
    </row>
    <row r="293" spans="15:16" x14ac:dyDescent="0.25">
      <c r="O293" t="b">
        <f t="shared" si="10"/>
        <v>0</v>
      </c>
      <c r="P293" t="b">
        <f t="shared" si="11"/>
        <v>0</v>
      </c>
    </row>
    <row r="294" spans="15:16" x14ac:dyDescent="0.25">
      <c r="O294" t="b">
        <f t="shared" si="10"/>
        <v>0</v>
      </c>
      <c r="P294" t="b">
        <f t="shared" si="11"/>
        <v>0</v>
      </c>
    </row>
    <row r="295" spans="15:16" x14ac:dyDescent="0.25">
      <c r="O295" t="b">
        <f t="shared" si="10"/>
        <v>0</v>
      </c>
      <c r="P295" t="b">
        <f t="shared" si="11"/>
        <v>0</v>
      </c>
    </row>
    <row r="296" spans="15:16" x14ac:dyDescent="0.25">
      <c r="O296" t="b">
        <f t="shared" si="10"/>
        <v>0</v>
      </c>
      <c r="P296" t="b">
        <f t="shared" si="11"/>
        <v>0</v>
      </c>
    </row>
    <row r="297" spans="15:16" x14ac:dyDescent="0.25">
      <c r="O297" t="b">
        <f t="shared" si="10"/>
        <v>0</v>
      </c>
      <c r="P297" t="b">
        <f t="shared" si="11"/>
        <v>0</v>
      </c>
    </row>
    <row r="298" spans="15:16" x14ac:dyDescent="0.25">
      <c r="O298" t="b">
        <f t="shared" si="10"/>
        <v>0</v>
      </c>
      <c r="P298" t="b">
        <f t="shared" si="11"/>
        <v>0</v>
      </c>
    </row>
    <row r="299" spans="15:16" x14ac:dyDescent="0.25">
      <c r="O299" t="b">
        <f t="shared" si="10"/>
        <v>0</v>
      </c>
      <c r="P299" t="b">
        <f t="shared" si="11"/>
        <v>0</v>
      </c>
    </row>
    <row r="300" spans="15:16" x14ac:dyDescent="0.25">
      <c r="O300" t="b">
        <f t="shared" si="10"/>
        <v>0</v>
      </c>
      <c r="P300" t="b">
        <f t="shared" si="11"/>
        <v>0</v>
      </c>
    </row>
    <row r="301" spans="15:16" x14ac:dyDescent="0.25">
      <c r="O301" t="b">
        <f t="shared" si="10"/>
        <v>0</v>
      </c>
      <c r="P301" t="b">
        <f t="shared" si="11"/>
        <v>0</v>
      </c>
    </row>
    <row r="302" spans="15:16" x14ac:dyDescent="0.25">
      <c r="O302" t="b">
        <f t="shared" si="10"/>
        <v>0</v>
      </c>
      <c r="P302" t="b">
        <f t="shared" si="11"/>
        <v>0</v>
      </c>
    </row>
    <row r="303" spans="15:16" x14ac:dyDescent="0.25">
      <c r="O303" t="b">
        <f t="shared" si="10"/>
        <v>0</v>
      </c>
      <c r="P303" t="b">
        <f t="shared" si="11"/>
        <v>0</v>
      </c>
    </row>
    <row r="304" spans="15:16" x14ac:dyDescent="0.25">
      <c r="O304" t="b">
        <f t="shared" si="10"/>
        <v>0</v>
      </c>
      <c r="P304" t="b">
        <f t="shared" si="11"/>
        <v>0</v>
      </c>
    </row>
    <row r="305" spans="15:16" x14ac:dyDescent="0.25">
      <c r="O305" t="b">
        <f t="shared" si="10"/>
        <v>0</v>
      </c>
      <c r="P305" t="b">
        <f t="shared" si="11"/>
        <v>0</v>
      </c>
    </row>
    <row r="306" spans="15:16" x14ac:dyDescent="0.25">
      <c r="O306" t="b">
        <f t="shared" si="10"/>
        <v>0</v>
      </c>
      <c r="P306" t="b">
        <f t="shared" si="11"/>
        <v>0</v>
      </c>
    </row>
    <row r="307" spans="15:16" x14ac:dyDescent="0.25">
      <c r="O307" t="b">
        <f t="shared" si="10"/>
        <v>0</v>
      </c>
      <c r="P307" t="b">
        <f t="shared" si="11"/>
        <v>0</v>
      </c>
    </row>
    <row r="308" spans="15:16" x14ac:dyDescent="0.25">
      <c r="O308" t="b">
        <f t="shared" si="10"/>
        <v>0</v>
      </c>
      <c r="P308" t="b">
        <f t="shared" si="11"/>
        <v>0</v>
      </c>
    </row>
    <row r="309" spans="15:16" x14ac:dyDescent="0.25">
      <c r="O309" t="b">
        <f t="shared" si="10"/>
        <v>0</v>
      </c>
      <c r="P309" t="b">
        <f t="shared" si="11"/>
        <v>0</v>
      </c>
    </row>
    <row r="310" spans="15:16" x14ac:dyDescent="0.25">
      <c r="O310" t="b">
        <f t="shared" si="10"/>
        <v>0</v>
      </c>
      <c r="P310" t="b">
        <f t="shared" si="11"/>
        <v>0</v>
      </c>
    </row>
    <row r="311" spans="15:16" x14ac:dyDescent="0.25">
      <c r="O311" t="b">
        <f t="shared" si="10"/>
        <v>0</v>
      </c>
      <c r="P311" t="b">
        <f t="shared" si="11"/>
        <v>0</v>
      </c>
    </row>
    <row r="312" spans="15:16" x14ac:dyDescent="0.25">
      <c r="O312" t="b">
        <f t="shared" si="10"/>
        <v>0</v>
      </c>
      <c r="P312" t="b">
        <f t="shared" si="11"/>
        <v>0</v>
      </c>
    </row>
    <row r="313" spans="15:16" x14ac:dyDescent="0.25">
      <c r="O313" t="b">
        <f t="shared" si="10"/>
        <v>0</v>
      </c>
      <c r="P313" t="b">
        <f t="shared" si="11"/>
        <v>0</v>
      </c>
    </row>
    <row r="314" spans="15:16" x14ac:dyDescent="0.25">
      <c r="O314" t="b">
        <f t="shared" si="10"/>
        <v>0</v>
      </c>
      <c r="P314" t="b">
        <f t="shared" si="11"/>
        <v>0</v>
      </c>
    </row>
    <row r="315" spans="15:16" x14ac:dyDescent="0.25">
      <c r="O315" t="b">
        <f t="shared" si="10"/>
        <v>0</v>
      </c>
      <c r="P315" t="b">
        <f t="shared" si="11"/>
        <v>0</v>
      </c>
    </row>
    <row r="316" spans="15:16" x14ac:dyDescent="0.25">
      <c r="O316" t="b">
        <f t="shared" si="10"/>
        <v>0</v>
      </c>
      <c r="P316" t="b">
        <f t="shared" si="11"/>
        <v>0</v>
      </c>
    </row>
    <row r="317" spans="15:16" x14ac:dyDescent="0.25">
      <c r="O317" t="b">
        <f t="shared" si="10"/>
        <v>0</v>
      </c>
      <c r="P317" t="b">
        <f t="shared" si="11"/>
        <v>0</v>
      </c>
    </row>
    <row r="318" spans="15:16" x14ac:dyDescent="0.25">
      <c r="O318" t="b">
        <f t="shared" si="10"/>
        <v>0</v>
      </c>
      <c r="P318" t="b">
        <f t="shared" si="11"/>
        <v>0</v>
      </c>
    </row>
    <row r="319" spans="15:16" x14ac:dyDescent="0.25">
      <c r="O319" t="b">
        <f t="shared" si="10"/>
        <v>0</v>
      </c>
      <c r="P319" t="b">
        <f t="shared" si="11"/>
        <v>0</v>
      </c>
    </row>
    <row r="320" spans="15:16" x14ac:dyDescent="0.25">
      <c r="O320" t="b">
        <f t="shared" si="10"/>
        <v>0</v>
      </c>
      <c r="P320" t="b">
        <f t="shared" si="11"/>
        <v>0</v>
      </c>
    </row>
    <row r="321" spans="15:16" x14ac:dyDescent="0.25">
      <c r="O321" t="b">
        <f t="shared" si="10"/>
        <v>0</v>
      </c>
      <c r="P321" t="b">
        <f t="shared" si="11"/>
        <v>0</v>
      </c>
    </row>
    <row r="322" spans="15:16" x14ac:dyDescent="0.25">
      <c r="O322" t="b">
        <f t="shared" si="10"/>
        <v>0</v>
      </c>
      <c r="P322" t="b">
        <f t="shared" si="11"/>
        <v>0</v>
      </c>
    </row>
    <row r="323" spans="15:16" x14ac:dyDescent="0.25">
      <c r="O323" t="b">
        <f t="shared" si="10"/>
        <v>0</v>
      </c>
      <c r="P323" t="b">
        <f t="shared" si="11"/>
        <v>0</v>
      </c>
    </row>
    <row r="324" spans="15:16" x14ac:dyDescent="0.25">
      <c r="O324" t="b">
        <f t="shared" si="10"/>
        <v>0</v>
      </c>
      <c r="P324" t="b">
        <f t="shared" si="11"/>
        <v>0</v>
      </c>
    </row>
    <row r="325" spans="15:16" x14ac:dyDescent="0.25">
      <c r="O325" t="b">
        <f t="shared" si="10"/>
        <v>0</v>
      </c>
      <c r="P325" t="b">
        <f t="shared" si="11"/>
        <v>0</v>
      </c>
    </row>
    <row r="326" spans="15:16" x14ac:dyDescent="0.25">
      <c r="O326" t="b">
        <f t="shared" si="10"/>
        <v>0</v>
      </c>
      <c r="P326" t="b">
        <f t="shared" si="11"/>
        <v>0</v>
      </c>
    </row>
    <row r="327" spans="15:16" x14ac:dyDescent="0.25">
      <c r="O327" t="b">
        <f t="shared" si="10"/>
        <v>0</v>
      </c>
      <c r="P327" t="b">
        <f t="shared" si="11"/>
        <v>0</v>
      </c>
    </row>
    <row r="328" spans="15:16" x14ac:dyDescent="0.25">
      <c r="O328" t="b">
        <f t="shared" si="10"/>
        <v>0</v>
      </c>
      <c r="P328" t="b">
        <f t="shared" si="11"/>
        <v>0</v>
      </c>
    </row>
    <row r="329" spans="15:16" x14ac:dyDescent="0.25">
      <c r="O329" t="b">
        <f t="shared" si="10"/>
        <v>0</v>
      </c>
      <c r="P329" t="b">
        <f t="shared" si="11"/>
        <v>0</v>
      </c>
    </row>
    <row r="330" spans="15:16" x14ac:dyDescent="0.25">
      <c r="O330" t="b">
        <f t="shared" si="10"/>
        <v>0</v>
      </c>
      <c r="P330" t="b">
        <f t="shared" si="11"/>
        <v>0</v>
      </c>
    </row>
    <row r="331" spans="15:16" x14ac:dyDescent="0.25">
      <c r="O331" t="b">
        <f t="shared" si="10"/>
        <v>0</v>
      </c>
      <c r="P331" t="b">
        <f t="shared" si="11"/>
        <v>0</v>
      </c>
    </row>
    <row r="332" spans="15:16" x14ac:dyDescent="0.25">
      <c r="O332" t="b">
        <f t="shared" si="10"/>
        <v>0</v>
      </c>
      <c r="P332" t="b">
        <f t="shared" si="11"/>
        <v>0</v>
      </c>
    </row>
    <row r="333" spans="15:16" x14ac:dyDescent="0.25">
      <c r="O333" t="b">
        <f t="shared" si="10"/>
        <v>0</v>
      </c>
      <c r="P333" t="b">
        <f t="shared" si="11"/>
        <v>0</v>
      </c>
    </row>
    <row r="334" spans="15:16" x14ac:dyDescent="0.25">
      <c r="O334" t="b">
        <f t="shared" si="10"/>
        <v>0</v>
      </c>
      <c r="P334" t="b">
        <f t="shared" si="11"/>
        <v>0</v>
      </c>
    </row>
    <row r="335" spans="15:16" x14ac:dyDescent="0.25">
      <c r="O335" t="b">
        <f t="shared" si="10"/>
        <v>0</v>
      </c>
      <c r="P335" t="b">
        <f t="shared" si="11"/>
        <v>0</v>
      </c>
    </row>
    <row r="336" spans="15:16" x14ac:dyDescent="0.25">
      <c r="O336" t="b">
        <f t="shared" si="10"/>
        <v>0</v>
      </c>
      <c r="P336" t="b">
        <f t="shared" si="11"/>
        <v>0</v>
      </c>
    </row>
    <row r="337" spans="15:16" x14ac:dyDescent="0.25">
      <c r="O337" t="b">
        <f t="shared" si="10"/>
        <v>0</v>
      </c>
      <c r="P337" t="b">
        <f t="shared" si="11"/>
        <v>0</v>
      </c>
    </row>
    <row r="338" spans="15:16" x14ac:dyDescent="0.25">
      <c r="O338" t="b">
        <f t="shared" si="10"/>
        <v>0</v>
      </c>
      <c r="P338" t="b">
        <f t="shared" si="11"/>
        <v>0</v>
      </c>
    </row>
    <row r="339" spans="15:16" x14ac:dyDescent="0.25">
      <c r="O339" t="b">
        <f t="shared" si="10"/>
        <v>0</v>
      </c>
      <c r="P339" t="b">
        <f t="shared" si="11"/>
        <v>0</v>
      </c>
    </row>
    <row r="340" spans="15:16" x14ac:dyDescent="0.25">
      <c r="O340" t="b">
        <f t="shared" si="10"/>
        <v>0</v>
      </c>
      <c r="P340" t="b">
        <f t="shared" si="11"/>
        <v>0</v>
      </c>
    </row>
    <row r="341" spans="15:16" x14ac:dyDescent="0.25">
      <c r="O341" t="b">
        <f t="shared" si="10"/>
        <v>0</v>
      </c>
      <c r="P341" t="b">
        <f t="shared" si="11"/>
        <v>0</v>
      </c>
    </row>
    <row r="342" spans="15:16" x14ac:dyDescent="0.25">
      <c r="O342" t="b">
        <f t="shared" si="10"/>
        <v>0</v>
      </c>
      <c r="P342" t="b">
        <f t="shared" si="11"/>
        <v>0</v>
      </c>
    </row>
    <row r="343" spans="15:16" x14ac:dyDescent="0.25">
      <c r="O343" t="b">
        <f t="shared" si="10"/>
        <v>0</v>
      </c>
      <c r="P343" t="b">
        <f t="shared" si="11"/>
        <v>0</v>
      </c>
    </row>
    <row r="344" spans="15:16" x14ac:dyDescent="0.25">
      <c r="O344" t="b">
        <f t="shared" si="10"/>
        <v>0</v>
      </c>
      <c r="P344" t="b">
        <f t="shared" si="11"/>
        <v>0</v>
      </c>
    </row>
    <row r="345" spans="15:16" x14ac:dyDescent="0.25">
      <c r="O345" t="b">
        <f t="shared" si="10"/>
        <v>0</v>
      </c>
      <c r="P345" t="b">
        <f t="shared" si="11"/>
        <v>0</v>
      </c>
    </row>
    <row r="346" spans="15:16" x14ac:dyDescent="0.25">
      <c r="O346" t="b">
        <f t="shared" si="10"/>
        <v>0</v>
      </c>
      <c r="P346" t="b">
        <f t="shared" si="11"/>
        <v>0</v>
      </c>
    </row>
    <row r="347" spans="15:16" x14ac:dyDescent="0.25">
      <c r="O347" t="b">
        <f t="shared" si="10"/>
        <v>0</v>
      </c>
      <c r="P347" t="b">
        <f t="shared" si="11"/>
        <v>0</v>
      </c>
    </row>
    <row r="348" spans="15:16" x14ac:dyDescent="0.25">
      <c r="O348" t="b">
        <f t="shared" si="10"/>
        <v>0</v>
      </c>
      <c r="P348" t="b">
        <f t="shared" si="11"/>
        <v>0</v>
      </c>
    </row>
    <row r="349" spans="15:16" x14ac:dyDescent="0.25">
      <c r="O349" t="b">
        <f t="shared" si="10"/>
        <v>0</v>
      </c>
      <c r="P349" t="b">
        <f t="shared" si="11"/>
        <v>0</v>
      </c>
    </row>
    <row r="350" spans="15:16" x14ac:dyDescent="0.25">
      <c r="O350" t="b">
        <f t="shared" ref="O350:O400" si="12">IF(D350="ROUTINE",IF(E350&gt;180,2,IF(E350&lt;120,0,1)))</f>
        <v>0</v>
      </c>
      <c r="P350" t="b">
        <f t="shared" ref="P350:P400" si="13">IF(D350="URGENT",IF(E350&gt;120,2,IF(E350&lt;60,0,1)))</f>
        <v>0</v>
      </c>
    </row>
    <row r="351" spans="15:16" x14ac:dyDescent="0.25">
      <c r="O351" t="b">
        <f t="shared" si="12"/>
        <v>0</v>
      </c>
      <c r="P351" t="b">
        <f t="shared" si="13"/>
        <v>0</v>
      </c>
    </row>
    <row r="352" spans="15:16" x14ac:dyDescent="0.25">
      <c r="O352" t="b">
        <f t="shared" si="12"/>
        <v>0</v>
      </c>
      <c r="P352" t="b">
        <f t="shared" si="13"/>
        <v>0</v>
      </c>
    </row>
    <row r="353" spans="15:16" x14ac:dyDescent="0.25">
      <c r="O353" t="b">
        <f t="shared" si="12"/>
        <v>0</v>
      </c>
      <c r="P353" t="b">
        <f t="shared" si="13"/>
        <v>0</v>
      </c>
    </row>
    <row r="354" spans="15:16" x14ac:dyDescent="0.25">
      <c r="O354" t="b">
        <f t="shared" si="12"/>
        <v>0</v>
      </c>
      <c r="P354" t="b">
        <f t="shared" si="13"/>
        <v>0</v>
      </c>
    </row>
    <row r="355" spans="15:16" x14ac:dyDescent="0.25">
      <c r="O355" t="b">
        <f t="shared" si="12"/>
        <v>0</v>
      </c>
      <c r="P355" t="b">
        <f t="shared" si="13"/>
        <v>0</v>
      </c>
    </row>
    <row r="356" spans="15:16" x14ac:dyDescent="0.25">
      <c r="O356" t="b">
        <f t="shared" si="12"/>
        <v>0</v>
      </c>
      <c r="P356" t="b">
        <f t="shared" si="13"/>
        <v>0</v>
      </c>
    </row>
    <row r="357" spans="15:16" x14ac:dyDescent="0.25">
      <c r="O357" t="b">
        <f t="shared" si="12"/>
        <v>0</v>
      </c>
      <c r="P357" t="b">
        <f t="shared" si="13"/>
        <v>0</v>
      </c>
    </row>
    <row r="358" spans="15:16" x14ac:dyDescent="0.25">
      <c r="O358" t="b">
        <f t="shared" si="12"/>
        <v>0</v>
      </c>
      <c r="P358" t="b">
        <f t="shared" si="13"/>
        <v>0</v>
      </c>
    </row>
    <row r="359" spans="15:16" x14ac:dyDescent="0.25">
      <c r="O359" t="b">
        <f t="shared" si="12"/>
        <v>0</v>
      </c>
      <c r="P359" t="b">
        <f t="shared" si="13"/>
        <v>0</v>
      </c>
    </row>
    <row r="360" spans="15:16" x14ac:dyDescent="0.25">
      <c r="O360" t="b">
        <f t="shared" si="12"/>
        <v>0</v>
      </c>
      <c r="P360" t="b">
        <f t="shared" si="13"/>
        <v>0</v>
      </c>
    </row>
    <row r="361" spans="15:16" x14ac:dyDescent="0.25">
      <c r="O361" t="b">
        <f t="shared" si="12"/>
        <v>0</v>
      </c>
      <c r="P361" t="b">
        <f t="shared" si="13"/>
        <v>0</v>
      </c>
    </row>
    <row r="362" spans="15:16" x14ac:dyDescent="0.25">
      <c r="O362" t="b">
        <f t="shared" si="12"/>
        <v>0</v>
      </c>
      <c r="P362" t="b">
        <f t="shared" si="13"/>
        <v>0</v>
      </c>
    </row>
    <row r="363" spans="15:16" x14ac:dyDescent="0.25">
      <c r="O363" t="b">
        <f t="shared" si="12"/>
        <v>0</v>
      </c>
      <c r="P363" t="b">
        <f t="shared" si="13"/>
        <v>0</v>
      </c>
    </row>
    <row r="364" spans="15:16" x14ac:dyDescent="0.25">
      <c r="O364" t="b">
        <f t="shared" si="12"/>
        <v>0</v>
      </c>
      <c r="P364" t="b">
        <f t="shared" si="13"/>
        <v>0</v>
      </c>
    </row>
    <row r="365" spans="15:16" x14ac:dyDescent="0.25">
      <c r="O365" t="b">
        <f t="shared" si="12"/>
        <v>0</v>
      </c>
      <c r="P365" t="b">
        <f t="shared" si="13"/>
        <v>0</v>
      </c>
    </row>
    <row r="366" spans="15:16" x14ac:dyDescent="0.25">
      <c r="O366" t="b">
        <f t="shared" si="12"/>
        <v>0</v>
      </c>
      <c r="P366" t="b">
        <f t="shared" si="13"/>
        <v>0</v>
      </c>
    </row>
    <row r="367" spans="15:16" x14ac:dyDescent="0.25">
      <c r="O367" t="b">
        <f t="shared" si="12"/>
        <v>0</v>
      </c>
      <c r="P367" t="b">
        <f t="shared" si="13"/>
        <v>0</v>
      </c>
    </row>
    <row r="368" spans="15:16" x14ac:dyDescent="0.25">
      <c r="O368" t="b">
        <f t="shared" si="12"/>
        <v>0</v>
      </c>
      <c r="P368" t="b">
        <f t="shared" si="13"/>
        <v>0</v>
      </c>
    </row>
    <row r="369" spans="15:16" x14ac:dyDescent="0.25">
      <c r="O369" t="b">
        <f t="shared" si="12"/>
        <v>0</v>
      </c>
      <c r="P369" t="b">
        <f t="shared" si="13"/>
        <v>0</v>
      </c>
    </row>
    <row r="370" spans="15:16" x14ac:dyDescent="0.25">
      <c r="O370" t="b">
        <f t="shared" si="12"/>
        <v>0</v>
      </c>
      <c r="P370" t="b">
        <f t="shared" si="13"/>
        <v>0</v>
      </c>
    </row>
    <row r="371" spans="15:16" x14ac:dyDescent="0.25">
      <c r="O371" t="b">
        <f t="shared" si="12"/>
        <v>0</v>
      </c>
      <c r="P371" t="b">
        <f t="shared" si="13"/>
        <v>0</v>
      </c>
    </row>
    <row r="372" spans="15:16" x14ac:dyDescent="0.25">
      <c r="O372" t="b">
        <f t="shared" si="12"/>
        <v>0</v>
      </c>
      <c r="P372" t="b">
        <f t="shared" si="13"/>
        <v>0</v>
      </c>
    </row>
    <row r="373" spans="15:16" x14ac:dyDescent="0.25">
      <c r="O373" t="b">
        <f t="shared" si="12"/>
        <v>0</v>
      </c>
      <c r="P373" t="b">
        <f t="shared" si="13"/>
        <v>0</v>
      </c>
    </row>
    <row r="374" spans="15:16" x14ac:dyDescent="0.25">
      <c r="O374" t="b">
        <f t="shared" si="12"/>
        <v>0</v>
      </c>
      <c r="P374" t="b">
        <f t="shared" si="13"/>
        <v>0</v>
      </c>
    </row>
    <row r="375" spans="15:16" x14ac:dyDescent="0.25">
      <c r="O375" t="b">
        <f t="shared" si="12"/>
        <v>0</v>
      </c>
      <c r="P375" t="b">
        <f t="shared" si="13"/>
        <v>0</v>
      </c>
    </row>
    <row r="376" spans="15:16" x14ac:dyDescent="0.25">
      <c r="O376" t="b">
        <f t="shared" si="12"/>
        <v>0</v>
      </c>
      <c r="P376" t="b">
        <f t="shared" si="13"/>
        <v>0</v>
      </c>
    </row>
    <row r="377" spans="15:16" x14ac:dyDescent="0.25">
      <c r="O377" t="b">
        <f t="shared" si="12"/>
        <v>0</v>
      </c>
      <c r="P377" t="b">
        <f t="shared" si="13"/>
        <v>0</v>
      </c>
    </row>
    <row r="378" spans="15:16" x14ac:dyDescent="0.25">
      <c r="O378" t="b">
        <f t="shared" si="12"/>
        <v>0</v>
      </c>
      <c r="P378" t="b">
        <f t="shared" si="13"/>
        <v>0</v>
      </c>
    </row>
    <row r="379" spans="15:16" x14ac:dyDescent="0.25">
      <c r="O379" t="b">
        <f t="shared" si="12"/>
        <v>0</v>
      </c>
      <c r="P379" t="b">
        <f t="shared" si="13"/>
        <v>0</v>
      </c>
    </row>
    <row r="380" spans="15:16" x14ac:dyDescent="0.25">
      <c r="O380" t="b">
        <f t="shared" si="12"/>
        <v>0</v>
      </c>
      <c r="P380" t="b">
        <f t="shared" si="13"/>
        <v>0</v>
      </c>
    </row>
    <row r="381" spans="15:16" x14ac:dyDescent="0.25">
      <c r="O381" t="b">
        <f t="shared" si="12"/>
        <v>0</v>
      </c>
      <c r="P381" t="b">
        <f t="shared" si="13"/>
        <v>0</v>
      </c>
    </row>
    <row r="382" spans="15:16" x14ac:dyDescent="0.25">
      <c r="O382" t="b">
        <f t="shared" si="12"/>
        <v>0</v>
      </c>
      <c r="P382" t="b">
        <f t="shared" si="13"/>
        <v>0</v>
      </c>
    </row>
    <row r="383" spans="15:16" x14ac:dyDescent="0.25">
      <c r="O383" t="b">
        <f t="shared" si="12"/>
        <v>0</v>
      </c>
      <c r="P383" t="b">
        <f t="shared" si="13"/>
        <v>0</v>
      </c>
    </row>
    <row r="384" spans="15:16" x14ac:dyDescent="0.25">
      <c r="O384" t="b">
        <f t="shared" si="12"/>
        <v>0</v>
      </c>
      <c r="P384" t="b">
        <f t="shared" si="13"/>
        <v>0</v>
      </c>
    </row>
    <row r="385" spans="15:16" x14ac:dyDescent="0.25">
      <c r="O385" t="b">
        <f t="shared" si="12"/>
        <v>0</v>
      </c>
      <c r="P385" t="b">
        <f t="shared" si="13"/>
        <v>0</v>
      </c>
    </row>
    <row r="386" spans="15:16" x14ac:dyDescent="0.25">
      <c r="O386" t="b">
        <f t="shared" si="12"/>
        <v>0</v>
      </c>
      <c r="P386" t="b">
        <f t="shared" si="13"/>
        <v>0</v>
      </c>
    </row>
    <row r="387" spans="15:16" x14ac:dyDescent="0.25">
      <c r="O387" t="b">
        <f t="shared" si="12"/>
        <v>0</v>
      </c>
      <c r="P387" t="b">
        <f t="shared" si="13"/>
        <v>0</v>
      </c>
    </row>
    <row r="388" spans="15:16" x14ac:dyDescent="0.25">
      <c r="O388" t="b">
        <f t="shared" si="12"/>
        <v>0</v>
      </c>
      <c r="P388" t="b">
        <f t="shared" si="13"/>
        <v>0</v>
      </c>
    </row>
    <row r="389" spans="15:16" x14ac:dyDescent="0.25">
      <c r="O389" t="b">
        <f t="shared" si="12"/>
        <v>0</v>
      </c>
      <c r="P389" t="b">
        <f t="shared" si="13"/>
        <v>0</v>
      </c>
    </row>
    <row r="390" spans="15:16" x14ac:dyDescent="0.25">
      <c r="O390" t="b">
        <f t="shared" si="12"/>
        <v>0</v>
      </c>
      <c r="P390" t="b">
        <f t="shared" si="13"/>
        <v>0</v>
      </c>
    </row>
    <row r="391" spans="15:16" x14ac:dyDescent="0.25">
      <c r="O391" t="b">
        <f t="shared" si="12"/>
        <v>0</v>
      </c>
      <c r="P391" t="b">
        <f t="shared" si="13"/>
        <v>0</v>
      </c>
    </row>
    <row r="392" spans="15:16" x14ac:dyDescent="0.25">
      <c r="O392" t="b">
        <f t="shared" si="12"/>
        <v>0</v>
      </c>
      <c r="P392" t="b">
        <f t="shared" si="13"/>
        <v>0</v>
      </c>
    </row>
    <row r="393" spans="15:16" x14ac:dyDescent="0.25">
      <c r="O393" t="b">
        <f t="shared" si="12"/>
        <v>0</v>
      </c>
      <c r="P393" t="b">
        <f t="shared" si="13"/>
        <v>0</v>
      </c>
    </row>
    <row r="394" spans="15:16" x14ac:dyDescent="0.25">
      <c r="O394" t="b">
        <f t="shared" si="12"/>
        <v>0</v>
      </c>
      <c r="P394" t="b">
        <f t="shared" si="13"/>
        <v>0</v>
      </c>
    </row>
    <row r="395" spans="15:16" x14ac:dyDescent="0.25">
      <c r="O395" t="b">
        <f t="shared" si="12"/>
        <v>0</v>
      </c>
      <c r="P395" t="b">
        <f t="shared" si="13"/>
        <v>0</v>
      </c>
    </row>
    <row r="396" spans="15:16" x14ac:dyDescent="0.25">
      <c r="O396" t="b">
        <f t="shared" si="12"/>
        <v>0</v>
      </c>
      <c r="P396" t="b">
        <f t="shared" si="13"/>
        <v>0</v>
      </c>
    </row>
    <row r="397" spans="15:16" x14ac:dyDescent="0.25">
      <c r="O397" t="b">
        <f t="shared" si="12"/>
        <v>0</v>
      </c>
      <c r="P397" t="b">
        <f t="shared" si="13"/>
        <v>0</v>
      </c>
    </row>
    <row r="398" spans="15:16" x14ac:dyDescent="0.25">
      <c r="O398" t="b">
        <f t="shared" si="12"/>
        <v>0</v>
      </c>
      <c r="P398" t="b">
        <f t="shared" si="13"/>
        <v>0</v>
      </c>
    </row>
    <row r="399" spans="15:16" x14ac:dyDescent="0.25">
      <c r="O399" t="b">
        <f t="shared" si="12"/>
        <v>0</v>
      </c>
      <c r="P399" t="b">
        <f t="shared" si="13"/>
        <v>0</v>
      </c>
    </row>
    <row r="400" spans="15:16" x14ac:dyDescent="0.25">
      <c r="O400" t="b">
        <f t="shared" si="12"/>
        <v>0</v>
      </c>
      <c r="P400" t="b">
        <f t="shared" si="13"/>
        <v>0</v>
      </c>
    </row>
    <row r="401" spans="14:16" ht="15.75" thickBot="1" x14ac:dyDescent="0.3"/>
    <row r="402" spans="14:16" x14ac:dyDescent="0.25">
      <c r="N402" s="60" t="s">
        <v>8</v>
      </c>
      <c r="O402" s="61">
        <f>COUNTIF($O$29:$O$400,2)</f>
        <v>0</v>
      </c>
      <c r="P402" s="62">
        <f>COUNTIF($P$29:$P$400,2)</f>
        <v>0</v>
      </c>
    </row>
    <row r="403" spans="14:16" x14ac:dyDescent="0.25">
      <c r="N403" s="63" t="s">
        <v>9</v>
      </c>
      <c r="O403" s="64">
        <f>COUNTIF($O$29:$O$400,1)</f>
        <v>0</v>
      </c>
      <c r="P403" s="65">
        <f>COUNTIF($P$29:$P$400,1)</f>
        <v>0</v>
      </c>
    </row>
    <row r="404" spans="14:16" ht="15.75" thickBot="1" x14ac:dyDescent="0.3">
      <c r="N404" s="66" t="s">
        <v>10</v>
      </c>
      <c r="O404" s="67">
        <f>COUNTIF($O$29:$O$400,0)</f>
        <v>0</v>
      </c>
      <c r="P404" s="68">
        <f>COUNTIF($P$29:$P$400,0)</f>
        <v>0</v>
      </c>
    </row>
    <row r="405" spans="14:16" x14ac:dyDescent="0.25">
      <c r="O405">
        <f>SUM(O402:O404)</f>
        <v>0</v>
      </c>
      <c r="P405">
        <f>SUM(P402:P404)</f>
        <v>0</v>
      </c>
    </row>
    <row r="423" spans="2:17" x14ac:dyDescent="0.25">
      <c r="B423"/>
      <c r="C423"/>
      <c r="D423"/>
      <c r="E423"/>
      <c r="F423"/>
      <c r="G423"/>
      <c r="H423"/>
      <c r="I423"/>
      <c r="J423"/>
      <c r="K423"/>
      <c r="L423"/>
      <c r="M423"/>
    </row>
    <row r="424" spans="2:17" x14ac:dyDescent="0.25">
      <c r="B424"/>
      <c r="C424"/>
      <c r="D424"/>
      <c r="E424"/>
      <c r="F424"/>
      <c r="G424"/>
      <c r="H424"/>
      <c r="I424"/>
      <c r="J424"/>
      <c r="K424"/>
      <c r="L424"/>
      <c r="M424"/>
    </row>
    <row r="425" spans="2:17" x14ac:dyDescent="0.25">
      <c r="B425"/>
      <c r="C425"/>
      <c r="D425"/>
      <c r="E425"/>
      <c r="F425"/>
      <c r="G425"/>
      <c r="H425"/>
      <c r="I425"/>
      <c r="J425"/>
      <c r="K425"/>
      <c r="L425"/>
      <c r="M425"/>
    </row>
    <row r="426" spans="2:17" s="55" customFormat="1" x14ac:dyDescent="0.25">
      <c r="O426"/>
      <c r="P426"/>
      <c r="Q426"/>
    </row>
    <row r="427" spans="2:17" s="55" customFormat="1" x14ac:dyDescent="0.25">
      <c r="O427"/>
      <c r="P427"/>
      <c r="Q427"/>
    </row>
    <row r="498" spans="2:23" ht="15.75" thickBot="1" x14ac:dyDescent="0.3">
      <c r="Q498" t="s">
        <v>17</v>
      </c>
    </row>
    <row r="499" spans="2:23" ht="15.75" thickBot="1" x14ac:dyDescent="0.3">
      <c r="B499" s="69" t="s">
        <v>41</v>
      </c>
      <c r="N499" t="s">
        <v>42</v>
      </c>
      <c r="Q499" t="s">
        <v>43</v>
      </c>
      <c r="R499" t="s">
        <v>44</v>
      </c>
      <c r="S499" t="s">
        <v>45</v>
      </c>
      <c r="T499" t="s">
        <v>46</v>
      </c>
      <c r="U499" t="s">
        <v>47</v>
      </c>
      <c r="V499" t="s">
        <v>48</v>
      </c>
      <c r="W499" t="s">
        <v>49</v>
      </c>
    </row>
    <row r="500" spans="2:23" x14ac:dyDescent="0.25">
      <c r="B500" s="70"/>
      <c r="C500" s="71"/>
      <c r="D500" s="71"/>
      <c r="E500" s="53"/>
      <c r="F500" s="54"/>
      <c r="G500" s="53"/>
      <c r="H500" s="54"/>
      <c r="I500" s="53"/>
      <c r="J500" s="54"/>
      <c r="K500" s="53"/>
      <c r="L500" s="54"/>
      <c r="M500" s="53"/>
      <c r="N500">
        <f>O500+P500</f>
        <v>0</v>
      </c>
      <c r="O500" t="b">
        <f>IF(D500="ROUTINE",IF(E500&gt;1440,2,1))</f>
        <v>0</v>
      </c>
      <c r="P500" t="b">
        <f>IF(D500="URGENT",IF(E500&gt;1440,2,1))</f>
        <v>0</v>
      </c>
      <c r="Q500" t="str">
        <f>IF(C500="Lundi",N500,"Pas lundi")</f>
        <v>Pas lundi</v>
      </c>
      <c r="R500" t="str">
        <f>IF(C500="Mardi",N500,"Pas mardi")</f>
        <v>Pas mardi</v>
      </c>
      <c r="S500" t="str">
        <f>IF(C500="Mercredi",N500,"Pas mercredi")</f>
        <v>Pas mercredi</v>
      </c>
      <c r="T500" t="str">
        <f>IF(C500="Jeudi",N500,"Pas jeudi")</f>
        <v>Pas jeudi</v>
      </c>
      <c r="U500" t="str">
        <f>IF(C500="Vendredi",N500,"Pas vendredi")</f>
        <v>Pas vendredi</v>
      </c>
      <c r="V500" t="str">
        <f>IF(C500="Samedi",N500,"Pas samedi")</f>
        <v>Pas samedi</v>
      </c>
      <c r="W500" t="str">
        <f>IF(C500="Dimanche",N500,"Pas dimanche")</f>
        <v>Pas dimanche</v>
      </c>
    </row>
    <row r="501" spans="2:23" x14ac:dyDescent="0.25">
      <c r="B501" s="70"/>
      <c r="C501" s="70"/>
      <c r="D501" s="71"/>
      <c r="E501" s="53"/>
      <c r="F501" s="54"/>
      <c r="G501" s="53"/>
      <c r="H501" s="54"/>
      <c r="I501" s="53"/>
      <c r="J501" s="54"/>
      <c r="K501" s="53"/>
      <c r="L501" s="54"/>
      <c r="M501" s="53"/>
      <c r="N501">
        <f t="shared" ref="N501:N564" si="14">O501+P501</f>
        <v>0</v>
      </c>
      <c r="O501" t="b">
        <f t="shared" ref="O501:O564" si="15">IF(D501="ROUTINE",IF(E501&gt;1440,2,1))</f>
        <v>0</v>
      </c>
      <c r="P501" t="b">
        <f t="shared" ref="P501:P564" si="16">IF(D501="URGENT",IF(E501&gt;1440,2,1))</f>
        <v>0</v>
      </c>
      <c r="Q501" t="str">
        <f t="shared" ref="Q501:Q564" si="17">IF(C501="Lundi",N501,"Pas lundi")</f>
        <v>Pas lundi</v>
      </c>
      <c r="R501" t="str">
        <f t="shared" ref="R501:R564" si="18">IF(C501="Mardi",N501,"Pas mardi")</f>
        <v>Pas mardi</v>
      </c>
      <c r="S501" t="str">
        <f t="shared" ref="S501:S564" si="19">IF(C501="Mercredi",N501,"Pas mercredi")</f>
        <v>Pas mercredi</v>
      </c>
      <c r="T501" t="str">
        <f t="shared" ref="T501:T564" si="20">IF(C501="Jeudi",N501,"Pas jeudi")</f>
        <v>Pas jeudi</v>
      </c>
      <c r="U501" t="str">
        <f t="shared" ref="U501:U564" si="21">IF(C501="Vendredi",N501,"Pas vendredi")</f>
        <v>Pas vendredi</v>
      </c>
      <c r="V501" t="str">
        <f t="shared" ref="V501:V564" si="22">IF(C501="Samedi",N501,"Pas samedi")</f>
        <v>Pas samedi</v>
      </c>
      <c r="W501" t="str">
        <f t="shared" ref="W501:W564" si="23">IF(C501="Dimanche",N501,"Pas dimanche")</f>
        <v>Pas dimanche</v>
      </c>
    </row>
    <row r="502" spans="2:23" x14ac:dyDescent="0.25">
      <c r="B502" s="70"/>
      <c r="C502" s="70"/>
      <c r="D502" s="70"/>
      <c r="E502" s="50"/>
      <c r="F502" s="51"/>
      <c r="G502" s="50"/>
      <c r="H502" s="51"/>
      <c r="I502" s="50"/>
      <c r="J502" s="51"/>
      <c r="K502" s="50"/>
      <c r="L502" s="51"/>
      <c r="M502" s="50"/>
      <c r="N502">
        <f t="shared" si="14"/>
        <v>0</v>
      </c>
      <c r="O502" t="b">
        <f t="shared" si="15"/>
        <v>0</v>
      </c>
      <c r="P502" t="b">
        <f t="shared" si="16"/>
        <v>0</v>
      </c>
      <c r="Q502" t="str">
        <f t="shared" si="17"/>
        <v>Pas lundi</v>
      </c>
      <c r="R502" t="str">
        <f t="shared" si="18"/>
        <v>Pas mardi</v>
      </c>
      <c r="S502" t="str">
        <f t="shared" si="19"/>
        <v>Pas mercredi</v>
      </c>
      <c r="T502" t="str">
        <f t="shared" si="20"/>
        <v>Pas jeudi</v>
      </c>
      <c r="U502" t="str">
        <f t="shared" si="21"/>
        <v>Pas vendredi</v>
      </c>
      <c r="V502" t="str">
        <f t="shared" si="22"/>
        <v>Pas samedi</v>
      </c>
      <c r="W502" t="str">
        <f t="shared" si="23"/>
        <v>Pas dimanche</v>
      </c>
    </row>
    <row r="503" spans="2:23" x14ac:dyDescent="0.25">
      <c r="B503" s="70"/>
      <c r="C503" s="105"/>
      <c r="D503" s="105"/>
      <c r="E503" s="87"/>
      <c r="F503" s="88"/>
      <c r="G503" s="87"/>
      <c r="H503" s="88"/>
      <c r="I503" s="87"/>
      <c r="J503" s="88"/>
      <c r="K503" s="87"/>
      <c r="L503" s="88"/>
      <c r="M503" s="87"/>
      <c r="N503">
        <f t="shared" si="14"/>
        <v>0</v>
      </c>
      <c r="O503" t="b">
        <f t="shared" si="15"/>
        <v>0</v>
      </c>
      <c r="P503" t="b">
        <f t="shared" si="16"/>
        <v>0</v>
      </c>
      <c r="Q503" t="str">
        <f t="shared" si="17"/>
        <v>Pas lundi</v>
      </c>
      <c r="R503" t="str">
        <f t="shared" si="18"/>
        <v>Pas mardi</v>
      </c>
      <c r="S503" t="str">
        <f t="shared" si="19"/>
        <v>Pas mercredi</v>
      </c>
      <c r="T503" t="str">
        <f t="shared" si="20"/>
        <v>Pas jeudi</v>
      </c>
      <c r="U503" t="str">
        <f t="shared" si="21"/>
        <v>Pas vendredi</v>
      </c>
      <c r="V503" t="str">
        <f t="shared" si="22"/>
        <v>Pas samedi</v>
      </c>
      <c r="W503" t="str">
        <f t="shared" si="23"/>
        <v>Pas dimanche</v>
      </c>
    </row>
    <row r="504" spans="2:23" x14ac:dyDescent="0.25">
      <c r="B504" s="104"/>
      <c r="C504" s="104"/>
      <c r="D504" s="104"/>
      <c r="E504" s="87"/>
      <c r="F504" s="88"/>
      <c r="G504" s="87"/>
      <c r="H504" s="88"/>
      <c r="I504" s="87"/>
      <c r="J504" s="88"/>
      <c r="K504" s="87"/>
      <c r="L504" s="88"/>
      <c r="M504" s="87"/>
      <c r="N504">
        <f t="shared" si="14"/>
        <v>0</v>
      </c>
      <c r="O504" t="b">
        <f t="shared" si="15"/>
        <v>0</v>
      </c>
      <c r="P504" t="b">
        <f t="shared" si="16"/>
        <v>0</v>
      </c>
      <c r="Q504" t="str">
        <f t="shared" si="17"/>
        <v>Pas lundi</v>
      </c>
      <c r="R504" t="str">
        <f t="shared" si="18"/>
        <v>Pas mardi</v>
      </c>
      <c r="S504" t="str">
        <f t="shared" si="19"/>
        <v>Pas mercredi</v>
      </c>
      <c r="T504" t="str">
        <f t="shared" si="20"/>
        <v>Pas jeudi</v>
      </c>
      <c r="U504" t="str">
        <f t="shared" si="21"/>
        <v>Pas vendredi</v>
      </c>
      <c r="V504" t="str">
        <f t="shared" si="22"/>
        <v>Pas samedi</v>
      </c>
      <c r="W504" t="str">
        <f t="shared" si="23"/>
        <v>Pas dimanche</v>
      </c>
    </row>
    <row r="505" spans="2:23" x14ac:dyDescent="0.25">
      <c r="D505" s="71"/>
      <c r="N505">
        <f t="shared" si="14"/>
        <v>0</v>
      </c>
      <c r="O505" t="b">
        <f t="shared" si="15"/>
        <v>0</v>
      </c>
      <c r="P505" t="b">
        <f t="shared" si="16"/>
        <v>0</v>
      </c>
      <c r="Q505" t="str">
        <f t="shared" si="17"/>
        <v>Pas lundi</v>
      </c>
      <c r="R505" t="str">
        <f t="shared" si="18"/>
        <v>Pas mardi</v>
      </c>
      <c r="S505" t="str">
        <f t="shared" si="19"/>
        <v>Pas mercredi</v>
      </c>
      <c r="T505" t="str">
        <f t="shared" si="20"/>
        <v>Pas jeudi</v>
      </c>
      <c r="U505" t="str">
        <f t="shared" si="21"/>
        <v>Pas vendredi</v>
      </c>
      <c r="V505" t="str">
        <f t="shared" si="22"/>
        <v>Pas samedi</v>
      </c>
      <c r="W505" t="str">
        <f t="shared" si="23"/>
        <v>Pas dimanche</v>
      </c>
    </row>
    <row r="506" spans="2:23" x14ac:dyDescent="0.25">
      <c r="D506" s="70"/>
      <c r="N506">
        <f t="shared" si="14"/>
        <v>0</v>
      </c>
      <c r="O506" t="b">
        <f t="shared" si="15"/>
        <v>0</v>
      </c>
      <c r="P506" t="b">
        <f t="shared" si="16"/>
        <v>0</v>
      </c>
      <c r="Q506" t="str">
        <f t="shared" si="17"/>
        <v>Pas lundi</v>
      </c>
      <c r="R506" t="str">
        <f t="shared" si="18"/>
        <v>Pas mardi</v>
      </c>
      <c r="S506" t="str">
        <f t="shared" si="19"/>
        <v>Pas mercredi</v>
      </c>
      <c r="T506" t="str">
        <f t="shared" si="20"/>
        <v>Pas jeudi</v>
      </c>
      <c r="U506" t="str">
        <f t="shared" si="21"/>
        <v>Pas vendredi</v>
      </c>
      <c r="V506" t="str">
        <f t="shared" si="22"/>
        <v>Pas samedi</v>
      </c>
      <c r="W506" t="str">
        <f t="shared" si="23"/>
        <v>Pas dimanche</v>
      </c>
    </row>
    <row r="507" spans="2:23" x14ac:dyDescent="0.25">
      <c r="D507" s="71"/>
      <c r="N507">
        <f t="shared" si="14"/>
        <v>0</v>
      </c>
      <c r="O507" t="b">
        <f t="shared" si="15"/>
        <v>0</v>
      </c>
      <c r="P507" t="b">
        <f t="shared" si="16"/>
        <v>0</v>
      </c>
      <c r="Q507" t="str">
        <f t="shared" si="17"/>
        <v>Pas lundi</v>
      </c>
      <c r="R507" t="str">
        <f t="shared" si="18"/>
        <v>Pas mardi</v>
      </c>
      <c r="S507" t="str">
        <f t="shared" si="19"/>
        <v>Pas mercredi</v>
      </c>
      <c r="T507" t="str">
        <f t="shared" si="20"/>
        <v>Pas jeudi</v>
      </c>
      <c r="U507" t="str">
        <f t="shared" si="21"/>
        <v>Pas vendredi</v>
      </c>
      <c r="V507" t="str">
        <f t="shared" si="22"/>
        <v>Pas samedi</v>
      </c>
      <c r="W507" t="str">
        <f t="shared" si="23"/>
        <v>Pas dimanche</v>
      </c>
    </row>
    <row r="508" spans="2:23" x14ac:dyDescent="0.25">
      <c r="N508">
        <f t="shared" si="14"/>
        <v>0</v>
      </c>
      <c r="O508" t="b">
        <f t="shared" si="15"/>
        <v>0</v>
      </c>
      <c r="P508" t="b">
        <f t="shared" si="16"/>
        <v>0</v>
      </c>
      <c r="Q508" t="str">
        <f t="shared" si="17"/>
        <v>Pas lundi</v>
      </c>
      <c r="R508" t="str">
        <f t="shared" si="18"/>
        <v>Pas mardi</v>
      </c>
      <c r="S508" t="str">
        <f t="shared" si="19"/>
        <v>Pas mercredi</v>
      </c>
      <c r="T508" t="str">
        <f t="shared" si="20"/>
        <v>Pas jeudi</v>
      </c>
      <c r="U508" t="str">
        <f t="shared" si="21"/>
        <v>Pas vendredi</v>
      </c>
      <c r="V508" t="str">
        <f t="shared" si="22"/>
        <v>Pas samedi</v>
      </c>
      <c r="W508" t="str">
        <f t="shared" si="23"/>
        <v>Pas dimanche</v>
      </c>
    </row>
    <row r="509" spans="2:23" x14ac:dyDescent="0.25">
      <c r="N509">
        <f t="shared" si="14"/>
        <v>0</v>
      </c>
      <c r="O509" t="b">
        <f t="shared" si="15"/>
        <v>0</v>
      </c>
      <c r="P509" t="b">
        <f t="shared" si="16"/>
        <v>0</v>
      </c>
      <c r="Q509" t="str">
        <f t="shared" si="17"/>
        <v>Pas lundi</v>
      </c>
      <c r="R509" t="str">
        <f t="shared" si="18"/>
        <v>Pas mardi</v>
      </c>
      <c r="S509" t="str">
        <f t="shared" si="19"/>
        <v>Pas mercredi</v>
      </c>
      <c r="T509" t="str">
        <f t="shared" si="20"/>
        <v>Pas jeudi</v>
      </c>
      <c r="U509" t="str">
        <f t="shared" si="21"/>
        <v>Pas vendredi</v>
      </c>
      <c r="V509" t="str">
        <f t="shared" si="22"/>
        <v>Pas samedi</v>
      </c>
      <c r="W509" t="str">
        <f t="shared" si="23"/>
        <v>Pas dimanche</v>
      </c>
    </row>
    <row r="510" spans="2:23" x14ac:dyDescent="0.25">
      <c r="N510">
        <f t="shared" si="14"/>
        <v>0</v>
      </c>
      <c r="O510" t="b">
        <f t="shared" si="15"/>
        <v>0</v>
      </c>
      <c r="P510" t="b">
        <f t="shared" si="16"/>
        <v>0</v>
      </c>
      <c r="Q510" t="str">
        <f t="shared" si="17"/>
        <v>Pas lundi</v>
      </c>
      <c r="R510" t="str">
        <f t="shared" si="18"/>
        <v>Pas mardi</v>
      </c>
      <c r="S510" t="str">
        <f t="shared" si="19"/>
        <v>Pas mercredi</v>
      </c>
      <c r="T510" t="str">
        <f t="shared" si="20"/>
        <v>Pas jeudi</v>
      </c>
      <c r="U510" t="str">
        <f t="shared" si="21"/>
        <v>Pas vendredi</v>
      </c>
      <c r="V510" t="str">
        <f t="shared" si="22"/>
        <v>Pas samedi</v>
      </c>
      <c r="W510" t="str">
        <f t="shared" si="23"/>
        <v>Pas dimanche</v>
      </c>
    </row>
    <row r="511" spans="2:23" x14ac:dyDescent="0.25">
      <c r="N511">
        <f t="shared" si="14"/>
        <v>0</v>
      </c>
      <c r="O511" t="b">
        <f t="shared" si="15"/>
        <v>0</v>
      </c>
      <c r="P511" t="b">
        <f t="shared" si="16"/>
        <v>0</v>
      </c>
      <c r="Q511" t="str">
        <f t="shared" si="17"/>
        <v>Pas lundi</v>
      </c>
      <c r="R511" t="str">
        <f t="shared" si="18"/>
        <v>Pas mardi</v>
      </c>
      <c r="S511" t="str">
        <f t="shared" si="19"/>
        <v>Pas mercredi</v>
      </c>
      <c r="T511" t="str">
        <f t="shared" si="20"/>
        <v>Pas jeudi</v>
      </c>
      <c r="U511" t="str">
        <f t="shared" si="21"/>
        <v>Pas vendredi</v>
      </c>
      <c r="V511" t="str">
        <f t="shared" si="22"/>
        <v>Pas samedi</v>
      </c>
      <c r="W511" t="str">
        <f t="shared" si="23"/>
        <v>Pas dimanche</v>
      </c>
    </row>
    <row r="512" spans="2:23" x14ac:dyDescent="0.25">
      <c r="N512">
        <f t="shared" si="14"/>
        <v>0</v>
      </c>
      <c r="O512" t="b">
        <f t="shared" si="15"/>
        <v>0</v>
      </c>
      <c r="P512" t="b">
        <f t="shared" si="16"/>
        <v>0</v>
      </c>
      <c r="Q512" t="str">
        <f t="shared" si="17"/>
        <v>Pas lundi</v>
      </c>
      <c r="R512" t="str">
        <f t="shared" si="18"/>
        <v>Pas mardi</v>
      </c>
      <c r="S512" t="str">
        <f t="shared" si="19"/>
        <v>Pas mercredi</v>
      </c>
      <c r="T512" t="str">
        <f t="shared" si="20"/>
        <v>Pas jeudi</v>
      </c>
      <c r="U512" t="str">
        <f t="shared" si="21"/>
        <v>Pas vendredi</v>
      </c>
      <c r="V512" t="str">
        <f t="shared" si="22"/>
        <v>Pas samedi</v>
      </c>
      <c r="W512" t="str">
        <f t="shared" si="23"/>
        <v>Pas dimanche</v>
      </c>
    </row>
    <row r="513" spans="14:23" x14ac:dyDescent="0.25">
      <c r="N513">
        <f t="shared" si="14"/>
        <v>0</v>
      </c>
      <c r="O513" t="b">
        <f t="shared" si="15"/>
        <v>0</v>
      </c>
      <c r="P513" t="b">
        <f t="shared" si="16"/>
        <v>0</v>
      </c>
      <c r="Q513" t="str">
        <f t="shared" si="17"/>
        <v>Pas lundi</v>
      </c>
      <c r="R513" t="str">
        <f t="shared" si="18"/>
        <v>Pas mardi</v>
      </c>
      <c r="S513" t="str">
        <f t="shared" si="19"/>
        <v>Pas mercredi</v>
      </c>
      <c r="T513" t="str">
        <f t="shared" si="20"/>
        <v>Pas jeudi</v>
      </c>
      <c r="U513" t="str">
        <f t="shared" si="21"/>
        <v>Pas vendredi</v>
      </c>
      <c r="V513" t="str">
        <f t="shared" si="22"/>
        <v>Pas samedi</v>
      </c>
      <c r="W513" t="str">
        <f t="shared" si="23"/>
        <v>Pas dimanche</v>
      </c>
    </row>
    <row r="514" spans="14:23" x14ac:dyDescent="0.25">
      <c r="N514">
        <f t="shared" si="14"/>
        <v>0</v>
      </c>
      <c r="O514" t="b">
        <f t="shared" si="15"/>
        <v>0</v>
      </c>
      <c r="P514" t="b">
        <f t="shared" si="16"/>
        <v>0</v>
      </c>
      <c r="Q514" t="str">
        <f t="shared" si="17"/>
        <v>Pas lundi</v>
      </c>
      <c r="R514" t="str">
        <f t="shared" si="18"/>
        <v>Pas mardi</v>
      </c>
      <c r="S514" t="str">
        <f t="shared" si="19"/>
        <v>Pas mercredi</v>
      </c>
      <c r="T514" t="str">
        <f t="shared" si="20"/>
        <v>Pas jeudi</v>
      </c>
      <c r="U514" t="str">
        <f t="shared" si="21"/>
        <v>Pas vendredi</v>
      </c>
      <c r="V514" t="str">
        <f t="shared" si="22"/>
        <v>Pas samedi</v>
      </c>
      <c r="W514" t="str">
        <f t="shared" si="23"/>
        <v>Pas dimanche</v>
      </c>
    </row>
    <row r="515" spans="14:23" x14ac:dyDescent="0.25">
      <c r="N515">
        <f t="shared" si="14"/>
        <v>0</v>
      </c>
      <c r="O515" t="b">
        <f t="shared" si="15"/>
        <v>0</v>
      </c>
      <c r="P515" t="b">
        <f t="shared" si="16"/>
        <v>0</v>
      </c>
      <c r="Q515" t="str">
        <f t="shared" si="17"/>
        <v>Pas lundi</v>
      </c>
      <c r="R515" t="str">
        <f t="shared" si="18"/>
        <v>Pas mardi</v>
      </c>
      <c r="S515" t="str">
        <f t="shared" si="19"/>
        <v>Pas mercredi</v>
      </c>
      <c r="T515" t="str">
        <f t="shared" si="20"/>
        <v>Pas jeudi</v>
      </c>
      <c r="U515" t="str">
        <f t="shared" si="21"/>
        <v>Pas vendredi</v>
      </c>
      <c r="V515" t="str">
        <f t="shared" si="22"/>
        <v>Pas samedi</v>
      </c>
      <c r="W515" t="str">
        <f t="shared" si="23"/>
        <v>Pas dimanche</v>
      </c>
    </row>
    <row r="516" spans="14:23" x14ac:dyDescent="0.25">
      <c r="N516">
        <f t="shared" si="14"/>
        <v>0</v>
      </c>
      <c r="O516" t="b">
        <f t="shared" si="15"/>
        <v>0</v>
      </c>
      <c r="P516" t="b">
        <f t="shared" si="16"/>
        <v>0</v>
      </c>
      <c r="Q516" t="str">
        <f t="shared" si="17"/>
        <v>Pas lundi</v>
      </c>
      <c r="R516" t="str">
        <f t="shared" si="18"/>
        <v>Pas mardi</v>
      </c>
      <c r="S516" t="str">
        <f t="shared" si="19"/>
        <v>Pas mercredi</v>
      </c>
      <c r="T516" t="str">
        <f t="shared" si="20"/>
        <v>Pas jeudi</v>
      </c>
      <c r="U516" t="str">
        <f t="shared" si="21"/>
        <v>Pas vendredi</v>
      </c>
      <c r="V516" t="str">
        <f t="shared" si="22"/>
        <v>Pas samedi</v>
      </c>
      <c r="W516" t="str">
        <f t="shared" si="23"/>
        <v>Pas dimanche</v>
      </c>
    </row>
    <row r="517" spans="14:23" x14ac:dyDescent="0.25">
      <c r="N517">
        <f t="shared" si="14"/>
        <v>0</v>
      </c>
      <c r="O517" t="b">
        <f t="shared" si="15"/>
        <v>0</v>
      </c>
      <c r="P517" t="b">
        <f t="shared" si="16"/>
        <v>0</v>
      </c>
      <c r="Q517" t="str">
        <f t="shared" si="17"/>
        <v>Pas lundi</v>
      </c>
      <c r="R517" t="str">
        <f t="shared" si="18"/>
        <v>Pas mardi</v>
      </c>
      <c r="S517" t="str">
        <f t="shared" si="19"/>
        <v>Pas mercredi</v>
      </c>
      <c r="T517" t="str">
        <f t="shared" si="20"/>
        <v>Pas jeudi</v>
      </c>
      <c r="U517" t="str">
        <f t="shared" si="21"/>
        <v>Pas vendredi</v>
      </c>
      <c r="V517" t="str">
        <f t="shared" si="22"/>
        <v>Pas samedi</v>
      </c>
      <c r="W517" t="str">
        <f t="shared" si="23"/>
        <v>Pas dimanche</v>
      </c>
    </row>
    <row r="518" spans="14:23" x14ac:dyDescent="0.25">
      <c r="N518">
        <f t="shared" si="14"/>
        <v>0</v>
      </c>
      <c r="O518" t="b">
        <f t="shared" si="15"/>
        <v>0</v>
      </c>
      <c r="P518" t="b">
        <f t="shared" si="16"/>
        <v>0</v>
      </c>
      <c r="Q518" t="str">
        <f t="shared" si="17"/>
        <v>Pas lundi</v>
      </c>
      <c r="R518" t="str">
        <f t="shared" si="18"/>
        <v>Pas mardi</v>
      </c>
      <c r="S518" t="str">
        <f t="shared" si="19"/>
        <v>Pas mercredi</v>
      </c>
      <c r="T518" t="str">
        <f t="shared" si="20"/>
        <v>Pas jeudi</v>
      </c>
      <c r="U518" t="str">
        <f t="shared" si="21"/>
        <v>Pas vendredi</v>
      </c>
      <c r="V518" t="str">
        <f t="shared" si="22"/>
        <v>Pas samedi</v>
      </c>
      <c r="W518" t="str">
        <f t="shared" si="23"/>
        <v>Pas dimanche</v>
      </c>
    </row>
    <row r="519" spans="14:23" x14ac:dyDescent="0.25">
      <c r="N519">
        <f t="shared" si="14"/>
        <v>0</v>
      </c>
      <c r="O519" t="b">
        <f t="shared" si="15"/>
        <v>0</v>
      </c>
      <c r="P519" t="b">
        <f t="shared" si="16"/>
        <v>0</v>
      </c>
      <c r="Q519" t="str">
        <f t="shared" si="17"/>
        <v>Pas lundi</v>
      </c>
      <c r="R519" t="str">
        <f t="shared" si="18"/>
        <v>Pas mardi</v>
      </c>
      <c r="S519" t="str">
        <f t="shared" si="19"/>
        <v>Pas mercredi</v>
      </c>
      <c r="T519" t="str">
        <f t="shared" si="20"/>
        <v>Pas jeudi</v>
      </c>
      <c r="U519" t="str">
        <f t="shared" si="21"/>
        <v>Pas vendredi</v>
      </c>
      <c r="V519" t="str">
        <f t="shared" si="22"/>
        <v>Pas samedi</v>
      </c>
      <c r="W519" t="str">
        <f t="shared" si="23"/>
        <v>Pas dimanche</v>
      </c>
    </row>
    <row r="520" spans="14:23" x14ac:dyDescent="0.25">
      <c r="N520">
        <f t="shared" si="14"/>
        <v>0</v>
      </c>
      <c r="O520" t="b">
        <f t="shared" si="15"/>
        <v>0</v>
      </c>
      <c r="P520" t="b">
        <f t="shared" si="16"/>
        <v>0</v>
      </c>
      <c r="Q520" t="str">
        <f t="shared" si="17"/>
        <v>Pas lundi</v>
      </c>
      <c r="R520" t="str">
        <f t="shared" si="18"/>
        <v>Pas mardi</v>
      </c>
      <c r="S520" t="str">
        <f t="shared" si="19"/>
        <v>Pas mercredi</v>
      </c>
      <c r="T520" t="str">
        <f t="shared" si="20"/>
        <v>Pas jeudi</v>
      </c>
      <c r="U520" t="str">
        <f t="shared" si="21"/>
        <v>Pas vendredi</v>
      </c>
      <c r="V520" t="str">
        <f t="shared" si="22"/>
        <v>Pas samedi</v>
      </c>
      <c r="W520" t="str">
        <f t="shared" si="23"/>
        <v>Pas dimanche</v>
      </c>
    </row>
    <row r="521" spans="14:23" x14ac:dyDescent="0.25">
      <c r="N521">
        <f t="shared" si="14"/>
        <v>0</v>
      </c>
      <c r="O521" t="b">
        <f t="shared" si="15"/>
        <v>0</v>
      </c>
      <c r="P521" t="b">
        <f t="shared" si="16"/>
        <v>0</v>
      </c>
      <c r="Q521" t="str">
        <f t="shared" si="17"/>
        <v>Pas lundi</v>
      </c>
      <c r="R521" t="str">
        <f t="shared" si="18"/>
        <v>Pas mardi</v>
      </c>
      <c r="S521" t="str">
        <f t="shared" si="19"/>
        <v>Pas mercredi</v>
      </c>
      <c r="T521" t="str">
        <f t="shared" si="20"/>
        <v>Pas jeudi</v>
      </c>
      <c r="U521" t="str">
        <f t="shared" si="21"/>
        <v>Pas vendredi</v>
      </c>
      <c r="V521" t="str">
        <f t="shared" si="22"/>
        <v>Pas samedi</v>
      </c>
      <c r="W521" t="str">
        <f t="shared" si="23"/>
        <v>Pas dimanche</v>
      </c>
    </row>
    <row r="522" spans="14:23" x14ac:dyDescent="0.25">
      <c r="N522">
        <f t="shared" si="14"/>
        <v>0</v>
      </c>
      <c r="O522" t="b">
        <f t="shared" si="15"/>
        <v>0</v>
      </c>
      <c r="P522" t="b">
        <f t="shared" si="16"/>
        <v>0</v>
      </c>
      <c r="Q522" t="str">
        <f t="shared" si="17"/>
        <v>Pas lundi</v>
      </c>
      <c r="R522" t="str">
        <f t="shared" si="18"/>
        <v>Pas mardi</v>
      </c>
      <c r="S522" t="str">
        <f t="shared" si="19"/>
        <v>Pas mercredi</v>
      </c>
      <c r="T522" t="str">
        <f t="shared" si="20"/>
        <v>Pas jeudi</v>
      </c>
      <c r="U522" t="str">
        <f t="shared" si="21"/>
        <v>Pas vendredi</v>
      </c>
      <c r="V522" t="str">
        <f t="shared" si="22"/>
        <v>Pas samedi</v>
      </c>
      <c r="W522" t="str">
        <f t="shared" si="23"/>
        <v>Pas dimanche</v>
      </c>
    </row>
    <row r="523" spans="14:23" x14ac:dyDescent="0.25">
      <c r="N523">
        <f t="shared" si="14"/>
        <v>0</v>
      </c>
      <c r="O523" t="b">
        <f t="shared" si="15"/>
        <v>0</v>
      </c>
      <c r="P523" t="b">
        <f t="shared" si="16"/>
        <v>0</v>
      </c>
      <c r="Q523" t="str">
        <f t="shared" si="17"/>
        <v>Pas lundi</v>
      </c>
      <c r="R523" t="str">
        <f t="shared" si="18"/>
        <v>Pas mardi</v>
      </c>
      <c r="S523" t="str">
        <f t="shared" si="19"/>
        <v>Pas mercredi</v>
      </c>
      <c r="T523" t="str">
        <f t="shared" si="20"/>
        <v>Pas jeudi</v>
      </c>
      <c r="U523" t="str">
        <f t="shared" si="21"/>
        <v>Pas vendredi</v>
      </c>
      <c r="V523" t="str">
        <f t="shared" si="22"/>
        <v>Pas samedi</v>
      </c>
      <c r="W523" t="str">
        <f t="shared" si="23"/>
        <v>Pas dimanche</v>
      </c>
    </row>
    <row r="524" spans="14:23" x14ac:dyDescent="0.25">
      <c r="N524">
        <f t="shared" si="14"/>
        <v>0</v>
      </c>
      <c r="O524" t="b">
        <f t="shared" si="15"/>
        <v>0</v>
      </c>
      <c r="P524" t="b">
        <f t="shared" si="16"/>
        <v>0</v>
      </c>
      <c r="Q524" t="str">
        <f t="shared" si="17"/>
        <v>Pas lundi</v>
      </c>
      <c r="R524" t="str">
        <f t="shared" si="18"/>
        <v>Pas mardi</v>
      </c>
      <c r="S524" t="str">
        <f t="shared" si="19"/>
        <v>Pas mercredi</v>
      </c>
      <c r="T524" t="str">
        <f t="shared" si="20"/>
        <v>Pas jeudi</v>
      </c>
      <c r="U524" t="str">
        <f t="shared" si="21"/>
        <v>Pas vendredi</v>
      </c>
      <c r="V524" t="str">
        <f t="shared" si="22"/>
        <v>Pas samedi</v>
      </c>
      <c r="W524" t="str">
        <f t="shared" si="23"/>
        <v>Pas dimanche</v>
      </c>
    </row>
    <row r="525" spans="14:23" x14ac:dyDescent="0.25">
      <c r="N525">
        <f t="shared" si="14"/>
        <v>0</v>
      </c>
      <c r="O525" t="b">
        <f t="shared" si="15"/>
        <v>0</v>
      </c>
      <c r="P525" t="b">
        <f t="shared" si="16"/>
        <v>0</v>
      </c>
      <c r="Q525" t="str">
        <f t="shared" si="17"/>
        <v>Pas lundi</v>
      </c>
      <c r="R525" t="str">
        <f t="shared" si="18"/>
        <v>Pas mardi</v>
      </c>
      <c r="S525" t="str">
        <f t="shared" si="19"/>
        <v>Pas mercredi</v>
      </c>
      <c r="T525" t="str">
        <f t="shared" si="20"/>
        <v>Pas jeudi</v>
      </c>
      <c r="U525" t="str">
        <f t="shared" si="21"/>
        <v>Pas vendredi</v>
      </c>
      <c r="V525" t="str">
        <f t="shared" si="22"/>
        <v>Pas samedi</v>
      </c>
      <c r="W525" t="str">
        <f t="shared" si="23"/>
        <v>Pas dimanche</v>
      </c>
    </row>
    <row r="526" spans="14:23" x14ac:dyDescent="0.25">
      <c r="N526">
        <f t="shared" si="14"/>
        <v>0</v>
      </c>
      <c r="O526" t="b">
        <f t="shared" si="15"/>
        <v>0</v>
      </c>
      <c r="P526" t="b">
        <f t="shared" si="16"/>
        <v>0</v>
      </c>
      <c r="Q526" t="str">
        <f t="shared" si="17"/>
        <v>Pas lundi</v>
      </c>
      <c r="R526" t="str">
        <f t="shared" si="18"/>
        <v>Pas mardi</v>
      </c>
      <c r="S526" t="str">
        <f t="shared" si="19"/>
        <v>Pas mercredi</v>
      </c>
      <c r="T526" t="str">
        <f t="shared" si="20"/>
        <v>Pas jeudi</v>
      </c>
      <c r="U526" t="str">
        <f t="shared" si="21"/>
        <v>Pas vendredi</v>
      </c>
      <c r="V526" t="str">
        <f t="shared" si="22"/>
        <v>Pas samedi</v>
      </c>
      <c r="W526" t="str">
        <f t="shared" si="23"/>
        <v>Pas dimanche</v>
      </c>
    </row>
    <row r="527" spans="14:23" x14ac:dyDescent="0.25">
      <c r="N527">
        <f t="shared" si="14"/>
        <v>0</v>
      </c>
      <c r="O527" t="b">
        <f t="shared" si="15"/>
        <v>0</v>
      </c>
      <c r="P527" t="b">
        <f t="shared" si="16"/>
        <v>0</v>
      </c>
      <c r="Q527" t="str">
        <f t="shared" si="17"/>
        <v>Pas lundi</v>
      </c>
      <c r="R527" t="str">
        <f t="shared" si="18"/>
        <v>Pas mardi</v>
      </c>
      <c r="S527" t="str">
        <f t="shared" si="19"/>
        <v>Pas mercredi</v>
      </c>
      <c r="T527" t="str">
        <f t="shared" si="20"/>
        <v>Pas jeudi</v>
      </c>
      <c r="U527" t="str">
        <f t="shared" si="21"/>
        <v>Pas vendredi</v>
      </c>
      <c r="V527" t="str">
        <f t="shared" si="22"/>
        <v>Pas samedi</v>
      </c>
      <c r="W527" t="str">
        <f t="shared" si="23"/>
        <v>Pas dimanche</v>
      </c>
    </row>
    <row r="528" spans="14:23" x14ac:dyDescent="0.25">
      <c r="N528">
        <f t="shared" si="14"/>
        <v>0</v>
      </c>
      <c r="O528" t="b">
        <f t="shared" si="15"/>
        <v>0</v>
      </c>
      <c r="P528" t="b">
        <f t="shared" si="16"/>
        <v>0</v>
      </c>
      <c r="Q528" t="str">
        <f t="shared" si="17"/>
        <v>Pas lundi</v>
      </c>
      <c r="R528" t="str">
        <f t="shared" si="18"/>
        <v>Pas mardi</v>
      </c>
      <c r="S528" t="str">
        <f t="shared" si="19"/>
        <v>Pas mercredi</v>
      </c>
      <c r="T528" t="str">
        <f t="shared" si="20"/>
        <v>Pas jeudi</v>
      </c>
      <c r="U528" t="str">
        <f t="shared" si="21"/>
        <v>Pas vendredi</v>
      </c>
      <c r="V528" t="str">
        <f t="shared" si="22"/>
        <v>Pas samedi</v>
      </c>
      <c r="W528" t="str">
        <f t="shared" si="23"/>
        <v>Pas dimanche</v>
      </c>
    </row>
    <row r="529" spans="14:23" x14ac:dyDescent="0.25">
      <c r="N529">
        <f t="shared" si="14"/>
        <v>0</v>
      </c>
      <c r="O529" t="b">
        <f t="shared" si="15"/>
        <v>0</v>
      </c>
      <c r="P529" t="b">
        <f t="shared" si="16"/>
        <v>0</v>
      </c>
      <c r="Q529" t="str">
        <f t="shared" si="17"/>
        <v>Pas lundi</v>
      </c>
      <c r="R529" t="str">
        <f t="shared" si="18"/>
        <v>Pas mardi</v>
      </c>
      <c r="S529" t="str">
        <f t="shared" si="19"/>
        <v>Pas mercredi</v>
      </c>
      <c r="T529" t="str">
        <f t="shared" si="20"/>
        <v>Pas jeudi</v>
      </c>
      <c r="U529" t="str">
        <f t="shared" si="21"/>
        <v>Pas vendredi</v>
      </c>
      <c r="V529" t="str">
        <f t="shared" si="22"/>
        <v>Pas samedi</v>
      </c>
      <c r="W529" t="str">
        <f t="shared" si="23"/>
        <v>Pas dimanche</v>
      </c>
    </row>
    <row r="530" spans="14:23" x14ac:dyDescent="0.25">
      <c r="N530">
        <f t="shared" si="14"/>
        <v>0</v>
      </c>
      <c r="O530" t="b">
        <f t="shared" si="15"/>
        <v>0</v>
      </c>
      <c r="P530" t="b">
        <f t="shared" si="16"/>
        <v>0</v>
      </c>
      <c r="Q530" t="str">
        <f t="shared" si="17"/>
        <v>Pas lundi</v>
      </c>
      <c r="R530" t="str">
        <f t="shared" si="18"/>
        <v>Pas mardi</v>
      </c>
      <c r="S530" t="str">
        <f t="shared" si="19"/>
        <v>Pas mercredi</v>
      </c>
      <c r="T530" t="str">
        <f t="shared" si="20"/>
        <v>Pas jeudi</v>
      </c>
      <c r="U530" t="str">
        <f t="shared" si="21"/>
        <v>Pas vendredi</v>
      </c>
      <c r="V530" t="str">
        <f t="shared" si="22"/>
        <v>Pas samedi</v>
      </c>
      <c r="W530" t="str">
        <f t="shared" si="23"/>
        <v>Pas dimanche</v>
      </c>
    </row>
    <row r="531" spans="14:23" x14ac:dyDescent="0.25">
      <c r="N531">
        <f t="shared" si="14"/>
        <v>0</v>
      </c>
      <c r="O531" t="b">
        <f t="shared" si="15"/>
        <v>0</v>
      </c>
      <c r="P531" t="b">
        <f t="shared" si="16"/>
        <v>0</v>
      </c>
      <c r="Q531" t="str">
        <f t="shared" si="17"/>
        <v>Pas lundi</v>
      </c>
      <c r="R531" t="str">
        <f t="shared" si="18"/>
        <v>Pas mardi</v>
      </c>
      <c r="S531" t="str">
        <f t="shared" si="19"/>
        <v>Pas mercredi</v>
      </c>
      <c r="T531" t="str">
        <f t="shared" si="20"/>
        <v>Pas jeudi</v>
      </c>
      <c r="U531" t="str">
        <f t="shared" si="21"/>
        <v>Pas vendredi</v>
      </c>
      <c r="V531" t="str">
        <f t="shared" si="22"/>
        <v>Pas samedi</v>
      </c>
      <c r="W531" t="str">
        <f t="shared" si="23"/>
        <v>Pas dimanche</v>
      </c>
    </row>
    <row r="532" spans="14:23" x14ac:dyDescent="0.25">
      <c r="N532">
        <f t="shared" si="14"/>
        <v>0</v>
      </c>
      <c r="O532" t="b">
        <f t="shared" si="15"/>
        <v>0</v>
      </c>
      <c r="P532" t="b">
        <f t="shared" si="16"/>
        <v>0</v>
      </c>
      <c r="Q532" t="str">
        <f t="shared" si="17"/>
        <v>Pas lundi</v>
      </c>
      <c r="R532" t="str">
        <f t="shared" si="18"/>
        <v>Pas mardi</v>
      </c>
      <c r="S532" t="str">
        <f t="shared" si="19"/>
        <v>Pas mercredi</v>
      </c>
      <c r="T532" t="str">
        <f t="shared" si="20"/>
        <v>Pas jeudi</v>
      </c>
      <c r="U532" t="str">
        <f t="shared" si="21"/>
        <v>Pas vendredi</v>
      </c>
      <c r="V532" t="str">
        <f t="shared" si="22"/>
        <v>Pas samedi</v>
      </c>
      <c r="W532" t="str">
        <f t="shared" si="23"/>
        <v>Pas dimanche</v>
      </c>
    </row>
    <row r="533" spans="14:23" x14ac:dyDescent="0.25">
      <c r="N533">
        <f t="shared" si="14"/>
        <v>0</v>
      </c>
      <c r="O533" t="b">
        <f t="shared" si="15"/>
        <v>0</v>
      </c>
      <c r="P533" t="b">
        <f t="shared" si="16"/>
        <v>0</v>
      </c>
      <c r="Q533" t="str">
        <f t="shared" si="17"/>
        <v>Pas lundi</v>
      </c>
      <c r="R533" t="str">
        <f t="shared" si="18"/>
        <v>Pas mardi</v>
      </c>
      <c r="S533" t="str">
        <f t="shared" si="19"/>
        <v>Pas mercredi</v>
      </c>
      <c r="T533" t="str">
        <f t="shared" si="20"/>
        <v>Pas jeudi</v>
      </c>
      <c r="U533" t="str">
        <f t="shared" si="21"/>
        <v>Pas vendredi</v>
      </c>
      <c r="V533" t="str">
        <f t="shared" si="22"/>
        <v>Pas samedi</v>
      </c>
      <c r="W533" t="str">
        <f t="shared" si="23"/>
        <v>Pas dimanche</v>
      </c>
    </row>
    <row r="534" spans="14:23" x14ac:dyDescent="0.25">
      <c r="N534">
        <f t="shared" si="14"/>
        <v>0</v>
      </c>
      <c r="O534" t="b">
        <f t="shared" si="15"/>
        <v>0</v>
      </c>
      <c r="P534" t="b">
        <f t="shared" si="16"/>
        <v>0</v>
      </c>
      <c r="Q534" t="str">
        <f t="shared" si="17"/>
        <v>Pas lundi</v>
      </c>
      <c r="R534" t="str">
        <f t="shared" si="18"/>
        <v>Pas mardi</v>
      </c>
      <c r="S534" t="str">
        <f t="shared" si="19"/>
        <v>Pas mercredi</v>
      </c>
      <c r="T534" t="str">
        <f t="shared" si="20"/>
        <v>Pas jeudi</v>
      </c>
      <c r="U534" t="str">
        <f t="shared" si="21"/>
        <v>Pas vendredi</v>
      </c>
      <c r="V534" t="str">
        <f t="shared" si="22"/>
        <v>Pas samedi</v>
      </c>
      <c r="W534" t="str">
        <f t="shared" si="23"/>
        <v>Pas dimanche</v>
      </c>
    </row>
    <row r="535" spans="14:23" x14ac:dyDescent="0.25">
      <c r="N535">
        <f t="shared" si="14"/>
        <v>0</v>
      </c>
      <c r="O535" t="b">
        <f t="shared" si="15"/>
        <v>0</v>
      </c>
      <c r="P535" t="b">
        <f t="shared" si="16"/>
        <v>0</v>
      </c>
      <c r="Q535" t="str">
        <f t="shared" si="17"/>
        <v>Pas lundi</v>
      </c>
      <c r="R535" t="str">
        <f t="shared" si="18"/>
        <v>Pas mardi</v>
      </c>
      <c r="S535" t="str">
        <f t="shared" si="19"/>
        <v>Pas mercredi</v>
      </c>
      <c r="T535" t="str">
        <f t="shared" si="20"/>
        <v>Pas jeudi</v>
      </c>
      <c r="U535" t="str">
        <f t="shared" si="21"/>
        <v>Pas vendredi</v>
      </c>
      <c r="V535" t="str">
        <f t="shared" si="22"/>
        <v>Pas samedi</v>
      </c>
      <c r="W535" t="str">
        <f t="shared" si="23"/>
        <v>Pas dimanche</v>
      </c>
    </row>
    <row r="536" spans="14:23" x14ac:dyDescent="0.25">
      <c r="N536">
        <f t="shared" si="14"/>
        <v>0</v>
      </c>
      <c r="O536" t="b">
        <f t="shared" si="15"/>
        <v>0</v>
      </c>
      <c r="P536" t="b">
        <f t="shared" si="16"/>
        <v>0</v>
      </c>
      <c r="Q536" t="str">
        <f t="shared" si="17"/>
        <v>Pas lundi</v>
      </c>
      <c r="R536" t="str">
        <f t="shared" si="18"/>
        <v>Pas mardi</v>
      </c>
      <c r="S536" t="str">
        <f t="shared" si="19"/>
        <v>Pas mercredi</v>
      </c>
      <c r="T536" t="str">
        <f t="shared" si="20"/>
        <v>Pas jeudi</v>
      </c>
      <c r="U536" t="str">
        <f t="shared" si="21"/>
        <v>Pas vendredi</v>
      </c>
      <c r="V536" t="str">
        <f t="shared" si="22"/>
        <v>Pas samedi</v>
      </c>
      <c r="W536" t="str">
        <f t="shared" si="23"/>
        <v>Pas dimanche</v>
      </c>
    </row>
    <row r="537" spans="14:23" x14ac:dyDescent="0.25">
      <c r="N537">
        <f t="shared" si="14"/>
        <v>0</v>
      </c>
      <c r="O537" t="b">
        <f t="shared" si="15"/>
        <v>0</v>
      </c>
      <c r="P537" t="b">
        <f t="shared" si="16"/>
        <v>0</v>
      </c>
      <c r="Q537" t="str">
        <f t="shared" si="17"/>
        <v>Pas lundi</v>
      </c>
      <c r="R537" t="str">
        <f t="shared" si="18"/>
        <v>Pas mardi</v>
      </c>
      <c r="S537" t="str">
        <f t="shared" si="19"/>
        <v>Pas mercredi</v>
      </c>
      <c r="T537" t="str">
        <f t="shared" si="20"/>
        <v>Pas jeudi</v>
      </c>
      <c r="U537" t="str">
        <f t="shared" si="21"/>
        <v>Pas vendredi</v>
      </c>
      <c r="V537" t="str">
        <f t="shared" si="22"/>
        <v>Pas samedi</v>
      </c>
      <c r="W537" t="str">
        <f t="shared" si="23"/>
        <v>Pas dimanche</v>
      </c>
    </row>
    <row r="538" spans="14:23" x14ac:dyDescent="0.25">
      <c r="N538">
        <f t="shared" si="14"/>
        <v>0</v>
      </c>
      <c r="O538" t="b">
        <f t="shared" si="15"/>
        <v>0</v>
      </c>
      <c r="P538" t="b">
        <f t="shared" si="16"/>
        <v>0</v>
      </c>
      <c r="Q538" t="str">
        <f t="shared" si="17"/>
        <v>Pas lundi</v>
      </c>
      <c r="R538" t="str">
        <f t="shared" si="18"/>
        <v>Pas mardi</v>
      </c>
      <c r="S538" t="str">
        <f t="shared" si="19"/>
        <v>Pas mercredi</v>
      </c>
      <c r="T538" t="str">
        <f t="shared" si="20"/>
        <v>Pas jeudi</v>
      </c>
      <c r="U538" t="str">
        <f t="shared" si="21"/>
        <v>Pas vendredi</v>
      </c>
      <c r="V538" t="str">
        <f t="shared" si="22"/>
        <v>Pas samedi</v>
      </c>
      <c r="W538" t="str">
        <f t="shared" si="23"/>
        <v>Pas dimanche</v>
      </c>
    </row>
    <row r="539" spans="14:23" x14ac:dyDescent="0.25">
      <c r="N539">
        <f t="shared" si="14"/>
        <v>0</v>
      </c>
      <c r="O539" t="b">
        <f t="shared" si="15"/>
        <v>0</v>
      </c>
      <c r="P539" t="b">
        <f t="shared" si="16"/>
        <v>0</v>
      </c>
      <c r="Q539" t="str">
        <f t="shared" si="17"/>
        <v>Pas lundi</v>
      </c>
      <c r="R539" t="str">
        <f t="shared" si="18"/>
        <v>Pas mardi</v>
      </c>
      <c r="S539" t="str">
        <f t="shared" si="19"/>
        <v>Pas mercredi</v>
      </c>
      <c r="T539" t="str">
        <f t="shared" si="20"/>
        <v>Pas jeudi</v>
      </c>
      <c r="U539" t="str">
        <f t="shared" si="21"/>
        <v>Pas vendredi</v>
      </c>
      <c r="V539" t="str">
        <f t="shared" si="22"/>
        <v>Pas samedi</v>
      </c>
      <c r="W539" t="str">
        <f t="shared" si="23"/>
        <v>Pas dimanche</v>
      </c>
    </row>
    <row r="540" spans="14:23" x14ac:dyDescent="0.25">
      <c r="N540">
        <f t="shared" si="14"/>
        <v>0</v>
      </c>
      <c r="O540" t="b">
        <f t="shared" si="15"/>
        <v>0</v>
      </c>
      <c r="P540" t="b">
        <f t="shared" si="16"/>
        <v>0</v>
      </c>
      <c r="Q540" t="str">
        <f t="shared" si="17"/>
        <v>Pas lundi</v>
      </c>
      <c r="R540" t="str">
        <f t="shared" si="18"/>
        <v>Pas mardi</v>
      </c>
      <c r="S540" t="str">
        <f t="shared" si="19"/>
        <v>Pas mercredi</v>
      </c>
      <c r="T540" t="str">
        <f t="shared" si="20"/>
        <v>Pas jeudi</v>
      </c>
      <c r="U540" t="str">
        <f t="shared" si="21"/>
        <v>Pas vendredi</v>
      </c>
      <c r="V540" t="str">
        <f t="shared" si="22"/>
        <v>Pas samedi</v>
      </c>
      <c r="W540" t="str">
        <f t="shared" si="23"/>
        <v>Pas dimanche</v>
      </c>
    </row>
    <row r="541" spans="14:23" x14ac:dyDescent="0.25">
      <c r="N541">
        <f t="shared" si="14"/>
        <v>0</v>
      </c>
      <c r="O541" t="b">
        <f t="shared" si="15"/>
        <v>0</v>
      </c>
      <c r="P541" t="b">
        <f t="shared" si="16"/>
        <v>0</v>
      </c>
      <c r="Q541" t="str">
        <f t="shared" si="17"/>
        <v>Pas lundi</v>
      </c>
      <c r="R541" t="str">
        <f t="shared" si="18"/>
        <v>Pas mardi</v>
      </c>
      <c r="S541" t="str">
        <f t="shared" si="19"/>
        <v>Pas mercredi</v>
      </c>
      <c r="T541" t="str">
        <f t="shared" si="20"/>
        <v>Pas jeudi</v>
      </c>
      <c r="U541" t="str">
        <f t="shared" si="21"/>
        <v>Pas vendredi</v>
      </c>
      <c r="V541" t="str">
        <f t="shared" si="22"/>
        <v>Pas samedi</v>
      </c>
      <c r="W541" t="str">
        <f t="shared" si="23"/>
        <v>Pas dimanche</v>
      </c>
    </row>
    <row r="542" spans="14:23" x14ac:dyDescent="0.25">
      <c r="N542">
        <f t="shared" si="14"/>
        <v>0</v>
      </c>
      <c r="O542" t="b">
        <f t="shared" si="15"/>
        <v>0</v>
      </c>
      <c r="P542" t="b">
        <f t="shared" si="16"/>
        <v>0</v>
      </c>
      <c r="Q542" t="str">
        <f t="shared" si="17"/>
        <v>Pas lundi</v>
      </c>
      <c r="R542" t="str">
        <f t="shared" si="18"/>
        <v>Pas mardi</v>
      </c>
      <c r="S542" t="str">
        <f t="shared" si="19"/>
        <v>Pas mercredi</v>
      </c>
      <c r="T542" t="str">
        <f t="shared" si="20"/>
        <v>Pas jeudi</v>
      </c>
      <c r="U542" t="str">
        <f t="shared" si="21"/>
        <v>Pas vendredi</v>
      </c>
      <c r="V542" t="str">
        <f t="shared" si="22"/>
        <v>Pas samedi</v>
      </c>
      <c r="W542" t="str">
        <f t="shared" si="23"/>
        <v>Pas dimanche</v>
      </c>
    </row>
    <row r="543" spans="14:23" x14ac:dyDescent="0.25">
      <c r="N543">
        <f t="shared" si="14"/>
        <v>0</v>
      </c>
      <c r="O543" t="b">
        <f t="shared" si="15"/>
        <v>0</v>
      </c>
      <c r="P543" t="b">
        <f t="shared" si="16"/>
        <v>0</v>
      </c>
      <c r="Q543" t="str">
        <f t="shared" si="17"/>
        <v>Pas lundi</v>
      </c>
      <c r="R543" t="str">
        <f t="shared" si="18"/>
        <v>Pas mardi</v>
      </c>
      <c r="S543" t="str">
        <f t="shared" si="19"/>
        <v>Pas mercredi</v>
      </c>
      <c r="T543" t="str">
        <f t="shared" si="20"/>
        <v>Pas jeudi</v>
      </c>
      <c r="U543" t="str">
        <f t="shared" si="21"/>
        <v>Pas vendredi</v>
      </c>
      <c r="V543" t="str">
        <f t="shared" si="22"/>
        <v>Pas samedi</v>
      </c>
      <c r="W543" t="str">
        <f t="shared" si="23"/>
        <v>Pas dimanche</v>
      </c>
    </row>
    <row r="544" spans="14:23" x14ac:dyDescent="0.25">
      <c r="N544">
        <f t="shared" si="14"/>
        <v>0</v>
      </c>
      <c r="O544" t="b">
        <f t="shared" si="15"/>
        <v>0</v>
      </c>
      <c r="P544" t="b">
        <f t="shared" si="16"/>
        <v>0</v>
      </c>
      <c r="Q544" t="str">
        <f t="shared" si="17"/>
        <v>Pas lundi</v>
      </c>
      <c r="R544" t="str">
        <f t="shared" si="18"/>
        <v>Pas mardi</v>
      </c>
      <c r="S544" t="str">
        <f t="shared" si="19"/>
        <v>Pas mercredi</v>
      </c>
      <c r="T544" t="str">
        <f t="shared" si="20"/>
        <v>Pas jeudi</v>
      </c>
      <c r="U544" t="str">
        <f t="shared" si="21"/>
        <v>Pas vendredi</v>
      </c>
      <c r="V544" t="str">
        <f t="shared" si="22"/>
        <v>Pas samedi</v>
      </c>
      <c r="W544" t="str">
        <f t="shared" si="23"/>
        <v>Pas dimanche</v>
      </c>
    </row>
    <row r="545" spans="14:23" x14ac:dyDescent="0.25">
      <c r="N545">
        <f t="shared" si="14"/>
        <v>0</v>
      </c>
      <c r="O545" t="b">
        <f t="shared" si="15"/>
        <v>0</v>
      </c>
      <c r="P545" t="b">
        <f t="shared" si="16"/>
        <v>0</v>
      </c>
      <c r="Q545" t="str">
        <f t="shared" si="17"/>
        <v>Pas lundi</v>
      </c>
      <c r="R545" t="str">
        <f t="shared" si="18"/>
        <v>Pas mardi</v>
      </c>
      <c r="S545" t="str">
        <f t="shared" si="19"/>
        <v>Pas mercredi</v>
      </c>
      <c r="T545" t="str">
        <f t="shared" si="20"/>
        <v>Pas jeudi</v>
      </c>
      <c r="U545" t="str">
        <f t="shared" si="21"/>
        <v>Pas vendredi</v>
      </c>
      <c r="V545" t="str">
        <f t="shared" si="22"/>
        <v>Pas samedi</v>
      </c>
      <c r="W545" t="str">
        <f t="shared" si="23"/>
        <v>Pas dimanche</v>
      </c>
    </row>
    <row r="546" spans="14:23" x14ac:dyDescent="0.25">
      <c r="N546">
        <f t="shared" si="14"/>
        <v>0</v>
      </c>
      <c r="O546" t="b">
        <f t="shared" si="15"/>
        <v>0</v>
      </c>
      <c r="P546" t="b">
        <f t="shared" si="16"/>
        <v>0</v>
      </c>
      <c r="Q546" t="str">
        <f t="shared" si="17"/>
        <v>Pas lundi</v>
      </c>
      <c r="R546" t="str">
        <f t="shared" si="18"/>
        <v>Pas mardi</v>
      </c>
      <c r="S546" t="str">
        <f t="shared" si="19"/>
        <v>Pas mercredi</v>
      </c>
      <c r="T546" t="str">
        <f t="shared" si="20"/>
        <v>Pas jeudi</v>
      </c>
      <c r="U546" t="str">
        <f t="shared" si="21"/>
        <v>Pas vendredi</v>
      </c>
      <c r="V546" t="str">
        <f t="shared" si="22"/>
        <v>Pas samedi</v>
      </c>
      <c r="W546" t="str">
        <f t="shared" si="23"/>
        <v>Pas dimanche</v>
      </c>
    </row>
    <row r="547" spans="14:23" x14ac:dyDescent="0.25">
      <c r="N547">
        <f t="shared" si="14"/>
        <v>0</v>
      </c>
      <c r="O547" t="b">
        <f t="shared" si="15"/>
        <v>0</v>
      </c>
      <c r="P547" t="b">
        <f t="shared" si="16"/>
        <v>0</v>
      </c>
      <c r="Q547" t="str">
        <f t="shared" si="17"/>
        <v>Pas lundi</v>
      </c>
      <c r="R547" t="str">
        <f t="shared" si="18"/>
        <v>Pas mardi</v>
      </c>
      <c r="S547" t="str">
        <f t="shared" si="19"/>
        <v>Pas mercredi</v>
      </c>
      <c r="T547" t="str">
        <f t="shared" si="20"/>
        <v>Pas jeudi</v>
      </c>
      <c r="U547" t="str">
        <f t="shared" si="21"/>
        <v>Pas vendredi</v>
      </c>
      <c r="V547" t="str">
        <f t="shared" si="22"/>
        <v>Pas samedi</v>
      </c>
      <c r="W547" t="str">
        <f t="shared" si="23"/>
        <v>Pas dimanche</v>
      </c>
    </row>
    <row r="548" spans="14:23" x14ac:dyDescent="0.25">
      <c r="N548">
        <f t="shared" si="14"/>
        <v>0</v>
      </c>
      <c r="O548" t="b">
        <f t="shared" si="15"/>
        <v>0</v>
      </c>
      <c r="P548" t="b">
        <f t="shared" si="16"/>
        <v>0</v>
      </c>
      <c r="Q548" t="str">
        <f t="shared" si="17"/>
        <v>Pas lundi</v>
      </c>
      <c r="R548" t="str">
        <f t="shared" si="18"/>
        <v>Pas mardi</v>
      </c>
      <c r="S548" t="str">
        <f t="shared" si="19"/>
        <v>Pas mercredi</v>
      </c>
      <c r="T548" t="str">
        <f t="shared" si="20"/>
        <v>Pas jeudi</v>
      </c>
      <c r="U548" t="str">
        <f t="shared" si="21"/>
        <v>Pas vendredi</v>
      </c>
      <c r="V548" t="str">
        <f t="shared" si="22"/>
        <v>Pas samedi</v>
      </c>
      <c r="W548" t="str">
        <f t="shared" si="23"/>
        <v>Pas dimanche</v>
      </c>
    </row>
    <row r="549" spans="14:23" x14ac:dyDescent="0.25">
      <c r="N549">
        <f t="shared" si="14"/>
        <v>0</v>
      </c>
      <c r="O549" t="b">
        <f t="shared" si="15"/>
        <v>0</v>
      </c>
      <c r="P549" t="b">
        <f t="shared" si="16"/>
        <v>0</v>
      </c>
      <c r="Q549" t="str">
        <f t="shared" si="17"/>
        <v>Pas lundi</v>
      </c>
      <c r="R549" t="str">
        <f t="shared" si="18"/>
        <v>Pas mardi</v>
      </c>
      <c r="S549" t="str">
        <f t="shared" si="19"/>
        <v>Pas mercredi</v>
      </c>
      <c r="T549" t="str">
        <f t="shared" si="20"/>
        <v>Pas jeudi</v>
      </c>
      <c r="U549" t="str">
        <f t="shared" si="21"/>
        <v>Pas vendredi</v>
      </c>
      <c r="V549" t="str">
        <f t="shared" si="22"/>
        <v>Pas samedi</v>
      </c>
      <c r="W549" t="str">
        <f t="shared" si="23"/>
        <v>Pas dimanche</v>
      </c>
    </row>
    <row r="550" spans="14:23" x14ac:dyDescent="0.25">
      <c r="N550">
        <f t="shared" si="14"/>
        <v>0</v>
      </c>
      <c r="O550" t="b">
        <f t="shared" si="15"/>
        <v>0</v>
      </c>
      <c r="P550" t="b">
        <f t="shared" si="16"/>
        <v>0</v>
      </c>
      <c r="Q550" t="str">
        <f t="shared" si="17"/>
        <v>Pas lundi</v>
      </c>
      <c r="R550" t="str">
        <f t="shared" si="18"/>
        <v>Pas mardi</v>
      </c>
      <c r="S550" t="str">
        <f t="shared" si="19"/>
        <v>Pas mercredi</v>
      </c>
      <c r="T550" t="str">
        <f t="shared" si="20"/>
        <v>Pas jeudi</v>
      </c>
      <c r="U550" t="str">
        <f t="shared" si="21"/>
        <v>Pas vendredi</v>
      </c>
      <c r="V550" t="str">
        <f t="shared" si="22"/>
        <v>Pas samedi</v>
      </c>
      <c r="W550" t="str">
        <f t="shared" si="23"/>
        <v>Pas dimanche</v>
      </c>
    </row>
    <row r="551" spans="14:23" x14ac:dyDescent="0.25">
      <c r="N551">
        <f t="shared" si="14"/>
        <v>0</v>
      </c>
      <c r="O551" t="b">
        <f t="shared" si="15"/>
        <v>0</v>
      </c>
      <c r="P551" t="b">
        <f t="shared" si="16"/>
        <v>0</v>
      </c>
      <c r="Q551" t="str">
        <f t="shared" si="17"/>
        <v>Pas lundi</v>
      </c>
      <c r="R551" t="str">
        <f t="shared" si="18"/>
        <v>Pas mardi</v>
      </c>
      <c r="S551" t="str">
        <f t="shared" si="19"/>
        <v>Pas mercredi</v>
      </c>
      <c r="T551" t="str">
        <f t="shared" si="20"/>
        <v>Pas jeudi</v>
      </c>
      <c r="U551" t="str">
        <f t="shared" si="21"/>
        <v>Pas vendredi</v>
      </c>
      <c r="V551" t="str">
        <f t="shared" si="22"/>
        <v>Pas samedi</v>
      </c>
      <c r="W551" t="str">
        <f t="shared" si="23"/>
        <v>Pas dimanche</v>
      </c>
    </row>
    <row r="552" spans="14:23" x14ac:dyDescent="0.25">
      <c r="N552">
        <f t="shared" si="14"/>
        <v>0</v>
      </c>
      <c r="O552" t="b">
        <f t="shared" si="15"/>
        <v>0</v>
      </c>
      <c r="P552" t="b">
        <f t="shared" si="16"/>
        <v>0</v>
      </c>
      <c r="Q552" t="str">
        <f t="shared" si="17"/>
        <v>Pas lundi</v>
      </c>
      <c r="R552" t="str">
        <f t="shared" si="18"/>
        <v>Pas mardi</v>
      </c>
      <c r="S552" t="str">
        <f t="shared" si="19"/>
        <v>Pas mercredi</v>
      </c>
      <c r="T552" t="str">
        <f t="shared" si="20"/>
        <v>Pas jeudi</v>
      </c>
      <c r="U552" t="str">
        <f t="shared" si="21"/>
        <v>Pas vendredi</v>
      </c>
      <c r="V552" t="str">
        <f t="shared" si="22"/>
        <v>Pas samedi</v>
      </c>
      <c r="W552" t="str">
        <f t="shared" si="23"/>
        <v>Pas dimanche</v>
      </c>
    </row>
    <row r="553" spans="14:23" x14ac:dyDescent="0.25">
      <c r="N553">
        <f t="shared" si="14"/>
        <v>0</v>
      </c>
      <c r="O553" t="b">
        <f t="shared" si="15"/>
        <v>0</v>
      </c>
      <c r="P553" t="b">
        <f t="shared" si="16"/>
        <v>0</v>
      </c>
      <c r="Q553" t="str">
        <f t="shared" si="17"/>
        <v>Pas lundi</v>
      </c>
      <c r="R553" t="str">
        <f t="shared" si="18"/>
        <v>Pas mardi</v>
      </c>
      <c r="S553" t="str">
        <f t="shared" si="19"/>
        <v>Pas mercredi</v>
      </c>
      <c r="T553" t="str">
        <f t="shared" si="20"/>
        <v>Pas jeudi</v>
      </c>
      <c r="U553" t="str">
        <f t="shared" si="21"/>
        <v>Pas vendredi</v>
      </c>
      <c r="V553" t="str">
        <f t="shared" si="22"/>
        <v>Pas samedi</v>
      </c>
      <c r="W553" t="str">
        <f t="shared" si="23"/>
        <v>Pas dimanche</v>
      </c>
    </row>
    <row r="554" spans="14:23" x14ac:dyDescent="0.25">
      <c r="N554">
        <f t="shared" si="14"/>
        <v>0</v>
      </c>
      <c r="O554" t="b">
        <f t="shared" si="15"/>
        <v>0</v>
      </c>
      <c r="P554" t="b">
        <f t="shared" si="16"/>
        <v>0</v>
      </c>
      <c r="Q554" t="str">
        <f t="shared" si="17"/>
        <v>Pas lundi</v>
      </c>
      <c r="R554" t="str">
        <f t="shared" si="18"/>
        <v>Pas mardi</v>
      </c>
      <c r="S554" t="str">
        <f t="shared" si="19"/>
        <v>Pas mercredi</v>
      </c>
      <c r="T554" t="str">
        <f t="shared" si="20"/>
        <v>Pas jeudi</v>
      </c>
      <c r="U554" t="str">
        <f t="shared" si="21"/>
        <v>Pas vendredi</v>
      </c>
      <c r="V554" t="str">
        <f t="shared" si="22"/>
        <v>Pas samedi</v>
      </c>
      <c r="W554" t="str">
        <f t="shared" si="23"/>
        <v>Pas dimanche</v>
      </c>
    </row>
    <row r="555" spans="14:23" x14ac:dyDescent="0.25">
      <c r="N555">
        <f t="shared" si="14"/>
        <v>0</v>
      </c>
      <c r="O555" t="b">
        <f t="shared" si="15"/>
        <v>0</v>
      </c>
      <c r="P555" t="b">
        <f t="shared" si="16"/>
        <v>0</v>
      </c>
      <c r="Q555" t="str">
        <f t="shared" si="17"/>
        <v>Pas lundi</v>
      </c>
      <c r="R555" t="str">
        <f t="shared" si="18"/>
        <v>Pas mardi</v>
      </c>
      <c r="S555" t="str">
        <f t="shared" si="19"/>
        <v>Pas mercredi</v>
      </c>
      <c r="T555" t="str">
        <f t="shared" si="20"/>
        <v>Pas jeudi</v>
      </c>
      <c r="U555" t="str">
        <f t="shared" si="21"/>
        <v>Pas vendredi</v>
      </c>
      <c r="V555" t="str">
        <f t="shared" si="22"/>
        <v>Pas samedi</v>
      </c>
      <c r="W555" t="str">
        <f t="shared" si="23"/>
        <v>Pas dimanche</v>
      </c>
    </row>
    <row r="556" spans="14:23" x14ac:dyDescent="0.25">
      <c r="N556">
        <f t="shared" si="14"/>
        <v>0</v>
      </c>
      <c r="O556" t="b">
        <f t="shared" si="15"/>
        <v>0</v>
      </c>
      <c r="P556" t="b">
        <f t="shared" si="16"/>
        <v>0</v>
      </c>
      <c r="Q556" t="str">
        <f t="shared" si="17"/>
        <v>Pas lundi</v>
      </c>
      <c r="R556" t="str">
        <f t="shared" si="18"/>
        <v>Pas mardi</v>
      </c>
      <c r="S556" t="str">
        <f t="shared" si="19"/>
        <v>Pas mercredi</v>
      </c>
      <c r="T556" t="str">
        <f t="shared" si="20"/>
        <v>Pas jeudi</v>
      </c>
      <c r="U556" t="str">
        <f t="shared" si="21"/>
        <v>Pas vendredi</v>
      </c>
      <c r="V556" t="str">
        <f t="shared" si="22"/>
        <v>Pas samedi</v>
      </c>
      <c r="W556" t="str">
        <f t="shared" si="23"/>
        <v>Pas dimanche</v>
      </c>
    </row>
    <row r="557" spans="14:23" x14ac:dyDescent="0.25">
      <c r="N557">
        <f t="shared" si="14"/>
        <v>0</v>
      </c>
      <c r="O557" t="b">
        <f t="shared" si="15"/>
        <v>0</v>
      </c>
      <c r="P557" t="b">
        <f t="shared" si="16"/>
        <v>0</v>
      </c>
      <c r="Q557" t="str">
        <f t="shared" si="17"/>
        <v>Pas lundi</v>
      </c>
      <c r="R557" t="str">
        <f t="shared" si="18"/>
        <v>Pas mardi</v>
      </c>
      <c r="S557" t="str">
        <f t="shared" si="19"/>
        <v>Pas mercredi</v>
      </c>
      <c r="T557" t="str">
        <f t="shared" si="20"/>
        <v>Pas jeudi</v>
      </c>
      <c r="U557" t="str">
        <f t="shared" si="21"/>
        <v>Pas vendredi</v>
      </c>
      <c r="V557" t="str">
        <f t="shared" si="22"/>
        <v>Pas samedi</v>
      </c>
      <c r="W557" t="str">
        <f t="shared" si="23"/>
        <v>Pas dimanche</v>
      </c>
    </row>
    <row r="558" spans="14:23" x14ac:dyDescent="0.25">
      <c r="N558">
        <f t="shared" si="14"/>
        <v>0</v>
      </c>
      <c r="O558" t="b">
        <f t="shared" si="15"/>
        <v>0</v>
      </c>
      <c r="P558" t="b">
        <f t="shared" si="16"/>
        <v>0</v>
      </c>
      <c r="Q558" t="str">
        <f t="shared" si="17"/>
        <v>Pas lundi</v>
      </c>
      <c r="R558" t="str">
        <f t="shared" si="18"/>
        <v>Pas mardi</v>
      </c>
      <c r="S558" t="str">
        <f t="shared" si="19"/>
        <v>Pas mercredi</v>
      </c>
      <c r="T558" t="str">
        <f t="shared" si="20"/>
        <v>Pas jeudi</v>
      </c>
      <c r="U558" t="str">
        <f t="shared" si="21"/>
        <v>Pas vendredi</v>
      </c>
      <c r="V558" t="str">
        <f t="shared" si="22"/>
        <v>Pas samedi</v>
      </c>
      <c r="W558" t="str">
        <f t="shared" si="23"/>
        <v>Pas dimanche</v>
      </c>
    </row>
    <row r="559" spans="14:23" x14ac:dyDescent="0.25">
      <c r="N559">
        <f t="shared" si="14"/>
        <v>0</v>
      </c>
      <c r="O559" t="b">
        <f t="shared" si="15"/>
        <v>0</v>
      </c>
      <c r="P559" t="b">
        <f t="shared" si="16"/>
        <v>0</v>
      </c>
      <c r="Q559" t="str">
        <f t="shared" si="17"/>
        <v>Pas lundi</v>
      </c>
      <c r="R559" t="str">
        <f t="shared" si="18"/>
        <v>Pas mardi</v>
      </c>
      <c r="S559" t="str">
        <f t="shared" si="19"/>
        <v>Pas mercredi</v>
      </c>
      <c r="T559" t="str">
        <f t="shared" si="20"/>
        <v>Pas jeudi</v>
      </c>
      <c r="U559" t="str">
        <f t="shared" si="21"/>
        <v>Pas vendredi</v>
      </c>
      <c r="V559" t="str">
        <f t="shared" si="22"/>
        <v>Pas samedi</v>
      </c>
      <c r="W559" t="str">
        <f t="shared" si="23"/>
        <v>Pas dimanche</v>
      </c>
    </row>
    <row r="560" spans="14:23" x14ac:dyDescent="0.25">
      <c r="N560">
        <f t="shared" si="14"/>
        <v>0</v>
      </c>
      <c r="O560" t="b">
        <f t="shared" si="15"/>
        <v>0</v>
      </c>
      <c r="P560" t="b">
        <f t="shared" si="16"/>
        <v>0</v>
      </c>
      <c r="Q560" t="str">
        <f t="shared" si="17"/>
        <v>Pas lundi</v>
      </c>
      <c r="R560" t="str">
        <f t="shared" si="18"/>
        <v>Pas mardi</v>
      </c>
      <c r="S560" t="str">
        <f t="shared" si="19"/>
        <v>Pas mercredi</v>
      </c>
      <c r="T560" t="str">
        <f t="shared" si="20"/>
        <v>Pas jeudi</v>
      </c>
      <c r="U560" t="str">
        <f t="shared" si="21"/>
        <v>Pas vendredi</v>
      </c>
      <c r="V560" t="str">
        <f t="shared" si="22"/>
        <v>Pas samedi</v>
      </c>
      <c r="W560" t="str">
        <f t="shared" si="23"/>
        <v>Pas dimanche</v>
      </c>
    </row>
    <row r="561" spans="14:23" x14ac:dyDescent="0.25">
      <c r="N561">
        <f t="shared" si="14"/>
        <v>0</v>
      </c>
      <c r="O561" t="b">
        <f t="shared" si="15"/>
        <v>0</v>
      </c>
      <c r="P561" t="b">
        <f t="shared" si="16"/>
        <v>0</v>
      </c>
      <c r="Q561" t="str">
        <f t="shared" si="17"/>
        <v>Pas lundi</v>
      </c>
      <c r="R561" t="str">
        <f t="shared" si="18"/>
        <v>Pas mardi</v>
      </c>
      <c r="S561" t="str">
        <f t="shared" si="19"/>
        <v>Pas mercredi</v>
      </c>
      <c r="T561" t="str">
        <f t="shared" si="20"/>
        <v>Pas jeudi</v>
      </c>
      <c r="U561" t="str">
        <f t="shared" si="21"/>
        <v>Pas vendredi</v>
      </c>
      <c r="V561" t="str">
        <f t="shared" si="22"/>
        <v>Pas samedi</v>
      </c>
      <c r="W561" t="str">
        <f t="shared" si="23"/>
        <v>Pas dimanche</v>
      </c>
    </row>
    <row r="562" spans="14:23" x14ac:dyDescent="0.25">
      <c r="N562">
        <f t="shared" si="14"/>
        <v>0</v>
      </c>
      <c r="O562" t="b">
        <f t="shared" si="15"/>
        <v>0</v>
      </c>
      <c r="P562" t="b">
        <f t="shared" si="16"/>
        <v>0</v>
      </c>
      <c r="Q562" t="str">
        <f t="shared" si="17"/>
        <v>Pas lundi</v>
      </c>
      <c r="R562" t="str">
        <f t="shared" si="18"/>
        <v>Pas mardi</v>
      </c>
      <c r="S562" t="str">
        <f t="shared" si="19"/>
        <v>Pas mercredi</v>
      </c>
      <c r="T562" t="str">
        <f t="shared" si="20"/>
        <v>Pas jeudi</v>
      </c>
      <c r="U562" t="str">
        <f t="shared" si="21"/>
        <v>Pas vendredi</v>
      </c>
      <c r="V562" t="str">
        <f t="shared" si="22"/>
        <v>Pas samedi</v>
      </c>
      <c r="W562" t="str">
        <f t="shared" si="23"/>
        <v>Pas dimanche</v>
      </c>
    </row>
    <row r="563" spans="14:23" x14ac:dyDescent="0.25">
      <c r="N563">
        <f t="shared" si="14"/>
        <v>0</v>
      </c>
      <c r="O563" t="b">
        <f t="shared" si="15"/>
        <v>0</v>
      </c>
      <c r="P563" t="b">
        <f t="shared" si="16"/>
        <v>0</v>
      </c>
      <c r="Q563" t="str">
        <f t="shared" si="17"/>
        <v>Pas lundi</v>
      </c>
      <c r="R563" t="str">
        <f t="shared" si="18"/>
        <v>Pas mardi</v>
      </c>
      <c r="S563" t="str">
        <f t="shared" si="19"/>
        <v>Pas mercredi</v>
      </c>
      <c r="T563" t="str">
        <f t="shared" si="20"/>
        <v>Pas jeudi</v>
      </c>
      <c r="U563" t="str">
        <f t="shared" si="21"/>
        <v>Pas vendredi</v>
      </c>
      <c r="V563" t="str">
        <f t="shared" si="22"/>
        <v>Pas samedi</v>
      </c>
      <c r="W563" t="str">
        <f t="shared" si="23"/>
        <v>Pas dimanche</v>
      </c>
    </row>
    <row r="564" spans="14:23" x14ac:dyDescent="0.25">
      <c r="N564">
        <f t="shared" si="14"/>
        <v>0</v>
      </c>
      <c r="O564" t="b">
        <f t="shared" si="15"/>
        <v>0</v>
      </c>
      <c r="P564" t="b">
        <f t="shared" si="16"/>
        <v>0</v>
      </c>
      <c r="Q564" t="str">
        <f t="shared" si="17"/>
        <v>Pas lundi</v>
      </c>
      <c r="R564" t="str">
        <f t="shared" si="18"/>
        <v>Pas mardi</v>
      </c>
      <c r="S564" t="str">
        <f t="shared" si="19"/>
        <v>Pas mercredi</v>
      </c>
      <c r="T564" t="str">
        <f t="shared" si="20"/>
        <v>Pas jeudi</v>
      </c>
      <c r="U564" t="str">
        <f t="shared" si="21"/>
        <v>Pas vendredi</v>
      </c>
      <c r="V564" t="str">
        <f t="shared" si="22"/>
        <v>Pas samedi</v>
      </c>
      <c r="W564" t="str">
        <f t="shared" si="23"/>
        <v>Pas dimanche</v>
      </c>
    </row>
    <row r="565" spans="14:23" x14ac:dyDescent="0.25">
      <c r="N565">
        <f t="shared" ref="N565:N600" si="24">O565+P565</f>
        <v>0</v>
      </c>
      <c r="O565" t="b">
        <f t="shared" ref="O565:O600" si="25">IF(D565="ROUTINE",IF(E565&gt;1440,2,1))</f>
        <v>0</v>
      </c>
      <c r="P565" t="b">
        <f t="shared" ref="P565:P600" si="26">IF(D565="URGENT",IF(E565&gt;1440,2,1))</f>
        <v>0</v>
      </c>
      <c r="Q565" t="str">
        <f t="shared" ref="Q565:Q600" si="27">IF(C565="Lundi",N565,"Pas lundi")</f>
        <v>Pas lundi</v>
      </c>
      <c r="R565" t="str">
        <f t="shared" ref="R565:R600" si="28">IF(C565="Mardi",N565,"Pas mardi")</f>
        <v>Pas mardi</v>
      </c>
      <c r="S565" t="str">
        <f t="shared" ref="S565:S600" si="29">IF(C565="Mercredi",N565,"Pas mercredi")</f>
        <v>Pas mercredi</v>
      </c>
      <c r="T565" t="str">
        <f t="shared" ref="T565:T600" si="30">IF(C565="Jeudi",N565,"Pas jeudi")</f>
        <v>Pas jeudi</v>
      </c>
      <c r="U565" t="str">
        <f t="shared" ref="U565:U600" si="31">IF(C565="Vendredi",N565,"Pas vendredi")</f>
        <v>Pas vendredi</v>
      </c>
      <c r="V565" t="str">
        <f t="shared" ref="V565:V600" si="32">IF(C565="Samedi",N565,"Pas samedi")</f>
        <v>Pas samedi</v>
      </c>
      <c r="W565" t="str">
        <f t="shared" ref="W565:W600" si="33">IF(C565="Dimanche",N565,"Pas dimanche")</f>
        <v>Pas dimanche</v>
      </c>
    </row>
    <row r="566" spans="14:23" x14ac:dyDescent="0.25">
      <c r="N566">
        <f t="shared" si="24"/>
        <v>0</v>
      </c>
      <c r="O566" t="b">
        <f t="shared" si="25"/>
        <v>0</v>
      </c>
      <c r="P566" t="b">
        <f t="shared" si="26"/>
        <v>0</v>
      </c>
      <c r="Q566" t="str">
        <f t="shared" si="27"/>
        <v>Pas lundi</v>
      </c>
      <c r="R566" t="str">
        <f t="shared" si="28"/>
        <v>Pas mardi</v>
      </c>
      <c r="S566" t="str">
        <f t="shared" si="29"/>
        <v>Pas mercredi</v>
      </c>
      <c r="T566" t="str">
        <f t="shared" si="30"/>
        <v>Pas jeudi</v>
      </c>
      <c r="U566" t="str">
        <f t="shared" si="31"/>
        <v>Pas vendredi</v>
      </c>
      <c r="V566" t="str">
        <f t="shared" si="32"/>
        <v>Pas samedi</v>
      </c>
      <c r="W566" t="str">
        <f t="shared" si="33"/>
        <v>Pas dimanche</v>
      </c>
    </row>
    <row r="567" spans="14:23" x14ac:dyDescent="0.25">
      <c r="N567">
        <f t="shared" si="24"/>
        <v>0</v>
      </c>
      <c r="O567" t="b">
        <f t="shared" si="25"/>
        <v>0</v>
      </c>
      <c r="P567" t="b">
        <f t="shared" si="26"/>
        <v>0</v>
      </c>
      <c r="Q567" t="str">
        <f t="shared" si="27"/>
        <v>Pas lundi</v>
      </c>
      <c r="R567" t="str">
        <f t="shared" si="28"/>
        <v>Pas mardi</v>
      </c>
      <c r="S567" t="str">
        <f t="shared" si="29"/>
        <v>Pas mercredi</v>
      </c>
      <c r="T567" t="str">
        <f t="shared" si="30"/>
        <v>Pas jeudi</v>
      </c>
      <c r="U567" t="str">
        <f t="shared" si="31"/>
        <v>Pas vendredi</v>
      </c>
      <c r="V567" t="str">
        <f t="shared" si="32"/>
        <v>Pas samedi</v>
      </c>
      <c r="W567" t="str">
        <f t="shared" si="33"/>
        <v>Pas dimanche</v>
      </c>
    </row>
    <row r="568" spans="14:23" x14ac:dyDescent="0.25">
      <c r="N568">
        <f t="shared" si="24"/>
        <v>0</v>
      </c>
      <c r="O568" t="b">
        <f t="shared" si="25"/>
        <v>0</v>
      </c>
      <c r="P568" t="b">
        <f t="shared" si="26"/>
        <v>0</v>
      </c>
      <c r="Q568" t="str">
        <f t="shared" si="27"/>
        <v>Pas lundi</v>
      </c>
      <c r="R568" t="str">
        <f t="shared" si="28"/>
        <v>Pas mardi</v>
      </c>
      <c r="S568" t="str">
        <f t="shared" si="29"/>
        <v>Pas mercredi</v>
      </c>
      <c r="T568" t="str">
        <f t="shared" si="30"/>
        <v>Pas jeudi</v>
      </c>
      <c r="U568" t="str">
        <f t="shared" si="31"/>
        <v>Pas vendredi</v>
      </c>
      <c r="V568" t="str">
        <f t="shared" si="32"/>
        <v>Pas samedi</v>
      </c>
      <c r="W568" t="str">
        <f t="shared" si="33"/>
        <v>Pas dimanche</v>
      </c>
    </row>
    <row r="569" spans="14:23" x14ac:dyDescent="0.25">
      <c r="N569">
        <f t="shared" si="24"/>
        <v>0</v>
      </c>
      <c r="O569" t="b">
        <f t="shared" si="25"/>
        <v>0</v>
      </c>
      <c r="P569" t="b">
        <f t="shared" si="26"/>
        <v>0</v>
      </c>
      <c r="Q569" t="str">
        <f t="shared" si="27"/>
        <v>Pas lundi</v>
      </c>
      <c r="R569" t="str">
        <f t="shared" si="28"/>
        <v>Pas mardi</v>
      </c>
      <c r="S569" t="str">
        <f t="shared" si="29"/>
        <v>Pas mercredi</v>
      </c>
      <c r="T569" t="str">
        <f t="shared" si="30"/>
        <v>Pas jeudi</v>
      </c>
      <c r="U569" t="str">
        <f t="shared" si="31"/>
        <v>Pas vendredi</v>
      </c>
      <c r="V569" t="str">
        <f t="shared" si="32"/>
        <v>Pas samedi</v>
      </c>
      <c r="W569" t="str">
        <f t="shared" si="33"/>
        <v>Pas dimanche</v>
      </c>
    </row>
    <row r="570" spans="14:23" x14ac:dyDescent="0.25">
      <c r="N570">
        <f t="shared" si="24"/>
        <v>0</v>
      </c>
      <c r="O570" t="b">
        <f t="shared" si="25"/>
        <v>0</v>
      </c>
      <c r="P570" t="b">
        <f t="shared" si="26"/>
        <v>0</v>
      </c>
      <c r="Q570" t="str">
        <f t="shared" si="27"/>
        <v>Pas lundi</v>
      </c>
      <c r="R570" t="str">
        <f t="shared" si="28"/>
        <v>Pas mardi</v>
      </c>
      <c r="S570" t="str">
        <f t="shared" si="29"/>
        <v>Pas mercredi</v>
      </c>
      <c r="T570" t="str">
        <f t="shared" si="30"/>
        <v>Pas jeudi</v>
      </c>
      <c r="U570" t="str">
        <f t="shared" si="31"/>
        <v>Pas vendredi</v>
      </c>
      <c r="V570" t="str">
        <f t="shared" si="32"/>
        <v>Pas samedi</v>
      </c>
      <c r="W570" t="str">
        <f t="shared" si="33"/>
        <v>Pas dimanche</v>
      </c>
    </row>
    <row r="571" spans="14:23" x14ac:dyDescent="0.25">
      <c r="N571">
        <f t="shared" si="24"/>
        <v>0</v>
      </c>
      <c r="O571" t="b">
        <f t="shared" si="25"/>
        <v>0</v>
      </c>
      <c r="P571" t="b">
        <f t="shared" si="26"/>
        <v>0</v>
      </c>
      <c r="Q571" t="str">
        <f t="shared" si="27"/>
        <v>Pas lundi</v>
      </c>
      <c r="R571" t="str">
        <f t="shared" si="28"/>
        <v>Pas mardi</v>
      </c>
      <c r="S571" t="str">
        <f t="shared" si="29"/>
        <v>Pas mercredi</v>
      </c>
      <c r="T571" t="str">
        <f t="shared" si="30"/>
        <v>Pas jeudi</v>
      </c>
      <c r="U571" t="str">
        <f t="shared" si="31"/>
        <v>Pas vendredi</v>
      </c>
      <c r="V571" t="str">
        <f t="shared" si="32"/>
        <v>Pas samedi</v>
      </c>
      <c r="W571" t="str">
        <f t="shared" si="33"/>
        <v>Pas dimanche</v>
      </c>
    </row>
    <row r="572" spans="14:23" x14ac:dyDescent="0.25">
      <c r="N572">
        <f t="shared" si="24"/>
        <v>0</v>
      </c>
      <c r="O572" t="b">
        <f t="shared" si="25"/>
        <v>0</v>
      </c>
      <c r="P572" t="b">
        <f t="shared" si="26"/>
        <v>0</v>
      </c>
      <c r="Q572" t="str">
        <f t="shared" si="27"/>
        <v>Pas lundi</v>
      </c>
      <c r="R572" t="str">
        <f t="shared" si="28"/>
        <v>Pas mardi</v>
      </c>
      <c r="S572" t="str">
        <f t="shared" si="29"/>
        <v>Pas mercredi</v>
      </c>
      <c r="T572" t="str">
        <f t="shared" si="30"/>
        <v>Pas jeudi</v>
      </c>
      <c r="U572" t="str">
        <f t="shared" si="31"/>
        <v>Pas vendredi</v>
      </c>
      <c r="V572" t="str">
        <f t="shared" si="32"/>
        <v>Pas samedi</v>
      </c>
      <c r="W572" t="str">
        <f t="shared" si="33"/>
        <v>Pas dimanche</v>
      </c>
    </row>
    <row r="573" spans="14:23" x14ac:dyDescent="0.25">
      <c r="N573">
        <f t="shared" si="24"/>
        <v>0</v>
      </c>
      <c r="O573" t="b">
        <f t="shared" si="25"/>
        <v>0</v>
      </c>
      <c r="P573" t="b">
        <f t="shared" si="26"/>
        <v>0</v>
      </c>
      <c r="Q573" t="str">
        <f t="shared" si="27"/>
        <v>Pas lundi</v>
      </c>
      <c r="R573" t="str">
        <f t="shared" si="28"/>
        <v>Pas mardi</v>
      </c>
      <c r="S573" t="str">
        <f t="shared" si="29"/>
        <v>Pas mercredi</v>
      </c>
      <c r="T573" t="str">
        <f t="shared" si="30"/>
        <v>Pas jeudi</v>
      </c>
      <c r="U573" t="str">
        <f t="shared" si="31"/>
        <v>Pas vendredi</v>
      </c>
      <c r="V573" t="str">
        <f t="shared" si="32"/>
        <v>Pas samedi</v>
      </c>
      <c r="W573" t="str">
        <f t="shared" si="33"/>
        <v>Pas dimanche</v>
      </c>
    </row>
    <row r="574" spans="14:23" x14ac:dyDescent="0.25">
      <c r="N574">
        <f t="shared" si="24"/>
        <v>0</v>
      </c>
      <c r="O574" t="b">
        <f t="shared" si="25"/>
        <v>0</v>
      </c>
      <c r="P574" t="b">
        <f t="shared" si="26"/>
        <v>0</v>
      </c>
      <c r="Q574" t="str">
        <f t="shared" si="27"/>
        <v>Pas lundi</v>
      </c>
      <c r="R574" t="str">
        <f t="shared" si="28"/>
        <v>Pas mardi</v>
      </c>
      <c r="S574" t="str">
        <f t="shared" si="29"/>
        <v>Pas mercredi</v>
      </c>
      <c r="T574" t="str">
        <f t="shared" si="30"/>
        <v>Pas jeudi</v>
      </c>
      <c r="U574" t="str">
        <f t="shared" si="31"/>
        <v>Pas vendredi</v>
      </c>
      <c r="V574" t="str">
        <f t="shared" si="32"/>
        <v>Pas samedi</v>
      </c>
      <c r="W574" t="str">
        <f t="shared" si="33"/>
        <v>Pas dimanche</v>
      </c>
    </row>
    <row r="575" spans="14:23" x14ac:dyDescent="0.25">
      <c r="N575">
        <f t="shared" si="24"/>
        <v>0</v>
      </c>
      <c r="O575" t="b">
        <f t="shared" si="25"/>
        <v>0</v>
      </c>
      <c r="P575" t="b">
        <f t="shared" si="26"/>
        <v>0</v>
      </c>
      <c r="Q575" t="str">
        <f t="shared" si="27"/>
        <v>Pas lundi</v>
      </c>
      <c r="R575" t="str">
        <f t="shared" si="28"/>
        <v>Pas mardi</v>
      </c>
      <c r="S575" t="str">
        <f t="shared" si="29"/>
        <v>Pas mercredi</v>
      </c>
      <c r="T575" t="str">
        <f t="shared" si="30"/>
        <v>Pas jeudi</v>
      </c>
      <c r="U575" t="str">
        <f t="shared" si="31"/>
        <v>Pas vendredi</v>
      </c>
      <c r="V575" t="str">
        <f t="shared" si="32"/>
        <v>Pas samedi</v>
      </c>
      <c r="W575" t="str">
        <f t="shared" si="33"/>
        <v>Pas dimanche</v>
      </c>
    </row>
    <row r="576" spans="14:23" x14ac:dyDescent="0.25">
      <c r="N576">
        <f t="shared" si="24"/>
        <v>0</v>
      </c>
      <c r="O576" t="b">
        <f t="shared" si="25"/>
        <v>0</v>
      </c>
      <c r="P576" t="b">
        <f t="shared" si="26"/>
        <v>0</v>
      </c>
      <c r="Q576" t="str">
        <f t="shared" si="27"/>
        <v>Pas lundi</v>
      </c>
      <c r="R576" t="str">
        <f t="shared" si="28"/>
        <v>Pas mardi</v>
      </c>
      <c r="S576" t="str">
        <f t="shared" si="29"/>
        <v>Pas mercredi</v>
      </c>
      <c r="T576" t="str">
        <f t="shared" si="30"/>
        <v>Pas jeudi</v>
      </c>
      <c r="U576" t="str">
        <f t="shared" si="31"/>
        <v>Pas vendredi</v>
      </c>
      <c r="V576" t="str">
        <f t="shared" si="32"/>
        <v>Pas samedi</v>
      </c>
      <c r="W576" t="str">
        <f t="shared" si="33"/>
        <v>Pas dimanche</v>
      </c>
    </row>
    <row r="577" spans="14:23" x14ac:dyDescent="0.25">
      <c r="N577">
        <f t="shared" si="24"/>
        <v>0</v>
      </c>
      <c r="O577" t="b">
        <f t="shared" si="25"/>
        <v>0</v>
      </c>
      <c r="P577" t="b">
        <f t="shared" si="26"/>
        <v>0</v>
      </c>
      <c r="Q577" t="str">
        <f t="shared" si="27"/>
        <v>Pas lundi</v>
      </c>
      <c r="R577" t="str">
        <f t="shared" si="28"/>
        <v>Pas mardi</v>
      </c>
      <c r="S577" t="str">
        <f t="shared" si="29"/>
        <v>Pas mercredi</v>
      </c>
      <c r="T577" t="str">
        <f t="shared" si="30"/>
        <v>Pas jeudi</v>
      </c>
      <c r="U577" t="str">
        <f t="shared" si="31"/>
        <v>Pas vendredi</v>
      </c>
      <c r="V577" t="str">
        <f t="shared" si="32"/>
        <v>Pas samedi</v>
      </c>
      <c r="W577" t="str">
        <f t="shared" si="33"/>
        <v>Pas dimanche</v>
      </c>
    </row>
    <row r="578" spans="14:23" x14ac:dyDescent="0.25">
      <c r="N578">
        <f t="shared" si="24"/>
        <v>0</v>
      </c>
      <c r="O578" t="b">
        <f t="shared" si="25"/>
        <v>0</v>
      </c>
      <c r="P578" t="b">
        <f t="shared" si="26"/>
        <v>0</v>
      </c>
      <c r="Q578" t="str">
        <f t="shared" si="27"/>
        <v>Pas lundi</v>
      </c>
      <c r="R578" t="str">
        <f t="shared" si="28"/>
        <v>Pas mardi</v>
      </c>
      <c r="S578" t="str">
        <f t="shared" si="29"/>
        <v>Pas mercredi</v>
      </c>
      <c r="T578" t="str">
        <f t="shared" si="30"/>
        <v>Pas jeudi</v>
      </c>
      <c r="U578" t="str">
        <f t="shared" si="31"/>
        <v>Pas vendredi</v>
      </c>
      <c r="V578" t="str">
        <f t="shared" si="32"/>
        <v>Pas samedi</v>
      </c>
      <c r="W578" t="str">
        <f t="shared" si="33"/>
        <v>Pas dimanche</v>
      </c>
    </row>
    <row r="579" spans="14:23" x14ac:dyDescent="0.25">
      <c r="N579">
        <f t="shared" si="24"/>
        <v>0</v>
      </c>
      <c r="O579" t="b">
        <f t="shared" si="25"/>
        <v>0</v>
      </c>
      <c r="P579" t="b">
        <f t="shared" si="26"/>
        <v>0</v>
      </c>
      <c r="Q579" t="str">
        <f t="shared" si="27"/>
        <v>Pas lundi</v>
      </c>
      <c r="R579" t="str">
        <f t="shared" si="28"/>
        <v>Pas mardi</v>
      </c>
      <c r="S579" t="str">
        <f t="shared" si="29"/>
        <v>Pas mercredi</v>
      </c>
      <c r="T579" t="str">
        <f t="shared" si="30"/>
        <v>Pas jeudi</v>
      </c>
      <c r="U579" t="str">
        <f t="shared" si="31"/>
        <v>Pas vendredi</v>
      </c>
      <c r="V579" t="str">
        <f t="shared" si="32"/>
        <v>Pas samedi</v>
      </c>
      <c r="W579" t="str">
        <f t="shared" si="33"/>
        <v>Pas dimanche</v>
      </c>
    </row>
    <row r="580" spans="14:23" x14ac:dyDescent="0.25">
      <c r="N580">
        <f t="shared" si="24"/>
        <v>0</v>
      </c>
      <c r="O580" t="b">
        <f t="shared" si="25"/>
        <v>0</v>
      </c>
      <c r="P580" t="b">
        <f t="shared" si="26"/>
        <v>0</v>
      </c>
      <c r="Q580" t="str">
        <f t="shared" si="27"/>
        <v>Pas lundi</v>
      </c>
      <c r="R580" t="str">
        <f t="shared" si="28"/>
        <v>Pas mardi</v>
      </c>
      <c r="S580" t="str">
        <f t="shared" si="29"/>
        <v>Pas mercredi</v>
      </c>
      <c r="T580" t="str">
        <f t="shared" si="30"/>
        <v>Pas jeudi</v>
      </c>
      <c r="U580" t="str">
        <f t="shared" si="31"/>
        <v>Pas vendredi</v>
      </c>
      <c r="V580" t="str">
        <f t="shared" si="32"/>
        <v>Pas samedi</v>
      </c>
      <c r="W580" t="str">
        <f t="shared" si="33"/>
        <v>Pas dimanche</v>
      </c>
    </row>
    <row r="581" spans="14:23" x14ac:dyDescent="0.25">
      <c r="N581">
        <f t="shared" si="24"/>
        <v>0</v>
      </c>
      <c r="O581" t="b">
        <f t="shared" si="25"/>
        <v>0</v>
      </c>
      <c r="P581" t="b">
        <f t="shared" si="26"/>
        <v>0</v>
      </c>
      <c r="Q581" t="str">
        <f t="shared" si="27"/>
        <v>Pas lundi</v>
      </c>
      <c r="R581" t="str">
        <f t="shared" si="28"/>
        <v>Pas mardi</v>
      </c>
      <c r="S581" t="str">
        <f t="shared" si="29"/>
        <v>Pas mercredi</v>
      </c>
      <c r="T581" t="str">
        <f t="shared" si="30"/>
        <v>Pas jeudi</v>
      </c>
      <c r="U581" t="str">
        <f t="shared" si="31"/>
        <v>Pas vendredi</v>
      </c>
      <c r="V581" t="str">
        <f t="shared" si="32"/>
        <v>Pas samedi</v>
      </c>
      <c r="W581" t="str">
        <f t="shared" si="33"/>
        <v>Pas dimanche</v>
      </c>
    </row>
    <row r="582" spans="14:23" x14ac:dyDescent="0.25">
      <c r="N582">
        <f t="shared" si="24"/>
        <v>0</v>
      </c>
      <c r="O582" t="b">
        <f t="shared" si="25"/>
        <v>0</v>
      </c>
      <c r="P582" t="b">
        <f t="shared" si="26"/>
        <v>0</v>
      </c>
      <c r="Q582" t="str">
        <f t="shared" si="27"/>
        <v>Pas lundi</v>
      </c>
      <c r="R582" t="str">
        <f t="shared" si="28"/>
        <v>Pas mardi</v>
      </c>
      <c r="S582" t="str">
        <f t="shared" si="29"/>
        <v>Pas mercredi</v>
      </c>
      <c r="T582" t="str">
        <f t="shared" si="30"/>
        <v>Pas jeudi</v>
      </c>
      <c r="U582" t="str">
        <f t="shared" si="31"/>
        <v>Pas vendredi</v>
      </c>
      <c r="V582" t="str">
        <f t="shared" si="32"/>
        <v>Pas samedi</v>
      </c>
      <c r="W582" t="str">
        <f t="shared" si="33"/>
        <v>Pas dimanche</v>
      </c>
    </row>
    <row r="583" spans="14:23" x14ac:dyDescent="0.25">
      <c r="N583">
        <f t="shared" si="24"/>
        <v>0</v>
      </c>
      <c r="O583" t="b">
        <f t="shared" si="25"/>
        <v>0</v>
      </c>
      <c r="P583" t="b">
        <f t="shared" si="26"/>
        <v>0</v>
      </c>
      <c r="Q583" t="str">
        <f t="shared" si="27"/>
        <v>Pas lundi</v>
      </c>
      <c r="R583" t="str">
        <f t="shared" si="28"/>
        <v>Pas mardi</v>
      </c>
      <c r="S583" t="str">
        <f t="shared" si="29"/>
        <v>Pas mercredi</v>
      </c>
      <c r="T583" t="str">
        <f t="shared" si="30"/>
        <v>Pas jeudi</v>
      </c>
      <c r="U583" t="str">
        <f t="shared" si="31"/>
        <v>Pas vendredi</v>
      </c>
      <c r="V583" t="str">
        <f t="shared" si="32"/>
        <v>Pas samedi</v>
      </c>
      <c r="W583" t="str">
        <f t="shared" si="33"/>
        <v>Pas dimanche</v>
      </c>
    </row>
    <row r="584" spans="14:23" x14ac:dyDescent="0.25">
      <c r="N584">
        <f t="shared" si="24"/>
        <v>0</v>
      </c>
      <c r="O584" t="b">
        <f t="shared" si="25"/>
        <v>0</v>
      </c>
      <c r="P584" t="b">
        <f t="shared" si="26"/>
        <v>0</v>
      </c>
      <c r="Q584" t="str">
        <f t="shared" si="27"/>
        <v>Pas lundi</v>
      </c>
      <c r="R584" t="str">
        <f t="shared" si="28"/>
        <v>Pas mardi</v>
      </c>
      <c r="S584" t="str">
        <f t="shared" si="29"/>
        <v>Pas mercredi</v>
      </c>
      <c r="T584" t="str">
        <f t="shared" si="30"/>
        <v>Pas jeudi</v>
      </c>
      <c r="U584" t="str">
        <f t="shared" si="31"/>
        <v>Pas vendredi</v>
      </c>
      <c r="V584" t="str">
        <f t="shared" si="32"/>
        <v>Pas samedi</v>
      </c>
      <c r="W584" t="str">
        <f t="shared" si="33"/>
        <v>Pas dimanche</v>
      </c>
    </row>
    <row r="585" spans="14:23" x14ac:dyDescent="0.25">
      <c r="N585">
        <f t="shared" si="24"/>
        <v>0</v>
      </c>
      <c r="O585" t="b">
        <f t="shared" si="25"/>
        <v>0</v>
      </c>
      <c r="P585" t="b">
        <f t="shared" si="26"/>
        <v>0</v>
      </c>
      <c r="Q585" t="str">
        <f t="shared" si="27"/>
        <v>Pas lundi</v>
      </c>
      <c r="R585" t="str">
        <f t="shared" si="28"/>
        <v>Pas mardi</v>
      </c>
      <c r="S585" t="str">
        <f t="shared" si="29"/>
        <v>Pas mercredi</v>
      </c>
      <c r="T585" t="str">
        <f t="shared" si="30"/>
        <v>Pas jeudi</v>
      </c>
      <c r="U585" t="str">
        <f t="shared" si="31"/>
        <v>Pas vendredi</v>
      </c>
      <c r="V585" t="str">
        <f t="shared" si="32"/>
        <v>Pas samedi</v>
      </c>
      <c r="W585" t="str">
        <f t="shared" si="33"/>
        <v>Pas dimanche</v>
      </c>
    </row>
    <row r="586" spans="14:23" x14ac:dyDescent="0.25">
      <c r="N586">
        <f t="shared" si="24"/>
        <v>0</v>
      </c>
      <c r="O586" t="b">
        <f t="shared" si="25"/>
        <v>0</v>
      </c>
      <c r="P586" t="b">
        <f t="shared" si="26"/>
        <v>0</v>
      </c>
      <c r="Q586" t="str">
        <f t="shared" si="27"/>
        <v>Pas lundi</v>
      </c>
      <c r="R586" t="str">
        <f t="shared" si="28"/>
        <v>Pas mardi</v>
      </c>
      <c r="S586" t="str">
        <f t="shared" si="29"/>
        <v>Pas mercredi</v>
      </c>
      <c r="T586" t="str">
        <f t="shared" si="30"/>
        <v>Pas jeudi</v>
      </c>
      <c r="U586" t="str">
        <f t="shared" si="31"/>
        <v>Pas vendredi</v>
      </c>
      <c r="V586" t="str">
        <f t="shared" si="32"/>
        <v>Pas samedi</v>
      </c>
      <c r="W586" t="str">
        <f t="shared" si="33"/>
        <v>Pas dimanche</v>
      </c>
    </row>
    <row r="587" spans="14:23" x14ac:dyDescent="0.25">
      <c r="N587">
        <f t="shared" si="24"/>
        <v>0</v>
      </c>
      <c r="O587" t="b">
        <f t="shared" si="25"/>
        <v>0</v>
      </c>
      <c r="P587" t="b">
        <f t="shared" si="26"/>
        <v>0</v>
      </c>
      <c r="Q587" t="str">
        <f t="shared" si="27"/>
        <v>Pas lundi</v>
      </c>
      <c r="R587" t="str">
        <f t="shared" si="28"/>
        <v>Pas mardi</v>
      </c>
      <c r="S587" t="str">
        <f t="shared" si="29"/>
        <v>Pas mercredi</v>
      </c>
      <c r="T587" t="str">
        <f t="shared" si="30"/>
        <v>Pas jeudi</v>
      </c>
      <c r="U587" t="str">
        <f t="shared" si="31"/>
        <v>Pas vendredi</v>
      </c>
      <c r="V587" t="str">
        <f t="shared" si="32"/>
        <v>Pas samedi</v>
      </c>
      <c r="W587" t="str">
        <f t="shared" si="33"/>
        <v>Pas dimanche</v>
      </c>
    </row>
    <row r="588" spans="14:23" x14ac:dyDescent="0.25">
      <c r="N588">
        <f t="shared" si="24"/>
        <v>0</v>
      </c>
      <c r="O588" t="b">
        <f t="shared" si="25"/>
        <v>0</v>
      </c>
      <c r="P588" t="b">
        <f t="shared" si="26"/>
        <v>0</v>
      </c>
      <c r="Q588" t="str">
        <f t="shared" si="27"/>
        <v>Pas lundi</v>
      </c>
      <c r="R588" t="str">
        <f t="shared" si="28"/>
        <v>Pas mardi</v>
      </c>
      <c r="S588" t="str">
        <f t="shared" si="29"/>
        <v>Pas mercredi</v>
      </c>
      <c r="T588" t="str">
        <f t="shared" si="30"/>
        <v>Pas jeudi</v>
      </c>
      <c r="U588" t="str">
        <f t="shared" si="31"/>
        <v>Pas vendredi</v>
      </c>
      <c r="V588" t="str">
        <f t="shared" si="32"/>
        <v>Pas samedi</v>
      </c>
      <c r="W588" t="str">
        <f t="shared" si="33"/>
        <v>Pas dimanche</v>
      </c>
    </row>
    <row r="589" spans="14:23" x14ac:dyDescent="0.25">
      <c r="N589">
        <f t="shared" si="24"/>
        <v>0</v>
      </c>
      <c r="O589" t="b">
        <f t="shared" si="25"/>
        <v>0</v>
      </c>
      <c r="P589" t="b">
        <f t="shared" si="26"/>
        <v>0</v>
      </c>
      <c r="Q589" t="str">
        <f t="shared" si="27"/>
        <v>Pas lundi</v>
      </c>
      <c r="R589" t="str">
        <f t="shared" si="28"/>
        <v>Pas mardi</v>
      </c>
      <c r="S589" t="str">
        <f t="shared" si="29"/>
        <v>Pas mercredi</v>
      </c>
      <c r="T589" t="str">
        <f t="shared" si="30"/>
        <v>Pas jeudi</v>
      </c>
      <c r="U589" t="str">
        <f t="shared" si="31"/>
        <v>Pas vendredi</v>
      </c>
      <c r="V589" t="str">
        <f t="shared" si="32"/>
        <v>Pas samedi</v>
      </c>
      <c r="W589" t="str">
        <f t="shared" si="33"/>
        <v>Pas dimanche</v>
      </c>
    </row>
    <row r="590" spans="14:23" x14ac:dyDescent="0.25">
      <c r="N590">
        <f t="shared" si="24"/>
        <v>0</v>
      </c>
      <c r="O590" t="b">
        <f t="shared" si="25"/>
        <v>0</v>
      </c>
      <c r="P590" t="b">
        <f t="shared" si="26"/>
        <v>0</v>
      </c>
      <c r="Q590" t="str">
        <f t="shared" si="27"/>
        <v>Pas lundi</v>
      </c>
      <c r="R590" t="str">
        <f t="shared" si="28"/>
        <v>Pas mardi</v>
      </c>
      <c r="S590" t="str">
        <f t="shared" si="29"/>
        <v>Pas mercredi</v>
      </c>
      <c r="T590" t="str">
        <f t="shared" si="30"/>
        <v>Pas jeudi</v>
      </c>
      <c r="U590" t="str">
        <f t="shared" si="31"/>
        <v>Pas vendredi</v>
      </c>
      <c r="V590" t="str">
        <f t="shared" si="32"/>
        <v>Pas samedi</v>
      </c>
      <c r="W590" t="str">
        <f t="shared" si="33"/>
        <v>Pas dimanche</v>
      </c>
    </row>
    <row r="591" spans="14:23" x14ac:dyDescent="0.25">
      <c r="N591">
        <f t="shared" si="24"/>
        <v>0</v>
      </c>
      <c r="O591" t="b">
        <f t="shared" si="25"/>
        <v>0</v>
      </c>
      <c r="P591" t="b">
        <f t="shared" si="26"/>
        <v>0</v>
      </c>
      <c r="Q591" t="str">
        <f t="shared" si="27"/>
        <v>Pas lundi</v>
      </c>
      <c r="R591" t="str">
        <f t="shared" si="28"/>
        <v>Pas mardi</v>
      </c>
      <c r="S591" t="str">
        <f t="shared" si="29"/>
        <v>Pas mercredi</v>
      </c>
      <c r="T591" t="str">
        <f t="shared" si="30"/>
        <v>Pas jeudi</v>
      </c>
      <c r="U591" t="str">
        <f t="shared" si="31"/>
        <v>Pas vendredi</v>
      </c>
      <c r="V591" t="str">
        <f t="shared" si="32"/>
        <v>Pas samedi</v>
      </c>
      <c r="W591" t="str">
        <f t="shared" si="33"/>
        <v>Pas dimanche</v>
      </c>
    </row>
    <row r="592" spans="14:23" x14ac:dyDescent="0.25">
      <c r="N592">
        <f t="shared" si="24"/>
        <v>0</v>
      </c>
      <c r="O592" t="b">
        <f t="shared" si="25"/>
        <v>0</v>
      </c>
      <c r="P592" t="b">
        <f t="shared" si="26"/>
        <v>0</v>
      </c>
      <c r="Q592" t="str">
        <f t="shared" si="27"/>
        <v>Pas lundi</v>
      </c>
      <c r="R592" t="str">
        <f t="shared" si="28"/>
        <v>Pas mardi</v>
      </c>
      <c r="S592" t="str">
        <f t="shared" si="29"/>
        <v>Pas mercredi</v>
      </c>
      <c r="T592" t="str">
        <f t="shared" si="30"/>
        <v>Pas jeudi</v>
      </c>
      <c r="U592" t="str">
        <f t="shared" si="31"/>
        <v>Pas vendredi</v>
      </c>
      <c r="V592" t="str">
        <f t="shared" si="32"/>
        <v>Pas samedi</v>
      </c>
      <c r="W592" t="str">
        <f t="shared" si="33"/>
        <v>Pas dimanche</v>
      </c>
    </row>
    <row r="593" spans="14:24" x14ac:dyDescent="0.25">
      <c r="N593">
        <f t="shared" si="24"/>
        <v>0</v>
      </c>
      <c r="O593" t="b">
        <f t="shared" si="25"/>
        <v>0</v>
      </c>
      <c r="P593" t="b">
        <f t="shared" si="26"/>
        <v>0</v>
      </c>
      <c r="Q593" t="str">
        <f t="shared" si="27"/>
        <v>Pas lundi</v>
      </c>
      <c r="R593" t="str">
        <f t="shared" si="28"/>
        <v>Pas mardi</v>
      </c>
      <c r="S593" t="str">
        <f t="shared" si="29"/>
        <v>Pas mercredi</v>
      </c>
      <c r="T593" t="str">
        <f t="shared" si="30"/>
        <v>Pas jeudi</v>
      </c>
      <c r="U593" t="str">
        <f t="shared" si="31"/>
        <v>Pas vendredi</v>
      </c>
      <c r="V593" t="str">
        <f t="shared" si="32"/>
        <v>Pas samedi</v>
      </c>
      <c r="W593" t="str">
        <f t="shared" si="33"/>
        <v>Pas dimanche</v>
      </c>
    </row>
    <row r="594" spans="14:24" x14ac:dyDescent="0.25">
      <c r="N594">
        <f t="shared" si="24"/>
        <v>0</v>
      </c>
      <c r="O594" t="b">
        <f t="shared" si="25"/>
        <v>0</v>
      </c>
      <c r="P594" t="b">
        <f t="shared" si="26"/>
        <v>0</v>
      </c>
      <c r="Q594" t="str">
        <f t="shared" si="27"/>
        <v>Pas lundi</v>
      </c>
      <c r="R594" t="str">
        <f t="shared" si="28"/>
        <v>Pas mardi</v>
      </c>
      <c r="S594" t="str">
        <f t="shared" si="29"/>
        <v>Pas mercredi</v>
      </c>
      <c r="T594" t="str">
        <f t="shared" si="30"/>
        <v>Pas jeudi</v>
      </c>
      <c r="U594" t="str">
        <f t="shared" si="31"/>
        <v>Pas vendredi</v>
      </c>
      <c r="V594" t="str">
        <f t="shared" si="32"/>
        <v>Pas samedi</v>
      </c>
      <c r="W594" t="str">
        <f t="shared" si="33"/>
        <v>Pas dimanche</v>
      </c>
    </row>
    <row r="595" spans="14:24" x14ac:dyDescent="0.25">
      <c r="N595">
        <f t="shared" si="24"/>
        <v>0</v>
      </c>
      <c r="O595" t="b">
        <f t="shared" si="25"/>
        <v>0</v>
      </c>
      <c r="P595" t="b">
        <f t="shared" si="26"/>
        <v>0</v>
      </c>
      <c r="Q595" t="str">
        <f t="shared" si="27"/>
        <v>Pas lundi</v>
      </c>
      <c r="R595" t="str">
        <f t="shared" si="28"/>
        <v>Pas mardi</v>
      </c>
      <c r="S595" t="str">
        <f t="shared" si="29"/>
        <v>Pas mercredi</v>
      </c>
      <c r="T595" t="str">
        <f t="shared" si="30"/>
        <v>Pas jeudi</v>
      </c>
      <c r="U595" t="str">
        <f t="shared" si="31"/>
        <v>Pas vendredi</v>
      </c>
      <c r="V595" t="str">
        <f t="shared" si="32"/>
        <v>Pas samedi</v>
      </c>
      <c r="W595" t="str">
        <f t="shared" si="33"/>
        <v>Pas dimanche</v>
      </c>
    </row>
    <row r="596" spans="14:24" x14ac:dyDescent="0.25">
      <c r="N596">
        <f t="shared" si="24"/>
        <v>0</v>
      </c>
      <c r="O596" t="b">
        <f t="shared" si="25"/>
        <v>0</v>
      </c>
      <c r="P596" t="b">
        <f t="shared" si="26"/>
        <v>0</v>
      </c>
      <c r="Q596" t="str">
        <f t="shared" si="27"/>
        <v>Pas lundi</v>
      </c>
      <c r="R596" t="str">
        <f t="shared" si="28"/>
        <v>Pas mardi</v>
      </c>
      <c r="S596" t="str">
        <f t="shared" si="29"/>
        <v>Pas mercredi</v>
      </c>
      <c r="T596" t="str">
        <f t="shared" si="30"/>
        <v>Pas jeudi</v>
      </c>
      <c r="U596" t="str">
        <f t="shared" si="31"/>
        <v>Pas vendredi</v>
      </c>
      <c r="V596" t="str">
        <f t="shared" si="32"/>
        <v>Pas samedi</v>
      </c>
      <c r="W596" t="str">
        <f t="shared" si="33"/>
        <v>Pas dimanche</v>
      </c>
    </row>
    <row r="597" spans="14:24" x14ac:dyDescent="0.25">
      <c r="N597">
        <f t="shared" si="24"/>
        <v>0</v>
      </c>
      <c r="O597" t="b">
        <f t="shared" si="25"/>
        <v>0</v>
      </c>
      <c r="P597" t="b">
        <f t="shared" si="26"/>
        <v>0</v>
      </c>
      <c r="Q597" t="str">
        <f t="shared" si="27"/>
        <v>Pas lundi</v>
      </c>
      <c r="R597" t="str">
        <f t="shared" si="28"/>
        <v>Pas mardi</v>
      </c>
      <c r="S597" t="str">
        <f t="shared" si="29"/>
        <v>Pas mercredi</v>
      </c>
      <c r="T597" t="str">
        <f t="shared" si="30"/>
        <v>Pas jeudi</v>
      </c>
      <c r="U597" t="str">
        <f t="shared" si="31"/>
        <v>Pas vendredi</v>
      </c>
      <c r="V597" t="str">
        <f t="shared" si="32"/>
        <v>Pas samedi</v>
      </c>
      <c r="W597" t="str">
        <f t="shared" si="33"/>
        <v>Pas dimanche</v>
      </c>
    </row>
    <row r="598" spans="14:24" x14ac:dyDescent="0.25">
      <c r="N598">
        <f t="shared" si="24"/>
        <v>0</v>
      </c>
      <c r="O598" t="b">
        <f t="shared" si="25"/>
        <v>0</v>
      </c>
      <c r="P598" t="b">
        <f t="shared" si="26"/>
        <v>0</v>
      </c>
      <c r="Q598" t="str">
        <f t="shared" si="27"/>
        <v>Pas lundi</v>
      </c>
      <c r="R598" t="str">
        <f t="shared" si="28"/>
        <v>Pas mardi</v>
      </c>
      <c r="S598" t="str">
        <f t="shared" si="29"/>
        <v>Pas mercredi</v>
      </c>
      <c r="T598" t="str">
        <f t="shared" si="30"/>
        <v>Pas jeudi</v>
      </c>
      <c r="U598" t="str">
        <f t="shared" si="31"/>
        <v>Pas vendredi</v>
      </c>
      <c r="V598" t="str">
        <f t="shared" si="32"/>
        <v>Pas samedi</v>
      </c>
      <c r="W598" t="str">
        <f t="shared" si="33"/>
        <v>Pas dimanche</v>
      </c>
    </row>
    <row r="599" spans="14:24" x14ac:dyDescent="0.25">
      <c r="N599">
        <f t="shared" si="24"/>
        <v>0</v>
      </c>
      <c r="O599" t="b">
        <f t="shared" si="25"/>
        <v>0</v>
      </c>
      <c r="P599" t="b">
        <f t="shared" si="26"/>
        <v>0</v>
      </c>
      <c r="Q599" t="str">
        <f t="shared" si="27"/>
        <v>Pas lundi</v>
      </c>
      <c r="R599" t="str">
        <f t="shared" si="28"/>
        <v>Pas mardi</v>
      </c>
      <c r="S599" t="str">
        <f t="shared" si="29"/>
        <v>Pas mercredi</v>
      </c>
      <c r="T599" t="str">
        <f t="shared" si="30"/>
        <v>Pas jeudi</v>
      </c>
      <c r="U599" t="str">
        <f t="shared" si="31"/>
        <v>Pas vendredi</v>
      </c>
      <c r="V599" t="str">
        <f t="shared" si="32"/>
        <v>Pas samedi</v>
      </c>
      <c r="W599" t="str">
        <f t="shared" si="33"/>
        <v>Pas dimanche</v>
      </c>
    </row>
    <row r="600" spans="14:24" ht="15.75" thickBot="1" x14ac:dyDescent="0.3">
      <c r="N600">
        <f t="shared" si="24"/>
        <v>0</v>
      </c>
      <c r="O600" t="b">
        <f t="shared" si="25"/>
        <v>0</v>
      </c>
      <c r="P600" t="b">
        <f t="shared" si="26"/>
        <v>0</v>
      </c>
      <c r="Q600" t="str">
        <f t="shared" si="27"/>
        <v>Pas lundi</v>
      </c>
      <c r="R600" t="str">
        <f t="shared" si="28"/>
        <v>Pas mardi</v>
      </c>
      <c r="S600" t="str">
        <f t="shared" si="29"/>
        <v>Pas mercredi</v>
      </c>
      <c r="T600" t="str">
        <f t="shared" si="30"/>
        <v>Pas jeudi</v>
      </c>
      <c r="U600" t="str">
        <f t="shared" si="31"/>
        <v>Pas vendredi</v>
      </c>
      <c r="V600" t="str">
        <f t="shared" si="32"/>
        <v>Pas samedi</v>
      </c>
      <c r="W600" t="str">
        <f t="shared" si="33"/>
        <v>Pas dimanche</v>
      </c>
    </row>
    <row r="601" spans="14:24" ht="15.75" thickBot="1" x14ac:dyDescent="0.3">
      <c r="Q601" s="72" t="s">
        <v>43</v>
      </c>
      <c r="R601" s="73" t="s">
        <v>44</v>
      </c>
      <c r="S601" s="73" t="s">
        <v>45</v>
      </c>
      <c r="T601" s="73" t="s">
        <v>46</v>
      </c>
      <c r="U601" s="73" t="s">
        <v>47</v>
      </c>
      <c r="V601" s="73" t="s">
        <v>48</v>
      </c>
      <c r="W601" s="74" t="s">
        <v>49</v>
      </c>
    </row>
    <row r="602" spans="14:24" x14ac:dyDescent="0.25">
      <c r="N602" t="s">
        <v>50</v>
      </c>
      <c r="O602" s="61">
        <f>COUNTIF($O$500:$O$600,2)</f>
        <v>0</v>
      </c>
      <c r="P602" s="61">
        <f>COUNTIF($O$500:$O$600,2)</f>
        <v>0</v>
      </c>
      <c r="Q602" s="62">
        <f>COUNTIF(Q500:Q600,2)</f>
        <v>0</v>
      </c>
      <c r="R602" s="62">
        <f t="shared" ref="R602:W602" si="34">COUNTIF(R500:R600,2)</f>
        <v>0</v>
      </c>
      <c r="S602" s="62">
        <f t="shared" si="34"/>
        <v>0</v>
      </c>
      <c r="T602" s="62">
        <f t="shared" si="34"/>
        <v>0</v>
      </c>
      <c r="U602" s="62">
        <f t="shared" si="34"/>
        <v>0</v>
      </c>
      <c r="V602" s="62">
        <f t="shared" si="34"/>
        <v>0</v>
      </c>
      <c r="W602" s="62">
        <f t="shared" si="34"/>
        <v>0</v>
      </c>
    </row>
    <row r="603" spans="14:24" ht="15.75" thickBot="1" x14ac:dyDescent="0.3">
      <c r="N603" t="s">
        <v>51</v>
      </c>
      <c r="O603" s="67">
        <f>COUNTIF($O$500:$O$600,1)</f>
        <v>0</v>
      </c>
      <c r="P603" s="67">
        <f>COUNTIF($O$500:$O$600,1)</f>
        <v>0</v>
      </c>
      <c r="Q603" s="75">
        <f>COUNTIF(Q500:Q600,1)</f>
        <v>0</v>
      </c>
      <c r="R603" s="68">
        <f t="shared" ref="R603:W603" si="35">COUNTIF(R500:R600,1)</f>
        <v>0</v>
      </c>
      <c r="S603" s="68">
        <f t="shared" si="35"/>
        <v>0</v>
      </c>
      <c r="T603" s="68">
        <f t="shared" si="35"/>
        <v>0</v>
      </c>
      <c r="U603" s="68">
        <f t="shared" si="35"/>
        <v>0</v>
      </c>
      <c r="V603" s="68">
        <f t="shared" si="35"/>
        <v>0</v>
      </c>
      <c r="W603" s="68">
        <f t="shared" si="35"/>
        <v>0</v>
      </c>
    </row>
    <row r="604" spans="14:24" ht="15.75" thickBot="1" x14ac:dyDescent="0.3">
      <c r="N604" t="s">
        <v>52</v>
      </c>
      <c r="O604">
        <f>SUM(O602:O603)</f>
        <v>0</v>
      </c>
      <c r="P604">
        <f>SUM(P602:P603)</f>
        <v>0</v>
      </c>
      <c r="Q604" s="76">
        <f>SUM(Q602:Q603)</f>
        <v>0</v>
      </c>
      <c r="R604" s="77">
        <f t="shared" ref="R604:W604" si="36">SUM(R602:R603)</f>
        <v>0</v>
      </c>
      <c r="S604" s="77">
        <f t="shared" si="36"/>
        <v>0</v>
      </c>
      <c r="T604" s="77">
        <f t="shared" si="36"/>
        <v>0</v>
      </c>
      <c r="U604" s="77">
        <f t="shared" si="36"/>
        <v>0</v>
      </c>
      <c r="V604" s="77">
        <f t="shared" si="36"/>
        <v>0</v>
      </c>
      <c r="W604" s="78">
        <f t="shared" si="36"/>
        <v>0</v>
      </c>
    </row>
    <row r="605" spans="14:24" ht="15.75" thickBot="1" x14ac:dyDescent="0.3">
      <c r="Q605" t="e">
        <f>(Q603*100)/Q604</f>
        <v>#DIV/0!</v>
      </c>
      <c r="R605" t="e">
        <f t="shared" ref="R605:W605" si="37">(R603*100)/R604</f>
        <v>#DIV/0!</v>
      </c>
      <c r="S605" t="e">
        <f t="shared" si="37"/>
        <v>#DIV/0!</v>
      </c>
      <c r="T605" t="e">
        <f t="shared" si="37"/>
        <v>#DIV/0!</v>
      </c>
      <c r="U605" t="e">
        <f t="shared" si="37"/>
        <v>#DIV/0!</v>
      </c>
      <c r="V605" t="e">
        <f t="shared" si="37"/>
        <v>#DIV/0!</v>
      </c>
      <c r="W605" t="e">
        <f t="shared" si="37"/>
        <v>#DIV/0!</v>
      </c>
      <c r="X605" t="s">
        <v>53</v>
      </c>
    </row>
    <row r="606" spans="14:24" x14ac:dyDescent="0.25">
      <c r="N606" s="60" t="s">
        <v>8</v>
      </c>
      <c r="O606">
        <f>O602+P602</f>
        <v>0</v>
      </c>
    </row>
    <row r="607" spans="14:24" ht="15.75" thickBot="1" x14ac:dyDescent="0.3">
      <c r="N607" s="66" t="s">
        <v>10</v>
      </c>
      <c r="O607">
        <f>O603+P603</f>
        <v>0</v>
      </c>
    </row>
    <row r="608" spans="14:24" x14ac:dyDescent="0.25">
      <c r="N608" t="s">
        <v>11</v>
      </c>
      <c r="O608">
        <f>O606+O607</f>
        <v>0</v>
      </c>
    </row>
  </sheetData>
  <mergeCells count="15">
    <mergeCell ref="C118:D118"/>
    <mergeCell ref="C43:D43"/>
    <mergeCell ref="C58:D58"/>
    <mergeCell ref="C73:D73"/>
    <mergeCell ref="C88:D88"/>
    <mergeCell ref="C103:D103"/>
    <mergeCell ref="C214:D214"/>
    <mergeCell ref="C503:D503"/>
    <mergeCell ref="B504:D504"/>
    <mergeCell ref="C133:D133"/>
    <mergeCell ref="C144:D144"/>
    <mergeCell ref="C158:D158"/>
    <mergeCell ref="C172:D172"/>
    <mergeCell ref="C186:D186"/>
    <mergeCell ref="C200:D20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X608"/>
  <sheetViews>
    <sheetView workbookViewId="0">
      <selection activeCell="P12" sqref="P12"/>
    </sheetView>
  </sheetViews>
  <sheetFormatPr baseColWidth="10" defaultRowHeight="15" x14ac:dyDescent="0.25"/>
  <cols>
    <col min="1" max="1" width="2.7109375" customWidth="1"/>
    <col min="2" max="2" width="29.5703125" style="59" bestFit="1" customWidth="1"/>
    <col min="3" max="3" width="15.42578125" style="59" bestFit="1" customWidth="1"/>
    <col min="4" max="4" width="8.42578125" style="59" bestFit="1" customWidth="1"/>
    <col min="5" max="5" width="7" style="9" customWidth="1"/>
    <col min="6" max="6" width="0.7109375" style="9" customWidth="1"/>
    <col min="7" max="7" width="8" style="9" customWidth="1"/>
    <col min="8" max="8" width="0.42578125" style="9" customWidth="1"/>
    <col min="9" max="9" width="8" style="9" customWidth="1"/>
    <col min="10" max="10" width="0.42578125" style="9" customWidth="1"/>
    <col min="11" max="11" width="8" style="9" customWidth="1"/>
    <col min="12" max="12" width="0.42578125" style="9" customWidth="1"/>
    <col min="13" max="13" width="8" style="9" customWidth="1"/>
    <col min="16" max="16" width="22" customWidth="1"/>
    <col min="17" max="17" width="20.85546875" customWidth="1"/>
    <col min="19" max="19" width="12.42578125" customWidth="1"/>
    <col min="24" max="24" width="2.85546875" customWidth="1"/>
  </cols>
  <sheetData>
    <row r="1" spans="1:24" s="7" customFormat="1" ht="18" x14ac:dyDescent="0.25">
      <c r="A1" s="4"/>
      <c r="B1" s="5"/>
      <c r="C1" s="5"/>
      <c r="D1" s="5"/>
      <c r="E1" s="6"/>
      <c r="F1" s="6"/>
      <c r="G1" s="6"/>
      <c r="H1" s="6"/>
      <c r="I1" s="6"/>
      <c r="J1" s="6"/>
      <c r="K1" s="6"/>
      <c r="L1" s="6"/>
      <c r="M1" s="6"/>
    </row>
    <row r="2" spans="1:24" x14ac:dyDescent="0.25">
      <c r="B2" s="8"/>
      <c r="C2" s="8"/>
      <c r="D2" s="8"/>
    </row>
    <row r="3" spans="1:24" s="12" customFormat="1" ht="16.5" thickBot="1" x14ac:dyDescent="0.3">
      <c r="A3" s="10"/>
      <c r="B3" s="8"/>
      <c r="C3" s="8"/>
      <c r="D3" s="8"/>
      <c r="E3" s="11"/>
      <c r="F3" s="11"/>
      <c r="G3" s="11"/>
      <c r="H3" s="11"/>
      <c r="I3" s="11"/>
      <c r="J3" s="11"/>
      <c r="K3" s="11"/>
      <c r="L3" s="11"/>
      <c r="M3" s="11"/>
    </row>
    <row r="4" spans="1:24" s="12" customFormat="1" ht="15.75" thickBot="1" x14ac:dyDescent="0.3">
      <c r="A4" s="13"/>
      <c r="B4" s="8"/>
      <c r="C4" s="8"/>
      <c r="D4" s="8"/>
      <c r="E4" s="11"/>
      <c r="F4" s="11"/>
      <c r="G4" s="11"/>
      <c r="H4" s="11"/>
      <c r="I4" s="11"/>
      <c r="J4" s="11"/>
      <c r="K4" s="11"/>
      <c r="L4" s="11"/>
      <c r="M4" s="11"/>
      <c r="P4" s="14"/>
    </row>
    <row r="5" spans="1:24" s="12" customFormat="1" ht="16.5" thickBot="1" x14ac:dyDescent="0.3">
      <c r="A5" s="10"/>
      <c r="B5" s="8"/>
      <c r="C5" s="8"/>
      <c r="D5" s="8"/>
      <c r="E5" s="11"/>
      <c r="F5" s="11"/>
      <c r="G5" s="11"/>
      <c r="H5" s="11"/>
      <c r="I5" s="11"/>
      <c r="J5" s="11"/>
      <c r="K5" s="11"/>
      <c r="L5" s="11"/>
      <c r="M5" s="11"/>
      <c r="N5" s="15"/>
      <c r="O5" s="12" t="s">
        <v>5</v>
      </c>
      <c r="P5" s="16" t="str">
        <f>TEXT(X5,"jjmmaa")</f>
        <v/>
      </c>
      <c r="Q5" s="17" t="s">
        <v>6</v>
      </c>
      <c r="R5" s="17" t="s">
        <v>7</v>
      </c>
      <c r="X5" s="18" t="str">
        <f>LEFT(A4,8)</f>
        <v/>
      </c>
    </row>
    <row r="6" spans="1:24" s="12" customFormat="1" x14ac:dyDescent="0.25">
      <c r="A6" s="13"/>
      <c r="B6" s="8"/>
      <c r="C6" s="8"/>
      <c r="D6" s="8"/>
      <c r="E6" s="11"/>
      <c r="F6" s="11"/>
      <c r="G6" s="11"/>
      <c r="H6" s="11"/>
      <c r="I6" s="11"/>
      <c r="J6" s="11"/>
      <c r="K6" s="11"/>
      <c r="L6" s="11"/>
      <c r="M6" s="11"/>
      <c r="P6" s="3" t="s">
        <v>8</v>
      </c>
      <c r="Q6" s="19">
        <f>(O402*100)/$O$405</f>
        <v>0</v>
      </c>
      <c r="R6" s="19">
        <f>(P402*100)/$P$405</f>
        <v>1.2195121951219512</v>
      </c>
    </row>
    <row r="7" spans="1:24" s="12" customFormat="1" x14ac:dyDescent="0.25">
      <c r="A7" s="13"/>
      <c r="B7" s="8"/>
      <c r="C7" s="8"/>
      <c r="D7" s="8"/>
      <c r="E7" s="11"/>
      <c r="F7" s="11"/>
      <c r="G7" s="11"/>
      <c r="H7" s="11"/>
      <c r="I7" s="11"/>
      <c r="J7" s="11"/>
      <c r="K7" s="11"/>
      <c r="L7" s="11"/>
      <c r="M7" s="11"/>
      <c r="P7" s="2" t="s">
        <v>9</v>
      </c>
      <c r="Q7" s="20">
        <f>(O403*100)/$O$405</f>
        <v>5.6818181818181817</v>
      </c>
      <c r="R7" s="20">
        <f>(P403*100)/$P$405</f>
        <v>8.536585365853659</v>
      </c>
    </row>
    <row r="8" spans="1:24" s="12" customFormat="1" ht="16.5" thickBot="1" x14ac:dyDescent="0.3">
      <c r="A8" s="10"/>
      <c r="B8" s="8"/>
      <c r="C8" s="8"/>
      <c r="D8" s="8"/>
      <c r="E8" s="11"/>
      <c r="F8" s="11"/>
      <c r="G8" s="11"/>
      <c r="H8" s="11"/>
      <c r="I8" s="11"/>
      <c r="J8" s="11"/>
      <c r="K8" s="11"/>
      <c r="L8" s="11"/>
      <c r="M8" s="11"/>
      <c r="P8" s="1" t="s">
        <v>10</v>
      </c>
      <c r="Q8" s="21">
        <f>(O404*100)/$O$405</f>
        <v>94.318181818181813</v>
      </c>
      <c r="R8" s="21">
        <f>(P404*100)/$P$405</f>
        <v>90.243902439024396</v>
      </c>
    </row>
    <row r="9" spans="1:24" s="12" customFormat="1" x14ac:dyDescent="0.25">
      <c r="A9" s="13"/>
      <c r="B9" s="8"/>
      <c r="C9" s="8"/>
      <c r="D9" s="8"/>
      <c r="E9" s="11"/>
      <c r="F9" s="11"/>
      <c r="G9" s="11"/>
      <c r="H9" s="11"/>
      <c r="I9" s="11"/>
      <c r="J9" s="11"/>
      <c r="K9" s="11"/>
      <c r="L9" s="11"/>
      <c r="M9" s="11"/>
      <c r="P9" s="22" t="s">
        <v>11</v>
      </c>
      <c r="Q9" s="23">
        <f>SUM(Q6:Q8)</f>
        <v>100</v>
      </c>
      <c r="R9" s="23">
        <f>SUM(R6:R8)</f>
        <v>100</v>
      </c>
    </row>
    <row r="10" spans="1:24" x14ac:dyDescent="0.25">
      <c r="A10" s="13"/>
      <c r="B10" s="8"/>
      <c r="C10" s="8"/>
      <c r="D10" s="8"/>
      <c r="E10" s="11"/>
      <c r="F10" s="11"/>
      <c r="G10" s="11"/>
      <c r="H10" s="11"/>
      <c r="I10" s="11"/>
      <c r="J10" s="11"/>
      <c r="K10" s="11"/>
      <c r="L10" s="11"/>
      <c r="M10" s="11"/>
    </row>
    <row r="11" spans="1:24" s="12" customFormat="1" ht="15.75" thickBot="1" x14ac:dyDescent="0.3">
      <c r="A11" s="24"/>
      <c r="B11" s="8"/>
      <c r="C11" s="8"/>
      <c r="D11" s="8"/>
      <c r="E11" s="9"/>
      <c r="F11" s="9"/>
      <c r="G11" s="9"/>
      <c r="H11" s="9"/>
      <c r="I11" s="9"/>
      <c r="J11" s="9"/>
      <c r="K11" s="9"/>
      <c r="L11" s="9"/>
      <c r="M11" s="9"/>
    </row>
    <row r="12" spans="1:24" s="12" customFormat="1" ht="16.5" thickBot="1" x14ac:dyDescent="0.3">
      <c r="A12" s="10"/>
      <c r="B12" s="8"/>
      <c r="C12" s="8"/>
      <c r="D12" s="8"/>
      <c r="E12" s="11"/>
      <c r="F12" s="11"/>
      <c r="G12" s="11"/>
      <c r="H12" s="11"/>
      <c r="I12" s="11"/>
      <c r="J12" s="11"/>
      <c r="K12" s="11"/>
      <c r="L12" s="11"/>
      <c r="M12" s="11"/>
      <c r="P12" s="14"/>
    </row>
    <row r="13" spans="1:24" s="12" customFormat="1" ht="15.75" thickBot="1" x14ac:dyDescent="0.3">
      <c r="A13" s="13"/>
      <c r="B13" s="8"/>
      <c r="C13" s="8"/>
      <c r="D13" s="8"/>
      <c r="E13" s="11"/>
      <c r="F13" s="11"/>
      <c r="G13" s="11"/>
      <c r="H13" s="11"/>
      <c r="I13" s="11"/>
      <c r="J13" s="11"/>
      <c r="K13" s="11"/>
      <c r="L13" s="11"/>
      <c r="M13" s="11"/>
      <c r="P13" s="25"/>
      <c r="Q13" s="26"/>
      <c r="R13" s="26"/>
      <c r="S13" s="27"/>
    </row>
    <row r="14" spans="1:24" ht="16.5" thickBot="1" x14ac:dyDescent="0.3">
      <c r="A14" s="10"/>
      <c r="B14" s="8"/>
      <c r="C14" s="8"/>
      <c r="D14" s="8"/>
      <c r="E14" s="11"/>
      <c r="F14" s="11"/>
      <c r="G14" s="11"/>
      <c r="H14" s="11"/>
      <c r="I14" s="11"/>
      <c r="J14" s="11"/>
      <c r="K14" s="11"/>
      <c r="L14" s="11"/>
      <c r="M14" s="11"/>
      <c r="P14" s="28"/>
      <c r="Q14" s="29" t="str">
        <f>Q601</f>
        <v>Lu</v>
      </c>
      <c r="R14" s="30" t="str">
        <f t="shared" ref="R14:W14" si="0">R601</f>
        <v>Ma</v>
      </c>
      <c r="S14" s="30" t="str">
        <f t="shared" si="0"/>
        <v>Me</v>
      </c>
      <c r="T14" s="30" t="str">
        <f t="shared" si="0"/>
        <v>Je</v>
      </c>
      <c r="U14" s="30" t="str">
        <f t="shared" si="0"/>
        <v>Ve</v>
      </c>
      <c r="V14" s="30" t="str">
        <f t="shared" si="0"/>
        <v>Sa</v>
      </c>
      <c r="W14" s="31" t="str">
        <f t="shared" si="0"/>
        <v>Di</v>
      </c>
      <c r="X14" s="32"/>
    </row>
    <row r="15" spans="1:24" s="12" customFormat="1" x14ac:dyDescent="0.25">
      <c r="A15" s="13"/>
      <c r="B15" s="8"/>
      <c r="C15" s="8"/>
      <c r="D15" s="8"/>
      <c r="E15" s="11"/>
      <c r="F15" s="11"/>
      <c r="G15" s="11"/>
      <c r="H15" s="11"/>
      <c r="I15" s="11"/>
      <c r="J15" s="11"/>
      <c r="K15" s="11"/>
      <c r="L15" s="11"/>
      <c r="M15" s="11"/>
      <c r="P15" s="3" t="s">
        <v>8</v>
      </c>
      <c r="Q15" s="33">
        <f t="shared" ref="Q15:W16" si="1">Q602</f>
        <v>0</v>
      </c>
      <c r="R15" s="34">
        <f t="shared" si="1"/>
        <v>0</v>
      </c>
      <c r="S15" s="34">
        <f t="shared" si="1"/>
        <v>0</v>
      </c>
      <c r="T15" s="34">
        <f t="shared" si="1"/>
        <v>0</v>
      </c>
      <c r="U15" s="34">
        <f t="shared" si="1"/>
        <v>0</v>
      </c>
      <c r="V15" s="34">
        <f t="shared" si="1"/>
        <v>0</v>
      </c>
      <c r="W15" s="35">
        <f t="shared" si="1"/>
        <v>0</v>
      </c>
    </row>
    <row r="16" spans="1:24" s="12" customFormat="1" ht="15.75" thickBot="1" x14ac:dyDescent="0.3">
      <c r="A16" s="13"/>
      <c r="B16" s="8"/>
      <c r="C16" s="8"/>
      <c r="D16" s="8"/>
      <c r="E16" s="11"/>
      <c r="F16" s="11"/>
      <c r="G16" s="11"/>
      <c r="H16" s="11"/>
      <c r="I16" s="11"/>
      <c r="J16" s="11"/>
      <c r="K16" s="11"/>
      <c r="L16" s="11"/>
      <c r="M16" s="11"/>
      <c r="P16" s="1" t="s">
        <v>10</v>
      </c>
      <c r="Q16" s="36">
        <f t="shared" si="1"/>
        <v>0</v>
      </c>
      <c r="R16" s="37">
        <f t="shared" si="1"/>
        <v>1</v>
      </c>
      <c r="S16" s="37">
        <f t="shared" si="1"/>
        <v>1</v>
      </c>
      <c r="T16" s="37">
        <f t="shared" si="1"/>
        <v>1</v>
      </c>
      <c r="U16" s="37">
        <f t="shared" si="1"/>
        <v>1</v>
      </c>
      <c r="V16" s="37">
        <f t="shared" si="1"/>
        <v>0</v>
      </c>
      <c r="W16" s="38">
        <f t="shared" si="1"/>
        <v>0</v>
      </c>
    </row>
    <row r="17" spans="1:19" s="12" customFormat="1" x14ac:dyDescent="0.25">
      <c r="A17" s="24"/>
      <c r="B17" s="8"/>
      <c r="C17" s="8"/>
      <c r="D17" s="8"/>
      <c r="E17" s="9"/>
      <c r="F17" s="9"/>
      <c r="G17" s="9"/>
      <c r="H17" s="9"/>
      <c r="I17" s="9"/>
      <c r="J17" s="9"/>
      <c r="K17" s="9"/>
      <c r="L17" s="9"/>
      <c r="M17" s="9"/>
      <c r="P17" s="39"/>
      <c r="Q17" s="40"/>
      <c r="R17" s="40"/>
      <c r="S17" s="41"/>
    </row>
    <row r="18" spans="1:19" ht="15.75" x14ac:dyDescent="0.25">
      <c r="A18" s="10"/>
      <c r="B18" s="8"/>
      <c r="C18" s="8"/>
      <c r="D18" s="8"/>
      <c r="E18" s="11"/>
      <c r="F18" s="11"/>
      <c r="G18" s="11"/>
      <c r="H18" s="11"/>
      <c r="I18" s="11"/>
      <c r="J18" s="11"/>
      <c r="K18" s="11"/>
      <c r="L18" s="11"/>
      <c r="M18" s="11"/>
    </row>
    <row r="19" spans="1:19" s="12" customFormat="1" x14ac:dyDescent="0.25">
      <c r="A19" s="13"/>
      <c r="B19" s="8"/>
      <c r="C19" s="8"/>
      <c r="D19" s="8"/>
      <c r="E19" s="11"/>
      <c r="F19" s="11"/>
      <c r="G19" s="11"/>
      <c r="H19" s="11"/>
      <c r="I19" s="11"/>
      <c r="J19" s="11"/>
      <c r="K19" s="11"/>
      <c r="L19" s="11"/>
      <c r="M19" s="11"/>
    </row>
    <row r="20" spans="1:19" s="12" customFormat="1" x14ac:dyDescent="0.25">
      <c r="A20" s="13"/>
      <c r="B20" s="8"/>
      <c r="C20" s="8"/>
      <c r="D20" s="8"/>
      <c r="E20" s="11"/>
      <c r="F20" s="11"/>
      <c r="G20" s="11"/>
      <c r="H20" s="11"/>
      <c r="I20" s="11"/>
      <c r="J20" s="11"/>
      <c r="K20" s="11"/>
      <c r="L20" s="11"/>
      <c r="M20" s="11"/>
    </row>
    <row r="21" spans="1:19" s="12" customFormat="1" ht="15.75" x14ac:dyDescent="0.25">
      <c r="A21" s="10"/>
      <c r="B21" s="8"/>
      <c r="C21" s="8"/>
      <c r="D21" s="8"/>
      <c r="E21" s="11"/>
      <c r="F21" s="11"/>
      <c r="G21" s="11"/>
      <c r="H21" s="11"/>
      <c r="I21" s="11"/>
      <c r="J21" s="11"/>
      <c r="K21" s="11"/>
      <c r="L21" s="11"/>
      <c r="M21" s="11"/>
    </row>
    <row r="22" spans="1:19" x14ac:dyDescent="0.25">
      <c r="A22" s="13"/>
      <c r="B22" s="8"/>
      <c r="C22" s="8"/>
      <c r="D22" s="8"/>
      <c r="E22" s="11"/>
      <c r="F22" s="11"/>
      <c r="G22" s="11"/>
      <c r="H22" s="11"/>
      <c r="I22" s="11"/>
      <c r="J22" s="11"/>
      <c r="K22" s="11"/>
      <c r="L22" s="11"/>
      <c r="M22" s="11"/>
    </row>
    <row r="23" spans="1:19" s="12" customFormat="1" x14ac:dyDescent="0.25">
      <c r="A23" s="13"/>
      <c r="B23" s="8"/>
      <c r="C23" s="8"/>
      <c r="D23" s="8"/>
      <c r="E23" s="11"/>
      <c r="F23" s="11"/>
      <c r="G23" s="11"/>
      <c r="H23" s="11"/>
      <c r="I23" s="11"/>
      <c r="J23" s="11"/>
      <c r="K23" s="11"/>
      <c r="L23" s="11"/>
      <c r="M23" s="11"/>
    </row>
    <row r="24" spans="1:19" s="12" customFormat="1" x14ac:dyDescent="0.25">
      <c r="A24" s="24"/>
      <c r="B24" s="8"/>
      <c r="C24" s="8"/>
      <c r="D24" s="8"/>
      <c r="E24" s="9"/>
      <c r="F24" s="9"/>
      <c r="G24" s="9"/>
      <c r="H24" s="9"/>
      <c r="I24" s="9"/>
      <c r="J24" s="9"/>
      <c r="K24" s="9"/>
      <c r="L24" s="9"/>
      <c r="M24" s="9"/>
    </row>
    <row r="25" spans="1:19" s="12" customFormat="1" ht="15.75" x14ac:dyDescent="0.25">
      <c r="A25" s="10"/>
      <c r="B25" s="8"/>
      <c r="C25" s="8"/>
      <c r="D25" s="8"/>
      <c r="E25" s="11"/>
      <c r="F25" s="11"/>
      <c r="G25" s="11"/>
      <c r="H25" s="11"/>
      <c r="I25" s="11"/>
      <c r="J25" s="11"/>
      <c r="K25" s="11"/>
      <c r="L25" s="11"/>
      <c r="M25" s="11"/>
    </row>
    <row r="26" spans="1:19" x14ac:dyDescent="0.25">
      <c r="A26" s="13"/>
      <c r="B26" s="8"/>
      <c r="C26" s="8"/>
      <c r="D26" s="8"/>
      <c r="E26" s="11"/>
      <c r="F26" s="11"/>
      <c r="G26" s="11"/>
      <c r="H26" s="11"/>
      <c r="I26" s="11"/>
      <c r="J26" s="11"/>
      <c r="K26" s="11"/>
      <c r="L26" s="11"/>
      <c r="M26" s="11"/>
    </row>
    <row r="27" spans="1:19" s="12" customFormat="1" x14ac:dyDescent="0.25">
      <c r="A27" s="13"/>
      <c r="B27" s="8"/>
      <c r="C27" s="8"/>
      <c r="D27" s="8"/>
      <c r="E27" s="11"/>
      <c r="F27" s="11"/>
      <c r="G27" s="11"/>
      <c r="H27" s="11"/>
      <c r="I27" s="11"/>
      <c r="J27" s="11"/>
      <c r="K27" s="11"/>
      <c r="L27" s="11"/>
      <c r="M27" s="11"/>
    </row>
    <row r="28" spans="1:19" s="42" customFormat="1" x14ac:dyDescent="0.25">
      <c r="A28" s="24"/>
      <c r="B28" s="8"/>
      <c r="C28" s="8"/>
      <c r="D28" s="8"/>
      <c r="E28" s="9"/>
      <c r="F28" s="9"/>
      <c r="G28" s="9"/>
      <c r="H28" s="9"/>
      <c r="I28" s="9"/>
      <c r="J28" s="9"/>
      <c r="K28" s="9"/>
      <c r="L28" s="9"/>
      <c r="M28" s="9"/>
    </row>
    <row r="29" spans="1:19" ht="15.75" x14ac:dyDescent="0.25">
      <c r="A29" s="10"/>
      <c r="B29" s="8"/>
      <c r="C29" s="8"/>
      <c r="D29" s="8"/>
      <c r="E29" s="11"/>
      <c r="F29" s="11"/>
      <c r="G29" s="11"/>
      <c r="H29" s="11"/>
      <c r="I29" s="11"/>
      <c r="J29" s="11"/>
      <c r="K29" s="11"/>
      <c r="L29" s="11"/>
      <c r="M29" s="11"/>
      <c r="O29" t="b">
        <f t="shared" ref="O29:O92" si="2">IF(D29="ROUTINE",IF(E29&gt;180,2,IF(E29&lt;120,0,1)))</f>
        <v>0</v>
      </c>
      <c r="P29" t="b">
        <f t="shared" ref="P29:P92" si="3">IF(D29="URGENT",IF(E29&gt;120,2,IF(E29&lt;60,0,1)))</f>
        <v>0</v>
      </c>
    </row>
    <row r="30" spans="1:19" x14ac:dyDescent="0.25">
      <c r="A30" s="13"/>
      <c r="B30" s="8"/>
      <c r="C30" s="8"/>
      <c r="D30" s="8"/>
      <c r="E30" s="11"/>
      <c r="F30" s="11"/>
      <c r="G30" s="11"/>
      <c r="H30" s="11"/>
      <c r="I30" s="11"/>
      <c r="J30" s="11"/>
      <c r="K30" s="11"/>
      <c r="L30" s="11"/>
      <c r="M30" s="11"/>
      <c r="O30" t="b">
        <f t="shared" si="2"/>
        <v>0</v>
      </c>
      <c r="P30" t="b">
        <f t="shared" si="3"/>
        <v>0</v>
      </c>
    </row>
    <row r="31" spans="1:19" x14ac:dyDescent="0.25">
      <c r="A31" s="13"/>
      <c r="B31" s="8"/>
      <c r="C31" s="8"/>
      <c r="D31" s="8"/>
      <c r="E31" s="11"/>
      <c r="F31" s="11"/>
      <c r="G31" s="11"/>
      <c r="H31" s="11"/>
      <c r="I31" s="11"/>
      <c r="J31" s="11"/>
      <c r="K31" s="11"/>
      <c r="L31" s="11"/>
      <c r="M31" s="11"/>
      <c r="O31" t="b">
        <f t="shared" si="2"/>
        <v>0</v>
      </c>
      <c r="P31" t="b">
        <f t="shared" si="3"/>
        <v>0</v>
      </c>
    </row>
    <row r="32" spans="1:19" x14ac:dyDescent="0.25">
      <c r="B32" s="8"/>
      <c r="C32" s="8"/>
      <c r="D32" s="8"/>
      <c r="O32" t="b">
        <f t="shared" si="2"/>
        <v>0</v>
      </c>
      <c r="P32" t="b">
        <f t="shared" si="3"/>
        <v>0</v>
      </c>
    </row>
    <row r="33" spans="1:17" x14ac:dyDescent="0.25">
      <c r="A33" s="12"/>
      <c r="B33" s="8"/>
      <c r="C33" s="8"/>
      <c r="D33" s="43"/>
      <c r="E33" s="44"/>
      <c r="F33" s="45"/>
      <c r="G33" s="44"/>
      <c r="H33" s="45"/>
      <c r="I33" s="44"/>
      <c r="J33" s="45"/>
      <c r="K33" s="44"/>
      <c r="L33" s="45"/>
      <c r="M33" s="44"/>
      <c r="O33" t="b">
        <f t="shared" si="2"/>
        <v>0</v>
      </c>
      <c r="P33" t="b">
        <f t="shared" si="3"/>
        <v>0</v>
      </c>
    </row>
    <row r="34" spans="1:17" ht="24.75" x14ac:dyDescent="0.25">
      <c r="A34" s="46"/>
      <c r="B34" s="43" t="s">
        <v>12</v>
      </c>
      <c r="C34" s="43" t="s">
        <v>13</v>
      </c>
      <c r="D34" s="43" t="s">
        <v>14</v>
      </c>
      <c r="E34" s="47" t="s">
        <v>15</v>
      </c>
      <c r="F34" s="48"/>
      <c r="G34" s="47" t="s">
        <v>15</v>
      </c>
      <c r="H34" s="48"/>
      <c r="I34" s="47" t="s">
        <v>15</v>
      </c>
      <c r="J34" s="48"/>
      <c r="K34" s="47" t="s">
        <v>15</v>
      </c>
      <c r="L34" s="48"/>
      <c r="M34" s="47" t="s">
        <v>15</v>
      </c>
      <c r="O34" t="b">
        <f t="shared" si="2"/>
        <v>0</v>
      </c>
      <c r="P34" t="b">
        <f t="shared" si="3"/>
        <v>0</v>
      </c>
    </row>
    <row r="35" spans="1:17" x14ac:dyDescent="0.25">
      <c r="B35" s="49"/>
      <c r="C35" s="49" t="s">
        <v>16</v>
      </c>
      <c r="D35" s="49" t="s">
        <v>17</v>
      </c>
      <c r="E35" s="50">
        <v>86.52</v>
      </c>
      <c r="F35" s="51"/>
      <c r="G35" s="50">
        <v>141.1</v>
      </c>
      <c r="H35" s="51"/>
      <c r="I35" s="50">
        <v>43.1</v>
      </c>
      <c r="J35" s="51"/>
      <c r="K35" s="50">
        <v>247.9</v>
      </c>
      <c r="L35" s="51"/>
      <c r="M35" s="50">
        <v>825.67</v>
      </c>
      <c r="O35">
        <f t="shared" si="2"/>
        <v>0</v>
      </c>
      <c r="P35" t="b">
        <f t="shared" si="3"/>
        <v>0</v>
      </c>
    </row>
    <row r="36" spans="1:17" x14ac:dyDescent="0.25">
      <c r="B36" s="49" t="s">
        <v>18</v>
      </c>
      <c r="C36" s="49" t="s">
        <v>18</v>
      </c>
      <c r="D36" s="49" t="s">
        <v>19</v>
      </c>
      <c r="E36" s="50">
        <v>55.32</v>
      </c>
      <c r="F36" s="51"/>
      <c r="G36" s="50">
        <v>64.2</v>
      </c>
      <c r="H36" s="51"/>
      <c r="I36" s="50">
        <v>37.1</v>
      </c>
      <c r="J36" s="51"/>
      <c r="K36" s="50">
        <v>106.82</v>
      </c>
      <c r="L36" s="51"/>
      <c r="M36" s="50">
        <v>997.1</v>
      </c>
      <c r="O36" t="b">
        <f t="shared" si="2"/>
        <v>0</v>
      </c>
      <c r="P36">
        <f t="shared" si="3"/>
        <v>0</v>
      </c>
    </row>
    <row r="37" spans="1:17" x14ac:dyDescent="0.25">
      <c r="B37" s="49" t="s">
        <v>18</v>
      </c>
      <c r="C37" s="49" t="s">
        <v>20</v>
      </c>
      <c r="D37" s="52" t="s">
        <v>17</v>
      </c>
      <c r="E37" s="53">
        <v>84.93</v>
      </c>
      <c r="F37" s="54"/>
      <c r="G37" s="53">
        <v>161.15</v>
      </c>
      <c r="H37" s="54"/>
      <c r="I37" s="53">
        <v>43.07</v>
      </c>
      <c r="J37" s="54"/>
      <c r="K37" s="53">
        <v>283.02999999999997</v>
      </c>
      <c r="L37" s="54"/>
      <c r="M37" s="53">
        <v>888.3</v>
      </c>
      <c r="O37">
        <f t="shared" si="2"/>
        <v>0</v>
      </c>
      <c r="P37" t="b">
        <f t="shared" si="3"/>
        <v>0</v>
      </c>
    </row>
    <row r="38" spans="1:17" x14ac:dyDescent="0.25">
      <c r="B38" s="49" t="s">
        <v>18</v>
      </c>
      <c r="C38" s="49" t="s">
        <v>18</v>
      </c>
      <c r="D38" s="49" t="s">
        <v>19</v>
      </c>
      <c r="E38" s="50">
        <v>68.98</v>
      </c>
      <c r="F38" s="51"/>
      <c r="G38" s="50">
        <v>72.05</v>
      </c>
      <c r="H38" s="51"/>
      <c r="I38" s="50">
        <v>36.200000000000003</v>
      </c>
      <c r="J38" s="51"/>
      <c r="K38" s="50">
        <v>133.38</v>
      </c>
      <c r="L38" s="51"/>
      <c r="M38" s="50">
        <v>535.12</v>
      </c>
      <c r="O38" t="b">
        <f t="shared" si="2"/>
        <v>0</v>
      </c>
      <c r="P38">
        <f t="shared" si="3"/>
        <v>1</v>
      </c>
    </row>
    <row r="39" spans="1:17" x14ac:dyDescent="0.25">
      <c r="B39" s="49" t="s">
        <v>18</v>
      </c>
      <c r="C39" s="49" t="s">
        <v>21</v>
      </c>
      <c r="D39" s="52" t="s">
        <v>17</v>
      </c>
      <c r="E39" s="53">
        <v>73.47</v>
      </c>
      <c r="F39" s="54"/>
      <c r="G39" s="53">
        <v>81.08</v>
      </c>
      <c r="H39" s="54"/>
      <c r="I39" s="53">
        <v>41.15</v>
      </c>
      <c r="J39" s="54"/>
      <c r="K39" s="53">
        <v>275.89999999999998</v>
      </c>
      <c r="L39" s="54"/>
      <c r="M39" s="53">
        <v>1364.18</v>
      </c>
      <c r="O39">
        <f t="shared" si="2"/>
        <v>0</v>
      </c>
      <c r="P39" t="b">
        <f t="shared" si="3"/>
        <v>0</v>
      </c>
    </row>
    <row r="40" spans="1:17" x14ac:dyDescent="0.25">
      <c r="B40" s="49" t="s">
        <v>18</v>
      </c>
      <c r="C40" s="49" t="s">
        <v>18</v>
      </c>
      <c r="D40" s="49" t="s">
        <v>19</v>
      </c>
      <c r="E40" s="50">
        <v>49.8</v>
      </c>
      <c r="F40" s="51"/>
      <c r="G40" s="50">
        <v>57.07</v>
      </c>
      <c r="H40" s="51"/>
      <c r="I40" s="50">
        <v>34.1</v>
      </c>
      <c r="J40" s="51"/>
      <c r="K40" s="50">
        <v>92.12</v>
      </c>
      <c r="L40" s="51"/>
      <c r="M40" s="50">
        <v>137.82</v>
      </c>
      <c r="O40" t="b">
        <f t="shared" si="2"/>
        <v>0</v>
      </c>
      <c r="P40">
        <f t="shared" si="3"/>
        <v>0</v>
      </c>
    </row>
    <row r="41" spans="1:17" x14ac:dyDescent="0.25">
      <c r="B41" s="49" t="s">
        <v>18</v>
      </c>
      <c r="C41" s="49" t="s">
        <v>22</v>
      </c>
      <c r="D41" s="52" t="s">
        <v>17</v>
      </c>
      <c r="E41" s="53">
        <v>85.37</v>
      </c>
      <c r="F41" s="54"/>
      <c r="G41" s="53">
        <v>96.2</v>
      </c>
      <c r="H41" s="54"/>
      <c r="I41" s="53">
        <v>36.15</v>
      </c>
      <c r="J41" s="54"/>
      <c r="K41" s="53">
        <v>240.85</v>
      </c>
      <c r="L41" s="54"/>
      <c r="M41" s="53">
        <v>569.41999999999996</v>
      </c>
      <c r="O41">
        <f t="shared" si="2"/>
        <v>0</v>
      </c>
      <c r="P41" t="b">
        <f t="shared" si="3"/>
        <v>0</v>
      </c>
    </row>
    <row r="42" spans="1:17" x14ac:dyDescent="0.25">
      <c r="B42" s="49" t="s">
        <v>18</v>
      </c>
      <c r="C42" s="49" t="s">
        <v>18</v>
      </c>
      <c r="D42" s="49" t="s">
        <v>19</v>
      </c>
      <c r="E42" s="50">
        <v>53.37</v>
      </c>
      <c r="F42" s="51"/>
      <c r="G42" s="50">
        <v>55.18</v>
      </c>
      <c r="H42" s="51"/>
      <c r="I42" s="50">
        <v>37.130000000000003</v>
      </c>
      <c r="J42" s="51"/>
      <c r="K42" s="50">
        <v>67.069999999999993</v>
      </c>
      <c r="L42" s="51"/>
      <c r="M42" s="50">
        <v>410.1</v>
      </c>
      <c r="O42" t="b">
        <f t="shared" si="2"/>
        <v>0</v>
      </c>
      <c r="P42">
        <f t="shared" si="3"/>
        <v>0</v>
      </c>
    </row>
    <row r="43" spans="1:17" s="55" customFormat="1" x14ac:dyDescent="0.25">
      <c r="A43"/>
      <c r="B43" s="49" t="s">
        <v>18</v>
      </c>
      <c r="C43" s="49" t="s">
        <v>23</v>
      </c>
      <c r="D43" s="52" t="s">
        <v>17</v>
      </c>
      <c r="E43" s="53">
        <v>67.819999999999993</v>
      </c>
      <c r="F43" s="54"/>
      <c r="G43" s="53">
        <v>88.1</v>
      </c>
      <c r="H43" s="54"/>
      <c r="I43" s="53">
        <v>41.2</v>
      </c>
      <c r="J43" s="54"/>
      <c r="K43" s="53">
        <v>245.12</v>
      </c>
      <c r="L43" s="54"/>
      <c r="M43" s="53">
        <v>701.08</v>
      </c>
      <c r="O43">
        <f t="shared" si="2"/>
        <v>0</v>
      </c>
      <c r="P43" t="b">
        <f t="shared" si="3"/>
        <v>0</v>
      </c>
      <c r="Q43"/>
    </row>
    <row r="44" spans="1:17" x14ac:dyDescent="0.25">
      <c r="B44" s="49" t="s">
        <v>18</v>
      </c>
      <c r="C44" s="49" t="s">
        <v>18</v>
      </c>
      <c r="D44" s="49" t="s">
        <v>19</v>
      </c>
      <c r="E44" s="50">
        <v>51.97</v>
      </c>
      <c r="F44" s="51"/>
      <c r="G44" s="50">
        <v>59.05</v>
      </c>
      <c r="H44" s="51"/>
      <c r="I44" s="50">
        <v>46.2</v>
      </c>
      <c r="J44" s="51"/>
      <c r="K44" s="50">
        <v>106.23</v>
      </c>
      <c r="L44" s="51"/>
      <c r="M44" s="50">
        <v>167.93</v>
      </c>
      <c r="O44" t="b">
        <f t="shared" si="2"/>
        <v>0</v>
      </c>
      <c r="P44">
        <f t="shared" si="3"/>
        <v>0</v>
      </c>
    </row>
    <row r="45" spans="1:17" x14ac:dyDescent="0.25">
      <c r="B45" s="49" t="s">
        <v>18</v>
      </c>
      <c r="C45" s="49" t="s">
        <v>24</v>
      </c>
      <c r="D45" s="52" t="s">
        <v>17</v>
      </c>
      <c r="E45" s="53">
        <v>48.7</v>
      </c>
      <c r="F45" s="54"/>
      <c r="G45" s="53">
        <v>56.22</v>
      </c>
      <c r="H45" s="54"/>
      <c r="I45" s="53">
        <v>40.119999999999997</v>
      </c>
      <c r="J45" s="54"/>
      <c r="K45" s="53">
        <v>313.14999999999998</v>
      </c>
      <c r="L45" s="54"/>
      <c r="M45" s="53">
        <v>1746.4</v>
      </c>
      <c r="O45">
        <f t="shared" si="2"/>
        <v>0</v>
      </c>
      <c r="P45" t="b">
        <f t="shared" si="3"/>
        <v>0</v>
      </c>
    </row>
    <row r="46" spans="1:17" x14ac:dyDescent="0.25">
      <c r="B46" s="49" t="s">
        <v>18</v>
      </c>
      <c r="C46" s="49" t="s">
        <v>18</v>
      </c>
      <c r="D46" s="49" t="s">
        <v>19</v>
      </c>
      <c r="E46" s="50">
        <v>41.9</v>
      </c>
      <c r="F46" s="51"/>
      <c r="G46" s="50">
        <v>42.08</v>
      </c>
      <c r="H46" s="51"/>
      <c r="I46" s="50">
        <v>35.15</v>
      </c>
      <c r="J46" s="51"/>
      <c r="K46" s="50">
        <v>1321.82</v>
      </c>
      <c r="L46" s="51"/>
      <c r="M46" s="50">
        <v>1348.75</v>
      </c>
      <c r="O46" t="b">
        <f t="shared" si="2"/>
        <v>0</v>
      </c>
      <c r="P46">
        <f t="shared" si="3"/>
        <v>0</v>
      </c>
    </row>
    <row r="47" spans="1:17" x14ac:dyDescent="0.25">
      <c r="B47" s="49" t="s">
        <v>18</v>
      </c>
      <c r="C47" s="49" t="s">
        <v>25</v>
      </c>
      <c r="D47" s="52" t="s">
        <v>17</v>
      </c>
      <c r="E47" s="53">
        <v>62.7</v>
      </c>
      <c r="F47" s="54"/>
      <c r="G47" s="53" t="s">
        <v>26</v>
      </c>
      <c r="H47" s="54"/>
      <c r="I47" s="53">
        <v>41.17</v>
      </c>
      <c r="J47" s="54"/>
      <c r="K47" s="53">
        <v>167.77</v>
      </c>
      <c r="L47" s="54"/>
      <c r="M47" s="53">
        <v>320.05</v>
      </c>
      <c r="O47">
        <f t="shared" si="2"/>
        <v>0</v>
      </c>
      <c r="P47" t="b">
        <f t="shared" si="3"/>
        <v>0</v>
      </c>
    </row>
    <row r="48" spans="1:17" x14ac:dyDescent="0.25">
      <c r="B48" s="49" t="s">
        <v>18</v>
      </c>
      <c r="C48" s="49" t="s">
        <v>18</v>
      </c>
      <c r="D48" s="49" t="s">
        <v>19</v>
      </c>
      <c r="E48" s="50">
        <v>43.33</v>
      </c>
      <c r="F48" s="51"/>
      <c r="G48" s="50" t="s">
        <v>26</v>
      </c>
      <c r="H48" s="51"/>
      <c r="I48" s="50">
        <v>35.1</v>
      </c>
      <c r="J48" s="51"/>
      <c r="K48" s="50">
        <v>120.85</v>
      </c>
      <c r="L48" s="51"/>
      <c r="M48" s="50">
        <v>120.85</v>
      </c>
      <c r="O48" t="b">
        <f t="shared" si="2"/>
        <v>0</v>
      </c>
      <c r="P48">
        <f t="shared" si="3"/>
        <v>0</v>
      </c>
    </row>
    <row r="49" spans="1:17" x14ac:dyDescent="0.25">
      <c r="A49" s="56"/>
      <c r="B49" s="49" t="s">
        <v>18</v>
      </c>
      <c r="C49" s="103" t="s">
        <v>27</v>
      </c>
      <c r="D49" s="103"/>
      <c r="E49" s="57">
        <v>62.44</v>
      </c>
      <c r="F49" s="58"/>
      <c r="G49" s="57" t="s">
        <v>26</v>
      </c>
      <c r="H49" s="58"/>
      <c r="I49" s="57">
        <v>39.07</v>
      </c>
      <c r="J49" s="58"/>
      <c r="K49" s="57" t="s">
        <v>28</v>
      </c>
      <c r="L49" s="58"/>
      <c r="M49" s="57">
        <v>723.77</v>
      </c>
      <c r="O49" t="b">
        <f t="shared" si="2"/>
        <v>0</v>
      </c>
      <c r="P49" t="b">
        <f t="shared" si="3"/>
        <v>0</v>
      </c>
    </row>
    <row r="50" spans="1:17" x14ac:dyDescent="0.25">
      <c r="B50" s="49"/>
      <c r="C50" s="52" t="s">
        <v>16</v>
      </c>
      <c r="D50" s="52" t="s">
        <v>17</v>
      </c>
      <c r="E50" s="53">
        <v>128.91999999999999</v>
      </c>
      <c r="F50" s="54"/>
      <c r="G50" s="53">
        <v>141.18</v>
      </c>
      <c r="H50" s="54"/>
      <c r="I50" s="53">
        <v>14.2</v>
      </c>
      <c r="J50" s="54"/>
      <c r="K50" s="53">
        <v>207.22</v>
      </c>
      <c r="L50" s="54"/>
      <c r="M50" s="53">
        <v>285.2</v>
      </c>
      <c r="O50">
        <f t="shared" si="2"/>
        <v>1</v>
      </c>
      <c r="P50" t="b">
        <f t="shared" si="3"/>
        <v>0</v>
      </c>
    </row>
    <row r="51" spans="1:17" x14ac:dyDescent="0.25">
      <c r="B51" s="49" t="s">
        <v>18</v>
      </c>
      <c r="C51" s="49" t="s">
        <v>18</v>
      </c>
      <c r="D51" s="49" t="s">
        <v>19</v>
      </c>
      <c r="E51" s="50">
        <v>26.07</v>
      </c>
      <c r="F51" s="51"/>
      <c r="G51" s="50">
        <v>27.18</v>
      </c>
      <c r="H51" s="51"/>
      <c r="I51" s="50">
        <v>11.13</v>
      </c>
      <c r="J51" s="51"/>
      <c r="K51" s="50">
        <v>50.07</v>
      </c>
      <c r="L51" s="51"/>
      <c r="M51" s="50">
        <v>189.1</v>
      </c>
      <c r="O51" t="b">
        <f t="shared" si="2"/>
        <v>0</v>
      </c>
      <c r="P51">
        <f t="shared" si="3"/>
        <v>0</v>
      </c>
    </row>
    <row r="52" spans="1:17" x14ac:dyDescent="0.25">
      <c r="B52" s="49" t="s">
        <v>18</v>
      </c>
      <c r="C52" s="49" t="s">
        <v>20</v>
      </c>
      <c r="D52" s="52" t="s">
        <v>17</v>
      </c>
      <c r="E52" s="53">
        <v>62.35</v>
      </c>
      <c r="F52" s="54"/>
      <c r="G52" s="53">
        <v>66.05</v>
      </c>
      <c r="H52" s="54"/>
      <c r="I52" s="53">
        <v>17.079999999999998</v>
      </c>
      <c r="J52" s="54"/>
      <c r="K52" s="53">
        <v>165.1</v>
      </c>
      <c r="L52" s="54"/>
      <c r="M52" s="53">
        <v>261.07</v>
      </c>
      <c r="O52">
        <f t="shared" si="2"/>
        <v>0</v>
      </c>
      <c r="P52" t="b">
        <f t="shared" si="3"/>
        <v>0</v>
      </c>
    </row>
    <row r="53" spans="1:17" x14ac:dyDescent="0.25">
      <c r="B53" s="49" t="s">
        <v>18</v>
      </c>
      <c r="C53" s="49" t="s">
        <v>18</v>
      </c>
      <c r="D53" s="49" t="s">
        <v>19</v>
      </c>
      <c r="E53" s="50">
        <v>24.68</v>
      </c>
      <c r="F53" s="51"/>
      <c r="G53" s="50">
        <v>26.22</v>
      </c>
      <c r="H53" s="51"/>
      <c r="I53" s="50">
        <v>12.17</v>
      </c>
      <c r="J53" s="51"/>
      <c r="K53" s="50">
        <v>45.1</v>
      </c>
      <c r="L53" s="51"/>
      <c r="M53" s="50">
        <v>141.1</v>
      </c>
      <c r="O53" t="b">
        <f t="shared" si="2"/>
        <v>0</v>
      </c>
      <c r="P53">
        <f t="shared" si="3"/>
        <v>0</v>
      </c>
    </row>
    <row r="54" spans="1:17" x14ac:dyDescent="0.25">
      <c r="B54" s="49" t="s">
        <v>18</v>
      </c>
      <c r="C54" s="49" t="s">
        <v>21</v>
      </c>
      <c r="D54" s="52" t="s">
        <v>17</v>
      </c>
      <c r="E54" s="53">
        <v>45.02</v>
      </c>
      <c r="F54" s="54"/>
      <c r="G54" s="53">
        <v>48.18</v>
      </c>
      <c r="H54" s="54"/>
      <c r="I54" s="53">
        <v>12.22</v>
      </c>
      <c r="J54" s="54"/>
      <c r="K54" s="53">
        <v>144.1</v>
      </c>
      <c r="L54" s="54"/>
      <c r="M54" s="53">
        <v>309.10000000000002</v>
      </c>
      <c r="O54">
        <f t="shared" si="2"/>
        <v>0</v>
      </c>
      <c r="P54" t="b">
        <f t="shared" si="3"/>
        <v>0</v>
      </c>
    </row>
    <row r="55" spans="1:17" x14ac:dyDescent="0.25">
      <c r="B55" s="49" t="s">
        <v>18</v>
      </c>
      <c r="C55" s="49" t="s">
        <v>18</v>
      </c>
      <c r="D55" s="49" t="s">
        <v>19</v>
      </c>
      <c r="E55" s="50">
        <v>24.88</v>
      </c>
      <c r="F55" s="51"/>
      <c r="G55" s="50">
        <v>27.1</v>
      </c>
      <c r="H55" s="51"/>
      <c r="I55" s="50">
        <v>9.33</v>
      </c>
      <c r="J55" s="51"/>
      <c r="K55" s="50">
        <v>43.15</v>
      </c>
      <c r="L55" s="51"/>
      <c r="M55" s="50">
        <v>242.92</v>
      </c>
      <c r="O55" t="b">
        <f t="shared" si="2"/>
        <v>0</v>
      </c>
      <c r="P55">
        <f t="shared" si="3"/>
        <v>0</v>
      </c>
    </row>
    <row r="56" spans="1:17" x14ac:dyDescent="0.25">
      <c r="B56" s="49" t="s">
        <v>18</v>
      </c>
      <c r="C56" s="49" t="s">
        <v>22</v>
      </c>
      <c r="D56" s="52" t="s">
        <v>17</v>
      </c>
      <c r="E56" s="53">
        <v>59.47</v>
      </c>
      <c r="F56" s="54"/>
      <c r="G56" s="53">
        <v>64.069999999999993</v>
      </c>
      <c r="H56" s="54"/>
      <c r="I56" s="53">
        <v>12.12</v>
      </c>
      <c r="J56" s="54"/>
      <c r="K56" s="53">
        <v>139.27000000000001</v>
      </c>
      <c r="L56" s="54"/>
      <c r="M56" s="53">
        <v>348.13</v>
      </c>
      <c r="O56">
        <f t="shared" si="2"/>
        <v>0</v>
      </c>
      <c r="P56" t="b">
        <f t="shared" si="3"/>
        <v>0</v>
      </c>
    </row>
    <row r="57" spans="1:17" x14ac:dyDescent="0.25">
      <c r="B57" s="49" t="s">
        <v>18</v>
      </c>
      <c r="C57" s="49" t="s">
        <v>18</v>
      </c>
      <c r="D57" s="49" t="s">
        <v>19</v>
      </c>
      <c r="E57" s="50">
        <v>24.83</v>
      </c>
      <c r="F57" s="51"/>
      <c r="G57" s="50">
        <v>26.18</v>
      </c>
      <c r="H57" s="51"/>
      <c r="I57" s="50">
        <v>13.13</v>
      </c>
      <c r="J57" s="51"/>
      <c r="K57" s="50">
        <v>45.13</v>
      </c>
      <c r="L57" s="51"/>
      <c r="M57" s="50">
        <v>105.15</v>
      </c>
      <c r="O57" t="b">
        <f t="shared" si="2"/>
        <v>0</v>
      </c>
      <c r="P57">
        <f t="shared" si="3"/>
        <v>0</v>
      </c>
    </row>
    <row r="58" spans="1:17" s="55" customFormat="1" x14ac:dyDescent="0.25">
      <c r="A58"/>
      <c r="B58" s="49" t="s">
        <v>18</v>
      </c>
      <c r="C58" s="49" t="s">
        <v>23</v>
      </c>
      <c r="D58" s="52" t="s">
        <v>17</v>
      </c>
      <c r="E58" s="53">
        <v>60.08</v>
      </c>
      <c r="F58" s="54"/>
      <c r="G58" s="53">
        <v>62.17</v>
      </c>
      <c r="H58" s="54"/>
      <c r="I58" s="53">
        <v>17.149999999999999</v>
      </c>
      <c r="J58" s="54"/>
      <c r="K58" s="53">
        <v>155.12</v>
      </c>
      <c r="L58" s="54"/>
      <c r="M58" s="53">
        <v>363.08</v>
      </c>
      <c r="O58">
        <f t="shared" si="2"/>
        <v>0</v>
      </c>
      <c r="P58" t="b">
        <f t="shared" si="3"/>
        <v>0</v>
      </c>
      <c r="Q58"/>
    </row>
    <row r="59" spans="1:17" x14ac:dyDescent="0.25">
      <c r="B59" s="49" t="s">
        <v>18</v>
      </c>
      <c r="C59" s="49" t="s">
        <v>18</v>
      </c>
      <c r="D59" s="49" t="s">
        <v>19</v>
      </c>
      <c r="E59" s="50">
        <v>21.62</v>
      </c>
      <c r="F59" s="51"/>
      <c r="G59" s="50">
        <v>22.15</v>
      </c>
      <c r="H59" s="51"/>
      <c r="I59" s="50">
        <v>8.07</v>
      </c>
      <c r="J59" s="51"/>
      <c r="K59" s="50">
        <v>36.15</v>
      </c>
      <c r="L59" s="51"/>
      <c r="M59" s="50">
        <v>146.18</v>
      </c>
      <c r="O59" t="b">
        <f t="shared" si="2"/>
        <v>0</v>
      </c>
      <c r="P59">
        <f t="shared" si="3"/>
        <v>0</v>
      </c>
    </row>
    <row r="60" spans="1:17" x14ac:dyDescent="0.25">
      <c r="B60" s="49" t="s">
        <v>18</v>
      </c>
      <c r="C60" s="49" t="s">
        <v>24</v>
      </c>
      <c r="D60" s="52" t="s">
        <v>17</v>
      </c>
      <c r="E60" s="53">
        <v>48.13</v>
      </c>
      <c r="F60" s="54"/>
      <c r="G60" s="53" t="s">
        <v>26</v>
      </c>
      <c r="H60" s="54"/>
      <c r="I60" s="53">
        <v>12.05</v>
      </c>
      <c r="J60" s="54"/>
      <c r="K60" s="53">
        <v>147.22</v>
      </c>
      <c r="L60" s="54"/>
      <c r="M60" s="53">
        <v>276.12</v>
      </c>
      <c r="O60">
        <f t="shared" si="2"/>
        <v>0</v>
      </c>
      <c r="P60" t="b">
        <f t="shared" si="3"/>
        <v>0</v>
      </c>
    </row>
    <row r="61" spans="1:17" x14ac:dyDescent="0.25">
      <c r="B61" s="49" t="s">
        <v>18</v>
      </c>
      <c r="C61" s="49" t="s">
        <v>18</v>
      </c>
      <c r="D61" s="49" t="s">
        <v>19</v>
      </c>
      <c r="E61" s="50">
        <v>27.53</v>
      </c>
      <c r="F61" s="51"/>
      <c r="G61" s="50">
        <v>29.17</v>
      </c>
      <c r="H61" s="51"/>
      <c r="I61" s="50">
        <v>18.07</v>
      </c>
      <c r="J61" s="51"/>
      <c r="K61" s="50">
        <v>52.07</v>
      </c>
      <c r="L61" s="51"/>
      <c r="M61" s="50">
        <v>53.07</v>
      </c>
      <c r="O61" t="b">
        <f t="shared" si="2"/>
        <v>0</v>
      </c>
      <c r="P61">
        <f t="shared" si="3"/>
        <v>0</v>
      </c>
    </row>
    <row r="62" spans="1:17" x14ac:dyDescent="0.25">
      <c r="B62" s="49" t="s">
        <v>18</v>
      </c>
      <c r="C62" s="49" t="s">
        <v>25</v>
      </c>
      <c r="D62" s="52" t="s">
        <v>17</v>
      </c>
      <c r="E62" s="53">
        <v>34.78</v>
      </c>
      <c r="F62" s="54"/>
      <c r="G62" s="53" t="s">
        <v>26</v>
      </c>
      <c r="H62" s="54"/>
      <c r="I62" s="53">
        <v>12.22</v>
      </c>
      <c r="J62" s="54"/>
      <c r="K62" s="53">
        <v>107.07</v>
      </c>
      <c r="L62" s="54"/>
      <c r="M62" s="53">
        <v>142.19999999999999</v>
      </c>
      <c r="O62">
        <f t="shared" si="2"/>
        <v>0</v>
      </c>
      <c r="P62" t="b">
        <f t="shared" si="3"/>
        <v>0</v>
      </c>
    </row>
    <row r="63" spans="1:17" x14ac:dyDescent="0.25">
      <c r="B63" s="49" t="s">
        <v>18</v>
      </c>
      <c r="C63" s="49" t="s">
        <v>18</v>
      </c>
      <c r="D63" s="49" t="s">
        <v>19</v>
      </c>
      <c r="E63" s="50">
        <v>35.619999999999997</v>
      </c>
      <c r="F63" s="51"/>
      <c r="G63" s="50" t="s">
        <v>26</v>
      </c>
      <c r="H63" s="51"/>
      <c r="I63" s="50">
        <v>11.17</v>
      </c>
      <c r="J63" s="51"/>
      <c r="K63" s="50">
        <v>64.08</v>
      </c>
      <c r="L63" s="51"/>
      <c r="M63" s="50">
        <v>78.17</v>
      </c>
      <c r="O63" t="b">
        <f t="shared" si="2"/>
        <v>0</v>
      </c>
      <c r="P63">
        <f t="shared" si="3"/>
        <v>0</v>
      </c>
    </row>
    <row r="64" spans="1:17" x14ac:dyDescent="0.25">
      <c r="A64" s="56"/>
      <c r="B64" s="49" t="s">
        <v>18</v>
      </c>
      <c r="C64" s="103" t="s">
        <v>29</v>
      </c>
      <c r="D64" s="103"/>
      <c r="E64" s="57">
        <v>44.57</v>
      </c>
      <c r="F64" s="58"/>
      <c r="G64" s="57" t="s">
        <v>26</v>
      </c>
      <c r="H64" s="58"/>
      <c r="I64" s="57">
        <v>12.86</v>
      </c>
      <c r="J64" s="58"/>
      <c r="K64" s="57" t="s">
        <v>28</v>
      </c>
      <c r="L64" s="58"/>
      <c r="M64" s="57">
        <v>210.04</v>
      </c>
      <c r="O64" t="b">
        <f t="shared" si="2"/>
        <v>0</v>
      </c>
      <c r="P64" t="b">
        <f t="shared" si="3"/>
        <v>0</v>
      </c>
    </row>
    <row r="65" spans="1:17" x14ac:dyDescent="0.25">
      <c r="B65" s="49"/>
      <c r="C65" s="52" t="s">
        <v>16</v>
      </c>
      <c r="D65" s="52" t="s">
        <v>17</v>
      </c>
      <c r="E65" s="53">
        <v>157.35</v>
      </c>
      <c r="F65" s="54"/>
      <c r="G65" s="53">
        <v>160.07</v>
      </c>
      <c r="H65" s="54"/>
      <c r="I65" s="53">
        <v>30.1</v>
      </c>
      <c r="J65" s="54"/>
      <c r="K65" s="53">
        <v>237.12</v>
      </c>
      <c r="L65" s="54"/>
      <c r="M65" s="53">
        <v>360.1</v>
      </c>
      <c r="O65">
        <f t="shared" si="2"/>
        <v>1</v>
      </c>
      <c r="P65" t="b">
        <f t="shared" si="3"/>
        <v>0</v>
      </c>
    </row>
    <row r="66" spans="1:17" x14ac:dyDescent="0.25">
      <c r="B66" s="49" t="s">
        <v>18</v>
      </c>
      <c r="C66" s="49" t="s">
        <v>18</v>
      </c>
      <c r="D66" s="49" t="s">
        <v>19</v>
      </c>
      <c r="E66" s="50">
        <v>35.869999999999997</v>
      </c>
      <c r="F66" s="51"/>
      <c r="G66" s="50">
        <v>37.17</v>
      </c>
      <c r="H66" s="51"/>
      <c r="I66" s="50">
        <v>24.18</v>
      </c>
      <c r="J66" s="51"/>
      <c r="K66" s="50">
        <v>62.07</v>
      </c>
      <c r="L66" s="51"/>
      <c r="M66" s="50">
        <v>127.07</v>
      </c>
      <c r="O66" t="b">
        <f t="shared" si="2"/>
        <v>0</v>
      </c>
      <c r="P66">
        <f t="shared" si="3"/>
        <v>0</v>
      </c>
    </row>
    <row r="67" spans="1:17" x14ac:dyDescent="0.25">
      <c r="B67" s="49" t="s">
        <v>18</v>
      </c>
      <c r="C67" s="49" t="s">
        <v>20</v>
      </c>
      <c r="D67" s="52" t="s">
        <v>17</v>
      </c>
      <c r="E67" s="53">
        <v>83.25</v>
      </c>
      <c r="F67" s="54"/>
      <c r="G67" s="53">
        <v>86.18</v>
      </c>
      <c r="H67" s="54"/>
      <c r="I67" s="53">
        <v>28.2</v>
      </c>
      <c r="J67" s="54"/>
      <c r="K67" s="53">
        <v>156.1</v>
      </c>
      <c r="L67" s="54"/>
      <c r="M67" s="53">
        <v>294.2</v>
      </c>
      <c r="O67">
        <f t="shared" si="2"/>
        <v>0</v>
      </c>
      <c r="P67" t="b">
        <f t="shared" si="3"/>
        <v>0</v>
      </c>
    </row>
    <row r="68" spans="1:17" x14ac:dyDescent="0.25">
      <c r="B68" s="49" t="s">
        <v>18</v>
      </c>
      <c r="C68" s="49" t="s">
        <v>18</v>
      </c>
      <c r="D68" s="49" t="s">
        <v>19</v>
      </c>
      <c r="E68" s="50">
        <v>37.43</v>
      </c>
      <c r="F68" s="51"/>
      <c r="G68" s="50">
        <v>40.15</v>
      </c>
      <c r="H68" s="51"/>
      <c r="I68" s="50">
        <v>21.1</v>
      </c>
      <c r="J68" s="51"/>
      <c r="K68" s="50">
        <v>57.05</v>
      </c>
      <c r="L68" s="51"/>
      <c r="M68" s="50">
        <v>156.07</v>
      </c>
      <c r="O68" t="b">
        <f t="shared" si="2"/>
        <v>0</v>
      </c>
      <c r="P68">
        <f t="shared" si="3"/>
        <v>0</v>
      </c>
    </row>
    <row r="69" spans="1:17" x14ac:dyDescent="0.25">
      <c r="B69" s="49" t="s">
        <v>18</v>
      </c>
      <c r="C69" s="49" t="s">
        <v>21</v>
      </c>
      <c r="D69" s="52" t="s">
        <v>17</v>
      </c>
      <c r="E69" s="53">
        <v>67.12</v>
      </c>
      <c r="F69" s="54"/>
      <c r="G69" s="53">
        <v>73.13</v>
      </c>
      <c r="H69" s="54"/>
      <c r="I69" s="53">
        <v>29.17</v>
      </c>
      <c r="J69" s="54"/>
      <c r="K69" s="53">
        <v>147.19999999999999</v>
      </c>
      <c r="L69" s="54"/>
      <c r="M69" s="53">
        <v>339.08</v>
      </c>
      <c r="O69">
        <f t="shared" si="2"/>
        <v>0</v>
      </c>
      <c r="P69" t="b">
        <f t="shared" si="3"/>
        <v>0</v>
      </c>
    </row>
    <row r="70" spans="1:17" x14ac:dyDescent="0.25">
      <c r="B70" s="49" t="s">
        <v>18</v>
      </c>
      <c r="C70" s="49" t="s">
        <v>18</v>
      </c>
      <c r="D70" s="49" t="s">
        <v>19</v>
      </c>
      <c r="E70" s="50">
        <v>35.57</v>
      </c>
      <c r="F70" s="51"/>
      <c r="G70" s="50">
        <v>36.15</v>
      </c>
      <c r="H70" s="51"/>
      <c r="I70" s="50">
        <v>25.08</v>
      </c>
      <c r="J70" s="51"/>
      <c r="K70" s="50">
        <v>53.08</v>
      </c>
      <c r="L70" s="51"/>
      <c r="M70" s="50">
        <v>171.17</v>
      </c>
      <c r="O70" t="b">
        <f t="shared" si="2"/>
        <v>0</v>
      </c>
      <c r="P70">
        <f t="shared" si="3"/>
        <v>0</v>
      </c>
    </row>
    <row r="71" spans="1:17" x14ac:dyDescent="0.25">
      <c r="B71" s="49" t="s">
        <v>18</v>
      </c>
      <c r="C71" s="49" t="s">
        <v>22</v>
      </c>
      <c r="D71" s="52" t="s">
        <v>17</v>
      </c>
      <c r="E71" s="53">
        <v>72.52</v>
      </c>
      <c r="F71" s="54"/>
      <c r="G71" s="53">
        <v>80.069999999999993</v>
      </c>
      <c r="H71" s="54"/>
      <c r="I71" s="53">
        <v>27.17</v>
      </c>
      <c r="J71" s="54"/>
      <c r="K71" s="53">
        <v>147.16999999999999</v>
      </c>
      <c r="L71" s="54"/>
      <c r="M71" s="53">
        <v>367.05</v>
      </c>
      <c r="O71">
        <f t="shared" si="2"/>
        <v>0</v>
      </c>
      <c r="P71" t="b">
        <f t="shared" si="3"/>
        <v>0</v>
      </c>
    </row>
    <row r="72" spans="1:17" x14ac:dyDescent="0.25">
      <c r="B72" s="49" t="s">
        <v>18</v>
      </c>
      <c r="C72" s="49" t="s">
        <v>18</v>
      </c>
      <c r="D72" s="49" t="s">
        <v>19</v>
      </c>
      <c r="E72" s="50">
        <v>36.520000000000003</v>
      </c>
      <c r="F72" s="51"/>
      <c r="G72" s="50">
        <v>38.08</v>
      </c>
      <c r="H72" s="51"/>
      <c r="I72" s="50">
        <v>21.17</v>
      </c>
      <c r="J72" s="51"/>
      <c r="K72" s="50">
        <v>51.08</v>
      </c>
      <c r="L72" s="51"/>
      <c r="M72" s="50">
        <v>395.12</v>
      </c>
      <c r="O72" t="b">
        <f t="shared" si="2"/>
        <v>0</v>
      </c>
      <c r="P72">
        <f t="shared" si="3"/>
        <v>0</v>
      </c>
    </row>
    <row r="73" spans="1:17" s="55" customFormat="1" x14ac:dyDescent="0.25">
      <c r="A73"/>
      <c r="B73" s="49" t="s">
        <v>18</v>
      </c>
      <c r="C73" s="49" t="s">
        <v>23</v>
      </c>
      <c r="D73" s="52" t="s">
        <v>17</v>
      </c>
      <c r="E73" s="53">
        <v>68.400000000000006</v>
      </c>
      <c r="F73" s="54"/>
      <c r="G73" s="53">
        <v>72.099999999999994</v>
      </c>
      <c r="H73" s="54"/>
      <c r="I73" s="53">
        <v>30.2</v>
      </c>
      <c r="J73" s="54"/>
      <c r="K73" s="53">
        <v>184.8</v>
      </c>
      <c r="L73" s="54"/>
      <c r="M73" s="53">
        <v>423.07</v>
      </c>
      <c r="O73">
        <f t="shared" si="2"/>
        <v>0</v>
      </c>
      <c r="P73" t="b">
        <f t="shared" si="3"/>
        <v>0</v>
      </c>
      <c r="Q73"/>
    </row>
    <row r="74" spans="1:17" x14ac:dyDescent="0.25">
      <c r="B74" s="49" t="s">
        <v>18</v>
      </c>
      <c r="C74" s="49" t="s">
        <v>18</v>
      </c>
      <c r="D74" s="49" t="s">
        <v>19</v>
      </c>
      <c r="E74" s="50">
        <v>37.799999999999997</v>
      </c>
      <c r="F74" s="51"/>
      <c r="G74" s="50">
        <v>40.130000000000003</v>
      </c>
      <c r="H74" s="51"/>
      <c r="I74" s="50">
        <v>29.13</v>
      </c>
      <c r="J74" s="51"/>
      <c r="K74" s="50">
        <v>46.18</v>
      </c>
      <c r="L74" s="51"/>
      <c r="M74" s="50">
        <v>175.07</v>
      </c>
      <c r="O74" t="b">
        <f t="shared" si="2"/>
        <v>0</v>
      </c>
      <c r="P74">
        <f t="shared" si="3"/>
        <v>0</v>
      </c>
    </row>
    <row r="75" spans="1:17" x14ac:dyDescent="0.25">
      <c r="B75" s="49" t="s">
        <v>18</v>
      </c>
      <c r="C75" s="49" t="s">
        <v>24</v>
      </c>
      <c r="D75" s="52" t="s">
        <v>17</v>
      </c>
      <c r="E75" s="53">
        <v>60.35</v>
      </c>
      <c r="F75" s="54"/>
      <c r="G75" s="53">
        <v>63.22</v>
      </c>
      <c r="H75" s="54"/>
      <c r="I75" s="53">
        <v>27.08</v>
      </c>
      <c r="J75" s="54"/>
      <c r="K75" s="53">
        <v>150.16999999999999</v>
      </c>
      <c r="L75" s="54"/>
      <c r="M75" s="53">
        <v>303.18</v>
      </c>
      <c r="O75">
        <f t="shared" si="2"/>
        <v>0</v>
      </c>
      <c r="P75" t="b">
        <f t="shared" si="3"/>
        <v>0</v>
      </c>
    </row>
    <row r="76" spans="1:17" x14ac:dyDescent="0.25">
      <c r="B76" s="49" t="s">
        <v>18</v>
      </c>
      <c r="C76" s="49" t="s">
        <v>18</v>
      </c>
      <c r="D76" s="49" t="s">
        <v>19</v>
      </c>
      <c r="E76" s="50">
        <v>25.97</v>
      </c>
      <c r="F76" s="51"/>
      <c r="G76" s="50">
        <v>26.17</v>
      </c>
      <c r="H76" s="51"/>
      <c r="I76" s="50">
        <v>22.15</v>
      </c>
      <c r="J76" s="51"/>
      <c r="K76" s="50">
        <v>30.15</v>
      </c>
      <c r="L76" s="51"/>
      <c r="M76" s="50">
        <v>67.12</v>
      </c>
      <c r="O76" t="b">
        <f t="shared" si="2"/>
        <v>0</v>
      </c>
      <c r="P76">
        <f t="shared" si="3"/>
        <v>0</v>
      </c>
    </row>
    <row r="77" spans="1:17" x14ac:dyDescent="0.25">
      <c r="B77" s="49" t="s">
        <v>18</v>
      </c>
      <c r="C77" s="49" t="s">
        <v>25</v>
      </c>
      <c r="D77" s="52" t="s">
        <v>17</v>
      </c>
      <c r="E77" s="53">
        <v>39.68</v>
      </c>
      <c r="F77" s="54"/>
      <c r="G77" s="53" t="s">
        <v>26</v>
      </c>
      <c r="H77" s="54"/>
      <c r="I77" s="53">
        <v>25.2</v>
      </c>
      <c r="J77" s="54"/>
      <c r="K77" s="53">
        <v>117.12</v>
      </c>
      <c r="L77" s="54"/>
      <c r="M77" s="53">
        <v>150.16999999999999</v>
      </c>
      <c r="O77">
        <f t="shared" si="2"/>
        <v>0</v>
      </c>
      <c r="P77" t="b">
        <f t="shared" si="3"/>
        <v>0</v>
      </c>
    </row>
    <row r="78" spans="1:17" x14ac:dyDescent="0.25">
      <c r="B78" s="49" t="s">
        <v>18</v>
      </c>
      <c r="C78" s="49" t="s">
        <v>18</v>
      </c>
      <c r="D78" s="49" t="s">
        <v>19</v>
      </c>
      <c r="E78" s="50">
        <v>28.72</v>
      </c>
      <c r="F78" s="51"/>
      <c r="G78" s="50" t="s">
        <v>26</v>
      </c>
      <c r="H78" s="51"/>
      <c r="I78" s="50">
        <v>20.100000000000001</v>
      </c>
      <c r="J78" s="51"/>
      <c r="K78" s="50">
        <v>40.119999999999997</v>
      </c>
      <c r="L78" s="51"/>
      <c r="M78" s="50">
        <v>173.73</v>
      </c>
      <c r="O78" t="b">
        <f t="shared" si="2"/>
        <v>0</v>
      </c>
      <c r="P78">
        <f t="shared" si="3"/>
        <v>0</v>
      </c>
    </row>
    <row r="79" spans="1:17" x14ac:dyDescent="0.25">
      <c r="A79" s="56"/>
      <c r="B79" s="49" t="s">
        <v>18</v>
      </c>
      <c r="C79" s="103" t="s">
        <v>30</v>
      </c>
      <c r="D79" s="103"/>
      <c r="E79" s="57">
        <v>56.18</v>
      </c>
      <c r="F79" s="58"/>
      <c r="G79" s="57" t="s">
        <v>26</v>
      </c>
      <c r="H79" s="58"/>
      <c r="I79" s="57">
        <v>25.72</v>
      </c>
      <c r="J79" s="58"/>
      <c r="K79" s="57" t="s">
        <v>28</v>
      </c>
      <c r="L79" s="58"/>
      <c r="M79" s="57">
        <v>250.16</v>
      </c>
      <c r="O79" t="b">
        <f t="shared" si="2"/>
        <v>0</v>
      </c>
      <c r="P79" t="b">
        <f t="shared" si="3"/>
        <v>0</v>
      </c>
    </row>
    <row r="80" spans="1:17" x14ac:dyDescent="0.25">
      <c r="B80" s="49"/>
      <c r="C80" s="52" t="s">
        <v>16</v>
      </c>
      <c r="D80" s="52" t="s">
        <v>17</v>
      </c>
      <c r="E80" s="53">
        <v>152.22</v>
      </c>
      <c r="F80" s="54"/>
      <c r="G80" s="53">
        <v>156.07</v>
      </c>
      <c r="H80" s="54"/>
      <c r="I80" s="53">
        <v>31.12</v>
      </c>
      <c r="J80" s="54"/>
      <c r="K80" s="53">
        <v>209.15</v>
      </c>
      <c r="L80" s="54"/>
      <c r="M80" s="53">
        <v>342.05</v>
      </c>
      <c r="O80">
        <f t="shared" si="2"/>
        <v>1</v>
      </c>
      <c r="P80" t="b">
        <f t="shared" si="3"/>
        <v>0</v>
      </c>
    </row>
    <row r="81" spans="1:17" x14ac:dyDescent="0.25">
      <c r="B81" s="49" t="s">
        <v>18</v>
      </c>
      <c r="C81" s="49" t="s">
        <v>18</v>
      </c>
      <c r="D81" s="49" t="s">
        <v>19</v>
      </c>
      <c r="E81" s="50">
        <v>37.15</v>
      </c>
      <c r="F81" s="51"/>
      <c r="G81" s="50">
        <v>38.08</v>
      </c>
      <c r="H81" s="51"/>
      <c r="I81" s="50">
        <v>24.18</v>
      </c>
      <c r="J81" s="51"/>
      <c r="K81" s="50">
        <v>60.15</v>
      </c>
      <c r="L81" s="51"/>
      <c r="M81" s="50">
        <v>93.05</v>
      </c>
      <c r="O81" t="b">
        <f t="shared" si="2"/>
        <v>0</v>
      </c>
      <c r="P81">
        <f t="shared" si="3"/>
        <v>0</v>
      </c>
    </row>
    <row r="82" spans="1:17" x14ac:dyDescent="0.25">
      <c r="B82" s="49" t="s">
        <v>18</v>
      </c>
      <c r="C82" s="49" t="s">
        <v>20</v>
      </c>
      <c r="D82" s="52" t="s">
        <v>17</v>
      </c>
      <c r="E82" s="53">
        <v>81.92</v>
      </c>
      <c r="F82" s="54"/>
      <c r="G82" s="53">
        <v>85.17</v>
      </c>
      <c r="H82" s="54"/>
      <c r="I82" s="53">
        <v>31.17</v>
      </c>
      <c r="J82" s="54"/>
      <c r="K82" s="53">
        <v>156.1</v>
      </c>
      <c r="L82" s="54"/>
      <c r="M82" s="53">
        <v>312.12</v>
      </c>
      <c r="O82">
        <f t="shared" si="2"/>
        <v>0</v>
      </c>
      <c r="P82" t="b">
        <f t="shared" si="3"/>
        <v>0</v>
      </c>
    </row>
    <row r="83" spans="1:17" x14ac:dyDescent="0.25">
      <c r="B83" s="49" t="s">
        <v>18</v>
      </c>
      <c r="C83" s="49" t="s">
        <v>18</v>
      </c>
      <c r="D83" s="49" t="s">
        <v>19</v>
      </c>
      <c r="E83" s="50">
        <v>40.15</v>
      </c>
      <c r="F83" s="51"/>
      <c r="G83" s="50">
        <v>42.17</v>
      </c>
      <c r="H83" s="51"/>
      <c r="I83" s="50">
        <v>23.07</v>
      </c>
      <c r="J83" s="51"/>
      <c r="K83" s="50">
        <v>65.23</v>
      </c>
      <c r="L83" s="51"/>
      <c r="M83" s="50">
        <v>520.12</v>
      </c>
      <c r="O83" t="b">
        <f t="shared" si="2"/>
        <v>0</v>
      </c>
      <c r="P83">
        <f t="shared" si="3"/>
        <v>0</v>
      </c>
    </row>
    <row r="84" spans="1:17" x14ac:dyDescent="0.25">
      <c r="B84" s="49" t="s">
        <v>18</v>
      </c>
      <c r="C84" s="49" t="s">
        <v>21</v>
      </c>
      <c r="D84" s="52" t="s">
        <v>17</v>
      </c>
      <c r="E84" s="53">
        <v>63.92</v>
      </c>
      <c r="F84" s="54"/>
      <c r="G84" s="53">
        <v>67.2</v>
      </c>
      <c r="H84" s="54"/>
      <c r="I84" s="53">
        <v>30.15</v>
      </c>
      <c r="J84" s="54"/>
      <c r="K84" s="53">
        <v>135.18</v>
      </c>
      <c r="L84" s="54"/>
      <c r="M84" s="53">
        <v>291.17</v>
      </c>
      <c r="O84">
        <f t="shared" si="2"/>
        <v>0</v>
      </c>
      <c r="P84" t="b">
        <f t="shared" si="3"/>
        <v>0</v>
      </c>
    </row>
    <row r="85" spans="1:17" x14ac:dyDescent="0.25">
      <c r="B85" s="49" t="s">
        <v>18</v>
      </c>
      <c r="C85" s="49" t="s">
        <v>18</v>
      </c>
      <c r="D85" s="49" t="s">
        <v>19</v>
      </c>
      <c r="E85" s="50">
        <v>35.549999999999997</v>
      </c>
      <c r="F85" s="51"/>
      <c r="G85" s="50">
        <v>36.15</v>
      </c>
      <c r="H85" s="51"/>
      <c r="I85" s="50">
        <v>23.08</v>
      </c>
      <c r="J85" s="51"/>
      <c r="K85" s="50">
        <v>46.15</v>
      </c>
      <c r="L85" s="51"/>
      <c r="M85" s="50">
        <v>291.05</v>
      </c>
      <c r="O85" t="b">
        <f t="shared" si="2"/>
        <v>0</v>
      </c>
      <c r="P85">
        <f t="shared" si="3"/>
        <v>0</v>
      </c>
    </row>
    <row r="86" spans="1:17" x14ac:dyDescent="0.25">
      <c r="B86" s="49" t="s">
        <v>18</v>
      </c>
      <c r="C86" s="49" t="s">
        <v>22</v>
      </c>
      <c r="D86" s="52" t="s">
        <v>17</v>
      </c>
      <c r="E86" s="53">
        <v>72.17</v>
      </c>
      <c r="F86" s="54"/>
      <c r="G86" s="53">
        <v>77.099999999999994</v>
      </c>
      <c r="H86" s="54"/>
      <c r="I86" s="53">
        <v>31.17</v>
      </c>
      <c r="J86" s="54"/>
      <c r="K86" s="53">
        <v>164.05</v>
      </c>
      <c r="L86" s="54"/>
      <c r="M86" s="53">
        <v>348.12</v>
      </c>
      <c r="O86">
        <f t="shared" si="2"/>
        <v>0</v>
      </c>
      <c r="P86" t="b">
        <f t="shared" si="3"/>
        <v>0</v>
      </c>
    </row>
    <row r="87" spans="1:17" x14ac:dyDescent="0.25">
      <c r="B87" s="49" t="s">
        <v>18</v>
      </c>
      <c r="C87" s="49" t="s">
        <v>18</v>
      </c>
      <c r="D87" s="49" t="s">
        <v>19</v>
      </c>
      <c r="E87" s="50">
        <v>35.5</v>
      </c>
      <c r="F87" s="51"/>
      <c r="G87" s="50">
        <v>37.1</v>
      </c>
      <c r="H87" s="51"/>
      <c r="I87" s="50">
        <v>22.2</v>
      </c>
      <c r="J87" s="51"/>
      <c r="K87" s="50">
        <v>50.12</v>
      </c>
      <c r="L87" s="51"/>
      <c r="M87" s="50">
        <v>123.18</v>
      </c>
      <c r="O87" t="b">
        <f t="shared" si="2"/>
        <v>0</v>
      </c>
      <c r="P87">
        <f t="shared" si="3"/>
        <v>0</v>
      </c>
    </row>
    <row r="88" spans="1:17" s="55" customFormat="1" x14ac:dyDescent="0.25">
      <c r="A88"/>
      <c r="B88" s="49" t="s">
        <v>18</v>
      </c>
      <c r="C88" s="49" t="s">
        <v>23</v>
      </c>
      <c r="D88" s="52" t="s">
        <v>17</v>
      </c>
      <c r="E88" s="53">
        <v>67.62</v>
      </c>
      <c r="F88" s="54"/>
      <c r="G88" s="53">
        <v>72.099999999999994</v>
      </c>
      <c r="H88" s="54"/>
      <c r="I88" s="53">
        <v>32.22</v>
      </c>
      <c r="J88" s="54"/>
      <c r="K88" s="53">
        <v>154.02000000000001</v>
      </c>
      <c r="L88" s="54"/>
      <c r="M88" s="53">
        <v>420.22</v>
      </c>
      <c r="O88">
        <f t="shared" si="2"/>
        <v>0</v>
      </c>
      <c r="P88" t="b">
        <f t="shared" si="3"/>
        <v>0</v>
      </c>
      <c r="Q88"/>
    </row>
    <row r="89" spans="1:17" x14ac:dyDescent="0.25">
      <c r="B89" s="49" t="s">
        <v>18</v>
      </c>
      <c r="C89" s="49" t="s">
        <v>18</v>
      </c>
      <c r="D89" s="49" t="s">
        <v>19</v>
      </c>
      <c r="E89" s="50">
        <v>37.57</v>
      </c>
      <c r="F89" s="51"/>
      <c r="G89" s="50">
        <v>40.119999999999997</v>
      </c>
      <c r="H89" s="51"/>
      <c r="I89" s="50">
        <v>29.13</v>
      </c>
      <c r="J89" s="51"/>
      <c r="K89" s="50">
        <v>47.13</v>
      </c>
      <c r="L89" s="51"/>
      <c r="M89" s="50">
        <v>161.08000000000001</v>
      </c>
      <c r="O89" t="b">
        <f t="shared" si="2"/>
        <v>0</v>
      </c>
      <c r="P89">
        <f t="shared" si="3"/>
        <v>0</v>
      </c>
    </row>
    <row r="90" spans="1:17" x14ac:dyDescent="0.25">
      <c r="B90" s="49" t="s">
        <v>18</v>
      </c>
      <c r="C90" s="49" t="s">
        <v>24</v>
      </c>
      <c r="D90" s="52" t="s">
        <v>17</v>
      </c>
      <c r="E90" s="53">
        <v>54.45</v>
      </c>
      <c r="F90" s="54"/>
      <c r="G90" s="53">
        <v>57.2</v>
      </c>
      <c r="H90" s="54"/>
      <c r="I90" s="53">
        <v>29.07</v>
      </c>
      <c r="J90" s="54"/>
      <c r="K90" s="53">
        <v>124.2</v>
      </c>
      <c r="L90" s="54"/>
      <c r="M90" s="53">
        <v>314.17</v>
      </c>
      <c r="O90">
        <f t="shared" si="2"/>
        <v>0</v>
      </c>
      <c r="P90" t="b">
        <f t="shared" si="3"/>
        <v>0</v>
      </c>
    </row>
    <row r="91" spans="1:17" x14ac:dyDescent="0.25">
      <c r="B91" s="49" t="s">
        <v>18</v>
      </c>
      <c r="C91" s="49" t="s">
        <v>18</v>
      </c>
      <c r="D91" s="49" t="s">
        <v>19</v>
      </c>
      <c r="E91" s="50">
        <v>27.3</v>
      </c>
      <c r="F91" s="51"/>
      <c r="G91" s="50">
        <v>29.17</v>
      </c>
      <c r="H91" s="51"/>
      <c r="I91" s="50">
        <v>24.17</v>
      </c>
      <c r="J91" s="51"/>
      <c r="K91" s="50">
        <v>37.15</v>
      </c>
      <c r="L91" s="51"/>
      <c r="M91" s="50">
        <v>51.22</v>
      </c>
      <c r="O91" t="b">
        <f t="shared" si="2"/>
        <v>0</v>
      </c>
      <c r="P91">
        <f t="shared" si="3"/>
        <v>0</v>
      </c>
    </row>
    <row r="92" spans="1:17" x14ac:dyDescent="0.25">
      <c r="B92" s="49" t="s">
        <v>18</v>
      </c>
      <c r="C92" s="49" t="s">
        <v>25</v>
      </c>
      <c r="D92" s="52" t="s">
        <v>17</v>
      </c>
      <c r="E92" s="53">
        <v>39.58</v>
      </c>
      <c r="F92" s="54"/>
      <c r="G92" s="53" t="s">
        <v>26</v>
      </c>
      <c r="H92" s="54"/>
      <c r="I92" s="53">
        <v>27.17</v>
      </c>
      <c r="J92" s="54"/>
      <c r="K92" s="53">
        <v>70.099999999999994</v>
      </c>
      <c r="L92" s="54"/>
      <c r="M92" s="53">
        <v>272.67</v>
      </c>
      <c r="O92">
        <f t="shared" si="2"/>
        <v>0</v>
      </c>
      <c r="P92" t="b">
        <f t="shared" si="3"/>
        <v>0</v>
      </c>
    </row>
    <row r="93" spans="1:17" x14ac:dyDescent="0.25">
      <c r="B93" s="49" t="s">
        <v>18</v>
      </c>
      <c r="C93" s="49" t="s">
        <v>18</v>
      </c>
      <c r="D93" s="49" t="s">
        <v>19</v>
      </c>
      <c r="E93" s="50">
        <v>29.3</v>
      </c>
      <c r="F93" s="51"/>
      <c r="G93" s="50">
        <v>31.15</v>
      </c>
      <c r="H93" s="51"/>
      <c r="I93" s="50">
        <v>23.07</v>
      </c>
      <c r="J93" s="51"/>
      <c r="K93" s="50">
        <v>36.130000000000003</v>
      </c>
      <c r="L93" s="51"/>
      <c r="M93" s="50">
        <v>43.03</v>
      </c>
      <c r="O93" t="b">
        <f t="shared" ref="O93:O156" si="4">IF(D93="ROUTINE",IF(E93&gt;180,2,IF(E93&lt;120,0,1)))</f>
        <v>0</v>
      </c>
      <c r="P93">
        <f t="shared" ref="P93:P156" si="5">IF(D93="URGENT",IF(E93&gt;120,2,IF(E93&lt;60,0,1)))</f>
        <v>0</v>
      </c>
    </row>
    <row r="94" spans="1:17" x14ac:dyDescent="0.25">
      <c r="A94" s="56"/>
      <c r="B94" s="49" t="s">
        <v>18</v>
      </c>
      <c r="C94" s="103" t="s">
        <v>31</v>
      </c>
      <c r="D94" s="103"/>
      <c r="E94" s="57">
        <v>55.31</v>
      </c>
      <c r="F94" s="58"/>
      <c r="G94" s="57" t="s">
        <v>26</v>
      </c>
      <c r="H94" s="58"/>
      <c r="I94" s="57">
        <v>27.21</v>
      </c>
      <c r="J94" s="58"/>
      <c r="K94" s="57" t="s">
        <v>28</v>
      </c>
      <c r="L94" s="58"/>
      <c r="M94" s="57">
        <v>255.95</v>
      </c>
      <c r="O94" t="b">
        <f t="shared" si="4"/>
        <v>0</v>
      </c>
      <c r="P94" t="b">
        <f t="shared" si="5"/>
        <v>0</v>
      </c>
    </row>
    <row r="95" spans="1:17" x14ac:dyDescent="0.25">
      <c r="B95" s="49"/>
      <c r="C95" s="52" t="s">
        <v>16</v>
      </c>
      <c r="D95" s="52" t="s">
        <v>17</v>
      </c>
      <c r="E95" s="53">
        <v>115.82</v>
      </c>
      <c r="F95" s="54"/>
      <c r="G95" s="53">
        <v>188.08</v>
      </c>
      <c r="H95" s="54"/>
      <c r="I95" s="53">
        <v>53.1</v>
      </c>
      <c r="J95" s="54"/>
      <c r="K95" s="53">
        <v>688.78</v>
      </c>
      <c r="L95" s="54"/>
      <c r="M95" s="53">
        <v>944.3</v>
      </c>
      <c r="O95">
        <f t="shared" si="4"/>
        <v>0</v>
      </c>
      <c r="P95" t="b">
        <f t="shared" si="5"/>
        <v>0</v>
      </c>
    </row>
    <row r="96" spans="1:17" x14ac:dyDescent="0.25">
      <c r="B96" s="49" t="s">
        <v>18</v>
      </c>
      <c r="C96" s="49" t="s">
        <v>18</v>
      </c>
      <c r="D96" s="49" t="s">
        <v>19</v>
      </c>
      <c r="E96" s="50">
        <v>71.099999999999994</v>
      </c>
      <c r="F96" s="51"/>
      <c r="G96" s="50">
        <v>135.27000000000001</v>
      </c>
      <c r="H96" s="51"/>
      <c r="I96" s="50">
        <v>116.65</v>
      </c>
      <c r="J96" s="51"/>
      <c r="K96" s="50">
        <v>970.23</v>
      </c>
      <c r="L96" s="51"/>
      <c r="M96" s="50">
        <v>970.23</v>
      </c>
      <c r="O96" t="b">
        <f t="shared" si="4"/>
        <v>0</v>
      </c>
      <c r="P96">
        <f t="shared" si="5"/>
        <v>1</v>
      </c>
    </row>
    <row r="97" spans="1:17" x14ac:dyDescent="0.25">
      <c r="B97" s="49" t="s">
        <v>18</v>
      </c>
      <c r="C97" s="49" t="s">
        <v>20</v>
      </c>
      <c r="D97" s="52" t="s">
        <v>17</v>
      </c>
      <c r="E97" s="53">
        <v>107.28</v>
      </c>
      <c r="F97" s="54"/>
      <c r="G97" s="53">
        <v>132.47</v>
      </c>
      <c r="H97" s="54"/>
      <c r="I97" s="53">
        <v>122.42</v>
      </c>
      <c r="J97" s="54"/>
      <c r="K97" s="53">
        <v>838.4</v>
      </c>
      <c r="L97" s="54"/>
      <c r="M97" s="53">
        <v>838.4</v>
      </c>
      <c r="O97">
        <f t="shared" si="4"/>
        <v>0</v>
      </c>
      <c r="P97" t="b">
        <f t="shared" si="5"/>
        <v>0</v>
      </c>
    </row>
    <row r="98" spans="1:17" x14ac:dyDescent="0.25">
      <c r="B98" s="49" t="s">
        <v>18</v>
      </c>
      <c r="C98" s="49" t="s">
        <v>18</v>
      </c>
      <c r="D98" s="49" t="s">
        <v>19</v>
      </c>
      <c r="E98" s="50">
        <v>66.92</v>
      </c>
      <c r="F98" s="51"/>
      <c r="G98" s="50">
        <v>88.27</v>
      </c>
      <c r="H98" s="51"/>
      <c r="I98" s="50">
        <v>61.2</v>
      </c>
      <c r="J98" s="51"/>
      <c r="K98" s="50">
        <v>97.98</v>
      </c>
      <c r="L98" s="51"/>
      <c r="M98" s="50">
        <v>97.98</v>
      </c>
      <c r="O98" t="b">
        <f t="shared" si="4"/>
        <v>0</v>
      </c>
      <c r="P98">
        <f t="shared" si="5"/>
        <v>1</v>
      </c>
    </row>
    <row r="99" spans="1:17" x14ac:dyDescent="0.25">
      <c r="B99" s="49" t="s">
        <v>18</v>
      </c>
      <c r="C99" s="49" t="s">
        <v>21</v>
      </c>
      <c r="D99" s="52" t="s">
        <v>17</v>
      </c>
      <c r="E99" s="53">
        <v>74.819999999999993</v>
      </c>
      <c r="F99" s="54"/>
      <c r="G99" s="53">
        <v>222.32</v>
      </c>
      <c r="H99" s="54"/>
      <c r="I99" s="53">
        <v>110.65</v>
      </c>
      <c r="J99" s="54"/>
      <c r="K99" s="53">
        <v>681.22</v>
      </c>
      <c r="L99" s="54"/>
      <c r="M99" s="53">
        <v>913.05</v>
      </c>
      <c r="O99">
        <f t="shared" si="4"/>
        <v>0</v>
      </c>
      <c r="P99" t="b">
        <f t="shared" si="5"/>
        <v>0</v>
      </c>
    </row>
    <row r="100" spans="1:17" x14ac:dyDescent="0.25">
      <c r="B100" s="49" t="s">
        <v>18</v>
      </c>
      <c r="C100" s="49" t="s">
        <v>18</v>
      </c>
      <c r="D100" s="49" t="s">
        <v>19</v>
      </c>
      <c r="E100" s="50">
        <v>63.87</v>
      </c>
      <c r="F100" s="51"/>
      <c r="G100" s="50">
        <v>328.5</v>
      </c>
      <c r="H100" s="51"/>
      <c r="I100" s="50">
        <v>136.75</v>
      </c>
      <c r="J100" s="51"/>
      <c r="K100" s="50">
        <v>479.42</v>
      </c>
      <c r="L100" s="51"/>
      <c r="M100" s="50">
        <v>479.42</v>
      </c>
      <c r="O100" t="b">
        <f t="shared" si="4"/>
        <v>0</v>
      </c>
      <c r="P100">
        <f t="shared" si="5"/>
        <v>1</v>
      </c>
    </row>
    <row r="101" spans="1:17" x14ac:dyDescent="0.25">
      <c r="B101" s="49" t="s">
        <v>18</v>
      </c>
      <c r="C101" s="49" t="s">
        <v>22</v>
      </c>
      <c r="D101" s="52" t="s">
        <v>17</v>
      </c>
      <c r="E101" s="53">
        <v>71.27</v>
      </c>
      <c r="F101" s="54"/>
      <c r="G101" s="53">
        <v>572.53</v>
      </c>
      <c r="H101" s="54"/>
      <c r="I101" s="53">
        <v>62.48</v>
      </c>
      <c r="J101" s="54"/>
      <c r="K101" s="53">
        <v>760.18</v>
      </c>
      <c r="L101" s="54"/>
      <c r="M101" s="53">
        <v>985.45</v>
      </c>
      <c r="O101">
        <f t="shared" si="4"/>
        <v>0</v>
      </c>
      <c r="P101" t="b">
        <f t="shared" si="5"/>
        <v>0</v>
      </c>
    </row>
    <row r="102" spans="1:17" x14ac:dyDescent="0.25">
      <c r="B102" s="49" t="s">
        <v>18</v>
      </c>
      <c r="C102" s="49" t="s">
        <v>18</v>
      </c>
      <c r="D102" s="49" t="s">
        <v>19</v>
      </c>
      <c r="E102" s="50">
        <v>56.73</v>
      </c>
      <c r="F102" s="51"/>
      <c r="G102" s="50">
        <v>150.22999999999999</v>
      </c>
      <c r="H102" s="51"/>
      <c r="I102" s="50">
        <v>65</v>
      </c>
      <c r="J102" s="51"/>
      <c r="K102" s="50">
        <v>335.28</v>
      </c>
      <c r="L102" s="51"/>
      <c r="M102" s="50">
        <v>437.12</v>
      </c>
      <c r="O102" t="b">
        <f t="shared" si="4"/>
        <v>0</v>
      </c>
      <c r="P102">
        <f t="shared" si="5"/>
        <v>0</v>
      </c>
    </row>
    <row r="103" spans="1:17" s="55" customFormat="1" x14ac:dyDescent="0.25">
      <c r="A103"/>
      <c r="B103" s="49" t="s">
        <v>18</v>
      </c>
      <c r="C103" s="49" t="s">
        <v>23</v>
      </c>
      <c r="D103" s="52" t="s">
        <v>17</v>
      </c>
      <c r="E103" s="53">
        <v>88.38</v>
      </c>
      <c r="F103" s="54"/>
      <c r="G103" s="53">
        <v>467.62</v>
      </c>
      <c r="H103" s="54"/>
      <c r="I103" s="53">
        <v>89.97</v>
      </c>
      <c r="J103" s="54"/>
      <c r="K103" s="53">
        <v>855</v>
      </c>
      <c r="L103" s="54"/>
      <c r="M103" s="53">
        <v>943.3</v>
      </c>
      <c r="O103">
        <f t="shared" si="4"/>
        <v>0</v>
      </c>
      <c r="P103" t="b">
        <f t="shared" si="5"/>
        <v>0</v>
      </c>
      <c r="Q103"/>
    </row>
    <row r="104" spans="1:17" x14ac:dyDescent="0.25">
      <c r="B104" s="49" t="s">
        <v>18</v>
      </c>
      <c r="C104" s="49" t="s">
        <v>18</v>
      </c>
      <c r="D104" s="49" t="s">
        <v>19</v>
      </c>
      <c r="E104" s="50">
        <v>61.23</v>
      </c>
      <c r="F104" s="51"/>
      <c r="G104" s="50">
        <v>99</v>
      </c>
      <c r="H104" s="51"/>
      <c r="I104" s="50">
        <v>77.319999999999993</v>
      </c>
      <c r="J104" s="51"/>
      <c r="K104" s="50">
        <v>293.23</v>
      </c>
      <c r="L104" s="51"/>
      <c r="M104" s="50">
        <v>293.23</v>
      </c>
      <c r="O104" t="b">
        <f t="shared" si="4"/>
        <v>0</v>
      </c>
      <c r="P104">
        <f t="shared" si="5"/>
        <v>1</v>
      </c>
    </row>
    <row r="105" spans="1:17" x14ac:dyDescent="0.25">
      <c r="B105" s="49" t="s">
        <v>18</v>
      </c>
      <c r="C105" s="49" t="s">
        <v>24</v>
      </c>
      <c r="D105" s="52" t="s">
        <v>17</v>
      </c>
      <c r="E105" s="53">
        <v>61.27</v>
      </c>
      <c r="F105" s="54"/>
      <c r="G105" s="53">
        <v>806.33</v>
      </c>
      <c r="H105" s="54"/>
      <c r="I105" s="53">
        <v>314.3</v>
      </c>
      <c r="J105" s="54"/>
      <c r="K105" s="53">
        <v>1586.45</v>
      </c>
      <c r="L105" s="54"/>
      <c r="M105" s="53">
        <v>1611.35</v>
      </c>
      <c r="O105">
        <f t="shared" si="4"/>
        <v>0</v>
      </c>
      <c r="P105" t="b">
        <f t="shared" si="5"/>
        <v>0</v>
      </c>
    </row>
    <row r="106" spans="1:17" x14ac:dyDescent="0.25">
      <c r="B106" s="49" t="s">
        <v>18</v>
      </c>
      <c r="C106" s="49" t="s">
        <v>18</v>
      </c>
      <c r="D106" s="49" t="s">
        <v>19</v>
      </c>
      <c r="E106" s="50">
        <v>101.9</v>
      </c>
      <c r="F106" s="51"/>
      <c r="G106" s="50">
        <v>1456.47</v>
      </c>
      <c r="H106" s="51"/>
      <c r="I106" s="50">
        <v>1187.9000000000001</v>
      </c>
      <c r="J106" s="51"/>
      <c r="K106" s="50">
        <v>1456.47</v>
      </c>
      <c r="L106" s="51"/>
      <c r="M106" s="50">
        <v>1456.47</v>
      </c>
      <c r="O106" t="b">
        <f t="shared" si="4"/>
        <v>0</v>
      </c>
      <c r="P106">
        <f t="shared" si="5"/>
        <v>1</v>
      </c>
    </row>
    <row r="107" spans="1:17" x14ac:dyDescent="0.25">
      <c r="B107" s="49" t="s">
        <v>18</v>
      </c>
      <c r="C107" s="49" t="s">
        <v>25</v>
      </c>
      <c r="D107" s="52" t="s">
        <v>17</v>
      </c>
      <c r="E107" s="53">
        <v>46.85</v>
      </c>
      <c r="F107" s="54"/>
      <c r="G107" s="53" t="s">
        <v>26</v>
      </c>
      <c r="H107" s="54"/>
      <c r="I107" s="53" t="s">
        <v>28</v>
      </c>
      <c r="J107" s="54"/>
      <c r="K107" s="53" t="s">
        <v>28</v>
      </c>
      <c r="L107" s="54"/>
      <c r="M107" s="53" t="s">
        <v>28</v>
      </c>
      <c r="O107">
        <f t="shared" si="4"/>
        <v>0</v>
      </c>
      <c r="P107" t="b">
        <f t="shared" si="5"/>
        <v>0</v>
      </c>
    </row>
    <row r="108" spans="1:17" x14ac:dyDescent="0.25">
      <c r="B108" s="49" t="s">
        <v>18</v>
      </c>
      <c r="C108" s="49" t="s">
        <v>18</v>
      </c>
      <c r="D108" s="49" t="s">
        <v>19</v>
      </c>
      <c r="E108" s="50">
        <v>42.33</v>
      </c>
      <c r="F108" s="51"/>
      <c r="G108" s="50" t="s">
        <v>26</v>
      </c>
      <c r="H108" s="51"/>
      <c r="I108" s="50">
        <v>117.85</v>
      </c>
      <c r="J108" s="51"/>
      <c r="K108" s="50">
        <v>117.85</v>
      </c>
      <c r="L108" s="51"/>
      <c r="M108" s="50">
        <v>117.85</v>
      </c>
      <c r="O108" t="b">
        <f t="shared" si="4"/>
        <v>0</v>
      </c>
      <c r="P108">
        <f t="shared" si="5"/>
        <v>0</v>
      </c>
    </row>
    <row r="109" spans="1:17" x14ac:dyDescent="0.25">
      <c r="A109" s="56"/>
      <c r="B109" s="49" t="s">
        <v>18</v>
      </c>
      <c r="C109" s="103" t="s">
        <v>32</v>
      </c>
      <c r="D109" s="103"/>
      <c r="E109" s="57">
        <v>73.55</v>
      </c>
      <c r="F109" s="58"/>
      <c r="G109" s="57" t="s">
        <v>26</v>
      </c>
      <c r="H109" s="58"/>
      <c r="I109" s="57">
        <v>193.51</v>
      </c>
      <c r="J109" s="58"/>
      <c r="K109" s="57" t="s">
        <v>28</v>
      </c>
      <c r="L109" s="58"/>
      <c r="M109" s="57">
        <v>776.01</v>
      </c>
      <c r="O109" t="b">
        <f t="shared" si="4"/>
        <v>0</v>
      </c>
      <c r="P109" t="b">
        <f t="shared" si="5"/>
        <v>0</v>
      </c>
    </row>
    <row r="110" spans="1:17" x14ac:dyDescent="0.25">
      <c r="B110" s="49"/>
      <c r="C110" s="52" t="s">
        <v>16</v>
      </c>
      <c r="D110" s="52" t="s">
        <v>17</v>
      </c>
      <c r="E110" s="53">
        <v>131.77000000000001</v>
      </c>
      <c r="F110" s="54"/>
      <c r="G110" s="53">
        <v>189.1</v>
      </c>
      <c r="H110" s="54"/>
      <c r="I110" s="53">
        <v>33.17</v>
      </c>
      <c r="J110" s="54"/>
      <c r="K110" s="53">
        <v>275.10000000000002</v>
      </c>
      <c r="L110" s="54"/>
      <c r="M110" s="53">
        <v>552</v>
      </c>
      <c r="O110">
        <f t="shared" si="4"/>
        <v>1</v>
      </c>
      <c r="P110" t="b">
        <f t="shared" si="5"/>
        <v>0</v>
      </c>
    </row>
    <row r="111" spans="1:17" x14ac:dyDescent="0.25">
      <c r="B111" s="49" t="s">
        <v>18</v>
      </c>
      <c r="C111" s="49" t="s">
        <v>18</v>
      </c>
      <c r="D111" s="49" t="s">
        <v>19</v>
      </c>
      <c r="E111" s="50">
        <v>43.05</v>
      </c>
      <c r="F111" s="51"/>
      <c r="G111" s="50">
        <v>45.18</v>
      </c>
      <c r="H111" s="51"/>
      <c r="I111" s="50">
        <v>30.08</v>
      </c>
      <c r="J111" s="51"/>
      <c r="K111" s="50">
        <v>71.05</v>
      </c>
      <c r="L111" s="51"/>
      <c r="M111" s="50">
        <v>171.17</v>
      </c>
      <c r="O111" t="b">
        <f t="shared" si="4"/>
        <v>0</v>
      </c>
      <c r="P111">
        <f t="shared" si="5"/>
        <v>0</v>
      </c>
    </row>
    <row r="112" spans="1:17" x14ac:dyDescent="0.25">
      <c r="B112" s="49" t="s">
        <v>18</v>
      </c>
      <c r="C112" s="49" t="s">
        <v>20</v>
      </c>
      <c r="D112" s="52" t="s">
        <v>17</v>
      </c>
      <c r="E112" s="53">
        <v>70.08</v>
      </c>
      <c r="F112" s="54"/>
      <c r="G112" s="53">
        <v>72.08</v>
      </c>
      <c r="H112" s="54"/>
      <c r="I112" s="53">
        <v>31.18</v>
      </c>
      <c r="J112" s="54"/>
      <c r="K112" s="53">
        <v>149.19999999999999</v>
      </c>
      <c r="L112" s="54"/>
      <c r="M112" s="53">
        <v>281.48</v>
      </c>
      <c r="O112">
        <f t="shared" si="4"/>
        <v>0</v>
      </c>
      <c r="P112" t="b">
        <f t="shared" si="5"/>
        <v>0</v>
      </c>
    </row>
    <row r="113" spans="1:17" x14ac:dyDescent="0.25">
      <c r="B113" s="49" t="s">
        <v>18</v>
      </c>
      <c r="C113" s="49" t="s">
        <v>18</v>
      </c>
      <c r="D113" s="49" t="s">
        <v>19</v>
      </c>
      <c r="E113" s="50">
        <v>42.42</v>
      </c>
      <c r="F113" s="51"/>
      <c r="G113" s="50">
        <v>44.07</v>
      </c>
      <c r="H113" s="51"/>
      <c r="I113" s="50">
        <v>26.22</v>
      </c>
      <c r="J113" s="51"/>
      <c r="K113" s="50">
        <v>63.08</v>
      </c>
      <c r="L113" s="51"/>
      <c r="M113" s="50">
        <v>526.16999999999996</v>
      </c>
      <c r="O113" t="b">
        <f t="shared" si="4"/>
        <v>0</v>
      </c>
      <c r="P113">
        <f t="shared" si="5"/>
        <v>0</v>
      </c>
    </row>
    <row r="114" spans="1:17" x14ac:dyDescent="0.25">
      <c r="B114" s="49" t="s">
        <v>18</v>
      </c>
      <c r="C114" s="49" t="s">
        <v>21</v>
      </c>
      <c r="D114" s="52" t="s">
        <v>17</v>
      </c>
      <c r="E114" s="53">
        <v>70.069999999999993</v>
      </c>
      <c r="F114" s="54"/>
      <c r="G114" s="53">
        <v>73.05</v>
      </c>
      <c r="H114" s="54"/>
      <c r="I114" s="53">
        <v>30.1</v>
      </c>
      <c r="J114" s="54"/>
      <c r="K114" s="53">
        <v>126.2</v>
      </c>
      <c r="L114" s="54"/>
      <c r="M114" s="53">
        <v>228.13</v>
      </c>
      <c r="O114">
        <f t="shared" si="4"/>
        <v>0</v>
      </c>
      <c r="P114" t="b">
        <f t="shared" si="5"/>
        <v>0</v>
      </c>
    </row>
    <row r="115" spans="1:17" x14ac:dyDescent="0.25">
      <c r="B115" s="49" t="s">
        <v>18</v>
      </c>
      <c r="C115" s="49" t="s">
        <v>18</v>
      </c>
      <c r="D115" s="49" t="s">
        <v>19</v>
      </c>
      <c r="E115" s="50">
        <v>38.25</v>
      </c>
      <c r="F115" s="51"/>
      <c r="G115" s="50">
        <v>40.200000000000003</v>
      </c>
      <c r="H115" s="51"/>
      <c r="I115" s="50">
        <v>27.1</v>
      </c>
      <c r="J115" s="51"/>
      <c r="K115" s="50">
        <v>59.13</v>
      </c>
      <c r="L115" s="51"/>
      <c r="M115" s="50">
        <v>565.12</v>
      </c>
      <c r="O115" t="b">
        <f t="shared" si="4"/>
        <v>0</v>
      </c>
      <c r="P115">
        <f t="shared" si="5"/>
        <v>0</v>
      </c>
    </row>
    <row r="116" spans="1:17" x14ac:dyDescent="0.25">
      <c r="B116" s="49" t="s">
        <v>18</v>
      </c>
      <c r="C116" s="49" t="s">
        <v>22</v>
      </c>
      <c r="D116" s="52" t="s">
        <v>17</v>
      </c>
      <c r="E116" s="53">
        <v>69.97</v>
      </c>
      <c r="F116" s="54"/>
      <c r="G116" s="53">
        <v>74.12</v>
      </c>
      <c r="H116" s="54"/>
      <c r="I116" s="53">
        <v>32.15</v>
      </c>
      <c r="J116" s="54"/>
      <c r="K116" s="53">
        <v>118.17</v>
      </c>
      <c r="L116" s="54"/>
      <c r="M116" s="53">
        <v>226.6</v>
      </c>
      <c r="O116">
        <f t="shared" si="4"/>
        <v>0</v>
      </c>
      <c r="P116" t="b">
        <f t="shared" si="5"/>
        <v>0</v>
      </c>
    </row>
    <row r="117" spans="1:17" x14ac:dyDescent="0.25">
      <c r="B117" s="49" t="s">
        <v>18</v>
      </c>
      <c r="C117" s="49" t="s">
        <v>18</v>
      </c>
      <c r="D117" s="49" t="s">
        <v>19</v>
      </c>
      <c r="E117" s="50">
        <v>44.27</v>
      </c>
      <c r="F117" s="51"/>
      <c r="G117" s="50">
        <v>46.17</v>
      </c>
      <c r="H117" s="51"/>
      <c r="I117" s="50">
        <v>25.2</v>
      </c>
      <c r="J117" s="51"/>
      <c r="K117" s="50">
        <v>87.13</v>
      </c>
      <c r="L117" s="51"/>
      <c r="M117" s="50">
        <v>401.15</v>
      </c>
      <c r="O117" t="b">
        <f t="shared" si="4"/>
        <v>0</v>
      </c>
      <c r="P117">
        <f t="shared" si="5"/>
        <v>0</v>
      </c>
    </row>
    <row r="118" spans="1:17" s="55" customFormat="1" x14ac:dyDescent="0.25">
      <c r="A118"/>
      <c r="B118" s="49" t="s">
        <v>18</v>
      </c>
      <c r="C118" s="49" t="s">
        <v>23</v>
      </c>
      <c r="D118" s="52" t="s">
        <v>17</v>
      </c>
      <c r="E118" s="53">
        <v>60.3</v>
      </c>
      <c r="F118" s="54"/>
      <c r="G118" s="53">
        <v>66.05</v>
      </c>
      <c r="H118" s="54"/>
      <c r="I118" s="53">
        <v>31.23</v>
      </c>
      <c r="J118" s="54"/>
      <c r="K118" s="53">
        <v>122.15</v>
      </c>
      <c r="L118" s="54"/>
      <c r="M118" s="53">
        <v>348.08</v>
      </c>
      <c r="O118">
        <f t="shared" si="4"/>
        <v>0</v>
      </c>
      <c r="P118" t="b">
        <f t="shared" si="5"/>
        <v>0</v>
      </c>
      <c r="Q118"/>
    </row>
    <row r="119" spans="1:17" x14ac:dyDescent="0.25">
      <c r="B119" s="49" t="s">
        <v>18</v>
      </c>
      <c r="C119" s="49" t="s">
        <v>18</v>
      </c>
      <c r="D119" s="49" t="s">
        <v>19</v>
      </c>
      <c r="E119" s="50">
        <v>41.08</v>
      </c>
      <c r="F119" s="51"/>
      <c r="G119" s="50">
        <v>42.05</v>
      </c>
      <c r="H119" s="51"/>
      <c r="I119" s="50">
        <v>32.200000000000003</v>
      </c>
      <c r="J119" s="51"/>
      <c r="K119" s="50">
        <v>50.22</v>
      </c>
      <c r="L119" s="51"/>
      <c r="M119" s="50">
        <v>187.13</v>
      </c>
      <c r="O119" t="b">
        <f t="shared" si="4"/>
        <v>0</v>
      </c>
      <c r="P119">
        <f t="shared" si="5"/>
        <v>0</v>
      </c>
    </row>
    <row r="120" spans="1:17" x14ac:dyDescent="0.25">
      <c r="B120" s="49" t="s">
        <v>18</v>
      </c>
      <c r="C120" s="49" t="s">
        <v>24</v>
      </c>
      <c r="D120" s="52" t="s">
        <v>17</v>
      </c>
      <c r="E120" s="53">
        <v>41.7</v>
      </c>
      <c r="F120" s="54"/>
      <c r="G120" s="53">
        <v>63.17</v>
      </c>
      <c r="H120" s="54"/>
      <c r="I120" s="53">
        <v>31.12</v>
      </c>
      <c r="J120" s="54"/>
      <c r="K120" s="53">
        <v>100.13</v>
      </c>
      <c r="L120" s="54"/>
      <c r="M120" s="53">
        <v>294.13</v>
      </c>
      <c r="O120">
        <f t="shared" si="4"/>
        <v>0</v>
      </c>
      <c r="P120" t="b">
        <f t="shared" si="5"/>
        <v>0</v>
      </c>
    </row>
    <row r="121" spans="1:17" x14ac:dyDescent="0.25">
      <c r="B121" s="49" t="s">
        <v>18</v>
      </c>
      <c r="C121" s="49" t="s">
        <v>18</v>
      </c>
      <c r="D121" s="49" t="s">
        <v>19</v>
      </c>
      <c r="E121" s="50">
        <v>33.200000000000003</v>
      </c>
      <c r="F121" s="51"/>
      <c r="G121" s="50">
        <v>35.22</v>
      </c>
      <c r="H121" s="51"/>
      <c r="I121" s="50">
        <v>24.17</v>
      </c>
      <c r="J121" s="51"/>
      <c r="K121" s="50">
        <v>70.13</v>
      </c>
      <c r="L121" s="51"/>
      <c r="M121" s="50">
        <v>70.13</v>
      </c>
      <c r="O121" t="b">
        <f t="shared" si="4"/>
        <v>0</v>
      </c>
      <c r="P121">
        <f t="shared" si="5"/>
        <v>0</v>
      </c>
    </row>
    <row r="122" spans="1:17" x14ac:dyDescent="0.25">
      <c r="B122" s="49" t="s">
        <v>18</v>
      </c>
      <c r="C122" s="49" t="s">
        <v>25</v>
      </c>
      <c r="D122" s="52" t="s">
        <v>17</v>
      </c>
      <c r="E122" s="53">
        <v>55.1</v>
      </c>
      <c r="F122" s="54"/>
      <c r="G122" s="53">
        <v>57.2</v>
      </c>
      <c r="H122" s="54"/>
      <c r="I122" s="53">
        <v>33.119999999999997</v>
      </c>
      <c r="J122" s="54"/>
      <c r="K122" s="53">
        <v>120.12</v>
      </c>
      <c r="L122" s="54"/>
      <c r="M122" s="53">
        <v>249.07</v>
      </c>
      <c r="O122">
        <f t="shared" si="4"/>
        <v>0</v>
      </c>
      <c r="P122" t="b">
        <f t="shared" si="5"/>
        <v>0</v>
      </c>
    </row>
    <row r="123" spans="1:17" x14ac:dyDescent="0.25">
      <c r="B123" s="49" t="s">
        <v>18</v>
      </c>
      <c r="C123" s="49" t="s">
        <v>18</v>
      </c>
      <c r="D123" s="49" t="s">
        <v>19</v>
      </c>
      <c r="E123" s="50">
        <v>30.45</v>
      </c>
      <c r="F123" s="51"/>
      <c r="G123" s="50">
        <v>32.200000000000003</v>
      </c>
      <c r="H123" s="51"/>
      <c r="I123" s="50">
        <v>26.08</v>
      </c>
      <c r="J123" s="51"/>
      <c r="K123" s="50">
        <v>43.03</v>
      </c>
      <c r="L123" s="51"/>
      <c r="M123" s="50">
        <v>46.2</v>
      </c>
      <c r="O123" t="b">
        <f t="shared" si="4"/>
        <v>0</v>
      </c>
      <c r="P123">
        <f t="shared" si="5"/>
        <v>0</v>
      </c>
    </row>
    <row r="124" spans="1:17" x14ac:dyDescent="0.25">
      <c r="A124" s="56"/>
      <c r="B124" s="49" t="s">
        <v>18</v>
      </c>
      <c r="C124" s="103" t="s">
        <v>33</v>
      </c>
      <c r="D124" s="103"/>
      <c r="E124" s="57">
        <v>55.12</v>
      </c>
      <c r="F124" s="58"/>
      <c r="G124" s="57">
        <v>62.85</v>
      </c>
      <c r="H124" s="58"/>
      <c r="I124" s="57">
        <v>29.51</v>
      </c>
      <c r="J124" s="58"/>
      <c r="K124" s="57" t="s">
        <v>28</v>
      </c>
      <c r="L124" s="58"/>
      <c r="M124" s="57">
        <v>296.18</v>
      </c>
      <c r="O124" t="b">
        <f t="shared" si="4"/>
        <v>0</v>
      </c>
      <c r="P124" t="b">
        <f t="shared" si="5"/>
        <v>0</v>
      </c>
    </row>
    <row r="125" spans="1:17" x14ac:dyDescent="0.25">
      <c r="B125" s="49"/>
      <c r="C125" s="52" t="s">
        <v>16</v>
      </c>
      <c r="D125" s="52" t="s">
        <v>17</v>
      </c>
      <c r="E125" s="53">
        <v>163.05000000000001</v>
      </c>
      <c r="F125" s="54"/>
      <c r="G125" s="53">
        <v>168.13</v>
      </c>
      <c r="H125" s="54"/>
      <c r="I125" s="53">
        <v>40.200000000000003</v>
      </c>
      <c r="J125" s="54"/>
      <c r="K125" s="53">
        <v>252.1</v>
      </c>
      <c r="L125" s="54"/>
      <c r="M125" s="53">
        <v>387.07</v>
      </c>
      <c r="O125">
        <f t="shared" si="4"/>
        <v>1</v>
      </c>
      <c r="P125" t="b">
        <f t="shared" si="5"/>
        <v>0</v>
      </c>
    </row>
    <row r="126" spans="1:17" x14ac:dyDescent="0.25">
      <c r="B126" s="49" t="s">
        <v>18</v>
      </c>
      <c r="C126" s="49" t="s">
        <v>18</v>
      </c>
      <c r="D126" s="49" t="s">
        <v>19</v>
      </c>
      <c r="E126" s="50">
        <v>39.93</v>
      </c>
      <c r="F126" s="51"/>
      <c r="G126" s="50">
        <v>42.1</v>
      </c>
      <c r="H126" s="51"/>
      <c r="I126" s="50">
        <v>29.03</v>
      </c>
      <c r="J126" s="51"/>
      <c r="K126" s="50">
        <v>71.05</v>
      </c>
      <c r="L126" s="51"/>
      <c r="M126" s="50">
        <v>189.07</v>
      </c>
      <c r="O126" t="b">
        <f t="shared" si="4"/>
        <v>0</v>
      </c>
      <c r="P126">
        <f t="shared" si="5"/>
        <v>0</v>
      </c>
    </row>
    <row r="127" spans="1:17" x14ac:dyDescent="0.25">
      <c r="B127" s="49" t="s">
        <v>18</v>
      </c>
      <c r="C127" s="49" t="s">
        <v>20</v>
      </c>
      <c r="D127" s="52" t="s">
        <v>17</v>
      </c>
      <c r="E127" s="53">
        <v>85.5</v>
      </c>
      <c r="F127" s="54"/>
      <c r="G127" s="53">
        <v>90.12</v>
      </c>
      <c r="H127" s="54"/>
      <c r="I127" s="53">
        <v>36.07</v>
      </c>
      <c r="J127" s="54"/>
      <c r="K127" s="53">
        <v>159.22</v>
      </c>
      <c r="L127" s="54"/>
      <c r="M127" s="53">
        <v>288.07</v>
      </c>
      <c r="O127">
        <f t="shared" si="4"/>
        <v>0</v>
      </c>
      <c r="P127" t="b">
        <f t="shared" si="5"/>
        <v>0</v>
      </c>
    </row>
    <row r="128" spans="1:17" x14ac:dyDescent="0.25">
      <c r="B128" s="49" t="s">
        <v>18</v>
      </c>
      <c r="C128" s="49" t="s">
        <v>18</v>
      </c>
      <c r="D128" s="49" t="s">
        <v>19</v>
      </c>
      <c r="E128" s="50">
        <v>44.92</v>
      </c>
      <c r="F128" s="51"/>
      <c r="G128" s="50">
        <v>50.13</v>
      </c>
      <c r="H128" s="51"/>
      <c r="I128" s="50">
        <v>27.12</v>
      </c>
      <c r="J128" s="51"/>
      <c r="K128" s="50">
        <v>88.27</v>
      </c>
      <c r="L128" s="51"/>
      <c r="M128" s="50">
        <v>261.13</v>
      </c>
      <c r="O128" t="b">
        <f t="shared" si="4"/>
        <v>0</v>
      </c>
      <c r="P128">
        <f t="shared" si="5"/>
        <v>0</v>
      </c>
    </row>
    <row r="129" spans="1:17" x14ac:dyDescent="0.25">
      <c r="B129" s="49" t="s">
        <v>18</v>
      </c>
      <c r="C129" s="49" t="s">
        <v>21</v>
      </c>
      <c r="D129" s="52" t="s">
        <v>17</v>
      </c>
      <c r="E129" s="53">
        <v>78.17</v>
      </c>
      <c r="F129" s="54"/>
      <c r="G129" s="53">
        <v>83.05</v>
      </c>
      <c r="H129" s="54"/>
      <c r="I129" s="53">
        <v>33.200000000000003</v>
      </c>
      <c r="J129" s="54"/>
      <c r="K129" s="53">
        <v>180.15</v>
      </c>
      <c r="L129" s="54"/>
      <c r="M129" s="53">
        <v>360.08</v>
      </c>
      <c r="O129">
        <f t="shared" si="4"/>
        <v>0</v>
      </c>
      <c r="P129" t="b">
        <f t="shared" si="5"/>
        <v>0</v>
      </c>
    </row>
    <row r="130" spans="1:17" x14ac:dyDescent="0.25">
      <c r="B130" s="49" t="s">
        <v>18</v>
      </c>
      <c r="C130" s="49" t="s">
        <v>18</v>
      </c>
      <c r="D130" s="49" t="s">
        <v>19</v>
      </c>
      <c r="E130" s="50">
        <v>41.63</v>
      </c>
      <c r="F130" s="51"/>
      <c r="G130" s="50">
        <v>44.12</v>
      </c>
      <c r="H130" s="51"/>
      <c r="I130" s="50">
        <v>30.2</v>
      </c>
      <c r="J130" s="51"/>
      <c r="K130" s="50">
        <v>63.13</v>
      </c>
      <c r="L130" s="51"/>
      <c r="M130" s="50">
        <v>600.27</v>
      </c>
      <c r="O130" t="b">
        <f t="shared" si="4"/>
        <v>0</v>
      </c>
      <c r="P130">
        <f t="shared" si="5"/>
        <v>0</v>
      </c>
    </row>
    <row r="131" spans="1:17" x14ac:dyDescent="0.25">
      <c r="B131" s="49" t="s">
        <v>18</v>
      </c>
      <c r="C131" s="49" t="s">
        <v>22</v>
      </c>
      <c r="D131" s="52" t="s">
        <v>17</v>
      </c>
      <c r="E131" s="53">
        <v>80.87</v>
      </c>
      <c r="F131" s="54"/>
      <c r="G131" s="53">
        <v>88.15</v>
      </c>
      <c r="H131" s="54"/>
      <c r="I131" s="53">
        <v>33.18</v>
      </c>
      <c r="J131" s="54"/>
      <c r="K131" s="53">
        <v>165.22</v>
      </c>
      <c r="L131" s="54"/>
      <c r="M131" s="53">
        <v>351.13</v>
      </c>
      <c r="O131">
        <f t="shared" si="4"/>
        <v>0</v>
      </c>
      <c r="P131" t="b">
        <f t="shared" si="5"/>
        <v>0</v>
      </c>
    </row>
    <row r="132" spans="1:17" x14ac:dyDescent="0.25">
      <c r="B132" s="49" t="s">
        <v>18</v>
      </c>
      <c r="C132" s="49" t="s">
        <v>18</v>
      </c>
      <c r="D132" s="49" t="s">
        <v>19</v>
      </c>
      <c r="E132" s="50">
        <v>42.13</v>
      </c>
      <c r="F132" s="51"/>
      <c r="G132" s="50">
        <v>45.12</v>
      </c>
      <c r="H132" s="51"/>
      <c r="I132" s="50">
        <v>27.22</v>
      </c>
      <c r="J132" s="51"/>
      <c r="K132" s="50">
        <v>60.07</v>
      </c>
      <c r="L132" s="51"/>
      <c r="M132" s="50">
        <v>414.13</v>
      </c>
      <c r="O132" t="b">
        <f t="shared" si="4"/>
        <v>0</v>
      </c>
      <c r="P132">
        <f t="shared" si="5"/>
        <v>0</v>
      </c>
    </row>
    <row r="133" spans="1:17" s="55" customFormat="1" x14ac:dyDescent="0.25">
      <c r="A133"/>
      <c r="B133" s="49" t="s">
        <v>18</v>
      </c>
      <c r="C133" s="49" t="s">
        <v>23</v>
      </c>
      <c r="D133" s="52" t="s">
        <v>17</v>
      </c>
      <c r="E133" s="53">
        <v>74.88</v>
      </c>
      <c r="F133" s="54"/>
      <c r="G133" s="53">
        <v>81.05</v>
      </c>
      <c r="H133" s="54"/>
      <c r="I133" s="53">
        <v>33.130000000000003</v>
      </c>
      <c r="J133" s="54"/>
      <c r="K133" s="53">
        <v>187.15</v>
      </c>
      <c r="L133" s="54"/>
      <c r="M133" s="53">
        <v>399.18</v>
      </c>
      <c r="O133">
        <f t="shared" si="4"/>
        <v>0</v>
      </c>
      <c r="P133" t="b">
        <f t="shared" si="5"/>
        <v>0</v>
      </c>
      <c r="Q133"/>
    </row>
    <row r="134" spans="1:17" x14ac:dyDescent="0.25">
      <c r="B134" s="49" t="s">
        <v>18</v>
      </c>
      <c r="C134" s="49" t="s">
        <v>18</v>
      </c>
      <c r="D134" s="49" t="s">
        <v>19</v>
      </c>
      <c r="E134" s="50">
        <v>44.28</v>
      </c>
      <c r="F134" s="51"/>
      <c r="G134" s="50">
        <v>45.07</v>
      </c>
      <c r="H134" s="51"/>
      <c r="I134" s="50">
        <v>32.200000000000003</v>
      </c>
      <c r="J134" s="51"/>
      <c r="K134" s="50">
        <v>52.18</v>
      </c>
      <c r="L134" s="51"/>
      <c r="M134" s="50">
        <v>186.77</v>
      </c>
      <c r="O134" t="b">
        <f t="shared" si="4"/>
        <v>0</v>
      </c>
      <c r="P134">
        <f t="shared" si="5"/>
        <v>0</v>
      </c>
    </row>
    <row r="135" spans="1:17" x14ac:dyDescent="0.25">
      <c r="B135" s="49" t="s">
        <v>18</v>
      </c>
      <c r="C135" s="49" t="s">
        <v>24</v>
      </c>
      <c r="D135" s="52" t="s">
        <v>17</v>
      </c>
      <c r="E135" s="53">
        <v>75.819999999999993</v>
      </c>
      <c r="F135" s="54"/>
      <c r="G135" s="53">
        <v>80.150000000000006</v>
      </c>
      <c r="H135" s="54"/>
      <c r="I135" s="53">
        <v>33.08</v>
      </c>
      <c r="J135" s="54"/>
      <c r="K135" s="53">
        <v>159.18</v>
      </c>
      <c r="L135" s="54"/>
      <c r="M135" s="53">
        <v>513.16999999999996</v>
      </c>
      <c r="O135">
        <f t="shared" si="4"/>
        <v>0</v>
      </c>
      <c r="P135" t="b">
        <f t="shared" si="5"/>
        <v>0</v>
      </c>
    </row>
    <row r="136" spans="1:17" x14ac:dyDescent="0.25">
      <c r="B136" s="49" t="s">
        <v>18</v>
      </c>
      <c r="C136" s="49" t="s">
        <v>18</v>
      </c>
      <c r="D136" s="49" t="s">
        <v>19</v>
      </c>
      <c r="E136" s="50">
        <v>32.53</v>
      </c>
      <c r="F136" s="51"/>
      <c r="G136" s="50">
        <v>33.17</v>
      </c>
      <c r="H136" s="51"/>
      <c r="I136" s="50">
        <v>27.17</v>
      </c>
      <c r="J136" s="51"/>
      <c r="K136" s="50">
        <v>88.88</v>
      </c>
      <c r="L136" s="51"/>
      <c r="M136" s="50">
        <v>106.17</v>
      </c>
      <c r="O136" t="b">
        <f t="shared" si="4"/>
        <v>0</v>
      </c>
      <c r="P136">
        <f t="shared" si="5"/>
        <v>0</v>
      </c>
    </row>
    <row r="137" spans="1:17" x14ac:dyDescent="0.25">
      <c r="B137" s="49" t="s">
        <v>18</v>
      </c>
      <c r="C137" s="49" t="s">
        <v>25</v>
      </c>
      <c r="D137" s="52" t="s">
        <v>17</v>
      </c>
      <c r="E137" s="53">
        <v>51.52</v>
      </c>
      <c r="F137" s="54"/>
      <c r="G137" s="53" t="s">
        <v>26</v>
      </c>
      <c r="H137" s="54"/>
      <c r="I137" s="53">
        <v>31.17</v>
      </c>
      <c r="J137" s="54"/>
      <c r="K137" s="53">
        <v>120.12</v>
      </c>
      <c r="L137" s="54"/>
      <c r="M137" s="53">
        <v>154.18</v>
      </c>
      <c r="O137">
        <f t="shared" si="4"/>
        <v>0</v>
      </c>
      <c r="P137" t="b">
        <f t="shared" si="5"/>
        <v>0</v>
      </c>
    </row>
    <row r="138" spans="1:17" x14ac:dyDescent="0.25">
      <c r="B138" s="49" t="s">
        <v>18</v>
      </c>
      <c r="C138" s="49" t="s">
        <v>18</v>
      </c>
      <c r="D138" s="49" t="s">
        <v>19</v>
      </c>
      <c r="E138" s="50">
        <v>33.82</v>
      </c>
      <c r="F138" s="51"/>
      <c r="G138" s="50">
        <v>39.119999999999997</v>
      </c>
      <c r="H138" s="51"/>
      <c r="I138" s="50">
        <v>26.23</v>
      </c>
      <c r="J138" s="51"/>
      <c r="K138" s="50">
        <v>47.08</v>
      </c>
      <c r="L138" s="51"/>
      <c r="M138" s="50">
        <v>120.85</v>
      </c>
      <c r="O138" t="b">
        <f t="shared" si="4"/>
        <v>0</v>
      </c>
      <c r="P138">
        <f t="shared" si="5"/>
        <v>0</v>
      </c>
    </row>
    <row r="139" spans="1:17" x14ac:dyDescent="0.25">
      <c r="A139" s="56"/>
      <c r="B139" s="49" t="s">
        <v>18</v>
      </c>
      <c r="C139" s="103" t="s">
        <v>34</v>
      </c>
      <c r="D139" s="103"/>
      <c r="E139" s="57">
        <v>63.5</v>
      </c>
      <c r="F139" s="58"/>
      <c r="G139" s="57" t="s">
        <v>26</v>
      </c>
      <c r="H139" s="58"/>
      <c r="I139" s="57">
        <v>31.37</v>
      </c>
      <c r="J139" s="58"/>
      <c r="K139" s="57" t="s">
        <v>28</v>
      </c>
      <c r="L139" s="58"/>
      <c r="M139" s="57">
        <v>309.38</v>
      </c>
      <c r="O139" t="b">
        <f t="shared" si="4"/>
        <v>0</v>
      </c>
      <c r="P139" t="b">
        <f t="shared" si="5"/>
        <v>0</v>
      </c>
    </row>
    <row r="140" spans="1:17" x14ac:dyDescent="0.25">
      <c r="B140" s="49"/>
      <c r="C140" s="52" t="s">
        <v>16</v>
      </c>
      <c r="D140" s="52" t="s">
        <v>17</v>
      </c>
      <c r="E140" s="53">
        <v>4.92</v>
      </c>
      <c r="F140" s="54"/>
      <c r="G140" s="53">
        <v>10.130000000000001</v>
      </c>
      <c r="H140" s="54"/>
      <c r="I140" s="53">
        <v>5.07</v>
      </c>
      <c r="J140" s="54"/>
      <c r="K140" s="53">
        <v>57.13</v>
      </c>
      <c r="L140" s="54"/>
      <c r="M140" s="53">
        <v>662.9</v>
      </c>
      <c r="O140">
        <f t="shared" si="4"/>
        <v>0</v>
      </c>
      <c r="P140" t="b">
        <f t="shared" si="5"/>
        <v>0</v>
      </c>
    </row>
    <row r="141" spans="1:17" x14ac:dyDescent="0.25">
      <c r="B141" s="49" t="s">
        <v>18</v>
      </c>
      <c r="C141" s="49" t="s">
        <v>18</v>
      </c>
      <c r="D141" s="49" t="s">
        <v>19</v>
      </c>
      <c r="E141" s="50">
        <v>4.0999999999999996</v>
      </c>
      <c r="F141" s="51"/>
      <c r="G141" s="50">
        <v>4.1500000000000004</v>
      </c>
      <c r="H141" s="51"/>
      <c r="I141" s="50">
        <v>4.1500000000000004</v>
      </c>
      <c r="J141" s="51"/>
      <c r="K141" s="50">
        <v>4.1500000000000004</v>
      </c>
      <c r="L141" s="51"/>
      <c r="M141" s="50">
        <v>4.1500000000000004</v>
      </c>
      <c r="O141" t="b">
        <f t="shared" si="4"/>
        <v>0</v>
      </c>
      <c r="P141">
        <f t="shared" si="5"/>
        <v>0</v>
      </c>
    </row>
    <row r="142" spans="1:17" x14ac:dyDescent="0.25">
      <c r="B142" s="49" t="s">
        <v>18</v>
      </c>
      <c r="C142" s="49" t="s">
        <v>20</v>
      </c>
      <c r="D142" s="52" t="s">
        <v>17</v>
      </c>
      <c r="E142" s="53">
        <v>4.7699999999999996</v>
      </c>
      <c r="F142" s="54"/>
      <c r="G142" s="53">
        <v>6.18</v>
      </c>
      <c r="H142" s="54"/>
      <c r="I142" s="53">
        <v>3.12</v>
      </c>
      <c r="J142" s="54"/>
      <c r="K142" s="53">
        <v>51.1</v>
      </c>
      <c r="L142" s="54"/>
      <c r="M142" s="53">
        <v>60.08</v>
      </c>
      <c r="O142">
        <f t="shared" si="4"/>
        <v>0</v>
      </c>
      <c r="P142" t="b">
        <f t="shared" si="5"/>
        <v>0</v>
      </c>
    </row>
    <row r="143" spans="1:17" x14ac:dyDescent="0.25">
      <c r="B143" s="49" t="s">
        <v>18</v>
      </c>
      <c r="C143" s="49" t="s">
        <v>18</v>
      </c>
      <c r="D143" s="49" t="s">
        <v>19</v>
      </c>
      <c r="E143" s="50">
        <v>4.07</v>
      </c>
      <c r="F143" s="51"/>
      <c r="G143" s="50">
        <v>4.12</v>
      </c>
      <c r="H143" s="51"/>
      <c r="I143" s="50">
        <v>4.12</v>
      </c>
      <c r="J143" s="51"/>
      <c r="K143" s="50">
        <v>4.12</v>
      </c>
      <c r="L143" s="51"/>
      <c r="M143" s="50">
        <v>4.12</v>
      </c>
      <c r="O143" t="b">
        <f t="shared" si="4"/>
        <v>0</v>
      </c>
      <c r="P143">
        <f t="shared" si="5"/>
        <v>0</v>
      </c>
    </row>
    <row r="144" spans="1:17" s="55" customFormat="1" x14ac:dyDescent="0.25">
      <c r="A144"/>
      <c r="B144" s="49" t="s">
        <v>18</v>
      </c>
      <c r="C144" s="49" t="s">
        <v>21</v>
      </c>
      <c r="D144" s="52" t="s">
        <v>17</v>
      </c>
      <c r="E144" s="53">
        <v>47.93</v>
      </c>
      <c r="F144" s="54"/>
      <c r="G144" s="53">
        <v>48.2</v>
      </c>
      <c r="H144" s="54"/>
      <c r="I144" s="53">
        <v>3.18</v>
      </c>
      <c r="J144" s="54"/>
      <c r="K144" s="53">
        <v>60.07</v>
      </c>
      <c r="L144" s="54"/>
      <c r="M144" s="53">
        <v>114.13</v>
      </c>
      <c r="O144">
        <f t="shared" si="4"/>
        <v>0</v>
      </c>
      <c r="P144" t="b">
        <f t="shared" si="5"/>
        <v>0</v>
      </c>
      <c r="Q144"/>
    </row>
    <row r="145" spans="1:17" x14ac:dyDescent="0.25">
      <c r="B145" s="49" t="s">
        <v>18</v>
      </c>
      <c r="C145" s="49" t="s">
        <v>22</v>
      </c>
      <c r="D145" s="52" t="s">
        <v>17</v>
      </c>
      <c r="E145" s="53">
        <v>12.52</v>
      </c>
      <c r="F145" s="54"/>
      <c r="G145" s="53">
        <v>15.17</v>
      </c>
      <c r="H145" s="54"/>
      <c r="I145" s="53">
        <v>4.05</v>
      </c>
      <c r="J145" s="54"/>
      <c r="K145" s="53">
        <v>46.1</v>
      </c>
      <c r="L145" s="54"/>
      <c r="M145" s="53">
        <v>48.12</v>
      </c>
      <c r="O145">
        <f t="shared" si="4"/>
        <v>0</v>
      </c>
      <c r="P145" t="b">
        <f t="shared" si="5"/>
        <v>0</v>
      </c>
    </row>
    <row r="146" spans="1:17" x14ac:dyDescent="0.25">
      <c r="B146" s="49" t="s">
        <v>18</v>
      </c>
      <c r="C146" s="49" t="s">
        <v>23</v>
      </c>
      <c r="D146" s="52" t="s">
        <v>17</v>
      </c>
      <c r="E146" s="53">
        <v>3.93</v>
      </c>
      <c r="F146" s="54"/>
      <c r="G146" s="53">
        <v>6.15</v>
      </c>
      <c r="H146" s="54"/>
      <c r="I146" s="53">
        <v>3.15</v>
      </c>
      <c r="J146" s="54"/>
      <c r="K146" s="53">
        <v>17.079999999999998</v>
      </c>
      <c r="L146" s="54"/>
      <c r="M146" s="53">
        <v>64.13</v>
      </c>
      <c r="O146">
        <f t="shared" si="4"/>
        <v>0</v>
      </c>
      <c r="P146" t="b">
        <f t="shared" si="5"/>
        <v>0</v>
      </c>
    </row>
    <row r="147" spans="1:17" x14ac:dyDescent="0.25">
      <c r="B147" s="49" t="s">
        <v>18</v>
      </c>
      <c r="C147" s="49" t="s">
        <v>18</v>
      </c>
      <c r="D147" s="49" t="s">
        <v>19</v>
      </c>
      <c r="E147" s="50">
        <v>10.029999999999999</v>
      </c>
      <c r="F147" s="51"/>
      <c r="G147" s="50">
        <v>10.119999999999999</v>
      </c>
      <c r="H147" s="51"/>
      <c r="I147" s="50">
        <v>10.119999999999999</v>
      </c>
      <c r="J147" s="51"/>
      <c r="K147" s="50">
        <v>10.119999999999999</v>
      </c>
      <c r="L147" s="51"/>
      <c r="M147" s="50">
        <v>10.119999999999999</v>
      </c>
      <c r="O147" t="b">
        <f t="shared" si="4"/>
        <v>0</v>
      </c>
      <c r="P147">
        <f t="shared" si="5"/>
        <v>0</v>
      </c>
    </row>
    <row r="148" spans="1:17" x14ac:dyDescent="0.25">
      <c r="B148" s="49" t="s">
        <v>18</v>
      </c>
      <c r="C148" s="49" t="s">
        <v>24</v>
      </c>
      <c r="D148" s="52" t="s">
        <v>17</v>
      </c>
      <c r="E148" s="53">
        <v>3.95</v>
      </c>
      <c r="F148" s="54"/>
      <c r="G148" s="53">
        <v>6.1</v>
      </c>
      <c r="H148" s="54"/>
      <c r="I148" s="53">
        <v>4.08</v>
      </c>
      <c r="J148" s="54"/>
      <c r="K148" s="53">
        <v>25.1</v>
      </c>
      <c r="L148" s="54"/>
      <c r="M148" s="53">
        <v>503.23</v>
      </c>
      <c r="O148">
        <f t="shared" si="4"/>
        <v>0</v>
      </c>
      <c r="P148" t="b">
        <f t="shared" si="5"/>
        <v>0</v>
      </c>
    </row>
    <row r="149" spans="1:17" x14ac:dyDescent="0.25">
      <c r="B149" s="49" t="s">
        <v>18</v>
      </c>
      <c r="C149" s="49" t="s">
        <v>25</v>
      </c>
      <c r="D149" s="52" t="s">
        <v>17</v>
      </c>
      <c r="E149" s="53">
        <v>4</v>
      </c>
      <c r="F149" s="54"/>
      <c r="G149" s="53">
        <v>6.2</v>
      </c>
      <c r="H149" s="54"/>
      <c r="I149" s="53">
        <v>3.08</v>
      </c>
      <c r="J149" s="54"/>
      <c r="K149" s="53">
        <v>19.12</v>
      </c>
      <c r="L149" s="54"/>
      <c r="M149" s="53">
        <v>64.099999999999994</v>
      </c>
      <c r="O149">
        <f t="shared" si="4"/>
        <v>0</v>
      </c>
      <c r="P149" t="b">
        <f t="shared" si="5"/>
        <v>0</v>
      </c>
    </row>
    <row r="150" spans="1:17" x14ac:dyDescent="0.25">
      <c r="B150" s="49" t="s">
        <v>18</v>
      </c>
      <c r="C150" s="49" t="s">
        <v>18</v>
      </c>
      <c r="D150" s="49" t="s">
        <v>19</v>
      </c>
      <c r="E150" s="50">
        <v>4.3</v>
      </c>
      <c r="F150" s="51"/>
      <c r="G150" s="50">
        <v>5.13</v>
      </c>
      <c r="H150" s="51"/>
      <c r="I150" s="50">
        <v>5.13</v>
      </c>
      <c r="J150" s="51"/>
      <c r="K150" s="50">
        <v>5.13</v>
      </c>
      <c r="L150" s="51"/>
      <c r="M150" s="50">
        <v>5.13</v>
      </c>
      <c r="O150" t="b">
        <f t="shared" si="4"/>
        <v>0</v>
      </c>
      <c r="P150">
        <f t="shared" si="5"/>
        <v>0</v>
      </c>
    </row>
    <row r="151" spans="1:17" x14ac:dyDescent="0.25">
      <c r="A151" s="56"/>
      <c r="B151" s="49" t="s">
        <v>18</v>
      </c>
      <c r="C151" s="103" t="s">
        <v>35</v>
      </c>
      <c r="D151" s="103"/>
      <c r="E151" s="57">
        <v>9.5</v>
      </c>
      <c r="F151" s="58"/>
      <c r="G151" s="57">
        <v>11.06</v>
      </c>
      <c r="H151" s="58"/>
      <c r="I151" s="57">
        <v>4.4800000000000004</v>
      </c>
      <c r="J151" s="58"/>
      <c r="K151" s="57" t="s">
        <v>28</v>
      </c>
      <c r="L151" s="58"/>
      <c r="M151" s="57">
        <v>140.02000000000001</v>
      </c>
      <c r="O151" t="b">
        <f t="shared" si="4"/>
        <v>0</v>
      </c>
      <c r="P151" t="b">
        <f t="shared" si="5"/>
        <v>0</v>
      </c>
    </row>
    <row r="152" spans="1:17" x14ac:dyDescent="0.25">
      <c r="B152" s="49"/>
      <c r="C152" s="52" t="s">
        <v>16</v>
      </c>
      <c r="D152" s="52" t="s">
        <v>17</v>
      </c>
      <c r="E152" s="53">
        <v>29.67</v>
      </c>
      <c r="F152" s="54"/>
      <c r="G152" s="53">
        <v>31.15</v>
      </c>
      <c r="H152" s="54"/>
      <c r="I152" s="53">
        <v>12.03</v>
      </c>
      <c r="J152" s="54"/>
      <c r="K152" s="53">
        <v>84.13</v>
      </c>
      <c r="L152" s="54"/>
      <c r="M152" s="53">
        <v>108.1</v>
      </c>
      <c r="O152">
        <f t="shared" si="4"/>
        <v>0</v>
      </c>
      <c r="P152" t="b">
        <f t="shared" si="5"/>
        <v>0</v>
      </c>
    </row>
    <row r="153" spans="1:17" x14ac:dyDescent="0.25">
      <c r="B153" s="49" t="s">
        <v>18</v>
      </c>
      <c r="C153" s="49" t="s">
        <v>18</v>
      </c>
      <c r="D153" s="49" t="s">
        <v>19</v>
      </c>
      <c r="E153" s="50">
        <v>8.83</v>
      </c>
      <c r="F153" s="51"/>
      <c r="G153" s="50">
        <v>9.15</v>
      </c>
      <c r="H153" s="51"/>
      <c r="I153" s="50">
        <v>8.1300000000000008</v>
      </c>
      <c r="J153" s="51"/>
      <c r="K153" s="50">
        <v>22.2</v>
      </c>
      <c r="L153" s="51"/>
      <c r="M153" s="50">
        <v>22.2</v>
      </c>
      <c r="O153" t="b">
        <f t="shared" si="4"/>
        <v>0</v>
      </c>
      <c r="P153">
        <f t="shared" si="5"/>
        <v>0</v>
      </c>
    </row>
    <row r="154" spans="1:17" x14ac:dyDescent="0.25">
      <c r="B154" s="49" t="s">
        <v>18</v>
      </c>
      <c r="C154" s="49" t="s">
        <v>20</v>
      </c>
      <c r="D154" s="52" t="s">
        <v>17</v>
      </c>
      <c r="E154" s="53">
        <v>46.63</v>
      </c>
      <c r="F154" s="54"/>
      <c r="G154" s="53">
        <v>48.1</v>
      </c>
      <c r="H154" s="54"/>
      <c r="I154" s="53">
        <v>12.12</v>
      </c>
      <c r="J154" s="54"/>
      <c r="K154" s="53">
        <v>81.05</v>
      </c>
      <c r="L154" s="54"/>
      <c r="M154" s="53">
        <v>99.12</v>
      </c>
      <c r="O154">
        <f t="shared" si="4"/>
        <v>0</v>
      </c>
      <c r="P154" t="b">
        <f t="shared" si="5"/>
        <v>0</v>
      </c>
    </row>
    <row r="155" spans="1:17" x14ac:dyDescent="0.25">
      <c r="B155" s="49" t="s">
        <v>18</v>
      </c>
      <c r="C155" s="49" t="s">
        <v>18</v>
      </c>
      <c r="D155" s="49" t="s">
        <v>19</v>
      </c>
      <c r="E155" s="50">
        <v>11.38</v>
      </c>
      <c r="F155" s="51"/>
      <c r="G155" s="50">
        <v>12.12</v>
      </c>
      <c r="H155" s="51"/>
      <c r="I155" s="50">
        <v>1.22</v>
      </c>
      <c r="J155" s="51"/>
      <c r="K155" s="50">
        <v>12.12</v>
      </c>
      <c r="L155" s="51"/>
      <c r="M155" s="50">
        <v>12.12</v>
      </c>
      <c r="O155" t="b">
        <f t="shared" si="4"/>
        <v>0</v>
      </c>
      <c r="P155">
        <f t="shared" si="5"/>
        <v>0</v>
      </c>
    </row>
    <row r="156" spans="1:17" x14ac:dyDescent="0.25">
      <c r="B156" s="49" t="s">
        <v>18</v>
      </c>
      <c r="C156" s="49" t="s">
        <v>21</v>
      </c>
      <c r="D156" s="52" t="s">
        <v>17</v>
      </c>
      <c r="E156" s="53">
        <v>12.43</v>
      </c>
      <c r="F156" s="54"/>
      <c r="G156" s="53">
        <v>14.07</v>
      </c>
      <c r="H156" s="54"/>
      <c r="I156" s="53">
        <v>2.0499999999999998</v>
      </c>
      <c r="J156" s="54"/>
      <c r="K156" s="53">
        <v>21.13</v>
      </c>
      <c r="L156" s="54"/>
      <c r="M156" s="53">
        <v>422.05</v>
      </c>
      <c r="O156">
        <f t="shared" si="4"/>
        <v>0</v>
      </c>
      <c r="P156" t="b">
        <f t="shared" si="5"/>
        <v>0</v>
      </c>
    </row>
    <row r="157" spans="1:17" x14ac:dyDescent="0.25">
      <c r="B157" s="49" t="s">
        <v>18</v>
      </c>
      <c r="C157" s="49" t="s">
        <v>18</v>
      </c>
      <c r="D157" s="49" t="s">
        <v>19</v>
      </c>
      <c r="E157" s="50">
        <v>135.52000000000001</v>
      </c>
      <c r="F157" s="51"/>
      <c r="G157" s="50">
        <v>138.13</v>
      </c>
      <c r="H157" s="51"/>
      <c r="I157" s="50">
        <v>15.13</v>
      </c>
      <c r="J157" s="51"/>
      <c r="K157" s="50">
        <v>138.13</v>
      </c>
      <c r="L157" s="51"/>
      <c r="M157" s="50">
        <v>138.13</v>
      </c>
      <c r="O157" t="b">
        <f t="shared" ref="O157:O214" si="6">IF(D157="ROUTINE",IF(E157&gt;180,2,IF(E157&lt;120,0,1)))</f>
        <v>0</v>
      </c>
      <c r="P157">
        <f t="shared" ref="P157:P214" si="7">IF(D157="URGENT",IF(E157&gt;120,2,IF(E157&lt;60,0,1)))</f>
        <v>2</v>
      </c>
    </row>
    <row r="158" spans="1:17" s="55" customFormat="1" x14ac:dyDescent="0.25">
      <c r="A158"/>
      <c r="B158" s="49" t="s">
        <v>18</v>
      </c>
      <c r="C158" s="49" t="s">
        <v>22</v>
      </c>
      <c r="D158" s="52" t="s">
        <v>17</v>
      </c>
      <c r="E158" s="53">
        <v>12.32</v>
      </c>
      <c r="F158" s="54"/>
      <c r="G158" s="53">
        <v>13.13</v>
      </c>
      <c r="H158" s="54"/>
      <c r="I158" s="53">
        <v>3.2</v>
      </c>
      <c r="J158" s="54"/>
      <c r="K158" s="53">
        <v>15.13</v>
      </c>
      <c r="L158" s="54"/>
      <c r="M158" s="53">
        <v>265.18</v>
      </c>
      <c r="O158">
        <f t="shared" si="6"/>
        <v>0</v>
      </c>
      <c r="P158" t="b">
        <f t="shared" si="7"/>
        <v>0</v>
      </c>
      <c r="Q158"/>
    </row>
    <row r="159" spans="1:17" x14ac:dyDescent="0.25">
      <c r="B159" s="49" t="s">
        <v>18</v>
      </c>
      <c r="C159" s="49" t="s">
        <v>23</v>
      </c>
      <c r="D159" s="52" t="s">
        <v>17</v>
      </c>
      <c r="E159" s="53">
        <v>12.53</v>
      </c>
      <c r="F159" s="54"/>
      <c r="G159" s="53">
        <v>14.15</v>
      </c>
      <c r="H159" s="54"/>
      <c r="I159" s="53">
        <v>1.1000000000000001</v>
      </c>
      <c r="J159" s="54"/>
      <c r="K159" s="53">
        <v>191.08</v>
      </c>
      <c r="L159" s="54"/>
      <c r="M159" s="53">
        <v>690.1</v>
      </c>
      <c r="O159">
        <f t="shared" si="6"/>
        <v>0</v>
      </c>
      <c r="P159" t="b">
        <f t="shared" si="7"/>
        <v>0</v>
      </c>
    </row>
    <row r="160" spans="1:17" x14ac:dyDescent="0.25">
      <c r="B160" s="49" t="s">
        <v>18</v>
      </c>
      <c r="C160" s="49" t="s">
        <v>18</v>
      </c>
      <c r="D160" s="49" t="s">
        <v>19</v>
      </c>
      <c r="E160" s="50">
        <v>13.8</v>
      </c>
      <c r="F160" s="51"/>
      <c r="G160" s="50">
        <v>15.2</v>
      </c>
      <c r="H160" s="51"/>
      <c r="I160" s="50">
        <v>7.07</v>
      </c>
      <c r="J160" s="51"/>
      <c r="K160" s="50">
        <v>15.2</v>
      </c>
      <c r="L160" s="51"/>
      <c r="M160" s="50">
        <v>15.2</v>
      </c>
      <c r="O160" t="b">
        <f t="shared" si="6"/>
        <v>0</v>
      </c>
      <c r="P160">
        <f t="shared" si="7"/>
        <v>0</v>
      </c>
    </row>
    <row r="161" spans="1:17" x14ac:dyDescent="0.25">
      <c r="B161" s="49" t="s">
        <v>18</v>
      </c>
      <c r="C161" s="49" t="s">
        <v>24</v>
      </c>
      <c r="D161" s="52" t="s">
        <v>17</v>
      </c>
      <c r="E161" s="53">
        <v>11.9</v>
      </c>
      <c r="F161" s="54"/>
      <c r="G161" s="53">
        <v>14.08</v>
      </c>
      <c r="H161" s="54"/>
      <c r="I161" s="53">
        <v>3.13</v>
      </c>
      <c r="J161" s="54"/>
      <c r="K161" s="53">
        <v>119.15</v>
      </c>
      <c r="L161" s="54"/>
      <c r="M161" s="53">
        <v>1286.83</v>
      </c>
      <c r="O161">
        <f t="shared" si="6"/>
        <v>0</v>
      </c>
      <c r="P161" t="b">
        <f t="shared" si="7"/>
        <v>0</v>
      </c>
    </row>
    <row r="162" spans="1:17" x14ac:dyDescent="0.25">
      <c r="B162" s="49" t="s">
        <v>18</v>
      </c>
      <c r="C162" s="49" t="s">
        <v>18</v>
      </c>
      <c r="D162" s="49" t="s">
        <v>19</v>
      </c>
      <c r="E162" s="50">
        <v>71.77</v>
      </c>
      <c r="F162" s="51"/>
      <c r="G162" s="50">
        <v>1366.7</v>
      </c>
      <c r="H162" s="51"/>
      <c r="I162" s="50">
        <v>1366.7</v>
      </c>
      <c r="J162" s="51"/>
      <c r="K162" s="50">
        <v>1366.7</v>
      </c>
      <c r="L162" s="51"/>
      <c r="M162" s="50">
        <v>1366.7</v>
      </c>
      <c r="O162" t="b">
        <f t="shared" si="6"/>
        <v>0</v>
      </c>
      <c r="P162">
        <f t="shared" si="7"/>
        <v>1</v>
      </c>
    </row>
    <row r="163" spans="1:17" x14ac:dyDescent="0.25">
      <c r="B163" s="49" t="s">
        <v>18</v>
      </c>
      <c r="C163" s="49" t="s">
        <v>25</v>
      </c>
      <c r="D163" s="52" t="s">
        <v>17</v>
      </c>
      <c r="E163" s="53">
        <v>12.08</v>
      </c>
      <c r="F163" s="54"/>
      <c r="G163" s="53">
        <v>13.12</v>
      </c>
      <c r="H163" s="54"/>
      <c r="I163" s="53">
        <v>6.12</v>
      </c>
      <c r="J163" s="54"/>
      <c r="K163" s="53">
        <v>15.17</v>
      </c>
      <c r="L163" s="54"/>
      <c r="M163" s="53">
        <v>616.47</v>
      </c>
      <c r="O163">
        <f t="shared" si="6"/>
        <v>0</v>
      </c>
      <c r="P163" t="b">
        <f t="shared" si="7"/>
        <v>0</v>
      </c>
    </row>
    <row r="164" spans="1:17" x14ac:dyDescent="0.25">
      <c r="B164" s="49" t="s">
        <v>18</v>
      </c>
      <c r="C164" s="49" t="s">
        <v>18</v>
      </c>
      <c r="D164" s="49" t="s">
        <v>19</v>
      </c>
      <c r="E164" s="50">
        <v>59.18</v>
      </c>
      <c r="F164" s="51"/>
      <c r="G164" s="50">
        <v>60.08</v>
      </c>
      <c r="H164" s="51"/>
      <c r="I164" s="50">
        <v>7.2</v>
      </c>
      <c r="J164" s="51"/>
      <c r="K164" s="50">
        <v>60.08</v>
      </c>
      <c r="L164" s="51"/>
      <c r="M164" s="50">
        <v>60.08</v>
      </c>
      <c r="O164" t="b">
        <f t="shared" si="6"/>
        <v>0</v>
      </c>
      <c r="P164">
        <f t="shared" si="7"/>
        <v>0</v>
      </c>
    </row>
    <row r="165" spans="1:17" x14ac:dyDescent="0.25">
      <c r="A165" s="56"/>
      <c r="B165" s="49" t="s">
        <v>18</v>
      </c>
      <c r="C165" s="103" t="s">
        <v>36</v>
      </c>
      <c r="D165" s="103"/>
      <c r="E165" s="57">
        <v>33.700000000000003</v>
      </c>
      <c r="F165" s="58"/>
      <c r="G165" s="57">
        <v>134.55000000000001</v>
      </c>
      <c r="H165" s="58"/>
      <c r="I165" s="57">
        <v>111.17</v>
      </c>
      <c r="J165" s="58"/>
      <c r="K165" s="57" t="s">
        <v>28</v>
      </c>
      <c r="L165" s="58"/>
      <c r="M165" s="57">
        <v>392.48</v>
      </c>
      <c r="O165" t="b">
        <f t="shared" si="6"/>
        <v>0</v>
      </c>
      <c r="P165" t="b">
        <f t="shared" si="7"/>
        <v>0</v>
      </c>
    </row>
    <row r="166" spans="1:17" x14ac:dyDescent="0.25">
      <c r="B166" s="49"/>
      <c r="C166" s="52" t="s">
        <v>16</v>
      </c>
      <c r="D166" s="52" t="s">
        <v>17</v>
      </c>
      <c r="E166" s="53">
        <v>53.78</v>
      </c>
      <c r="F166" s="54"/>
      <c r="G166" s="53">
        <v>254.5</v>
      </c>
      <c r="H166" s="54"/>
      <c r="I166" s="53">
        <v>55.92</v>
      </c>
      <c r="J166" s="54"/>
      <c r="K166" s="53">
        <v>806.85</v>
      </c>
      <c r="L166" s="54"/>
      <c r="M166" s="53">
        <v>982.33</v>
      </c>
      <c r="O166">
        <f t="shared" si="6"/>
        <v>0</v>
      </c>
      <c r="P166" t="b">
        <f t="shared" si="7"/>
        <v>0</v>
      </c>
    </row>
    <row r="167" spans="1:17" x14ac:dyDescent="0.25">
      <c r="B167" s="49" t="s">
        <v>18</v>
      </c>
      <c r="C167" s="49" t="s">
        <v>18</v>
      </c>
      <c r="D167" s="49" t="s">
        <v>19</v>
      </c>
      <c r="E167" s="50">
        <v>35</v>
      </c>
      <c r="F167" s="51"/>
      <c r="G167" s="50">
        <v>90.38</v>
      </c>
      <c r="H167" s="51"/>
      <c r="I167" s="50">
        <v>21.97</v>
      </c>
      <c r="J167" s="51"/>
      <c r="K167" s="50">
        <v>580.1</v>
      </c>
      <c r="L167" s="51"/>
      <c r="M167" s="50">
        <v>943.67</v>
      </c>
      <c r="O167" t="b">
        <f t="shared" si="6"/>
        <v>0</v>
      </c>
      <c r="P167">
        <f t="shared" si="7"/>
        <v>0</v>
      </c>
    </row>
    <row r="168" spans="1:17" x14ac:dyDescent="0.25">
      <c r="B168" s="49" t="s">
        <v>18</v>
      </c>
      <c r="C168" s="49" t="s">
        <v>20</v>
      </c>
      <c r="D168" s="52" t="s">
        <v>17</v>
      </c>
      <c r="E168" s="53">
        <v>70.650000000000006</v>
      </c>
      <c r="F168" s="54"/>
      <c r="G168" s="53">
        <v>184.77</v>
      </c>
      <c r="H168" s="54"/>
      <c r="I168" s="53">
        <v>40.270000000000003</v>
      </c>
      <c r="J168" s="54"/>
      <c r="K168" s="53">
        <v>944.58</v>
      </c>
      <c r="L168" s="54"/>
      <c r="M168" s="53">
        <v>1272.0999999999999</v>
      </c>
      <c r="O168">
        <f t="shared" si="6"/>
        <v>0</v>
      </c>
      <c r="P168" t="b">
        <f t="shared" si="7"/>
        <v>0</v>
      </c>
    </row>
    <row r="169" spans="1:17" x14ac:dyDescent="0.25">
      <c r="B169" s="49" t="s">
        <v>18</v>
      </c>
      <c r="C169" s="49" t="s">
        <v>18</v>
      </c>
      <c r="D169" s="49" t="s">
        <v>19</v>
      </c>
      <c r="E169" s="50">
        <v>28.18</v>
      </c>
      <c r="F169" s="51"/>
      <c r="G169" s="50">
        <v>79.27</v>
      </c>
      <c r="H169" s="51"/>
      <c r="I169" s="50">
        <v>35.299999999999997</v>
      </c>
      <c r="J169" s="51"/>
      <c r="K169" s="50">
        <v>116.2</v>
      </c>
      <c r="L169" s="51"/>
      <c r="M169" s="50">
        <v>1036.43</v>
      </c>
      <c r="O169" t="b">
        <f t="shared" si="6"/>
        <v>0</v>
      </c>
      <c r="P169">
        <f t="shared" si="7"/>
        <v>0</v>
      </c>
    </row>
    <row r="170" spans="1:17" x14ac:dyDescent="0.25">
      <c r="B170" s="49" t="s">
        <v>18</v>
      </c>
      <c r="C170" s="49" t="s">
        <v>21</v>
      </c>
      <c r="D170" s="52" t="s">
        <v>17</v>
      </c>
      <c r="E170" s="53">
        <v>60.6</v>
      </c>
      <c r="F170" s="54"/>
      <c r="G170" s="53">
        <v>354.18</v>
      </c>
      <c r="H170" s="54"/>
      <c r="I170" s="53">
        <v>21.42</v>
      </c>
      <c r="J170" s="54"/>
      <c r="K170" s="53">
        <v>664.32</v>
      </c>
      <c r="L170" s="54"/>
      <c r="M170" s="53">
        <v>933.78</v>
      </c>
      <c r="O170">
        <f t="shared" si="6"/>
        <v>0</v>
      </c>
      <c r="P170" t="b">
        <f t="shared" si="7"/>
        <v>0</v>
      </c>
    </row>
    <row r="171" spans="1:17" x14ac:dyDescent="0.25">
      <c r="B171" s="49" t="s">
        <v>18</v>
      </c>
      <c r="C171" s="49" t="s">
        <v>18</v>
      </c>
      <c r="D171" s="49" t="s">
        <v>19</v>
      </c>
      <c r="E171" s="50">
        <v>21.67</v>
      </c>
      <c r="F171" s="51"/>
      <c r="G171" s="50">
        <v>167.98</v>
      </c>
      <c r="H171" s="51"/>
      <c r="I171" s="50">
        <v>38.6</v>
      </c>
      <c r="J171" s="51"/>
      <c r="K171" s="50">
        <v>331.47</v>
      </c>
      <c r="L171" s="51"/>
      <c r="M171" s="50">
        <v>734.9</v>
      </c>
      <c r="O171" t="b">
        <f t="shared" si="6"/>
        <v>0</v>
      </c>
      <c r="P171">
        <f t="shared" si="7"/>
        <v>0</v>
      </c>
    </row>
    <row r="172" spans="1:17" s="55" customFormat="1" x14ac:dyDescent="0.25">
      <c r="A172"/>
      <c r="B172" s="49" t="s">
        <v>18</v>
      </c>
      <c r="C172" s="49" t="s">
        <v>22</v>
      </c>
      <c r="D172" s="52" t="s">
        <v>17</v>
      </c>
      <c r="E172" s="53">
        <v>71.569999999999993</v>
      </c>
      <c r="F172" s="54"/>
      <c r="G172" s="53">
        <v>195.33</v>
      </c>
      <c r="H172" s="54"/>
      <c r="I172" s="53">
        <v>41.73</v>
      </c>
      <c r="J172" s="54"/>
      <c r="K172" s="53">
        <v>588.9</v>
      </c>
      <c r="L172" s="54"/>
      <c r="M172" s="53">
        <v>966.67</v>
      </c>
      <c r="O172">
        <f t="shared" si="6"/>
        <v>0</v>
      </c>
      <c r="P172" t="b">
        <f t="shared" si="7"/>
        <v>0</v>
      </c>
      <c r="Q172"/>
    </row>
    <row r="173" spans="1:17" x14ac:dyDescent="0.25">
      <c r="B173" s="49" t="s">
        <v>18</v>
      </c>
      <c r="C173" s="49" t="s">
        <v>18</v>
      </c>
      <c r="D173" s="49" t="s">
        <v>19</v>
      </c>
      <c r="E173" s="50">
        <v>25.38</v>
      </c>
      <c r="F173" s="51"/>
      <c r="G173" s="50">
        <v>106.98</v>
      </c>
      <c r="H173" s="51"/>
      <c r="I173" s="50">
        <v>14.78</v>
      </c>
      <c r="J173" s="51"/>
      <c r="K173" s="50">
        <v>344.13</v>
      </c>
      <c r="L173" s="51"/>
      <c r="M173" s="50">
        <v>486.98</v>
      </c>
      <c r="O173" t="b">
        <f t="shared" si="6"/>
        <v>0</v>
      </c>
      <c r="P173">
        <f t="shared" si="7"/>
        <v>0</v>
      </c>
    </row>
    <row r="174" spans="1:17" x14ac:dyDescent="0.25">
      <c r="B174" s="49" t="s">
        <v>18</v>
      </c>
      <c r="C174" s="49" t="s">
        <v>23</v>
      </c>
      <c r="D174" s="52" t="s">
        <v>17</v>
      </c>
      <c r="E174" s="53">
        <v>77.03</v>
      </c>
      <c r="F174" s="54"/>
      <c r="G174" s="53">
        <v>278.47000000000003</v>
      </c>
      <c r="H174" s="54"/>
      <c r="I174" s="53">
        <v>56.62</v>
      </c>
      <c r="J174" s="54"/>
      <c r="K174" s="53">
        <v>848.67</v>
      </c>
      <c r="L174" s="54"/>
      <c r="M174" s="53">
        <v>1075.4000000000001</v>
      </c>
      <c r="O174">
        <f t="shared" si="6"/>
        <v>0</v>
      </c>
      <c r="P174" t="b">
        <f t="shared" si="7"/>
        <v>0</v>
      </c>
    </row>
    <row r="175" spans="1:17" x14ac:dyDescent="0.25">
      <c r="B175" s="49" t="s">
        <v>18</v>
      </c>
      <c r="C175" s="49" t="s">
        <v>18</v>
      </c>
      <c r="D175" s="49" t="s">
        <v>19</v>
      </c>
      <c r="E175" s="50">
        <v>30.22</v>
      </c>
      <c r="F175" s="51"/>
      <c r="G175" s="50">
        <v>85.62</v>
      </c>
      <c r="H175" s="51"/>
      <c r="I175" s="50">
        <v>36.68</v>
      </c>
      <c r="J175" s="51"/>
      <c r="K175" s="50">
        <v>151.43</v>
      </c>
      <c r="L175" s="51"/>
      <c r="M175" s="50">
        <v>293.23</v>
      </c>
      <c r="O175" t="b">
        <f t="shared" si="6"/>
        <v>0</v>
      </c>
      <c r="P175">
        <f t="shared" si="7"/>
        <v>0</v>
      </c>
    </row>
    <row r="176" spans="1:17" x14ac:dyDescent="0.25">
      <c r="B176" s="49" t="s">
        <v>18</v>
      </c>
      <c r="C176" s="49" t="s">
        <v>24</v>
      </c>
      <c r="D176" s="52" t="s">
        <v>17</v>
      </c>
      <c r="E176" s="53">
        <v>41.3</v>
      </c>
      <c r="F176" s="54"/>
      <c r="G176" s="53">
        <v>957.6</v>
      </c>
      <c r="H176" s="54"/>
      <c r="I176" s="53">
        <v>40.270000000000003</v>
      </c>
      <c r="J176" s="54"/>
      <c r="K176" s="53">
        <v>1346</v>
      </c>
      <c r="L176" s="54"/>
      <c r="M176" s="53">
        <v>1402.62</v>
      </c>
      <c r="O176">
        <f t="shared" si="6"/>
        <v>0</v>
      </c>
      <c r="P176" t="b">
        <f t="shared" si="7"/>
        <v>0</v>
      </c>
    </row>
    <row r="177" spans="1:17" x14ac:dyDescent="0.25">
      <c r="B177" s="49" t="s">
        <v>18</v>
      </c>
      <c r="C177" s="49" t="s">
        <v>18</v>
      </c>
      <c r="D177" s="49" t="s">
        <v>19</v>
      </c>
      <c r="E177" s="50">
        <v>48.63</v>
      </c>
      <c r="F177" s="51"/>
      <c r="G177" s="50">
        <v>1274.0999999999999</v>
      </c>
      <c r="H177" s="51"/>
      <c r="I177" s="50">
        <v>1171.3</v>
      </c>
      <c r="J177" s="51"/>
      <c r="K177" s="50">
        <v>1398.67</v>
      </c>
      <c r="L177" s="51"/>
      <c r="M177" s="50">
        <v>1398.67</v>
      </c>
      <c r="O177" t="b">
        <f t="shared" si="6"/>
        <v>0</v>
      </c>
      <c r="P177">
        <f t="shared" si="7"/>
        <v>0</v>
      </c>
    </row>
    <row r="178" spans="1:17" x14ac:dyDescent="0.25">
      <c r="B178" s="49" t="s">
        <v>18</v>
      </c>
      <c r="C178" s="49" t="s">
        <v>25</v>
      </c>
      <c r="D178" s="52" t="s">
        <v>17</v>
      </c>
      <c r="E178" s="53">
        <v>32.270000000000003</v>
      </c>
      <c r="F178" s="54"/>
      <c r="G178" s="53" t="s">
        <v>26</v>
      </c>
      <c r="H178" s="54"/>
      <c r="I178" s="53">
        <v>28.93</v>
      </c>
      <c r="J178" s="54"/>
      <c r="K178" s="53">
        <v>524.87</v>
      </c>
      <c r="L178" s="54"/>
      <c r="M178" s="53">
        <v>524.87</v>
      </c>
      <c r="O178">
        <f t="shared" si="6"/>
        <v>0</v>
      </c>
      <c r="P178" t="b">
        <f t="shared" si="7"/>
        <v>0</v>
      </c>
    </row>
    <row r="179" spans="1:17" x14ac:dyDescent="0.25">
      <c r="B179" s="49" t="s">
        <v>18</v>
      </c>
      <c r="C179" s="49" t="s">
        <v>18</v>
      </c>
      <c r="D179" s="49" t="s">
        <v>19</v>
      </c>
      <c r="E179" s="50">
        <v>41.03</v>
      </c>
      <c r="F179" s="51"/>
      <c r="G179" s="50" t="s">
        <v>26</v>
      </c>
      <c r="H179" s="51"/>
      <c r="I179" s="50" t="s">
        <v>28</v>
      </c>
      <c r="J179" s="51"/>
      <c r="K179" s="50" t="s">
        <v>28</v>
      </c>
      <c r="L179" s="51"/>
      <c r="M179" s="50" t="s">
        <v>28</v>
      </c>
      <c r="O179" t="b">
        <f t="shared" si="6"/>
        <v>0</v>
      </c>
      <c r="P179">
        <f t="shared" si="7"/>
        <v>0</v>
      </c>
    </row>
    <row r="180" spans="1:17" x14ac:dyDescent="0.25">
      <c r="A180" s="56"/>
      <c r="B180" s="49" t="s">
        <v>18</v>
      </c>
      <c r="C180" s="103" t="s">
        <v>37</v>
      </c>
      <c r="D180" s="103"/>
      <c r="E180" s="57">
        <v>45.52</v>
      </c>
      <c r="F180" s="58"/>
      <c r="G180" s="57" t="s">
        <v>26</v>
      </c>
      <c r="H180" s="58"/>
      <c r="I180" s="57">
        <v>123.37</v>
      </c>
      <c r="J180" s="58"/>
      <c r="K180" s="57" t="s">
        <v>28</v>
      </c>
      <c r="L180" s="58"/>
      <c r="M180" s="57">
        <v>927.05</v>
      </c>
      <c r="O180" t="b">
        <f t="shared" si="6"/>
        <v>0</v>
      </c>
      <c r="P180" t="b">
        <f t="shared" si="7"/>
        <v>0</v>
      </c>
    </row>
    <row r="181" spans="1:17" x14ac:dyDescent="0.25">
      <c r="B181" s="49"/>
      <c r="C181" s="52" t="s">
        <v>16</v>
      </c>
      <c r="D181" s="52" t="s">
        <v>17</v>
      </c>
      <c r="E181" s="53">
        <v>28.33</v>
      </c>
      <c r="F181" s="54"/>
      <c r="G181" s="53">
        <v>724.02</v>
      </c>
      <c r="H181" s="54"/>
      <c r="I181" s="53">
        <v>128.19999999999999</v>
      </c>
      <c r="J181" s="54"/>
      <c r="K181" s="53">
        <v>787.92</v>
      </c>
      <c r="L181" s="54"/>
      <c r="M181" s="53">
        <v>787.92</v>
      </c>
      <c r="O181">
        <f t="shared" si="6"/>
        <v>0</v>
      </c>
      <c r="P181" t="b">
        <f t="shared" si="7"/>
        <v>0</v>
      </c>
    </row>
    <row r="182" spans="1:17" x14ac:dyDescent="0.25">
      <c r="B182" s="49" t="s">
        <v>18</v>
      </c>
      <c r="C182" s="49" t="s">
        <v>18</v>
      </c>
      <c r="D182" s="49" t="s">
        <v>19</v>
      </c>
      <c r="E182" s="50">
        <v>44.53</v>
      </c>
      <c r="F182" s="51"/>
      <c r="G182" s="50">
        <v>91.37</v>
      </c>
      <c r="H182" s="51"/>
      <c r="I182" s="50">
        <v>49.2</v>
      </c>
      <c r="J182" s="51"/>
      <c r="K182" s="50">
        <v>967.65</v>
      </c>
      <c r="L182" s="51"/>
      <c r="M182" s="50">
        <v>973.4</v>
      </c>
      <c r="O182" t="b">
        <f t="shared" si="6"/>
        <v>0</v>
      </c>
      <c r="P182">
        <f t="shared" si="7"/>
        <v>0</v>
      </c>
    </row>
    <row r="183" spans="1:17" x14ac:dyDescent="0.25">
      <c r="B183" s="49" t="s">
        <v>18</v>
      </c>
      <c r="C183" s="49" t="s">
        <v>20</v>
      </c>
      <c r="D183" s="52" t="s">
        <v>17</v>
      </c>
      <c r="E183" s="53">
        <v>48.73</v>
      </c>
      <c r="F183" s="54"/>
      <c r="G183" s="53">
        <v>601.25</v>
      </c>
      <c r="H183" s="54"/>
      <c r="I183" s="53">
        <v>113.22</v>
      </c>
      <c r="J183" s="54"/>
      <c r="K183" s="53">
        <v>810.88</v>
      </c>
      <c r="L183" s="54"/>
      <c r="M183" s="53">
        <v>810.88</v>
      </c>
      <c r="O183">
        <f t="shared" si="6"/>
        <v>0</v>
      </c>
      <c r="P183" t="b">
        <f t="shared" si="7"/>
        <v>0</v>
      </c>
    </row>
    <row r="184" spans="1:17" x14ac:dyDescent="0.25">
      <c r="B184" s="49" t="s">
        <v>18</v>
      </c>
      <c r="C184" s="49" t="s">
        <v>18</v>
      </c>
      <c r="D184" s="49" t="s">
        <v>19</v>
      </c>
      <c r="E184" s="50">
        <v>50.02</v>
      </c>
      <c r="F184" s="51"/>
      <c r="G184" s="50">
        <v>1020.45</v>
      </c>
      <c r="H184" s="51"/>
      <c r="I184" s="50">
        <v>1020.45</v>
      </c>
      <c r="J184" s="51"/>
      <c r="K184" s="50">
        <v>1020.45</v>
      </c>
      <c r="L184" s="51"/>
      <c r="M184" s="50">
        <v>1020.45</v>
      </c>
      <c r="O184" t="b">
        <f t="shared" si="6"/>
        <v>0</v>
      </c>
      <c r="P184">
        <f t="shared" si="7"/>
        <v>0</v>
      </c>
    </row>
    <row r="185" spans="1:17" x14ac:dyDescent="0.25">
      <c r="B185" s="49" t="s">
        <v>18</v>
      </c>
      <c r="C185" s="49" t="s">
        <v>21</v>
      </c>
      <c r="D185" s="52" t="s">
        <v>17</v>
      </c>
      <c r="E185" s="53">
        <v>27.75</v>
      </c>
      <c r="F185" s="54"/>
      <c r="G185" s="53">
        <v>766.98</v>
      </c>
      <c r="H185" s="54"/>
      <c r="I185" s="53">
        <v>95.42</v>
      </c>
      <c r="J185" s="54"/>
      <c r="K185" s="53">
        <v>894.83</v>
      </c>
      <c r="L185" s="54"/>
      <c r="M185" s="53">
        <v>894.83</v>
      </c>
      <c r="O185">
        <f t="shared" si="6"/>
        <v>0</v>
      </c>
      <c r="P185" t="b">
        <f t="shared" si="7"/>
        <v>0</v>
      </c>
    </row>
    <row r="186" spans="1:17" s="55" customFormat="1" x14ac:dyDescent="0.25">
      <c r="A186"/>
      <c r="B186" s="49" t="s">
        <v>18</v>
      </c>
      <c r="C186" s="49" t="s">
        <v>18</v>
      </c>
      <c r="D186" s="49" t="s">
        <v>19</v>
      </c>
      <c r="E186" s="50">
        <v>25.67</v>
      </c>
      <c r="F186" s="51"/>
      <c r="G186" s="50">
        <v>146.03</v>
      </c>
      <c r="H186" s="51"/>
      <c r="I186" s="50">
        <v>146.03</v>
      </c>
      <c r="J186" s="51"/>
      <c r="K186" s="50">
        <v>146.03</v>
      </c>
      <c r="L186" s="51"/>
      <c r="M186" s="50">
        <v>146.03</v>
      </c>
      <c r="O186" t="b">
        <f t="shared" si="6"/>
        <v>0</v>
      </c>
      <c r="P186">
        <f t="shared" si="7"/>
        <v>0</v>
      </c>
      <c r="Q186"/>
    </row>
    <row r="187" spans="1:17" x14ac:dyDescent="0.25">
      <c r="B187" s="49" t="s">
        <v>18</v>
      </c>
      <c r="C187" s="49" t="s">
        <v>22</v>
      </c>
      <c r="D187" s="52" t="s">
        <v>17</v>
      </c>
      <c r="E187" s="53">
        <v>21.02</v>
      </c>
      <c r="F187" s="54"/>
      <c r="G187" s="53">
        <v>626.87</v>
      </c>
      <c r="H187" s="54"/>
      <c r="I187" s="53">
        <v>183.2</v>
      </c>
      <c r="J187" s="54"/>
      <c r="K187" s="53">
        <v>721.85</v>
      </c>
      <c r="L187" s="54"/>
      <c r="M187" s="53">
        <v>721.85</v>
      </c>
      <c r="O187">
        <f t="shared" si="6"/>
        <v>0</v>
      </c>
      <c r="P187" t="b">
        <f t="shared" si="7"/>
        <v>0</v>
      </c>
    </row>
    <row r="188" spans="1:17" x14ac:dyDescent="0.25">
      <c r="B188" s="49" t="s">
        <v>18</v>
      </c>
      <c r="C188" s="49" t="s">
        <v>18</v>
      </c>
      <c r="D188" s="49" t="s">
        <v>19</v>
      </c>
      <c r="E188" s="50">
        <v>32.28</v>
      </c>
      <c r="F188" s="51"/>
      <c r="G188" s="50">
        <v>307.37</v>
      </c>
      <c r="H188" s="51"/>
      <c r="I188" s="50">
        <v>58.15</v>
      </c>
      <c r="J188" s="51"/>
      <c r="K188" s="50">
        <v>307.37</v>
      </c>
      <c r="L188" s="51"/>
      <c r="M188" s="50">
        <v>307.37</v>
      </c>
      <c r="O188" t="b">
        <f t="shared" si="6"/>
        <v>0</v>
      </c>
      <c r="P188">
        <f t="shared" si="7"/>
        <v>0</v>
      </c>
    </row>
    <row r="189" spans="1:17" x14ac:dyDescent="0.25">
      <c r="B189" s="49" t="s">
        <v>18</v>
      </c>
      <c r="C189" s="49" t="s">
        <v>23</v>
      </c>
      <c r="D189" s="52" t="s">
        <v>17</v>
      </c>
      <c r="E189" s="53">
        <v>34.979999999999997</v>
      </c>
      <c r="F189" s="54"/>
      <c r="G189" s="53">
        <v>816.68</v>
      </c>
      <c r="H189" s="54"/>
      <c r="I189" s="53">
        <v>816.68</v>
      </c>
      <c r="J189" s="54"/>
      <c r="K189" s="53">
        <v>816.68</v>
      </c>
      <c r="L189" s="54"/>
      <c r="M189" s="53">
        <v>816.68</v>
      </c>
      <c r="O189">
        <f t="shared" si="6"/>
        <v>0</v>
      </c>
      <c r="P189" t="b">
        <f t="shared" si="7"/>
        <v>0</v>
      </c>
    </row>
    <row r="190" spans="1:17" x14ac:dyDescent="0.25">
      <c r="B190" s="49" t="s">
        <v>18</v>
      </c>
      <c r="C190" s="49" t="s">
        <v>18</v>
      </c>
      <c r="D190" s="49" t="s">
        <v>19</v>
      </c>
      <c r="E190" s="50">
        <v>51.27</v>
      </c>
      <c r="F190" s="51"/>
      <c r="G190" s="50">
        <v>209.73</v>
      </c>
      <c r="H190" s="51"/>
      <c r="I190" s="50">
        <v>93.95</v>
      </c>
      <c r="J190" s="51"/>
      <c r="K190" s="50">
        <v>220.73</v>
      </c>
      <c r="L190" s="51"/>
      <c r="M190" s="50">
        <v>220.73</v>
      </c>
      <c r="O190" t="b">
        <f t="shared" si="6"/>
        <v>0</v>
      </c>
      <c r="P190">
        <f t="shared" si="7"/>
        <v>0</v>
      </c>
    </row>
    <row r="191" spans="1:17" x14ac:dyDescent="0.25">
      <c r="B191" s="49" t="s">
        <v>18</v>
      </c>
      <c r="C191" s="49" t="s">
        <v>24</v>
      </c>
      <c r="D191" s="52" t="s">
        <v>17</v>
      </c>
      <c r="E191" s="53">
        <v>33.950000000000003</v>
      </c>
      <c r="F191" s="54"/>
      <c r="G191" s="53">
        <v>1104.3499999999999</v>
      </c>
      <c r="H191" s="54"/>
      <c r="I191" s="53">
        <v>247.87</v>
      </c>
      <c r="J191" s="54"/>
      <c r="K191" s="53">
        <v>1248.17</v>
      </c>
      <c r="L191" s="54"/>
      <c r="M191" s="53">
        <v>1248.17</v>
      </c>
      <c r="O191">
        <f t="shared" si="6"/>
        <v>0</v>
      </c>
      <c r="P191" t="b">
        <f t="shared" si="7"/>
        <v>0</v>
      </c>
    </row>
    <row r="192" spans="1:17" x14ac:dyDescent="0.25">
      <c r="B192" s="49" t="s">
        <v>18</v>
      </c>
      <c r="C192" s="49" t="s">
        <v>18</v>
      </c>
      <c r="D192" s="49" t="s">
        <v>19</v>
      </c>
      <c r="E192" s="50">
        <v>51.75</v>
      </c>
      <c r="F192" s="51"/>
      <c r="G192" s="50">
        <v>1354.98</v>
      </c>
      <c r="H192" s="51"/>
      <c r="I192" s="50">
        <v>1341.02</v>
      </c>
      <c r="J192" s="51"/>
      <c r="K192" s="50">
        <v>1354.98</v>
      </c>
      <c r="L192" s="51"/>
      <c r="M192" s="50">
        <v>1354.98</v>
      </c>
      <c r="O192" t="b">
        <f t="shared" si="6"/>
        <v>0</v>
      </c>
      <c r="P192">
        <f t="shared" si="7"/>
        <v>0</v>
      </c>
    </row>
    <row r="193" spans="1:17" x14ac:dyDescent="0.25">
      <c r="B193" s="49" t="s">
        <v>18</v>
      </c>
      <c r="C193" s="49" t="s">
        <v>25</v>
      </c>
      <c r="D193" s="52" t="s">
        <v>17</v>
      </c>
      <c r="E193" s="53">
        <v>50.68</v>
      </c>
      <c r="F193" s="54"/>
      <c r="G193" s="53" t="s">
        <v>26</v>
      </c>
      <c r="H193" s="54"/>
      <c r="I193" s="53">
        <v>53.92</v>
      </c>
      <c r="J193" s="54"/>
      <c r="K193" s="53">
        <v>90.9</v>
      </c>
      <c r="L193" s="54"/>
      <c r="M193" s="53">
        <v>90.9</v>
      </c>
      <c r="O193">
        <f t="shared" si="6"/>
        <v>0</v>
      </c>
      <c r="P193" t="b">
        <f t="shared" si="7"/>
        <v>0</v>
      </c>
    </row>
    <row r="194" spans="1:17" x14ac:dyDescent="0.25">
      <c r="A194" s="56"/>
      <c r="B194" s="49" t="s">
        <v>18</v>
      </c>
      <c r="C194" s="103" t="s">
        <v>38</v>
      </c>
      <c r="D194" s="103"/>
      <c r="E194" s="57">
        <v>38.54</v>
      </c>
      <c r="F194" s="58"/>
      <c r="G194" s="57" t="s">
        <v>26</v>
      </c>
      <c r="H194" s="58"/>
      <c r="I194" s="57">
        <v>334.41</v>
      </c>
      <c r="J194" s="58"/>
      <c r="K194" s="57" t="s">
        <v>28</v>
      </c>
      <c r="L194" s="58"/>
      <c r="M194" s="57">
        <v>722.63</v>
      </c>
      <c r="O194" t="b">
        <f t="shared" si="6"/>
        <v>0</v>
      </c>
      <c r="P194" t="b">
        <f t="shared" si="7"/>
        <v>0</v>
      </c>
    </row>
    <row r="195" spans="1:17" x14ac:dyDescent="0.25">
      <c r="B195" s="49"/>
      <c r="C195" s="52" t="s">
        <v>16</v>
      </c>
      <c r="D195" s="52" t="s">
        <v>17</v>
      </c>
      <c r="E195" s="53">
        <v>28.32</v>
      </c>
      <c r="F195" s="54"/>
      <c r="G195" s="53">
        <v>724.02</v>
      </c>
      <c r="H195" s="54"/>
      <c r="I195" s="53">
        <v>128.19999999999999</v>
      </c>
      <c r="J195" s="54"/>
      <c r="K195" s="53">
        <v>787.92</v>
      </c>
      <c r="L195" s="54"/>
      <c r="M195" s="53">
        <v>787.92</v>
      </c>
      <c r="O195">
        <f t="shared" si="6"/>
        <v>0</v>
      </c>
      <c r="P195" t="b">
        <f t="shared" si="7"/>
        <v>0</v>
      </c>
    </row>
    <row r="196" spans="1:17" x14ac:dyDescent="0.25">
      <c r="B196" s="49" t="s">
        <v>18</v>
      </c>
      <c r="C196" s="49" t="s">
        <v>18</v>
      </c>
      <c r="D196" s="49" t="s">
        <v>19</v>
      </c>
      <c r="E196" s="50">
        <v>44.83</v>
      </c>
      <c r="F196" s="51"/>
      <c r="G196" s="50">
        <v>91.37</v>
      </c>
      <c r="H196" s="51"/>
      <c r="I196" s="50">
        <v>49.2</v>
      </c>
      <c r="J196" s="51"/>
      <c r="K196" s="50">
        <v>967.65</v>
      </c>
      <c r="L196" s="51"/>
      <c r="M196" s="50">
        <v>973.4</v>
      </c>
      <c r="O196" t="b">
        <f t="shared" si="6"/>
        <v>0</v>
      </c>
      <c r="P196">
        <f t="shared" si="7"/>
        <v>0</v>
      </c>
    </row>
    <row r="197" spans="1:17" x14ac:dyDescent="0.25">
      <c r="B197" s="49" t="s">
        <v>18</v>
      </c>
      <c r="C197" s="49" t="s">
        <v>20</v>
      </c>
      <c r="D197" s="52" t="s">
        <v>17</v>
      </c>
      <c r="E197" s="53">
        <v>48.7</v>
      </c>
      <c r="F197" s="54"/>
      <c r="G197" s="53">
        <v>601.25</v>
      </c>
      <c r="H197" s="54"/>
      <c r="I197" s="53">
        <v>113.22</v>
      </c>
      <c r="J197" s="54"/>
      <c r="K197" s="53">
        <v>810.88</v>
      </c>
      <c r="L197" s="54"/>
      <c r="M197" s="53">
        <v>810.88</v>
      </c>
      <c r="O197">
        <f t="shared" si="6"/>
        <v>0</v>
      </c>
      <c r="P197" t="b">
        <f t="shared" si="7"/>
        <v>0</v>
      </c>
    </row>
    <row r="198" spans="1:17" x14ac:dyDescent="0.25">
      <c r="B198" s="49" t="s">
        <v>18</v>
      </c>
      <c r="C198" s="49" t="s">
        <v>18</v>
      </c>
      <c r="D198" s="49" t="s">
        <v>19</v>
      </c>
      <c r="E198" s="50">
        <v>50</v>
      </c>
      <c r="F198" s="51"/>
      <c r="G198" s="50">
        <v>1020.45</v>
      </c>
      <c r="H198" s="51"/>
      <c r="I198" s="50">
        <v>1020.45</v>
      </c>
      <c r="J198" s="51"/>
      <c r="K198" s="50">
        <v>1020.45</v>
      </c>
      <c r="L198" s="51"/>
      <c r="M198" s="50">
        <v>1020.45</v>
      </c>
      <c r="O198" t="b">
        <f t="shared" si="6"/>
        <v>0</v>
      </c>
      <c r="P198">
        <f t="shared" si="7"/>
        <v>0</v>
      </c>
    </row>
    <row r="199" spans="1:17" x14ac:dyDescent="0.25">
      <c r="B199" s="49" t="s">
        <v>18</v>
      </c>
      <c r="C199" s="49" t="s">
        <v>21</v>
      </c>
      <c r="D199" s="52" t="s">
        <v>17</v>
      </c>
      <c r="E199" s="53">
        <v>27.7</v>
      </c>
      <c r="F199" s="54"/>
      <c r="G199" s="53">
        <v>766.98</v>
      </c>
      <c r="H199" s="54"/>
      <c r="I199" s="53">
        <v>95.42</v>
      </c>
      <c r="J199" s="54"/>
      <c r="K199" s="53">
        <v>894.83</v>
      </c>
      <c r="L199" s="54"/>
      <c r="M199" s="53">
        <v>894.83</v>
      </c>
      <c r="O199">
        <f t="shared" si="6"/>
        <v>0</v>
      </c>
      <c r="P199" t="b">
        <f t="shared" si="7"/>
        <v>0</v>
      </c>
    </row>
    <row r="200" spans="1:17" s="55" customFormat="1" x14ac:dyDescent="0.25">
      <c r="A200"/>
      <c r="B200" s="49" t="s">
        <v>18</v>
      </c>
      <c r="C200" s="49" t="s">
        <v>18</v>
      </c>
      <c r="D200" s="49" t="s">
        <v>19</v>
      </c>
      <c r="E200" s="50">
        <v>25.8</v>
      </c>
      <c r="F200" s="51"/>
      <c r="G200" s="50">
        <v>146.03</v>
      </c>
      <c r="H200" s="51"/>
      <c r="I200" s="50">
        <v>146.03</v>
      </c>
      <c r="J200" s="51"/>
      <c r="K200" s="50">
        <v>146.03</v>
      </c>
      <c r="L200" s="51"/>
      <c r="M200" s="50">
        <v>146.03</v>
      </c>
      <c r="O200" t="b">
        <f t="shared" si="6"/>
        <v>0</v>
      </c>
      <c r="P200">
        <f t="shared" si="7"/>
        <v>0</v>
      </c>
      <c r="Q200"/>
    </row>
    <row r="201" spans="1:17" x14ac:dyDescent="0.25">
      <c r="B201" s="49" t="s">
        <v>18</v>
      </c>
      <c r="C201" s="49" t="s">
        <v>22</v>
      </c>
      <c r="D201" s="52" t="s">
        <v>17</v>
      </c>
      <c r="E201" s="53">
        <v>20.95</v>
      </c>
      <c r="F201" s="54"/>
      <c r="G201" s="53">
        <v>626.87</v>
      </c>
      <c r="H201" s="54"/>
      <c r="I201" s="53">
        <v>183.2</v>
      </c>
      <c r="J201" s="54"/>
      <c r="K201" s="53">
        <v>721.85</v>
      </c>
      <c r="L201" s="54"/>
      <c r="M201" s="53">
        <v>721.85</v>
      </c>
      <c r="O201">
        <f t="shared" si="6"/>
        <v>0</v>
      </c>
      <c r="P201" t="b">
        <f t="shared" si="7"/>
        <v>0</v>
      </c>
    </row>
    <row r="202" spans="1:17" x14ac:dyDescent="0.25">
      <c r="B202" s="49" t="s">
        <v>18</v>
      </c>
      <c r="C202" s="49" t="s">
        <v>18</v>
      </c>
      <c r="D202" s="49" t="s">
        <v>19</v>
      </c>
      <c r="E202" s="50">
        <v>32.25</v>
      </c>
      <c r="F202" s="51"/>
      <c r="G202" s="50">
        <v>307.37</v>
      </c>
      <c r="H202" s="51"/>
      <c r="I202" s="50">
        <v>58.15</v>
      </c>
      <c r="J202" s="51"/>
      <c r="K202" s="50">
        <v>307.37</v>
      </c>
      <c r="L202" s="51"/>
      <c r="M202" s="50">
        <v>307.37</v>
      </c>
      <c r="O202" t="b">
        <f t="shared" si="6"/>
        <v>0</v>
      </c>
      <c r="P202">
        <f t="shared" si="7"/>
        <v>0</v>
      </c>
    </row>
    <row r="203" spans="1:17" x14ac:dyDescent="0.25">
      <c r="B203" s="49" t="s">
        <v>18</v>
      </c>
      <c r="C203" s="49" t="s">
        <v>23</v>
      </c>
      <c r="D203" s="52" t="s">
        <v>17</v>
      </c>
      <c r="E203" s="53">
        <v>35.770000000000003</v>
      </c>
      <c r="F203" s="54"/>
      <c r="G203" s="53">
        <v>816.68</v>
      </c>
      <c r="H203" s="54"/>
      <c r="I203" s="53">
        <v>816.68</v>
      </c>
      <c r="J203" s="54"/>
      <c r="K203" s="53">
        <v>816.68</v>
      </c>
      <c r="L203" s="54"/>
      <c r="M203" s="53">
        <v>816.68</v>
      </c>
      <c r="O203">
        <f t="shared" si="6"/>
        <v>0</v>
      </c>
      <c r="P203" t="b">
        <f t="shared" si="7"/>
        <v>0</v>
      </c>
    </row>
    <row r="204" spans="1:17" x14ac:dyDescent="0.25">
      <c r="B204" s="49" t="s">
        <v>18</v>
      </c>
      <c r="C204" s="49" t="s">
        <v>18</v>
      </c>
      <c r="D204" s="49" t="s">
        <v>19</v>
      </c>
      <c r="E204" s="50">
        <v>51.27</v>
      </c>
      <c r="F204" s="51"/>
      <c r="G204" s="50">
        <v>209.73</v>
      </c>
      <c r="H204" s="51"/>
      <c r="I204" s="50">
        <v>93.95</v>
      </c>
      <c r="J204" s="51"/>
      <c r="K204" s="50">
        <v>220.73</v>
      </c>
      <c r="L204" s="51"/>
      <c r="M204" s="50">
        <v>220.73</v>
      </c>
      <c r="O204" t="b">
        <f t="shared" si="6"/>
        <v>0</v>
      </c>
      <c r="P204">
        <f t="shared" si="7"/>
        <v>0</v>
      </c>
    </row>
    <row r="205" spans="1:17" x14ac:dyDescent="0.25">
      <c r="B205" s="49" t="s">
        <v>18</v>
      </c>
      <c r="C205" s="49" t="s">
        <v>24</v>
      </c>
      <c r="D205" s="52" t="s">
        <v>17</v>
      </c>
      <c r="E205" s="53">
        <v>51.87</v>
      </c>
      <c r="F205" s="54"/>
      <c r="G205" s="53">
        <v>1104.3499999999999</v>
      </c>
      <c r="H205" s="54"/>
      <c r="I205" s="53">
        <v>247.87</v>
      </c>
      <c r="J205" s="54"/>
      <c r="K205" s="53">
        <v>1248.17</v>
      </c>
      <c r="L205" s="54"/>
      <c r="M205" s="53">
        <v>1248.17</v>
      </c>
      <c r="O205">
        <f t="shared" si="6"/>
        <v>0</v>
      </c>
      <c r="P205" t="b">
        <f t="shared" si="7"/>
        <v>0</v>
      </c>
    </row>
    <row r="206" spans="1:17" x14ac:dyDescent="0.25">
      <c r="B206" s="49" t="s">
        <v>18</v>
      </c>
      <c r="C206" s="49" t="s">
        <v>18</v>
      </c>
      <c r="D206" s="49" t="s">
        <v>19</v>
      </c>
      <c r="E206" s="50">
        <v>51.75</v>
      </c>
      <c r="F206" s="51"/>
      <c r="G206" s="50">
        <v>1354.98</v>
      </c>
      <c r="H206" s="51"/>
      <c r="I206" s="50">
        <v>1341.02</v>
      </c>
      <c r="J206" s="51"/>
      <c r="K206" s="50">
        <v>1354.98</v>
      </c>
      <c r="L206" s="51"/>
      <c r="M206" s="50">
        <v>1354.98</v>
      </c>
      <c r="O206" t="b">
        <f t="shared" si="6"/>
        <v>0</v>
      </c>
      <c r="P206">
        <f t="shared" si="7"/>
        <v>0</v>
      </c>
    </row>
    <row r="207" spans="1:17" x14ac:dyDescent="0.25">
      <c r="B207" s="49" t="s">
        <v>18</v>
      </c>
      <c r="C207" s="49" t="s">
        <v>25</v>
      </c>
      <c r="D207" s="52" t="s">
        <v>17</v>
      </c>
      <c r="E207" s="53">
        <v>70.78</v>
      </c>
      <c r="F207" s="54"/>
      <c r="G207" s="53" t="s">
        <v>26</v>
      </c>
      <c r="H207" s="54"/>
      <c r="I207" s="53">
        <v>53.92</v>
      </c>
      <c r="J207" s="54"/>
      <c r="K207" s="53">
        <v>90.9</v>
      </c>
      <c r="L207" s="54"/>
      <c r="M207" s="53">
        <v>90.9</v>
      </c>
      <c r="O207">
        <f t="shared" si="6"/>
        <v>0</v>
      </c>
      <c r="P207" t="b">
        <f t="shared" si="7"/>
        <v>0</v>
      </c>
    </row>
    <row r="208" spans="1:17" x14ac:dyDescent="0.25">
      <c r="A208" s="56"/>
      <c r="B208" s="49" t="s">
        <v>18</v>
      </c>
      <c r="C208" s="103" t="s">
        <v>39</v>
      </c>
      <c r="D208" s="103"/>
      <c r="E208" s="57">
        <v>41.54</v>
      </c>
      <c r="F208" s="58"/>
      <c r="G208" s="57" t="s">
        <v>26</v>
      </c>
      <c r="H208" s="58"/>
      <c r="I208" s="57">
        <v>334.41</v>
      </c>
      <c r="J208" s="58"/>
      <c r="K208" s="57" t="s">
        <v>28</v>
      </c>
      <c r="L208" s="58"/>
      <c r="M208" s="57">
        <v>722.63</v>
      </c>
      <c r="O208" t="b">
        <f t="shared" si="6"/>
        <v>0</v>
      </c>
      <c r="P208" t="b">
        <f t="shared" si="7"/>
        <v>0</v>
      </c>
    </row>
    <row r="209" spans="1:17" x14ac:dyDescent="0.25">
      <c r="B209" s="49"/>
      <c r="C209" s="52" t="s">
        <v>16</v>
      </c>
      <c r="D209" s="52" t="s">
        <v>17</v>
      </c>
      <c r="E209" s="53">
        <v>28.3</v>
      </c>
      <c r="F209" s="54"/>
      <c r="G209" s="53">
        <v>724.02</v>
      </c>
      <c r="H209" s="54"/>
      <c r="I209" s="53">
        <v>128.19999999999999</v>
      </c>
      <c r="J209" s="54"/>
      <c r="K209" s="53">
        <v>787.92</v>
      </c>
      <c r="L209" s="54"/>
      <c r="M209" s="53">
        <v>787.92</v>
      </c>
      <c r="O209">
        <f t="shared" si="6"/>
        <v>0</v>
      </c>
      <c r="P209" t="b">
        <f t="shared" si="7"/>
        <v>0</v>
      </c>
    </row>
    <row r="210" spans="1:17" x14ac:dyDescent="0.25">
      <c r="B210" s="49" t="s">
        <v>18</v>
      </c>
      <c r="C210" s="49" t="s">
        <v>18</v>
      </c>
      <c r="D210" s="49" t="s">
        <v>19</v>
      </c>
      <c r="E210" s="50">
        <v>44.47</v>
      </c>
      <c r="F210" s="51"/>
      <c r="G210" s="50">
        <v>91.37</v>
      </c>
      <c r="H210" s="51"/>
      <c r="I210" s="50">
        <v>49.2</v>
      </c>
      <c r="J210" s="51"/>
      <c r="K210" s="50">
        <v>967.65</v>
      </c>
      <c r="L210" s="51"/>
      <c r="M210" s="50">
        <v>973.4</v>
      </c>
      <c r="O210" t="b">
        <f t="shared" si="6"/>
        <v>0</v>
      </c>
      <c r="P210">
        <f t="shared" si="7"/>
        <v>0</v>
      </c>
    </row>
    <row r="211" spans="1:17" x14ac:dyDescent="0.25">
      <c r="B211" s="49" t="s">
        <v>18</v>
      </c>
      <c r="C211" s="49" t="s">
        <v>20</v>
      </c>
      <c r="D211" s="52" t="s">
        <v>17</v>
      </c>
      <c r="E211" s="53">
        <v>48.67</v>
      </c>
      <c r="F211" s="54"/>
      <c r="G211" s="53">
        <v>601.25</v>
      </c>
      <c r="H211" s="54"/>
      <c r="I211" s="53">
        <v>113.22</v>
      </c>
      <c r="J211" s="54"/>
      <c r="K211" s="53">
        <v>810.88</v>
      </c>
      <c r="L211" s="54"/>
      <c r="M211" s="53">
        <v>810.88</v>
      </c>
      <c r="O211">
        <f t="shared" si="6"/>
        <v>0</v>
      </c>
      <c r="P211" t="b">
        <f t="shared" si="7"/>
        <v>0</v>
      </c>
    </row>
    <row r="212" spans="1:17" x14ac:dyDescent="0.25">
      <c r="B212" s="49" t="s">
        <v>18</v>
      </c>
      <c r="C212" s="49" t="s">
        <v>18</v>
      </c>
      <c r="D212" s="49" t="s">
        <v>19</v>
      </c>
      <c r="E212" s="50">
        <v>49.95</v>
      </c>
      <c r="F212" s="51"/>
      <c r="G212" s="50">
        <v>1020.45</v>
      </c>
      <c r="H212" s="51"/>
      <c r="I212" s="50">
        <v>1020.45</v>
      </c>
      <c r="J212" s="51"/>
      <c r="K212" s="50">
        <v>1020.45</v>
      </c>
      <c r="L212" s="51"/>
      <c r="M212" s="50">
        <v>1020.45</v>
      </c>
      <c r="O212" t="b">
        <f t="shared" si="6"/>
        <v>0</v>
      </c>
      <c r="P212">
        <f t="shared" si="7"/>
        <v>0</v>
      </c>
    </row>
    <row r="213" spans="1:17" x14ac:dyDescent="0.25">
      <c r="B213" s="49" t="s">
        <v>18</v>
      </c>
      <c r="C213" s="49" t="s">
        <v>21</v>
      </c>
      <c r="D213" s="52" t="s">
        <v>17</v>
      </c>
      <c r="E213" s="53">
        <v>27.67</v>
      </c>
      <c r="F213" s="54"/>
      <c r="G213" s="53">
        <v>766.98</v>
      </c>
      <c r="H213" s="54"/>
      <c r="I213" s="53">
        <v>95.42</v>
      </c>
      <c r="J213" s="54"/>
      <c r="K213" s="53">
        <v>894.83</v>
      </c>
      <c r="L213" s="54"/>
      <c r="M213" s="53">
        <v>894.83</v>
      </c>
      <c r="O213">
        <f t="shared" si="6"/>
        <v>0</v>
      </c>
      <c r="P213" t="b">
        <f t="shared" si="7"/>
        <v>0</v>
      </c>
    </row>
    <row r="214" spans="1:17" s="55" customFormat="1" x14ac:dyDescent="0.25">
      <c r="A214"/>
      <c r="B214" s="49" t="s">
        <v>18</v>
      </c>
      <c r="C214" s="49" t="s">
        <v>18</v>
      </c>
      <c r="D214" s="49" t="s">
        <v>19</v>
      </c>
      <c r="E214" s="50">
        <v>25.22</v>
      </c>
      <c r="F214" s="51"/>
      <c r="G214" s="50">
        <v>146.03</v>
      </c>
      <c r="H214" s="51"/>
      <c r="I214" s="50">
        <v>146.03</v>
      </c>
      <c r="J214" s="51"/>
      <c r="K214" s="50">
        <v>146.03</v>
      </c>
      <c r="L214" s="51"/>
      <c r="M214" s="50">
        <v>146.03</v>
      </c>
      <c r="O214" t="b">
        <f t="shared" si="6"/>
        <v>0</v>
      </c>
      <c r="P214">
        <f t="shared" si="7"/>
        <v>0</v>
      </c>
      <c r="Q214"/>
    </row>
    <row r="215" spans="1:17" x14ac:dyDescent="0.25">
      <c r="B215" s="49" t="s">
        <v>18</v>
      </c>
      <c r="C215" s="49" t="s">
        <v>22</v>
      </c>
      <c r="D215" s="52" t="s">
        <v>17</v>
      </c>
      <c r="E215" s="53">
        <v>20.88</v>
      </c>
      <c r="F215" s="54"/>
      <c r="G215" s="53">
        <v>626.87</v>
      </c>
      <c r="H215" s="54"/>
      <c r="I215" s="53">
        <v>183.2</v>
      </c>
      <c r="J215" s="54"/>
      <c r="K215" s="53">
        <v>721.85</v>
      </c>
      <c r="L215" s="54"/>
      <c r="M215" s="53">
        <v>721.85</v>
      </c>
    </row>
    <row r="216" spans="1:17" x14ac:dyDescent="0.25">
      <c r="B216" s="49" t="s">
        <v>18</v>
      </c>
      <c r="C216" s="49" t="s">
        <v>18</v>
      </c>
      <c r="D216" s="49" t="s">
        <v>19</v>
      </c>
      <c r="E216" s="50">
        <v>32.229999999999997</v>
      </c>
      <c r="F216" s="51"/>
      <c r="G216" s="50">
        <v>307.37</v>
      </c>
      <c r="H216" s="51"/>
      <c r="I216" s="50">
        <v>58.15</v>
      </c>
      <c r="J216" s="51"/>
      <c r="K216" s="50">
        <v>307.37</v>
      </c>
      <c r="L216" s="51"/>
      <c r="M216" s="50">
        <v>307.37</v>
      </c>
    </row>
    <row r="217" spans="1:17" x14ac:dyDescent="0.25">
      <c r="B217" s="49" t="s">
        <v>18</v>
      </c>
      <c r="C217" s="49" t="s">
        <v>23</v>
      </c>
      <c r="D217" s="52" t="s">
        <v>17</v>
      </c>
      <c r="E217" s="53">
        <v>34.93</v>
      </c>
      <c r="F217" s="54"/>
      <c r="G217" s="53">
        <v>816.68</v>
      </c>
      <c r="H217" s="54"/>
      <c r="I217" s="53">
        <v>816.68</v>
      </c>
      <c r="J217" s="54"/>
      <c r="K217" s="53">
        <v>816.68</v>
      </c>
      <c r="L217" s="54"/>
      <c r="M217" s="53">
        <v>816.68</v>
      </c>
    </row>
    <row r="218" spans="1:17" x14ac:dyDescent="0.25">
      <c r="B218" s="49" t="s">
        <v>18</v>
      </c>
      <c r="C218" s="49" t="s">
        <v>18</v>
      </c>
      <c r="D218" s="49" t="s">
        <v>19</v>
      </c>
      <c r="E218" s="50">
        <v>51.25</v>
      </c>
      <c r="F218" s="51"/>
      <c r="G218" s="50">
        <v>209.73</v>
      </c>
      <c r="H218" s="51"/>
      <c r="I218" s="50">
        <v>93.95</v>
      </c>
      <c r="J218" s="51"/>
      <c r="K218" s="50">
        <v>220.73</v>
      </c>
      <c r="L218" s="51"/>
      <c r="M218" s="50">
        <v>220.73</v>
      </c>
    </row>
    <row r="219" spans="1:17" x14ac:dyDescent="0.25">
      <c r="B219" s="49" t="s">
        <v>18</v>
      </c>
      <c r="C219" s="49" t="s">
        <v>24</v>
      </c>
      <c r="D219" s="52" t="s">
        <v>17</v>
      </c>
      <c r="E219" s="53">
        <v>51.73</v>
      </c>
      <c r="F219" s="54"/>
      <c r="G219" s="53">
        <v>1104.3499999999999</v>
      </c>
      <c r="H219" s="54"/>
      <c r="I219" s="53">
        <v>247.87</v>
      </c>
      <c r="J219" s="54"/>
      <c r="K219" s="53">
        <v>1248.17</v>
      </c>
      <c r="L219" s="54"/>
      <c r="M219" s="53">
        <v>1248.17</v>
      </c>
    </row>
    <row r="220" spans="1:17" x14ac:dyDescent="0.25">
      <c r="B220" s="49" t="s">
        <v>18</v>
      </c>
      <c r="C220" s="49" t="s">
        <v>18</v>
      </c>
      <c r="D220" s="49" t="s">
        <v>19</v>
      </c>
      <c r="E220" s="50">
        <v>51.75</v>
      </c>
      <c r="F220" s="51"/>
      <c r="G220" s="50">
        <v>1354.98</v>
      </c>
      <c r="H220" s="51"/>
      <c r="I220" s="50">
        <v>1341.02</v>
      </c>
      <c r="J220" s="51"/>
      <c r="K220" s="50">
        <v>1354.98</v>
      </c>
      <c r="L220" s="51"/>
      <c r="M220" s="50">
        <v>1354.98</v>
      </c>
      <c r="O220" t="b">
        <f t="shared" ref="O220:O283" si="8">IF(D220="ROUTINE",IF(E220&gt;180,2,IF(E220&lt;120,0,1)))</f>
        <v>0</v>
      </c>
      <c r="P220">
        <f t="shared" ref="P220:P283" si="9">IF(D220="URGENT",IF(E220&gt;120,2,IF(E220&lt;60,0,1)))</f>
        <v>0</v>
      </c>
    </row>
    <row r="221" spans="1:17" x14ac:dyDescent="0.25">
      <c r="B221" s="49" t="s">
        <v>18</v>
      </c>
      <c r="C221" s="49" t="s">
        <v>25</v>
      </c>
      <c r="D221" s="52" t="s">
        <v>17</v>
      </c>
      <c r="E221" s="53">
        <v>70.77</v>
      </c>
      <c r="F221" s="54"/>
      <c r="G221" s="53" t="s">
        <v>26</v>
      </c>
      <c r="H221" s="54"/>
      <c r="I221" s="53">
        <v>53.92</v>
      </c>
      <c r="J221" s="54"/>
      <c r="K221" s="53">
        <v>90.9</v>
      </c>
      <c r="L221" s="54"/>
      <c r="M221" s="53">
        <v>90.9</v>
      </c>
      <c r="O221">
        <f t="shared" si="8"/>
        <v>0</v>
      </c>
      <c r="P221" t="b">
        <f t="shared" si="9"/>
        <v>0</v>
      </c>
    </row>
    <row r="222" spans="1:17" x14ac:dyDescent="0.25">
      <c r="A222" s="56"/>
      <c r="B222" s="49" t="s">
        <v>18</v>
      </c>
      <c r="C222" s="103" t="s">
        <v>40</v>
      </c>
      <c r="D222" s="103"/>
      <c r="E222" s="57">
        <v>41.37</v>
      </c>
      <c r="F222" s="58"/>
      <c r="G222" s="57" t="s">
        <v>26</v>
      </c>
      <c r="H222" s="58"/>
      <c r="I222" s="57">
        <v>334.41</v>
      </c>
      <c r="J222" s="58"/>
      <c r="K222" s="57" t="s">
        <v>28</v>
      </c>
      <c r="L222" s="58"/>
      <c r="M222" s="57">
        <v>722.63</v>
      </c>
      <c r="O222" t="b">
        <f t="shared" si="8"/>
        <v>0</v>
      </c>
      <c r="P222" t="b">
        <f t="shared" si="9"/>
        <v>0</v>
      </c>
    </row>
    <row r="223" spans="1:17" x14ac:dyDescent="0.25">
      <c r="B223" s="49"/>
      <c r="C223" s="52"/>
      <c r="D223" s="52"/>
      <c r="E223" s="53"/>
      <c r="F223" s="54"/>
      <c r="G223" s="53"/>
      <c r="H223" s="54"/>
      <c r="I223" s="53"/>
      <c r="J223" s="54"/>
      <c r="K223" s="53"/>
      <c r="L223" s="54"/>
      <c r="M223" s="53"/>
      <c r="O223" t="b">
        <f t="shared" si="8"/>
        <v>0</v>
      </c>
      <c r="P223" t="b">
        <f t="shared" si="9"/>
        <v>0</v>
      </c>
    </row>
    <row r="224" spans="1:17" x14ac:dyDescent="0.25">
      <c r="B224" s="49"/>
      <c r="C224" s="49"/>
      <c r="D224" s="52"/>
      <c r="E224" s="53"/>
      <c r="F224" s="54"/>
      <c r="G224" s="53"/>
      <c r="H224" s="54"/>
      <c r="I224" s="53"/>
      <c r="J224" s="54"/>
      <c r="K224" s="53"/>
      <c r="L224" s="54"/>
      <c r="M224" s="53"/>
      <c r="O224" t="b">
        <f t="shared" si="8"/>
        <v>0</v>
      </c>
      <c r="P224" t="b">
        <f t="shared" si="9"/>
        <v>0</v>
      </c>
    </row>
    <row r="225" spans="1:16" x14ac:dyDescent="0.25">
      <c r="B225" s="49"/>
      <c r="C225" s="49"/>
      <c r="D225" s="52"/>
      <c r="E225" s="53"/>
      <c r="F225" s="54"/>
      <c r="G225" s="53"/>
      <c r="H225" s="54"/>
      <c r="I225" s="53"/>
      <c r="J225" s="54"/>
      <c r="K225" s="53"/>
      <c r="L225" s="54"/>
      <c r="M225" s="53"/>
      <c r="O225" t="b">
        <f t="shared" si="8"/>
        <v>0</v>
      </c>
      <c r="P225" t="b">
        <f t="shared" si="9"/>
        <v>0</v>
      </c>
    </row>
    <row r="226" spans="1:16" x14ac:dyDescent="0.25">
      <c r="B226" s="49"/>
      <c r="C226" s="49"/>
      <c r="D226" s="52"/>
      <c r="E226" s="53"/>
      <c r="F226" s="54"/>
      <c r="G226" s="53"/>
      <c r="H226" s="54"/>
      <c r="I226" s="53"/>
      <c r="J226" s="54"/>
      <c r="K226" s="53"/>
      <c r="L226" s="54"/>
      <c r="M226" s="53"/>
      <c r="O226" t="b">
        <f t="shared" si="8"/>
        <v>0</v>
      </c>
      <c r="P226" t="b">
        <f t="shared" si="9"/>
        <v>0</v>
      </c>
    </row>
    <row r="227" spans="1:16" x14ac:dyDescent="0.25">
      <c r="A227" s="56"/>
      <c r="B227" s="49"/>
      <c r="C227" s="103"/>
      <c r="D227" s="103"/>
      <c r="E227" s="57"/>
      <c r="F227" s="58"/>
      <c r="G227" s="57"/>
      <c r="H227" s="58"/>
      <c r="I227" s="57"/>
      <c r="J227" s="58"/>
      <c r="K227" s="57"/>
      <c r="L227" s="58"/>
      <c r="M227" s="57"/>
      <c r="O227" t="b">
        <f t="shared" si="8"/>
        <v>0</v>
      </c>
      <c r="P227" t="b">
        <f t="shared" si="9"/>
        <v>0</v>
      </c>
    </row>
    <row r="228" spans="1:16" x14ac:dyDescent="0.25">
      <c r="A228" s="56"/>
      <c r="B228" s="103"/>
      <c r="C228" s="103"/>
      <c r="D228" s="103"/>
      <c r="E228" s="57"/>
      <c r="F228" s="58"/>
      <c r="G228" s="57"/>
      <c r="H228" s="58"/>
      <c r="I228" s="57"/>
      <c r="J228" s="58"/>
      <c r="K228" s="57"/>
      <c r="L228" s="58"/>
      <c r="M228" s="57"/>
      <c r="O228" t="b">
        <f t="shared" si="8"/>
        <v>0</v>
      </c>
      <c r="P228" t="b">
        <f t="shared" si="9"/>
        <v>0</v>
      </c>
    </row>
    <row r="229" spans="1:16" x14ac:dyDescent="0.25">
      <c r="O229" t="b">
        <f t="shared" si="8"/>
        <v>0</v>
      </c>
      <c r="P229" t="b">
        <f t="shared" si="9"/>
        <v>0</v>
      </c>
    </row>
    <row r="230" spans="1:16" x14ac:dyDescent="0.25">
      <c r="O230" t="b">
        <f t="shared" si="8"/>
        <v>0</v>
      </c>
      <c r="P230" t="b">
        <f t="shared" si="9"/>
        <v>0</v>
      </c>
    </row>
    <row r="231" spans="1:16" x14ac:dyDescent="0.25">
      <c r="O231" t="b">
        <f t="shared" si="8"/>
        <v>0</v>
      </c>
      <c r="P231" t="b">
        <f t="shared" si="9"/>
        <v>0</v>
      </c>
    </row>
    <row r="232" spans="1:16" x14ac:dyDescent="0.25">
      <c r="O232" t="b">
        <f t="shared" si="8"/>
        <v>0</v>
      </c>
      <c r="P232" t="b">
        <f t="shared" si="9"/>
        <v>0</v>
      </c>
    </row>
    <row r="233" spans="1:16" x14ac:dyDescent="0.25">
      <c r="O233" t="b">
        <f t="shared" si="8"/>
        <v>0</v>
      </c>
      <c r="P233" t="b">
        <f t="shared" si="9"/>
        <v>0</v>
      </c>
    </row>
    <row r="234" spans="1:16" x14ac:dyDescent="0.25">
      <c r="O234" t="b">
        <f t="shared" si="8"/>
        <v>0</v>
      </c>
      <c r="P234" t="b">
        <f t="shared" si="9"/>
        <v>0</v>
      </c>
    </row>
    <row r="235" spans="1:16" x14ac:dyDescent="0.25">
      <c r="O235" t="b">
        <f t="shared" si="8"/>
        <v>0</v>
      </c>
      <c r="P235" t="b">
        <f t="shared" si="9"/>
        <v>0</v>
      </c>
    </row>
    <row r="236" spans="1:16" x14ac:dyDescent="0.25">
      <c r="O236" t="b">
        <f t="shared" si="8"/>
        <v>0</v>
      </c>
      <c r="P236" t="b">
        <f t="shared" si="9"/>
        <v>0</v>
      </c>
    </row>
    <row r="237" spans="1:16" x14ac:dyDescent="0.25">
      <c r="O237" t="b">
        <f t="shared" si="8"/>
        <v>0</v>
      </c>
      <c r="P237" t="b">
        <f t="shared" si="9"/>
        <v>0</v>
      </c>
    </row>
    <row r="238" spans="1:16" x14ac:dyDescent="0.25">
      <c r="O238" t="b">
        <f t="shared" si="8"/>
        <v>0</v>
      </c>
      <c r="P238" t="b">
        <f t="shared" si="9"/>
        <v>0</v>
      </c>
    </row>
    <row r="239" spans="1:16" x14ac:dyDescent="0.25">
      <c r="O239" t="b">
        <f t="shared" si="8"/>
        <v>0</v>
      </c>
      <c r="P239" t="b">
        <f t="shared" si="9"/>
        <v>0</v>
      </c>
    </row>
    <row r="240" spans="1:16" x14ac:dyDescent="0.25">
      <c r="O240" t="b">
        <f t="shared" si="8"/>
        <v>0</v>
      </c>
      <c r="P240" t="b">
        <f t="shared" si="9"/>
        <v>0</v>
      </c>
    </row>
    <row r="241" spans="15:16" x14ac:dyDescent="0.25">
      <c r="O241" t="b">
        <f t="shared" si="8"/>
        <v>0</v>
      </c>
      <c r="P241" t="b">
        <f t="shared" si="9"/>
        <v>0</v>
      </c>
    </row>
    <row r="242" spans="15:16" x14ac:dyDescent="0.25">
      <c r="O242" t="b">
        <f t="shared" si="8"/>
        <v>0</v>
      </c>
      <c r="P242" t="b">
        <f t="shared" si="9"/>
        <v>0</v>
      </c>
    </row>
    <row r="243" spans="15:16" x14ac:dyDescent="0.25">
      <c r="O243" t="b">
        <f t="shared" si="8"/>
        <v>0</v>
      </c>
      <c r="P243" t="b">
        <f t="shared" si="9"/>
        <v>0</v>
      </c>
    </row>
    <row r="244" spans="15:16" x14ac:dyDescent="0.25">
      <c r="O244" t="b">
        <f t="shared" si="8"/>
        <v>0</v>
      </c>
      <c r="P244" t="b">
        <f t="shared" si="9"/>
        <v>0</v>
      </c>
    </row>
    <row r="245" spans="15:16" x14ac:dyDescent="0.25">
      <c r="O245" t="b">
        <f t="shared" si="8"/>
        <v>0</v>
      </c>
      <c r="P245" t="b">
        <f t="shared" si="9"/>
        <v>0</v>
      </c>
    </row>
    <row r="246" spans="15:16" x14ac:dyDescent="0.25">
      <c r="O246" t="b">
        <f t="shared" si="8"/>
        <v>0</v>
      </c>
      <c r="P246" t="b">
        <f t="shared" si="9"/>
        <v>0</v>
      </c>
    </row>
    <row r="247" spans="15:16" x14ac:dyDescent="0.25">
      <c r="O247" t="b">
        <f t="shared" si="8"/>
        <v>0</v>
      </c>
      <c r="P247" t="b">
        <f t="shared" si="9"/>
        <v>0</v>
      </c>
    </row>
    <row r="248" spans="15:16" x14ac:dyDescent="0.25">
      <c r="O248" t="b">
        <f t="shared" si="8"/>
        <v>0</v>
      </c>
      <c r="P248" t="b">
        <f t="shared" si="9"/>
        <v>0</v>
      </c>
    </row>
    <row r="249" spans="15:16" x14ac:dyDescent="0.25">
      <c r="O249" t="b">
        <f t="shared" si="8"/>
        <v>0</v>
      </c>
      <c r="P249" t="b">
        <f t="shared" si="9"/>
        <v>0</v>
      </c>
    </row>
    <row r="250" spans="15:16" x14ac:dyDescent="0.25">
      <c r="O250" t="b">
        <f t="shared" si="8"/>
        <v>0</v>
      </c>
      <c r="P250" t="b">
        <f t="shared" si="9"/>
        <v>0</v>
      </c>
    </row>
    <row r="251" spans="15:16" x14ac:dyDescent="0.25">
      <c r="O251" t="b">
        <f t="shared" si="8"/>
        <v>0</v>
      </c>
      <c r="P251" t="b">
        <f t="shared" si="9"/>
        <v>0</v>
      </c>
    </row>
    <row r="252" spans="15:16" x14ac:dyDescent="0.25">
      <c r="O252" t="b">
        <f t="shared" si="8"/>
        <v>0</v>
      </c>
      <c r="P252" t="b">
        <f t="shared" si="9"/>
        <v>0</v>
      </c>
    </row>
    <row r="253" spans="15:16" x14ac:dyDescent="0.25">
      <c r="O253" t="b">
        <f t="shared" si="8"/>
        <v>0</v>
      </c>
      <c r="P253" t="b">
        <f t="shared" si="9"/>
        <v>0</v>
      </c>
    </row>
    <row r="254" spans="15:16" x14ac:dyDescent="0.25">
      <c r="O254" t="b">
        <f t="shared" si="8"/>
        <v>0</v>
      </c>
      <c r="P254" t="b">
        <f t="shared" si="9"/>
        <v>0</v>
      </c>
    </row>
    <row r="255" spans="15:16" x14ac:dyDescent="0.25">
      <c r="O255" t="b">
        <f t="shared" si="8"/>
        <v>0</v>
      </c>
      <c r="P255" t="b">
        <f t="shared" si="9"/>
        <v>0</v>
      </c>
    </row>
    <row r="256" spans="15:16" x14ac:dyDescent="0.25">
      <c r="O256" t="b">
        <f t="shared" si="8"/>
        <v>0</v>
      </c>
      <c r="P256" t="b">
        <f t="shared" si="9"/>
        <v>0</v>
      </c>
    </row>
    <row r="257" spans="15:16" x14ac:dyDescent="0.25">
      <c r="O257" t="b">
        <f t="shared" si="8"/>
        <v>0</v>
      </c>
      <c r="P257" t="b">
        <f t="shared" si="9"/>
        <v>0</v>
      </c>
    </row>
    <row r="258" spans="15:16" x14ac:dyDescent="0.25">
      <c r="O258" t="b">
        <f t="shared" si="8"/>
        <v>0</v>
      </c>
      <c r="P258" t="b">
        <f t="shared" si="9"/>
        <v>0</v>
      </c>
    </row>
    <row r="259" spans="15:16" x14ac:dyDescent="0.25">
      <c r="O259" t="b">
        <f t="shared" si="8"/>
        <v>0</v>
      </c>
      <c r="P259" t="b">
        <f t="shared" si="9"/>
        <v>0</v>
      </c>
    </row>
    <row r="260" spans="15:16" x14ac:dyDescent="0.25">
      <c r="O260" t="b">
        <f t="shared" si="8"/>
        <v>0</v>
      </c>
      <c r="P260" t="b">
        <f t="shared" si="9"/>
        <v>0</v>
      </c>
    </row>
    <row r="261" spans="15:16" x14ac:dyDescent="0.25">
      <c r="O261" t="b">
        <f t="shared" si="8"/>
        <v>0</v>
      </c>
      <c r="P261" t="b">
        <f t="shared" si="9"/>
        <v>0</v>
      </c>
    </row>
    <row r="262" spans="15:16" x14ac:dyDescent="0.25">
      <c r="O262" t="b">
        <f t="shared" si="8"/>
        <v>0</v>
      </c>
      <c r="P262" t="b">
        <f t="shared" si="9"/>
        <v>0</v>
      </c>
    </row>
    <row r="263" spans="15:16" x14ac:dyDescent="0.25">
      <c r="O263" t="b">
        <f t="shared" si="8"/>
        <v>0</v>
      </c>
      <c r="P263" t="b">
        <f t="shared" si="9"/>
        <v>0</v>
      </c>
    </row>
    <row r="264" spans="15:16" x14ac:dyDescent="0.25">
      <c r="O264" t="b">
        <f t="shared" si="8"/>
        <v>0</v>
      </c>
      <c r="P264" t="b">
        <f t="shared" si="9"/>
        <v>0</v>
      </c>
    </row>
    <row r="265" spans="15:16" x14ac:dyDescent="0.25">
      <c r="O265" t="b">
        <f t="shared" si="8"/>
        <v>0</v>
      </c>
      <c r="P265" t="b">
        <f t="shared" si="9"/>
        <v>0</v>
      </c>
    </row>
    <row r="266" spans="15:16" x14ac:dyDescent="0.25">
      <c r="O266" t="b">
        <f t="shared" si="8"/>
        <v>0</v>
      </c>
      <c r="P266" t="b">
        <f t="shared" si="9"/>
        <v>0</v>
      </c>
    </row>
    <row r="267" spans="15:16" x14ac:dyDescent="0.25">
      <c r="O267" t="b">
        <f t="shared" si="8"/>
        <v>0</v>
      </c>
      <c r="P267" t="b">
        <f t="shared" si="9"/>
        <v>0</v>
      </c>
    </row>
    <row r="268" spans="15:16" x14ac:dyDescent="0.25">
      <c r="O268" t="b">
        <f t="shared" si="8"/>
        <v>0</v>
      </c>
      <c r="P268" t="b">
        <f t="shared" si="9"/>
        <v>0</v>
      </c>
    </row>
    <row r="269" spans="15:16" x14ac:dyDescent="0.25">
      <c r="O269" t="b">
        <f t="shared" si="8"/>
        <v>0</v>
      </c>
      <c r="P269" t="b">
        <f t="shared" si="9"/>
        <v>0</v>
      </c>
    </row>
    <row r="270" spans="15:16" x14ac:dyDescent="0.25">
      <c r="O270" t="b">
        <f t="shared" si="8"/>
        <v>0</v>
      </c>
      <c r="P270" t="b">
        <f t="shared" si="9"/>
        <v>0</v>
      </c>
    </row>
    <row r="271" spans="15:16" x14ac:dyDescent="0.25">
      <c r="O271" t="b">
        <f t="shared" si="8"/>
        <v>0</v>
      </c>
      <c r="P271" t="b">
        <f t="shared" si="9"/>
        <v>0</v>
      </c>
    </row>
    <row r="272" spans="15:16" x14ac:dyDescent="0.25">
      <c r="O272" t="b">
        <f t="shared" si="8"/>
        <v>0</v>
      </c>
      <c r="P272" t="b">
        <f t="shared" si="9"/>
        <v>0</v>
      </c>
    </row>
    <row r="273" spans="15:16" x14ac:dyDescent="0.25">
      <c r="O273" t="b">
        <f t="shared" si="8"/>
        <v>0</v>
      </c>
      <c r="P273" t="b">
        <f t="shared" si="9"/>
        <v>0</v>
      </c>
    </row>
    <row r="274" spans="15:16" x14ac:dyDescent="0.25">
      <c r="O274" t="b">
        <f t="shared" si="8"/>
        <v>0</v>
      </c>
      <c r="P274" t="b">
        <f t="shared" si="9"/>
        <v>0</v>
      </c>
    </row>
    <row r="275" spans="15:16" x14ac:dyDescent="0.25">
      <c r="O275" t="b">
        <f t="shared" si="8"/>
        <v>0</v>
      </c>
      <c r="P275" t="b">
        <f t="shared" si="9"/>
        <v>0</v>
      </c>
    </row>
    <row r="276" spans="15:16" x14ac:dyDescent="0.25">
      <c r="O276" t="b">
        <f t="shared" si="8"/>
        <v>0</v>
      </c>
      <c r="P276" t="b">
        <f t="shared" si="9"/>
        <v>0</v>
      </c>
    </row>
    <row r="277" spans="15:16" x14ac:dyDescent="0.25">
      <c r="O277" t="b">
        <f t="shared" si="8"/>
        <v>0</v>
      </c>
      <c r="P277" t="b">
        <f t="shared" si="9"/>
        <v>0</v>
      </c>
    </row>
    <row r="278" spans="15:16" x14ac:dyDescent="0.25">
      <c r="O278" t="b">
        <f t="shared" si="8"/>
        <v>0</v>
      </c>
      <c r="P278" t="b">
        <f t="shared" si="9"/>
        <v>0</v>
      </c>
    </row>
    <row r="279" spans="15:16" x14ac:dyDescent="0.25">
      <c r="O279" t="b">
        <f t="shared" si="8"/>
        <v>0</v>
      </c>
      <c r="P279" t="b">
        <f t="shared" si="9"/>
        <v>0</v>
      </c>
    </row>
    <row r="280" spans="15:16" x14ac:dyDescent="0.25">
      <c r="O280" t="b">
        <f t="shared" si="8"/>
        <v>0</v>
      </c>
      <c r="P280" t="b">
        <f t="shared" si="9"/>
        <v>0</v>
      </c>
    </row>
    <row r="281" spans="15:16" x14ac:dyDescent="0.25">
      <c r="O281" t="b">
        <f t="shared" si="8"/>
        <v>0</v>
      </c>
      <c r="P281" t="b">
        <f t="shared" si="9"/>
        <v>0</v>
      </c>
    </row>
    <row r="282" spans="15:16" x14ac:dyDescent="0.25">
      <c r="O282" t="b">
        <f t="shared" si="8"/>
        <v>0</v>
      </c>
      <c r="P282" t="b">
        <f t="shared" si="9"/>
        <v>0</v>
      </c>
    </row>
    <row r="283" spans="15:16" x14ac:dyDescent="0.25">
      <c r="O283" t="b">
        <f t="shared" si="8"/>
        <v>0</v>
      </c>
      <c r="P283" t="b">
        <f t="shared" si="9"/>
        <v>0</v>
      </c>
    </row>
    <row r="284" spans="15:16" x14ac:dyDescent="0.25">
      <c r="O284" t="b">
        <f t="shared" ref="O284:O347" si="10">IF(D284="ROUTINE",IF(E284&gt;180,2,IF(E284&lt;120,0,1)))</f>
        <v>0</v>
      </c>
      <c r="P284" t="b">
        <f t="shared" ref="P284:P347" si="11">IF(D284="URGENT",IF(E284&gt;120,2,IF(E284&lt;60,0,1)))</f>
        <v>0</v>
      </c>
    </row>
    <row r="285" spans="15:16" x14ac:dyDescent="0.25">
      <c r="O285" t="b">
        <f t="shared" si="10"/>
        <v>0</v>
      </c>
      <c r="P285" t="b">
        <f t="shared" si="11"/>
        <v>0</v>
      </c>
    </row>
    <row r="286" spans="15:16" x14ac:dyDescent="0.25">
      <c r="O286" t="b">
        <f t="shared" si="10"/>
        <v>0</v>
      </c>
      <c r="P286" t="b">
        <f t="shared" si="11"/>
        <v>0</v>
      </c>
    </row>
    <row r="287" spans="15:16" x14ac:dyDescent="0.25">
      <c r="O287" t="b">
        <f t="shared" si="10"/>
        <v>0</v>
      </c>
      <c r="P287" t="b">
        <f t="shared" si="11"/>
        <v>0</v>
      </c>
    </row>
    <row r="288" spans="15:16" x14ac:dyDescent="0.25">
      <c r="O288" t="b">
        <f t="shared" si="10"/>
        <v>0</v>
      </c>
      <c r="P288" t="b">
        <f t="shared" si="11"/>
        <v>0</v>
      </c>
    </row>
    <row r="289" spans="15:16" x14ac:dyDescent="0.25">
      <c r="O289" t="b">
        <f t="shared" si="10"/>
        <v>0</v>
      </c>
      <c r="P289" t="b">
        <f t="shared" si="11"/>
        <v>0</v>
      </c>
    </row>
    <row r="290" spans="15:16" x14ac:dyDescent="0.25">
      <c r="O290" t="b">
        <f t="shared" si="10"/>
        <v>0</v>
      </c>
      <c r="P290" t="b">
        <f t="shared" si="11"/>
        <v>0</v>
      </c>
    </row>
    <row r="291" spans="15:16" x14ac:dyDescent="0.25">
      <c r="O291" t="b">
        <f t="shared" si="10"/>
        <v>0</v>
      </c>
      <c r="P291" t="b">
        <f t="shared" si="11"/>
        <v>0</v>
      </c>
    </row>
    <row r="292" spans="15:16" x14ac:dyDescent="0.25">
      <c r="O292" t="b">
        <f t="shared" si="10"/>
        <v>0</v>
      </c>
      <c r="P292" t="b">
        <f t="shared" si="11"/>
        <v>0</v>
      </c>
    </row>
    <row r="293" spans="15:16" x14ac:dyDescent="0.25">
      <c r="O293" t="b">
        <f t="shared" si="10"/>
        <v>0</v>
      </c>
      <c r="P293" t="b">
        <f t="shared" si="11"/>
        <v>0</v>
      </c>
    </row>
    <row r="294" spans="15:16" x14ac:dyDescent="0.25">
      <c r="O294" t="b">
        <f t="shared" si="10"/>
        <v>0</v>
      </c>
      <c r="P294" t="b">
        <f t="shared" si="11"/>
        <v>0</v>
      </c>
    </row>
    <row r="295" spans="15:16" x14ac:dyDescent="0.25">
      <c r="O295" t="b">
        <f t="shared" si="10"/>
        <v>0</v>
      </c>
      <c r="P295" t="b">
        <f t="shared" si="11"/>
        <v>0</v>
      </c>
    </row>
    <row r="296" spans="15:16" x14ac:dyDescent="0.25">
      <c r="O296" t="b">
        <f t="shared" si="10"/>
        <v>0</v>
      </c>
      <c r="P296" t="b">
        <f t="shared" si="11"/>
        <v>0</v>
      </c>
    </row>
    <row r="297" spans="15:16" x14ac:dyDescent="0.25">
      <c r="O297" t="b">
        <f t="shared" si="10"/>
        <v>0</v>
      </c>
      <c r="P297" t="b">
        <f t="shared" si="11"/>
        <v>0</v>
      </c>
    </row>
    <row r="298" spans="15:16" x14ac:dyDescent="0.25">
      <c r="O298" t="b">
        <f t="shared" si="10"/>
        <v>0</v>
      </c>
      <c r="P298" t="b">
        <f t="shared" si="11"/>
        <v>0</v>
      </c>
    </row>
    <row r="299" spans="15:16" x14ac:dyDescent="0.25">
      <c r="O299" t="b">
        <f t="shared" si="10"/>
        <v>0</v>
      </c>
      <c r="P299" t="b">
        <f t="shared" si="11"/>
        <v>0</v>
      </c>
    </row>
    <row r="300" spans="15:16" x14ac:dyDescent="0.25">
      <c r="O300" t="b">
        <f t="shared" si="10"/>
        <v>0</v>
      </c>
      <c r="P300" t="b">
        <f t="shared" si="11"/>
        <v>0</v>
      </c>
    </row>
    <row r="301" spans="15:16" x14ac:dyDescent="0.25">
      <c r="O301" t="b">
        <f t="shared" si="10"/>
        <v>0</v>
      </c>
      <c r="P301" t="b">
        <f t="shared" si="11"/>
        <v>0</v>
      </c>
    </row>
    <row r="302" spans="15:16" x14ac:dyDescent="0.25">
      <c r="O302" t="b">
        <f t="shared" si="10"/>
        <v>0</v>
      </c>
      <c r="P302" t="b">
        <f t="shared" si="11"/>
        <v>0</v>
      </c>
    </row>
    <row r="303" spans="15:16" x14ac:dyDescent="0.25">
      <c r="O303" t="b">
        <f t="shared" si="10"/>
        <v>0</v>
      </c>
      <c r="P303" t="b">
        <f t="shared" si="11"/>
        <v>0</v>
      </c>
    </row>
    <row r="304" spans="15:16" x14ac:dyDescent="0.25">
      <c r="O304" t="b">
        <f t="shared" si="10"/>
        <v>0</v>
      </c>
      <c r="P304" t="b">
        <f t="shared" si="11"/>
        <v>0</v>
      </c>
    </row>
    <row r="305" spans="15:16" x14ac:dyDescent="0.25">
      <c r="O305" t="b">
        <f t="shared" si="10"/>
        <v>0</v>
      </c>
      <c r="P305" t="b">
        <f t="shared" si="11"/>
        <v>0</v>
      </c>
    </row>
    <row r="306" spans="15:16" x14ac:dyDescent="0.25">
      <c r="O306" t="b">
        <f t="shared" si="10"/>
        <v>0</v>
      </c>
      <c r="P306" t="b">
        <f t="shared" si="11"/>
        <v>0</v>
      </c>
    </row>
    <row r="307" spans="15:16" x14ac:dyDescent="0.25">
      <c r="O307" t="b">
        <f t="shared" si="10"/>
        <v>0</v>
      </c>
      <c r="P307" t="b">
        <f t="shared" si="11"/>
        <v>0</v>
      </c>
    </row>
    <row r="308" spans="15:16" x14ac:dyDescent="0.25">
      <c r="O308" t="b">
        <f t="shared" si="10"/>
        <v>0</v>
      </c>
      <c r="P308" t="b">
        <f t="shared" si="11"/>
        <v>0</v>
      </c>
    </row>
    <row r="309" spans="15:16" x14ac:dyDescent="0.25">
      <c r="O309" t="b">
        <f t="shared" si="10"/>
        <v>0</v>
      </c>
      <c r="P309" t="b">
        <f t="shared" si="11"/>
        <v>0</v>
      </c>
    </row>
    <row r="310" spans="15:16" x14ac:dyDescent="0.25">
      <c r="O310" t="b">
        <f t="shared" si="10"/>
        <v>0</v>
      </c>
      <c r="P310" t="b">
        <f t="shared" si="11"/>
        <v>0</v>
      </c>
    </row>
    <row r="311" spans="15:16" x14ac:dyDescent="0.25">
      <c r="O311" t="b">
        <f t="shared" si="10"/>
        <v>0</v>
      </c>
      <c r="P311" t="b">
        <f t="shared" si="11"/>
        <v>0</v>
      </c>
    </row>
    <row r="312" spans="15:16" x14ac:dyDescent="0.25">
      <c r="O312" t="b">
        <f t="shared" si="10"/>
        <v>0</v>
      </c>
      <c r="P312" t="b">
        <f t="shared" si="11"/>
        <v>0</v>
      </c>
    </row>
    <row r="313" spans="15:16" x14ac:dyDescent="0.25">
      <c r="O313" t="b">
        <f t="shared" si="10"/>
        <v>0</v>
      </c>
      <c r="P313" t="b">
        <f t="shared" si="11"/>
        <v>0</v>
      </c>
    </row>
    <row r="314" spans="15:16" x14ac:dyDescent="0.25">
      <c r="O314" t="b">
        <f t="shared" si="10"/>
        <v>0</v>
      </c>
      <c r="P314" t="b">
        <f t="shared" si="11"/>
        <v>0</v>
      </c>
    </row>
    <row r="315" spans="15:16" x14ac:dyDescent="0.25">
      <c r="O315" t="b">
        <f t="shared" si="10"/>
        <v>0</v>
      </c>
      <c r="P315" t="b">
        <f t="shared" si="11"/>
        <v>0</v>
      </c>
    </row>
    <row r="316" spans="15:16" x14ac:dyDescent="0.25">
      <c r="O316" t="b">
        <f t="shared" si="10"/>
        <v>0</v>
      </c>
      <c r="P316" t="b">
        <f t="shared" si="11"/>
        <v>0</v>
      </c>
    </row>
    <row r="317" spans="15:16" x14ac:dyDescent="0.25">
      <c r="O317" t="b">
        <f t="shared" si="10"/>
        <v>0</v>
      </c>
      <c r="P317" t="b">
        <f t="shared" si="11"/>
        <v>0</v>
      </c>
    </row>
    <row r="318" spans="15:16" x14ac:dyDescent="0.25">
      <c r="O318" t="b">
        <f t="shared" si="10"/>
        <v>0</v>
      </c>
      <c r="P318" t="b">
        <f t="shared" si="11"/>
        <v>0</v>
      </c>
    </row>
    <row r="319" spans="15:16" x14ac:dyDescent="0.25">
      <c r="O319" t="b">
        <f t="shared" si="10"/>
        <v>0</v>
      </c>
      <c r="P319" t="b">
        <f t="shared" si="11"/>
        <v>0</v>
      </c>
    </row>
    <row r="320" spans="15:16" x14ac:dyDescent="0.25">
      <c r="O320" t="b">
        <f t="shared" si="10"/>
        <v>0</v>
      </c>
      <c r="P320" t="b">
        <f t="shared" si="11"/>
        <v>0</v>
      </c>
    </row>
    <row r="321" spans="15:16" x14ac:dyDescent="0.25">
      <c r="O321" t="b">
        <f t="shared" si="10"/>
        <v>0</v>
      </c>
      <c r="P321" t="b">
        <f t="shared" si="11"/>
        <v>0</v>
      </c>
    </row>
    <row r="322" spans="15:16" x14ac:dyDescent="0.25">
      <c r="O322" t="b">
        <f t="shared" si="10"/>
        <v>0</v>
      </c>
      <c r="P322" t="b">
        <f t="shared" si="11"/>
        <v>0</v>
      </c>
    </row>
    <row r="323" spans="15:16" x14ac:dyDescent="0.25">
      <c r="O323" t="b">
        <f t="shared" si="10"/>
        <v>0</v>
      </c>
      <c r="P323" t="b">
        <f t="shared" si="11"/>
        <v>0</v>
      </c>
    </row>
    <row r="324" spans="15:16" x14ac:dyDescent="0.25">
      <c r="O324" t="b">
        <f t="shared" si="10"/>
        <v>0</v>
      </c>
      <c r="P324" t="b">
        <f t="shared" si="11"/>
        <v>0</v>
      </c>
    </row>
    <row r="325" spans="15:16" x14ac:dyDescent="0.25">
      <c r="O325" t="b">
        <f t="shared" si="10"/>
        <v>0</v>
      </c>
      <c r="P325" t="b">
        <f t="shared" si="11"/>
        <v>0</v>
      </c>
    </row>
    <row r="326" spans="15:16" x14ac:dyDescent="0.25">
      <c r="O326" t="b">
        <f t="shared" si="10"/>
        <v>0</v>
      </c>
      <c r="P326" t="b">
        <f t="shared" si="11"/>
        <v>0</v>
      </c>
    </row>
    <row r="327" spans="15:16" x14ac:dyDescent="0.25">
      <c r="O327" t="b">
        <f t="shared" si="10"/>
        <v>0</v>
      </c>
      <c r="P327" t="b">
        <f t="shared" si="11"/>
        <v>0</v>
      </c>
    </row>
    <row r="328" spans="15:16" x14ac:dyDescent="0.25">
      <c r="O328" t="b">
        <f t="shared" si="10"/>
        <v>0</v>
      </c>
      <c r="P328" t="b">
        <f t="shared" si="11"/>
        <v>0</v>
      </c>
    </row>
    <row r="329" spans="15:16" x14ac:dyDescent="0.25">
      <c r="O329" t="b">
        <f t="shared" si="10"/>
        <v>0</v>
      </c>
      <c r="P329" t="b">
        <f t="shared" si="11"/>
        <v>0</v>
      </c>
    </row>
    <row r="330" spans="15:16" x14ac:dyDescent="0.25">
      <c r="O330" t="b">
        <f t="shared" si="10"/>
        <v>0</v>
      </c>
      <c r="P330" t="b">
        <f t="shared" si="11"/>
        <v>0</v>
      </c>
    </row>
    <row r="331" spans="15:16" x14ac:dyDescent="0.25">
      <c r="O331" t="b">
        <f t="shared" si="10"/>
        <v>0</v>
      </c>
      <c r="P331" t="b">
        <f t="shared" si="11"/>
        <v>0</v>
      </c>
    </row>
    <row r="332" spans="15:16" x14ac:dyDescent="0.25">
      <c r="O332" t="b">
        <f t="shared" si="10"/>
        <v>0</v>
      </c>
      <c r="P332" t="b">
        <f t="shared" si="11"/>
        <v>0</v>
      </c>
    </row>
    <row r="333" spans="15:16" x14ac:dyDescent="0.25">
      <c r="O333" t="b">
        <f t="shared" si="10"/>
        <v>0</v>
      </c>
      <c r="P333" t="b">
        <f t="shared" si="11"/>
        <v>0</v>
      </c>
    </row>
    <row r="334" spans="15:16" x14ac:dyDescent="0.25">
      <c r="O334" t="b">
        <f t="shared" si="10"/>
        <v>0</v>
      </c>
      <c r="P334" t="b">
        <f t="shared" si="11"/>
        <v>0</v>
      </c>
    </row>
    <row r="335" spans="15:16" x14ac:dyDescent="0.25">
      <c r="O335" t="b">
        <f t="shared" si="10"/>
        <v>0</v>
      </c>
      <c r="P335" t="b">
        <f t="shared" si="11"/>
        <v>0</v>
      </c>
    </row>
    <row r="336" spans="15:16" x14ac:dyDescent="0.25">
      <c r="O336" t="b">
        <f t="shared" si="10"/>
        <v>0</v>
      </c>
      <c r="P336" t="b">
        <f t="shared" si="11"/>
        <v>0</v>
      </c>
    </row>
    <row r="337" spans="15:16" x14ac:dyDescent="0.25">
      <c r="O337" t="b">
        <f t="shared" si="10"/>
        <v>0</v>
      </c>
      <c r="P337" t="b">
        <f t="shared" si="11"/>
        <v>0</v>
      </c>
    </row>
    <row r="338" spans="15:16" x14ac:dyDescent="0.25">
      <c r="O338" t="b">
        <f t="shared" si="10"/>
        <v>0</v>
      </c>
      <c r="P338" t="b">
        <f t="shared" si="11"/>
        <v>0</v>
      </c>
    </row>
    <row r="339" spans="15:16" x14ac:dyDescent="0.25">
      <c r="O339" t="b">
        <f t="shared" si="10"/>
        <v>0</v>
      </c>
      <c r="P339" t="b">
        <f t="shared" si="11"/>
        <v>0</v>
      </c>
    </row>
    <row r="340" spans="15:16" x14ac:dyDescent="0.25">
      <c r="O340" t="b">
        <f t="shared" si="10"/>
        <v>0</v>
      </c>
      <c r="P340" t="b">
        <f t="shared" si="11"/>
        <v>0</v>
      </c>
    </row>
    <row r="341" spans="15:16" x14ac:dyDescent="0.25">
      <c r="O341" t="b">
        <f t="shared" si="10"/>
        <v>0</v>
      </c>
      <c r="P341" t="b">
        <f t="shared" si="11"/>
        <v>0</v>
      </c>
    </row>
    <row r="342" spans="15:16" x14ac:dyDescent="0.25">
      <c r="O342" t="b">
        <f t="shared" si="10"/>
        <v>0</v>
      </c>
      <c r="P342" t="b">
        <f t="shared" si="11"/>
        <v>0</v>
      </c>
    </row>
    <row r="343" spans="15:16" x14ac:dyDescent="0.25">
      <c r="O343" t="b">
        <f t="shared" si="10"/>
        <v>0</v>
      </c>
      <c r="P343" t="b">
        <f t="shared" si="11"/>
        <v>0</v>
      </c>
    </row>
    <row r="344" spans="15:16" x14ac:dyDescent="0.25">
      <c r="O344" t="b">
        <f t="shared" si="10"/>
        <v>0</v>
      </c>
      <c r="P344" t="b">
        <f t="shared" si="11"/>
        <v>0</v>
      </c>
    </row>
    <row r="345" spans="15:16" x14ac:dyDescent="0.25">
      <c r="O345" t="b">
        <f t="shared" si="10"/>
        <v>0</v>
      </c>
      <c r="P345" t="b">
        <f t="shared" si="11"/>
        <v>0</v>
      </c>
    </row>
    <row r="346" spans="15:16" x14ac:dyDescent="0.25">
      <c r="O346" t="b">
        <f t="shared" si="10"/>
        <v>0</v>
      </c>
      <c r="P346" t="b">
        <f t="shared" si="11"/>
        <v>0</v>
      </c>
    </row>
    <row r="347" spans="15:16" x14ac:dyDescent="0.25">
      <c r="O347" t="b">
        <f t="shared" si="10"/>
        <v>0</v>
      </c>
      <c r="P347" t="b">
        <f t="shared" si="11"/>
        <v>0</v>
      </c>
    </row>
    <row r="348" spans="15:16" x14ac:dyDescent="0.25">
      <c r="O348" t="b">
        <f t="shared" ref="O348:O400" si="12">IF(D348="ROUTINE",IF(E348&gt;180,2,IF(E348&lt;120,0,1)))</f>
        <v>0</v>
      </c>
      <c r="P348" t="b">
        <f t="shared" ref="P348:P400" si="13">IF(D348="URGENT",IF(E348&gt;120,2,IF(E348&lt;60,0,1)))</f>
        <v>0</v>
      </c>
    </row>
    <row r="349" spans="15:16" x14ac:dyDescent="0.25">
      <c r="O349" t="b">
        <f t="shared" si="12"/>
        <v>0</v>
      </c>
      <c r="P349" t="b">
        <f t="shared" si="13"/>
        <v>0</v>
      </c>
    </row>
    <row r="350" spans="15:16" x14ac:dyDescent="0.25">
      <c r="O350" t="b">
        <f t="shared" si="12"/>
        <v>0</v>
      </c>
      <c r="P350" t="b">
        <f t="shared" si="13"/>
        <v>0</v>
      </c>
    </row>
    <row r="351" spans="15:16" x14ac:dyDescent="0.25">
      <c r="O351" t="b">
        <f t="shared" si="12"/>
        <v>0</v>
      </c>
      <c r="P351" t="b">
        <f t="shared" si="13"/>
        <v>0</v>
      </c>
    </row>
    <row r="352" spans="15:16" x14ac:dyDescent="0.25">
      <c r="O352" t="b">
        <f t="shared" si="12"/>
        <v>0</v>
      </c>
      <c r="P352" t="b">
        <f t="shared" si="13"/>
        <v>0</v>
      </c>
    </row>
    <row r="353" spans="15:16" x14ac:dyDescent="0.25">
      <c r="O353" t="b">
        <f t="shared" si="12"/>
        <v>0</v>
      </c>
      <c r="P353" t="b">
        <f t="shared" si="13"/>
        <v>0</v>
      </c>
    </row>
    <row r="354" spans="15:16" x14ac:dyDescent="0.25">
      <c r="O354" t="b">
        <f t="shared" si="12"/>
        <v>0</v>
      </c>
      <c r="P354" t="b">
        <f t="shared" si="13"/>
        <v>0</v>
      </c>
    </row>
    <row r="355" spans="15:16" x14ac:dyDescent="0.25">
      <c r="O355" t="b">
        <f t="shared" si="12"/>
        <v>0</v>
      </c>
      <c r="P355" t="b">
        <f t="shared" si="13"/>
        <v>0</v>
      </c>
    </row>
    <row r="356" spans="15:16" x14ac:dyDescent="0.25">
      <c r="O356" t="b">
        <f t="shared" si="12"/>
        <v>0</v>
      </c>
      <c r="P356" t="b">
        <f t="shared" si="13"/>
        <v>0</v>
      </c>
    </row>
    <row r="357" spans="15:16" x14ac:dyDescent="0.25">
      <c r="O357" t="b">
        <f t="shared" si="12"/>
        <v>0</v>
      </c>
      <c r="P357" t="b">
        <f t="shared" si="13"/>
        <v>0</v>
      </c>
    </row>
    <row r="358" spans="15:16" x14ac:dyDescent="0.25">
      <c r="O358" t="b">
        <f t="shared" si="12"/>
        <v>0</v>
      </c>
      <c r="P358" t="b">
        <f t="shared" si="13"/>
        <v>0</v>
      </c>
    </row>
    <row r="359" spans="15:16" x14ac:dyDescent="0.25">
      <c r="O359" t="b">
        <f t="shared" si="12"/>
        <v>0</v>
      </c>
      <c r="P359" t="b">
        <f t="shared" si="13"/>
        <v>0</v>
      </c>
    </row>
    <row r="360" spans="15:16" x14ac:dyDescent="0.25">
      <c r="O360" t="b">
        <f t="shared" si="12"/>
        <v>0</v>
      </c>
      <c r="P360" t="b">
        <f t="shared" si="13"/>
        <v>0</v>
      </c>
    </row>
    <row r="361" spans="15:16" x14ac:dyDescent="0.25">
      <c r="O361" t="b">
        <f t="shared" si="12"/>
        <v>0</v>
      </c>
      <c r="P361" t="b">
        <f t="shared" si="13"/>
        <v>0</v>
      </c>
    </row>
    <row r="362" spans="15:16" x14ac:dyDescent="0.25">
      <c r="O362" t="b">
        <f t="shared" si="12"/>
        <v>0</v>
      </c>
      <c r="P362" t="b">
        <f t="shared" si="13"/>
        <v>0</v>
      </c>
    </row>
    <row r="363" spans="15:16" x14ac:dyDescent="0.25">
      <c r="O363" t="b">
        <f t="shared" si="12"/>
        <v>0</v>
      </c>
      <c r="P363" t="b">
        <f t="shared" si="13"/>
        <v>0</v>
      </c>
    </row>
    <row r="364" spans="15:16" x14ac:dyDescent="0.25">
      <c r="O364" t="b">
        <f t="shared" si="12"/>
        <v>0</v>
      </c>
      <c r="P364" t="b">
        <f t="shared" si="13"/>
        <v>0</v>
      </c>
    </row>
    <row r="365" spans="15:16" x14ac:dyDescent="0.25">
      <c r="O365" t="b">
        <f t="shared" si="12"/>
        <v>0</v>
      </c>
      <c r="P365" t="b">
        <f t="shared" si="13"/>
        <v>0</v>
      </c>
    </row>
    <row r="366" spans="15:16" x14ac:dyDescent="0.25">
      <c r="O366" t="b">
        <f t="shared" si="12"/>
        <v>0</v>
      </c>
      <c r="P366" t="b">
        <f t="shared" si="13"/>
        <v>0</v>
      </c>
    </row>
    <row r="367" spans="15:16" x14ac:dyDescent="0.25">
      <c r="O367" t="b">
        <f t="shared" si="12"/>
        <v>0</v>
      </c>
      <c r="P367" t="b">
        <f t="shared" si="13"/>
        <v>0</v>
      </c>
    </row>
    <row r="368" spans="15:16" x14ac:dyDescent="0.25">
      <c r="O368" t="b">
        <f t="shared" si="12"/>
        <v>0</v>
      </c>
      <c r="P368" t="b">
        <f t="shared" si="13"/>
        <v>0</v>
      </c>
    </row>
    <row r="369" spans="15:16" x14ac:dyDescent="0.25">
      <c r="O369" t="b">
        <f t="shared" si="12"/>
        <v>0</v>
      </c>
      <c r="P369" t="b">
        <f t="shared" si="13"/>
        <v>0</v>
      </c>
    </row>
    <row r="370" spans="15:16" x14ac:dyDescent="0.25">
      <c r="O370" t="b">
        <f t="shared" si="12"/>
        <v>0</v>
      </c>
      <c r="P370" t="b">
        <f t="shared" si="13"/>
        <v>0</v>
      </c>
    </row>
    <row r="371" spans="15:16" x14ac:dyDescent="0.25">
      <c r="O371" t="b">
        <f t="shared" si="12"/>
        <v>0</v>
      </c>
      <c r="P371" t="b">
        <f t="shared" si="13"/>
        <v>0</v>
      </c>
    </row>
    <row r="372" spans="15:16" x14ac:dyDescent="0.25">
      <c r="O372" t="b">
        <f t="shared" si="12"/>
        <v>0</v>
      </c>
      <c r="P372" t="b">
        <f t="shared" si="13"/>
        <v>0</v>
      </c>
    </row>
    <row r="373" spans="15:16" x14ac:dyDescent="0.25">
      <c r="O373" t="b">
        <f t="shared" si="12"/>
        <v>0</v>
      </c>
      <c r="P373" t="b">
        <f t="shared" si="13"/>
        <v>0</v>
      </c>
    </row>
    <row r="374" spans="15:16" x14ac:dyDescent="0.25">
      <c r="O374" t="b">
        <f t="shared" si="12"/>
        <v>0</v>
      </c>
      <c r="P374" t="b">
        <f t="shared" si="13"/>
        <v>0</v>
      </c>
    </row>
    <row r="375" spans="15:16" x14ac:dyDescent="0.25">
      <c r="O375" t="b">
        <f t="shared" si="12"/>
        <v>0</v>
      </c>
      <c r="P375" t="b">
        <f t="shared" si="13"/>
        <v>0</v>
      </c>
    </row>
    <row r="376" spans="15:16" x14ac:dyDescent="0.25">
      <c r="O376" t="b">
        <f t="shared" si="12"/>
        <v>0</v>
      </c>
      <c r="P376" t="b">
        <f t="shared" si="13"/>
        <v>0</v>
      </c>
    </row>
    <row r="377" spans="15:16" x14ac:dyDescent="0.25">
      <c r="O377" t="b">
        <f t="shared" si="12"/>
        <v>0</v>
      </c>
      <c r="P377" t="b">
        <f t="shared" si="13"/>
        <v>0</v>
      </c>
    </row>
    <row r="378" spans="15:16" x14ac:dyDescent="0.25">
      <c r="O378" t="b">
        <f t="shared" si="12"/>
        <v>0</v>
      </c>
      <c r="P378" t="b">
        <f t="shared" si="13"/>
        <v>0</v>
      </c>
    </row>
    <row r="379" spans="15:16" x14ac:dyDescent="0.25">
      <c r="O379" t="b">
        <f t="shared" si="12"/>
        <v>0</v>
      </c>
      <c r="P379" t="b">
        <f t="shared" si="13"/>
        <v>0</v>
      </c>
    </row>
    <row r="380" spans="15:16" x14ac:dyDescent="0.25">
      <c r="O380" t="b">
        <f t="shared" si="12"/>
        <v>0</v>
      </c>
      <c r="P380" t="b">
        <f t="shared" si="13"/>
        <v>0</v>
      </c>
    </row>
    <row r="381" spans="15:16" x14ac:dyDescent="0.25">
      <c r="O381" t="b">
        <f t="shared" si="12"/>
        <v>0</v>
      </c>
      <c r="P381" t="b">
        <f t="shared" si="13"/>
        <v>0</v>
      </c>
    </row>
    <row r="382" spans="15:16" x14ac:dyDescent="0.25">
      <c r="O382" t="b">
        <f t="shared" si="12"/>
        <v>0</v>
      </c>
      <c r="P382" t="b">
        <f t="shared" si="13"/>
        <v>0</v>
      </c>
    </row>
    <row r="383" spans="15:16" x14ac:dyDescent="0.25">
      <c r="O383" t="b">
        <f t="shared" si="12"/>
        <v>0</v>
      </c>
      <c r="P383" t="b">
        <f t="shared" si="13"/>
        <v>0</v>
      </c>
    </row>
    <row r="384" spans="15:16" x14ac:dyDescent="0.25">
      <c r="O384" t="b">
        <f t="shared" si="12"/>
        <v>0</v>
      </c>
      <c r="P384" t="b">
        <f t="shared" si="13"/>
        <v>0</v>
      </c>
    </row>
    <row r="385" spans="15:16" x14ac:dyDescent="0.25">
      <c r="O385" t="b">
        <f t="shared" si="12"/>
        <v>0</v>
      </c>
      <c r="P385" t="b">
        <f t="shared" si="13"/>
        <v>0</v>
      </c>
    </row>
    <row r="386" spans="15:16" x14ac:dyDescent="0.25">
      <c r="O386" t="b">
        <f t="shared" si="12"/>
        <v>0</v>
      </c>
      <c r="P386" t="b">
        <f t="shared" si="13"/>
        <v>0</v>
      </c>
    </row>
    <row r="387" spans="15:16" x14ac:dyDescent="0.25">
      <c r="O387" t="b">
        <f t="shared" si="12"/>
        <v>0</v>
      </c>
      <c r="P387" t="b">
        <f t="shared" si="13"/>
        <v>0</v>
      </c>
    </row>
    <row r="388" spans="15:16" x14ac:dyDescent="0.25">
      <c r="O388" t="b">
        <f t="shared" si="12"/>
        <v>0</v>
      </c>
      <c r="P388" t="b">
        <f t="shared" si="13"/>
        <v>0</v>
      </c>
    </row>
    <row r="389" spans="15:16" x14ac:dyDescent="0.25">
      <c r="O389" t="b">
        <f t="shared" si="12"/>
        <v>0</v>
      </c>
      <c r="P389" t="b">
        <f t="shared" si="13"/>
        <v>0</v>
      </c>
    </row>
    <row r="390" spans="15:16" x14ac:dyDescent="0.25">
      <c r="O390" t="b">
        <f t="shared" si="12"/>
        <v>0</v>
      </c>
      <c r="P390" t="b">
        <f t="shared" si="13"/>
        <v>0</v>
      </c>
    </row>
    <row r="391" spans="15:16" x14ac:dyDescent="0.25">
      <c r="O391" t="b">
        <f t="shared" si="12"/>
        <v>0</v>
      </c>
      <c r="P391" t="b">
        <f t="shared" si="13"/>
        <v>0</v>
      </c>
    </row>
    <row r="392" spans="15:16" x14ac:dyDescent="0.25">
      <c r="O392" t="b">
        <f t="shared" si="12"/>
        <v>0</v>
      </c>
      <c r="P392" t="b">
        <f t="shared" si="13"/>
        <v>0</v>
      </c>
    </row>
    <row r="393" spans="15:16" x14ac:dyDescent="0.25">
      <c r="O393" t="b">
        <f t="shared" si="12"/>
        <v>0</v>
      </c>
      <c r="P393" t="b">
        <f t="shared" si="13"/>
        <v>0</v>
      </c>
    </row>
    <row r="394" spans="15:16" x14ac:dyDescent="0.25">
      <c r="O394" t="b">
        <f t="shared" si="12"/>
        <v>0</v>
      </c>
      <c r="P394" t="b">
        <f t="shared" si="13"/>
        <v>0</v>
      </c>
    </row>
    <row r="395" spans="15:16" x14ac:dyDescent="0.25">
      <c r="O395" t="b">
        <f t="shared" si="12"/>
        <v>0</v>
      </c>
      <c r="P395" t="b">
        <f t="shared" si="13"/>
        <v>0</v>
      </c>
    </row>
    <row r="396" spans="15:16" x14ac:dyDescent="0.25">
      <c r="O396" t="b">
        <f t="shared" si="12"/>
        <v>0</v>
      </c>
      <c r="P396" t="b">
        <f t="shared" si="13"/>
        <v>0</v>
      </c>
    </row>
    <row r="397" spans="15:16" x14ac:dyDescent="0.25">
      <c r="O397" t="b">
        <f t="shared" si="12"/>
        <v>0</v>
      </c>
      <c r="P397" t="b">
        <f t="shared" si="13"/>
        <v>0</v>
      </c>
    </row>
    <row r="398" spans="15:16" x14ac:dyDescent="0.25">
      <c r="O398" t="b">
        <f t="shared" si="12"/>
        <v>0</v>
      </c>
      <c r="P398" t="b">
        <f t="shared" si="13"/>
        <v>0</v>
      </c>
    </row>
    <row r="399" spans="15:16" x14ac:dyDescent="0.25">
      <c r="O399" t="b">
        <f t="shared" si="12"/>
        <v>0</v>
      </c>
      <c r="P399" t="b">
        <f t="shared" si="13"/>
        <v>0</v>
      </c>
    </row>
    <row r="400" spans="15:16" x14ac:dyDescent="0.25">
      <c r="O400" t="b">
        <f t="shared" si="12"/>
        <v>0</v>
      </c>
      <c r="P400" t="b">
        <f t="shared" si="13"/>
        <v>0</v>
      </c>
    </row>
    <row r="401" spans="14:16" ht="15.75" thickBot="1" x14ac:dyDescent="0.3"/>
    <row r="402" spans="14:16" x14ac:dyDescent="0.25">
      <c r="N402" s="60" t="s">
        <v>8</v>
      </c>
      <c r="O402" s="61">
        <f>COUNTIF($O$29:$O$400,2)</f>
        <v>0</v>
      </c>
      <c r="P402" s="62">
        <f>COUNTIF($P$29:$P$400,2)</f>
        <v>1</v>
      </c>
    </row>
    <row r="403" spans="14:16" x14ac:dyDescent="0.25">
      <c r="N403" s="63" t="s">
        <v>9</v>
      </c>
      <c r="O403" s="64">
        <f>COUNTIF($O$29:$O$400,1)</f>
        <v>5</v>
      </c>
      <c r="P403" s="65">
        <f>COUNTIF($P$29:$P$400,1)</f>
        <v>7</v>
      </c>
    </row>
    <row r="404" spans="14:16" ht="15.75" thickBot="1" x14ac:dyDescent="0.3">
      <c r="N404" s="66" t="s">
        <v>10</v>
      </c>
      <c r="O404" s="67">
        <f>COUNTIF($O$29:$O$400,0)</f>
        <v>83</v>
      </c>
      <c r="P404" s="68">
        <f>COUNTIF($P$29:$P$400,0)</f>
        <v>74</v>
      </c>
    </row>
    <row r="405" spans="14:16" x14ac:dyDescent="0.25">
      <c r="O405">
        <f>SUM(O402:O404)</f>
        <v>88</v>
      </c>
      <c r="P405">
        <f>SUM(P402:P404)</f>
        <v>82</v>
      </c>
    </row>
    <row r="423" spans="2:17" x14ac:dyDescent="0.25">
      <c r="B423"/>
      <c r="C423"/>
      <c r="D423"/>
      <c r="E423"/>
      <c r="F423"/>
      <c r="G423"/>
      <c r="H423"/>
      <c r="I423"/>
      <c r="J423"/>
      <c r="K423"/>
      <c r="L423"/>
      <c r="M423"/>
    </row>
    <row r="424" spans="2:17" x14ac:dyDescent="0.25">
      <c r="B424"/>
      <c r="C424"/>
      <c r="D424"/>
      <c r="E424"/>
      <c r="F424"/>
      <c r="G424"/>
      <c r="H424"/>
      <c r="I424"/>
      <c r="J424"/>
      <c r="K424"/>
      <c r="L424"/>
      <c r="M424"/>
    </row>
    <row r="425" spans="2:17" x14ac:dyDescent="0.25">
      <c r="B425"/>
      <c r="C425"/>
      <c r="D425"/>
      <c r="E425"/>
      <c r="F425"/>
      <c r="G425"/>
      <c r="H425"/>
      <c r="I425"/>
      <c r="J425"/>
      <c r="K425"/>
      <c r="L425"/>
      <c r="M425"/>
    </row>
    <row r="426" spans="2:17" s="55" customFormat="1" x14ac:dyDescent="0.25">
      <c r="O426"/>
      <c r="P426"/>
      <c r="Q426"/>
    </row>
    <row r="427" spans="2:17" s="55" customFormat="1" x14ac:dyDescent="0.25">
      <c r="O427"/>
      <c r="P427"/>
      <c r="Q427"/>
    </row>
    <row r="498" spans="2:23" ht="15.75" thickBot="1" x14ac:dyDescent="0.3">
      <c r="Q498" t="s">
        <v>17</v>
      </c>
    </row>
    <row r="499" spans="2:23" ht="15.75" thickBot="1" x14ac:dyDescent="0.3">
      <c r="B499" s="69"/>
      <c r="N499" t="s">
        <v>42</v>
      </c>
      <c r="Q499" t="s">
        <v>43</v>
      </c>
      <c r="R499" t="s">
        <v>44</v>
      </c>
      <c r="S499" t="s">
        <v>45</v>
      </c>
      <c r="T499" t="s">
        <v>46</v>
      </c>
      <c r="U499" t="s">
        <v>47</v>
      </c>
      <c r="V499" t="s">
        <v>48</v>
      </c>
      <c r="W499" t="s">
        <v>49</v>
      </c>
    </row>
    <row r="500" spans="2:23" x14ac:dyDescent="0.25">
      <c r="B500" s="49"/>
      <c r="C500" s="52" t="s">
        <v>20</v>
      </c>
      <c r="D500" s="52" t="s">
        <v>17</v>
      </c>
      <c r="E500" s="53">
        <v>123.58</v>
      </c>
      <c r="F500" s="54"/>
      <c r="G500" s="53">
        <v>147.16999999999999</v>
      </c>
      <c r="H500" s="54"/>
      <c r="I500" s="53">
        <v>147.16999999999999</v>
      </c>
      <c r="J500" s="54"/>
      <c r="K500" s="53">
        <v>147.16999999999999</v>
      </c>
      <c r="L500" s="54"/>
      <c r="M500" s="53">
        <v>147.16999999999999</v>
      </c>
      <c r="N500">
        <f>O500+P500</f>
        <v>1</v>
      </c>
      <c r="O500">
        <f t="shared" ref="O500:O563" si="14">IF(D500="ROUTINE",IF(E500&gt;1440,2,1))</f>
        <v>1</v>
      </c>
      <c r="P500" t="b">
        <f t="shared" ref="P500:P563" si="15">IF(D500="URGENT",IF(E500&gt;1440,2,1))</f>
        <v>0</v>
      </c>
      <c r="Q500" t="str">
        <f t="shared" ref="Q500:Q563" si="16">IF(C500="Lundi",N500,"Pas lundi")</f>
        <v>Pas lundi</v>
      </c>
      <c r="R500">
        <f t="shared" ref="R500:R563" si="17">IF(C500="Mardi",N500,"Pas mardi")</f>
        <v>1</v>
      </c>
      <c r="S500" t="str">
        <f t="shared" ref="S500:S563" si="18">IF(C500="Mercredi",N500,"Pas mercredi")</f>
        <v>Pas mercredi</v>
      </c>
      <c r="T500" t="str">
        <f t="shared" ref="T500:T563" si="19">IF(C500="Jeudi",N500,"Pas jeudi")</f>
        <v>Pas jeudi</v>
      </c>
      <c r="U500" t="str">
        <f t="shared" ref="U500:U563" si="20">IF(C500="Vendredi",N500,"Pas vendredi")</f>
        <v>Pas vendredi</v>
      </c>
      <c r="V500" t="str">
        <f t="shared" ref="V500:V563" si="21">IF(C500="Samedi",N500,"Pas samedi")</f>
        <v>Pas samedi</v>
      </c>
      <c r="W500" t="str">
        <f t="shared" ref="W500:W563" si="22">IF(C500="Dimanche",N500,"Pas dimanche")</f>
        <v>Pas dimanche</v>
      </c>
    </row>
    <row r="501" spans="2:23" x14ac:dyDescent="0.25">
      <c r="B501" s="49" t="s">
        <v>18</v>
      </c>
      <c r="C501" s="49" t="s">
        <v>21</v>
      </c>
      <c r="D501" s="52" t="s">
        <v>17</v>
      </c>
      <c r="E501" s="53">
        <v>130.58000000000001</v>
      </c>
      <c r="F501" s="54"/>
      <c r="G501" s="53">
        <v>583.63</v>
      </c>
      <c r="H501" s="54"/>
      <c r="I501" s="53">
        <v>583.63</v>
      </c>
      <c r="J501" s="54"/>
      <c r="K501" s="53">
        <v>583.63</v>
      </c>
      <c r="L501" s="54"/>
      <c r="M501" s="53">
        <v>583.63</v>
      </c>
      <c r="N501">
        <f t="shared" ref="N501:N564" si="23">O501+P501</f>
        <v>1</v>
      </c>
      <c r="O501">
        <f t="shared" si="14"/>
        <v>1</v>
      </c>
      <c r="P501" t="b">
        <f t="shared" si="15"/>
        <v>0</v>
      </c>
      <c r="Q501" t="str">
        <f t="shared" si="16"/>
        <v>Pas lundi</v>
      </c>
      <c r="R501" t="str">
        <f t="shared" si="17"/>
        <v>Pas mardi</v>
      </c>
      <c r="S501">
        <f t="shared" si="18"/>
        <v>1</v>
      </c>
      <c r="T501" t="str">
        <f t="shared" si="19"/>
        <v>Pas jeudi</v>
      </c>
      <c r="U501" t="str">
        <f t="shared" si="20"/>
        <v>Pas vendredi</v>
      </c>
      <c r="V501" t="str">
        <f t="shared" si="21"/>
        <v>Pas samedi</v>
      </c>
      <c r="W501" t="str">
        <f t="shared" si="22"/>
        <v>Pas dimanche</v>
      </c>
    </row>
    <row r="502" spans="2:23" x14ac:dyDescent="0.25">
      <c r="B502" s="49" t="s">
        <v>18</v>
      </c>
      <c r="C502" s="49" t="s">
        <v>22</v>
      </c>
      <c r="D502" s="52" t="s">
        <v>17</v>
      </c>
      <c r="E502" s="53">
        <v>371.18</v>
      </c>
      <c r="F502" s="54"/>
      <c r="G502" s="53">
        <v>1284.3699999999999</v>
      </c>
      <c r="H502" s="54"/>
      <c r="I502" s="53">
        <v>206.42</v>
      </c>
      <c r="J502" s="54"/>
      <c r="K502" s="53">
        <v>1284.3699999999999</v>
      </c>
      <c r="L502" s="54"/>
      <c r="M502" s="53">
        <v>1284.3699999999999</v>
      </c>
      <c r="N502">
        <f t="shared" si="23"/>
        <v>1</v>
      </c>
      <c r="O502">
        <f t="shared" si="14"/>
        <v>1</v>
      </c>
      <c r="P502" t="b">
        <f t="shared" si="15"/>
        <v>0</v>
      </c>
      <c r="Q502" t="str">
        <f t="shared" si="16"/>
        <v>Pas lundi</v>
      </c>
      <c r="R502" t="str">
        <f t="shared" si="17"/>
        <v>Pas mardi</v>
      </c>
      <c r="S502" t="str">
        <f t="shared" si="18"/>
        <v>Pas mercredi</v>
      </c>
      <c r="T502">
        <f t="shared" si="19"/>
        <v>1</v>
      </c>
      <c r="U502" t="str">
        <f t="shared" si="20"/>
        <v>Pas vendredi</v>
      </c>
      <c r="V502" t="str">
        <f t="shared" si="21"/>
        <v>Pas samedi</v>
      </c>
      <c r="W502" t="str">
        <f t="shared" si="22"/>
        <v>Pas dimanche</v>
      </c>
    </row>
    <row r="503" spans="2:23" x14ac:dyDescent="0.25">
      <c r="B503" s="49" t="s">
        <v>18</v>
      </c>
      <c r="C503" s="49" t="s">
        <v>23</v>
      </c>
      <c r="D503" s="52" t="s">
        <v>17</v>
      </c>
      <c r="E503" s="53">
        <v>116.28</v>
      </c>
      <c r="F503" s="54"/>
      <c r="G503" s="53">
        <v>934.32</v>
      </c>
      <c r="H503" s="54"/>
      <c r="I503" s="53">
        <v>934.32</v>
      </c>
      <c r="J503" s="54"/>
      <c r="K503" s="53">
        <v>934.32</v>
      </c>
      <c r="L503" s="54"/>
      <c r="M503" s="53">
        <v>934.32</v>
      </c>
      <c r="N503">
        <f t="shared" si="23"/>
        <v>1</v>
      </c>
      <c r="O503">
        <f t="shared" si="14"/>
        <v>1</v>
      </c>
      <c r="P503" t="b">
        <f t="shared" si="15"/>
        <v>0</v>
      </c>
      <c r="Q503" t="str">
        <f t="shared" si="16"/>
        <v>Pas lundi</v>
      </c>
      <c r="R503" t="str">
        <f t="shared" si="17"/>
        <v>Pas mardi</v>
      </c>
      <c r="S503" t="str">
        <f t="shared" si="18"/>
        <v>Pas mercredi</v>
      </c>
      <c r="T503" t="str">
        <f t="shared" si="19"/>
        <v>Pas jeudi</v>
      </c>
      <c r="U503">
        <f t="shared" si="20"/>
        <v>1</v>
      </c>
      <c r="V503" t="str">
        <f t="shared" si="21"/>
        <v>Pas samedi</v>
      </c>
      <c r="W503" t="str">
        <f t="shared" si="22"/>
        <v>Pas dimanche</v>
      </c>
    </row>
    <row r="504" spans="2:23" x14ac:dyDescent="0.25">
      <c r="B504" s="49" t="s">
        <v>18</v>
      </c>
      <c r="C504" s="103"/>
      <c r="D504" s="103"/>
      <c r="E504" s="57">
        <v>185.41</v>
      </c>
      <c r="F504" s="58"/>
      <c r="G504" s="57">
        <v>737.37</v>
      </c>
      <c r="H504" s="58"/>
      <c r="I504" s="57">
        <v>467.88</v>
      </c>
      <c r="J504" s="58"/>
      <c r="K504" s="57" t="s">
        <v>28</v>
      </c>
      <c r="L504" s="58"/>
      <c r="M504" s="57">
        <v>737.37</v>
      </c>
      <c r="N504">
        <f t="shared" si="23"/>
        <v>0</v>
      </c>
      <c r="O504" t="b">
        <f t="shared" si="14"/>
        <v>0</v>
      </c>
      <c r="P504" t="b">
        <f t="shared" si="15"/>
        <v>0</v>
      </c>
      <c r="Q504" t="str">
        <f t="shared" si="16"/>
        <v>Pas lundi</v>
      </c>
      <c r="R504" t="str">
        <f t="shared" si="17"/>
        <v>Pas mardi</v>
      </c>
      <c r="S504" t="str">
        <f t="shared" si="18"/>
        <v>Pas mercredi</v>
      </c>
      <c r="T504" t="str">
        <f t="shared" si="19"/>
        <v>Pas jeudi</v>
      </c>
      <c r="U504" t="str">
        <f t="shared" si="20"/>
        <v>Pas vendredi</v>
      </c>
      <c r="V504" t="str">
        <f t="shared" si="21"/>
        <v>Pas samedi</v>
      </c>
      <c r="W504" t="str">
        <f t="shared" si="22"/>
        <v>Pas dimanche</v>
      </c>
    </row>
    <row r="505" spans="2:23" x14ac:dyDescent="0.25">
      <c r="B505" s="103"/>
      <c r="C505" s="103"/>
      <c r="D505" s="103"/>
      <c r="E505" s="57">
        <v>51.68</v>
      </c>
      <c r="F505" s="58"/>
      <c r="G505" s="57" t="s">
        <v>26</v>
      </c>
      <c r="H505" s="58"/>
      <c r="I505" s="57">
        <v>129.08000000000001</v>
      </c>
      <c r="J505" s="58"/>
      <c r="K505" s="57">
        <v>352.93</v>
      </c>
      <c r="L505" s="58"/>
      <c r="M505" s="57">
        <v>500.29</v>
      </c>
      <c r="N505">
        <f t="shared" si="23"/>
        <v>0</v>
      </c>
      <c r="O505" t="b">
        <f t="shared" si="14"/>
        <v>0</v>
      </c>
      <c r="P505" t="b">
        <f t="shared" si="15"/>
        <v>0</v>
      </c>
      <c r="Q505" t="str">
        <f t="shared" si="16"/>
        <v>Pas lundi</v>
      </c>
      <c r="R505" t="str">
        <f t="shared" si="17"/>
        <v>Pas mardi</v>
      </c>
      <c r="S505" t="str">
        <f t="shared" si="18"/>
        <v>Pas mercredi</v>
      </c>
      <c r="T505" t="str">
        <f t="shared" si="19"/>
        <v>Pas jeudi</v>
      </c>
      <c r="U505" t="str">
        <f t="shared" si="20"/>
        <v>Pas vendredi</v>
      </c>
      <c r="V505" t="str">
        <f t="shared" si="21"/>
        <v>Pas samedi</v>
      </c>
      <c r="W505" t="str">
        <f t="shared" si="22"/>
        <v>Pas dimanche</v>
      </c>
    </row>
    <row r="506" spans="2:23" x14ac:dyDescent="0.25">
      <c r="D506" s="70"/>
      <c r="N506">
        <f t="shared" si="23"/>
        <v>0</v>
      </c>
      <c r="O506" t="b">
        <f t="shared" si="14"/>
        <v>0</v>
      </c>
      <c r="P506" t="b">
        <f t="shared" si="15"/>
        <v>0</v>
      </c>
      <c r="Q506" t="str">
        <f t="shared" si="16"/>
        <v>Pas lundi</v>
      </c>
      <c r="R506" t="str">
        <f t="shared" si="17"/>
        <v>Pas mardi</v>
      </c>
      <c r="S506" t="str">
        <f t="shared" si="18"/>
        <v>Pas mercredi</v>
      </c>
      <c r="T506" t="str">
        <f t="shared" si="19"/>
        <v>Pas jeudi</v>
      </c>
      <c r="U506" t="str">
        <f t="shared" si="20"/>
        <v>Pas vendredi</v>
      </c>
      <c r="V506" t="str">
        <f t="shared" si="21"/>
        <v>Pas samedi</v>
      </c>
      <c r="W506" t="str">
        <f t="shared" si="22"/>
        <v>Pas dimanche</v>
      </c>
    </row>
    <row r="507" spans="2:23" x14ac:dyDescent="0.25">
      <c r="D507" s="71"/>
      <c r="N507">
        <f t="shared" si="23"/>
        <v>0</v>
      </c>
      <c r="O507" t="b">
        <f t="shared" si="14"/>
        <v>0</v>
      </c>
      <c r="P507" t="b">
        <f t="shared" si="15"/>
        <v>0</v>
      </c>
      <c r="Q507" t="str">
        <f t="shared" si="16"/>
        <v>Pas lundi</v>
      </c>
      <c r="R507" t="str">
        <f t="shared" si="17"/>
        <v>Pas mardi</v>
      </c>
      <c r="S507" t="str">
        <f t="shared" si="18"/>
        <v>Pas mercredi</v>
      </c>
      <c r="T507" t="str">
        <f t="shared" si="19"/>
        <v>Pas jeudi</v>
      </c>
      <c r="U507" t="str">
        <f t="shared" si="20"/>
        <v>Pas vendredi</v>
      </c>
      <c r="V507" t="str">
        <f t="shared" si="21"/>
        <v>Pas samedi</v>
      </c>
      <c r="W507" t="str">
        <f t="shared" si="22"/>
        <v>Pas dimanche</v>
      </c>
    </row>
    <row r="508" spans="2:23" x14ac:dyDescent="0.25">
      <c r="N508">
        <f t="shared" si="23"/>
        <v>0</v>
      </c>
      <c r="O508" t="b">
        <f t="shared" si="14"/>
        <v>0</v>
      </c>
      <c r="P508" t="b">
        <f t="shared" si="15"/>
        <v>0</v>
      </c>
      <c r="Q508" t="str">
        <f t="shared" si="16"/>
        <v>Pas lundi</v>
      </c>
      <c r="R508" t="str">
        <f t="shared" si="17"/>
        <v>Pas mardi</v>
      </c>
      <c r="S508" t="str">
        <f t="shared" si="18"/>
        <v>Pas mercredi</v>
      </c>
      <c r="T508" t="str">
        <f t="shared" si="19"/>
        <v>Pas jeudi</v>
      </c>
      <c r="U508" t="str">
        <f t="shared" si="20"/>
        <v>Pas vendredi</v>
      </c>
      <c r="V508" t="str">
        <f t="shared" si="21"/>
        <v>Pas samedi</v>
      </c>
      <c r="W508" t="str">
        <f t="shared" si="22"/>
        <v>Pas dimanche</v>
      </c>
    </row>
    <row r="509" spans="2:23" x14ac:dyDescent="0.25">
      <c r="N509">
        <f t="shared" si="23"/>
        <v>0</v>
      </c>
      <c r="O509" t="b">
        <f t="shared" si="14"/>
        <v>0</v>
      </c>
      <c r="P509" t="b">
        <f t="shared" si="15"/>
        <v>0</v>
      </c>
      <c r="Q509" t="str">
        <f t="shared" si="16"/>
        <v>Pas lundi</v>
      </c>
      <c r="R509" t="str">
        <f t="shared" si="17"/>
        <v>Pas mardi</v>
      </c>
      <c r="S509" t="str">
        <f t="shared" si="18"/>
        <v>Pas mercredi</v>
      </c>
      <c r="T509" t="str">
        <f t="shared" si="19"/>
        <v>Pas jeudi</v>
      </c>
      <c r="U509" t="str">
        <f t="shared" si="20"/>
        <v>Pas vendredi</v>
      </c>
      <c r="V509" t="str">
        <f t="shared" si="21"/>
        <v>Pas samedi</v>
      </c>
      <c r="W509" t="str">
        <f t="shared" si="22"/>
        <v>Pas dimanche</v>
      </c>
    </row>
    <row r="510" spans="2:23" x14ac:dyDescent="0.25">
      <c r="N510">
        <f t="shared" si="23"/>
        <v>0</v>
      </c>
      <c r="O510" t="b">
        <f t="shared" si="14"/>
        <v>0</v>
      </c>
      <c r="P510" t="b">
        <f t="shared" si="15"/>
        <v>0</v>
      </c>
      <c r="Q510" t="str">
        <f t="shared" si="16"/>
        <v>Pas lundi</v>
      </c>
      <c r="R510" t="str">
        <f t="shared" si="17"/>
        <v>Pas mardi</v>
      </c>
      <c r="S510" t="str">
        <f t="shared" si="18"/>
        <v>Pas mercredi</v>
      </c>
      <c r="T510" t="str">
        <f t="shared" si="19"/>
        <v>Pas jeudi</v>
      </c>
      <c r="U510" t="str">
        <f t="shared" si="20"/>
        <v>Pas vendredi</v>
      </c>
      <c r="V510" t="str">
        <f t="shared" si="21"/>
        <v>Pas samedi</v>
      </c>
      <c r="W510" t="str">
        <f t="shared" si="22"/>
        <v>Pas dimanche</v>
      </c>
    </row>
    <row r="511" spans="2:23" x14ac:dyDescent="0.25">
      <c r="N511">
        <f t="shared" si="23"/>
        <v>0</v>
      </c>
      <c r="O511" t="b">
        <f t="shared" si="14"/>
        <v>0</v>
      </c>
      <c r="P511" t="b">
        <f t="shared" si="15"/>
        <v>0</v>
      </c>
      <c r="Q511" t="str">
        <f t="shared" si="16"/>
        <v>Pas lundi</v>
      </c>
      <c r="R511" t="str">
        <f t="shared" si="17"/>
        <v>Pas mardi</v>
      </c>
      <c r="S511" t="str">
        <f t="shared" si="18"/>
        <v>Pas mercredi</v>
      </c>
      <c r="T511" t="str">
        <f t="shared" si="19"/>
        <v>Pas jeudi</v>
      </c>
      <c r="U511" t="str">
        <f t="shared" si="20"/>
        <v>Pas vendredi</v>
      </c>
      <c r="V511" t="str">
        <f t="shared" si="21"/>
        <v>Pas samedi</v>
      </c>
      <c r="W511" t="str">
        <f t="shared" si="22"/>
        <v>Pas dimanche</v>
      </c>
    </row>
    <row r="512" spans="2:23" x14ac:dyDescent="0.25">
      <c r="N512">
        <f t="shared" si="23"/>
        <v>0</v>
      </c>
      <c r="O512" t="b">
        <f t="shared" si="14"/>
        <v>0</v>
      </c>
      <c r="P512" t="b">
        <f t="shared" si="15"/>
        <v>0</v>
      </c>
      <c r="Q512" t="str">
        <f t="shared" si="16"/>
        <v>Pas lundi</v>
      </c>
      <c r="R512" t="str">
        <f t="shared" si="17"/>
        <v>Pas mardi</v>
      </c>
      <c r="S512" t="str">
        <f t="shared" si="18"/>
        <v>Pas mercredi</v>
      </c>
      <c r="T512" t="str">
        <f t="shared" si="19"/>
        <v>Pas jeudi</v>
      </c>
      <c r="U512" t="str">
        <f t="shared" si="20"/>
        <v>Pas vendredi</v>
      </c>
      <c r="V512" t="str">
        <f t="shared" si="21"/>
        <v>Pas samedi</v>
      </c>
      <c r="W512" t="str">
        <f t="shared" si="22"/>
        <v>Pas dimanche</v>
      </c>
    </row>
    <row r="513" spans="14:23" x14ac:dyDescent="0.25">
      <c r="N513">
        <f t="shared" si="23"/>
        <v>0</v>
      </c>
      <c r="O513" t="b">
        <f t="shared" si="14"/>
        <v>0</v>
      </c>
      <c r="P513" t="b">
        <f t="shared" si="15"/>
        <v>0</v>
      </c>
      <c r="Q513" t="str">
        <f t="shared" si="16"/>
        <v>Pas lundi</v>
      </c>
      <c r="R513" t="str">
        <f t="shared" si="17"/>
        <v>Pas mardi</v>
      </c>
      <c r="S513" t="str">
        <f t="shared" si="18"/>
        <v>Pas mercredi</v>
      </c>
      <c r="T513" t="str">
        <f t="shared" si="19"/>
        <v>Pas jeudi</v>
      </c>
      <c r="U513" t="str">
        <f t="shared" si="20"/>
        <v>Pas vendredi</v>
      </c>
      <c r="V513" t="str">
        <f t="shared" si="21"/>
        <v>Pas samedi</v>
      </c>
      <c r="W513" t="str">
        <f t="shared" si="22"/>
        <v>Pas dimanche</v>
      </c>
    </row>
    <row r="514" spans="14:23" x14ac:dyDescent="0.25">
      <c r="N514">
        <f t="shared" si="23"/>
        <v>0</v>
      </c>
      <c r="O514" t="b">
        <f t="shared" si="14"/>
        <v>0</v>
      </c>
      <c r="P514" t="b">
        <f t="shared" si="15"/>
        <v>0</v>
      </c>
      <c r="Q514" t="str">
        <f t="shared" si="16"/>
        <v>Pas lundi</v>
      </c>
      <c r="R514" t="str">
        <f t="shared" si="17"/>
        <v>Pas mardi</v>
      </c>
      <c r="S514" t="str">
        <f t="shared" si="18"/>
        <v>Pas mercredi</v>
      </c>
      <c r="T514" t="str">
        <f t="shared" si="19"/>
        <v>Pas jeudi</v>
      </c>
      <c r="U514" t="str">
        <f t="shared" si="20"/>
        <v>Pas vendredi</v>
      </c>
      <c r="V514" t="str">
        <f t="shared" si="21"/>
        <v>Pas samedi</v>
      </c>
      <c r="W514" t="str">
        <f t="shared" si="22"/>
        <v>Pas dimanche</v>
      </c>
    </row>
    <row r="515" spans="14:23" x14ac:dyDescent="0.25">
      <c r="N515">
        <f t="shared" si="23"/>
        <v>0</v>
      </c>
      <c r="O515" t="b">
        <f t="shared" si="14"/>
        <v>0</v>
      </c>
      <c r="P515" t="b">
        <f t="shared" si="15"/>
        <v>0</v>
      </c>
      <c r="Q515" t="str">
        <f t="shared" si="16"/>
        <v>Pas lundi</v>
      </c>
      <c r="R515" t="str">
        <f t="shared" si="17"/>
        <v>Pas mardi</v>
      </c>
      <c r="S515" t="str">
        <f t="shared" si="18"/>
        <v>Pas mercredi</v>
      </c>
      <c r="T515" t="str">
        <f t="shared" si="19"/>
        <v>Pas jeudi</v>
      </c>
      <c r="U515" t="str">
        <f t="shared" si="20"/>
        <v>Pas vendredi</v>
      </c>
      <c r="V515" t="str">
        <f t="shared" si="21"/>
        <v>Pas samedi</v>
      </c>
      <c r="W515" t="str">
        <f t="shared" si="22"/>
        <v>Pas dimanche</v>
      </c>
    </row>
    <row r="516" spans="14:23" x14ac:dyDescent="0.25">
      <c r="N516">
        <f t="shared" si="23"/>
        <v>0</v>
      </c>
      <c r="O516" t="b">
        <f t="shared" si="14"/>
        <v>0</v>
      </c>
      <c r="P516" t="b">
        <f t="shared" si="15"/>
        <v>0</v>
      </c>
      <c r="Q516" t="str">
        <f t="shared" si="16"/>
        <v>Pas lundi</v>
      </c>
      <c r="R516" t="str">
        <f t="shared" si="17"/>
        <v>Pas mardi</v>
      </c>
      <c r="S516" t="str">
        <f t="shared" si="18"/>
        <v>Pas mercredi</v>
      </c>
      <c r="T516" t="str">
        <f t="shared" si="19"/>
        <v>Pas jeudi</v>
      </c>
      <c r="U516" t="str">
        <f t="shared" si="20"/>
        <v>Pas vendredi</v>
      </c>
      <c r="V516" t="str">
        <f t="shared" si="21"/>
        <v>Pas samedi</v>
      </c>
      <c r="W516" t="str">
        <f t="shared" si="22"/>
        <v>Pas dimanche</v>
      </c>
    </row>
    <row r="517" spans="14:23" x14ac:dyDescent="0.25">
      <c r="N517">
        <f t="shared" si="23"/>
        <v>0</v>
      </c>
      <c r="O517" t="b">
        <f t="shared" si="14"/>
        <v>0</v>
      </c>
      <c r="P517" t="b">
        <f t="shared" si="15"/>
        <v>0</v>
      </c>
      <c r="Q517" t="str">
        <f t="shared" si="16"/>
        <v>Pas lundi</v>
      </c>
      <c r="R517" t="str">
        <f t="shared" si="17"/>
        <v>Pas mardi</v>
      </c>
      <c r="S517" t="str">
        <f t="shared" si="18"/>
        <v>Pas mercredi</v>
      </c>
      <c r="T517" t="str">
        <f t="shared" si="19"/>
        <v>Pas jeudi</v>
      </c>
      <c r="U517" t="str">
        <f t="shared" si="20"/>
        <v>Pas vendredi</v>
      </c>
      <c r="V517" t="str">
        <f t="shared" si="21"/>
        <v>Pas samedi</v>
      </c>
      <c r="W517" t="str">
        <f t="shared" si="22"/>
        <v>Pas dimanche</v>
      </c>
    </row>
    <row r="518" spans="14:23" x14ac:dyDescent="0.25">
      <c r="N518">
        <f t="shared" si="23"/>
        <v>0</v>
      </c>
      <c r="O518" t="b">
        <f t="shared" si="14"/>
        <v>0</v>
      </c>
      <c r="P518" t="b">
        <f t="shared" si="15"/>
        <v>0</v>
      </c>
      <c r="Q518" t="str">
        <f t="shared" si="16"/>
        <v>Pas lundi</v>
      </c>
      <c r="R518" t="str">
        <f t="shared" si="17"/>
        <v>Pas mardi</v>
      </c>
      <c r="S518" t="str">
        <f t="shared" si="18"/>
        <v>Pas mercredi</v>
      </c>
      <c r="T518" t="str">
        <f t="shared" si="19"/>
        <v>Pas jeudi</v>
      </c>
      <c r="U518" t="str">
        <f t="shared" si="20"/>
        <v>Pas vendredi</v>
      </c>
      <c r="V518" t="str">
        <f t="shared" si="21"/>
        <v>Pas samedi</v>
      </c>
      <c r="W518" t="str">
        <f t="shared" si="22"/>
        <v>Pas dimanche</v>
      </c>
    </row>
    <row r="519" spans="14:23" x14ac:dyDescent="0.25">
      <c r="N519">
        <f t="shared" si="23"/>
        <v>0</v>
      </c>
      <c r="O519" t="b">
        <f t="shared" si="14"/>
        <v>0</v>
      </c>
      <c r="P519" t="b">
        <f t="shared" si="15"/>
        <v>0</v>
      </c>
      <c r="Q519" t="str">
        <f t="shared" si="16"/>
        <v>Pas lundi</v>
      </c>
      <c r="R519" t="str">
        <f t="shared" si="17"/>
        <v>Pas mardi</v>
      </c>
      <c r="S519" t="str">
        <f t="shared" si="18"/>
        <v>Pas mercredi</v>
      </c>
      <c r="T519" t="str">
        <f t="shared" si="19"/>
        <v>Pas jeudi</v>
      </c>
      <c r="U519" t="str">
        <f t="shared" si="20"/>
        <v>Pas vendredi</v>
      </c>
      <c r="V519" t="str">
        <f t="shared" si="21"/>
        <v>Pas samedi</v>
      </c>
      <c r="W519" t="str">
        <f t="shared" si="22"/>
        <v>Pas dimanche</v>
      </c>
    </row>
    <row r="520" spans="14:23" x14ac:dyDescent="0.25">
      <c r="N520">
        <f t="shared" si="23"/>
        <v>0</v>
      </c>
      <c r="O520" t="b">
        <f t="shared" si="14"/>
        <v>0</v>
      </c>
      <c r="P520" t="b">
        <f t="shared" si="15"/>
        <v>0</v>
      </c>
      <c r="Q520" t="str">
        <f t="shared" si="16"/>
        <v>Pas lundi</v>
      </c>
      <c r="R520" t="str">
        <f t="shared" si="17"/>
        <v>Pas mardi</v>
      </c>
      <c r="S520" t="str">
        <f t="shared" si="18"/>
        <v>Pas mercredi</v>
      </c>
      <c r="T520" t="str">
        <f t="shared" si="19"/>
        <v>Pas jeudi</v>
      </c>
      <c r="U520" t="str">
        <f t="shared" si="20"/>
        <v>Pas vendredi</v>
      </c>
      <c r="V520" t="str">
        <f t="shared" si="21"/>
        <v>Pas samedi</v>
      </c>
      <c r="W520" t="str">
        <f t="shared" si="22"/>
        <v>Pas dimanche</v>
      </c>
    </row>
    <row r="521" spans="14:23" x14ac:dyDescent="0.25">
      <c r="N521">
        <f t="shared" si="23"/>
        <v>0</v>
      </c>
      <c r="O521" t="b">
        <f t="shared" si="14"/>
        <v>0</v>
      </c>
      <c r="P521" t="b">
        <f t="shared" si="15"/>
        <v>0</v>
      </c>
      <c r="Q521" t="str">
        <f t="shared" si="16"/>
        <v>Pas lundi</v>
      </c>
      <c r="R521" t="str">
        <f t="shared" si="17"/>
        <v>Pas mardi</v>
      </c>
      <c r="S521" t="str">
        <f t="shared" si="18"/>
        <v>Pas mercredi</v>
      </c>
      <c r="T521" t="str">
        <f t="shared" si="19"/>
        <v>Pas jeudi</v>
      </c>
      <c r="U521" t="str">
        <f t="shared" si="20"/>
        <v>Pas vendredi</v>
      </c>
      <c r="V521" t="str">
        <f t="shared" si="21"/>
        <v>Pas samedi</v>
      </c>
      <c r="W521" t="str">
        <f t="shared" si="22"/>
        <v>Pas dimanche</v>
      </c>
    </row>
    <row r="522" spans="14:23" x14ac:dyDescent="0.25">
      <c r="N522">
        <f t="shared" si="23"/>
        <v>0</v>
      </c>
      <c r="O522" t="b">
        <f t="shared" si="14"/>
        <v>0</v>
      </c>
      <c r="P522" t="b">
        <f t="shared" si="15"/>
        <v>0</v>
      </c>
      <c r="Q522" t="str">
        <f t="shared" si="16"/>
        <v>Pas lundi</v>
      </c>
      <c r="R522" t="str">
        <f t="shared" si="17"/>
        <v>Pas mardi</v>
      </c>
      <c r="S522" t="str">
        <f t="shared" si="18"/>
        <v>Pas mercredi</v>
      </c>
      <c r="T522" t="str">
        <f t="shared" si="19"/>
        <v>Pas jeudi</v>
      </c>
      <c r="U522" t="str">
        <f t="shared" si="20"/>
        <v>Pas vendredi</v>
      </c>
      <c r="V522" t="str">
        <f t="shared" si="21"/>
        <v>Pas samedi</v>
      </c>
      <c r="W522" t="str">
        <f t="shared" si="22"/>
        <v>Pas dimanche</v>
      </c>
    </row>
    <row r="523" spans="14:23" x14ac:dyDescent="0.25">
      <c r="N523">
        <f t="shared" si="23"/>
        <v>0</v>
      </c>
      <c r="O523" t="b">
        <f t="shared" si="14"/>
        <v>0</v>
      </c>
      <c r="P523" t="b">
        <f t="shared" si="15"/>
        <v>0</v>
      </c>
      <c r="Q523" t="str">
        <f t="shared" si="16"/>
        <v>Pas lundi</v>
      </c>
      <c r="R523" t="str">
        <f t="shared" si="17"/>
        <v>Pas mardi</v>
      </c>
      <c r="S523" t="str">
        <f t="shared" si="18"/>
        <v>Pas mercredi</v>
      </c>
      <c r="T523" t="str">
        <f t="shared" si="19"/>
        <v>Pas jeudi</v>
      </c>
      <c r="U523" t="str">
        <f t="shared" si="20"/>
        <v>Pas vendredi</v>
      </c>
      <c r="V523" t="str">
        <f t="shared" si="21"/>
        <v>Pas samedi</v>
      </c>
      <c r="W523" t="str">
        <f t="shared" si="22"/>
        <v>Pas dimanche</v>
      </c>
    </row>
    <row r="524" spans="14:23" x14ac:dyDescent="0.25">
      <c r="N524">
        <f t="shared" si="23"/>
        <v>0</v>
      </c>
      <c r="O524" t="b">
        <f t="shared" si="14"/>
        <v>0</v>
      </c>
      <c r="P524" t="b">
        <f t="shared" si="15"/>
        <v>0</v>
      </c>
      <c r="Q524" t="str">
        <f t="shared" si="16"/>
        <v>Pas lundi</v>
      </c>
      <c r="R524" t="str">
        <f t="shared" si="17"/>
        <v>Pas mardi</v>
      </c>
      <c r="S524" t="str">
        <f t="shared" si="18"/>
        <v>Pas mercredi</v>
      </c>
      <c r="T524" t="str">
        <f t="shared" si="19"/>
        <v>Pas jeudi</v>
      </c>
      <c r="U524" t="str">
        <f t="shared" si="20"/>
        <v>Pas vendredi</v>
      </c>
      <c r="V524" t="str">
        <f t="shared" si="21"/>
        <v>Pas samedi</v>
      </c>
      <c r="W524" t="str">
        <f t="shared" si="22"/>
        <v>Pas dimanche</v>
      </c>
    </row>
    <row r="525" spans="14:23" x14ac:dyDescent="0.25">
      <c r="N525">
        <f t="shared" si="23"/>
        <v>0</v>
      </c>
      <c r="O525" t="b">
        <f t="shared" si="14"/>
        <v>0</v>
      </c>
      <c r="P525" t="b">
        <f t="shared" si="15"/>
        <v>0</v>
      </c>
      <c r="Q525" t="str">
        <f t="shared" si="16"/>
        <v>Pas lundi</v>
      </c>
      <c r="R525" t="str">
        <f t="shared" si="17"/>
        <v>Pas mardi</v>
      </c>
      <c r="S525" t="str">
        <f t="shared" si="18"/>
        <v>Pas mercredi</v>
      </c>
      <c r="T525" t="str">
        <f t="shared" si="19"/>
        <v>Pas jeudi</v>
      </c>
      <c r="U525" t="str">
        <f t="shared" si="20"/>
        <v>Pas vendredi</v>
      </c>
      <c r="V525" t="str">
        <f t="shared" si="21"/>
        <v>Pas samedi</v>
      </c>
      <c r="W525" t="str">
        <f t="shared" si="22"/>
        <v>Pas dimanche</v>
      </c>
    </row>
    <row r="526" spans="14:23" x14ac:dyDescent="0.25">
      <c r="N526">
        <f t="shared" si="23"/>
        <v>0</v>
      </c>
      <c r="O526" t="b">
        <f t="shared" si="14"/>
        <v>0</v>
      </c>
      <c r="P526" t="b">
        <f t="shared" si="15"/>
        <v>0</v>
      </c>
      <c r="Q526" t="str">
        <f t="shared" si="16"/>
        <v>Pas lundi</v>
      </c>
      <c r="R526" t="str">
        <f t="shared" si="17"/>
        <v>Pas mardi</v>
      </c>
      <c r="S526" t="str">
        <f t="shared" si="18"/>
        <v>Pas mercredi</v>
      </c>
      <c r="T526" t="str">
        <f t="shared" si="19"/>
        <v>Pas jeudi</v>
      </c>
      <c r="U526" t="str">
        <f t="shared" si="20"/>
        <v>Pas vendredi</v>
      </c>
      <c r="V526" t="str">
        <f t="shared" si="21"/>
        <v>Pas samedi</v>
      </c>
      <c r="W526" t="str">
        <f t="shared" si="22"/>
        <v>Pas dimanche</v>
      </c>
    </row>
    <row r="527" spans="14:23" x14ac:dyDescent="0.25">
      <c r="N527">
        <f t="shared" si="23"/>
        <v>0</v>
      </c>
      <c r="O527" t="b">
        <f t="shared" si="14"/>
        <v>0</v>
      </c>
      <c r="P527" t="b">
        <f t="shared" si="15"/>
        <v>0</v>
      </c>
      <c r="Q527" t="str">
        <f t="shared" si="16"/>
        <v>Pas lundi</v>
      </c>
      <c r="R527" t="str">
        <f t="shared" si="17"/>
        <v>Pas mardi</v>
      </c>
      <c r="S527" t="str">
        <f t="shared" si="18"/>
        <v>Pas mercredi</v>
      </c>
      <c r="T527" t="str">
        <f t="shared" si="19"/>
        <v>Pas jeudi</v>
      </c>
      <c r="U527" t="str">
        <f t="shared" si="20"/>
        <v>Pas vendredi</v>
      </c>
      <c r="V527" t="str">
        <f t="shared" si="21"/>
        <v>Pas samedi</v>
      </c>
      <c r="W527" t="str">
        <f t="shared" si="22"/>
        <v>Pas dimanche</v>
      </c>
    </row>
    <row r="528" spans="14:23" x14ac:dyDescent="0.25">
      <c r="N528">
        <f t="shared" si="23"/>
        <v>0</v>
      </c>
      <c r="O528" t="b">
        <f t="shared" si="14"/>
        <v>0</v>
      </c>
      <c r="P528" t="b">
        <f t="shared" si="15"/>
        <v>0</v>
      </c>
      <c r="Q528" t="str">
        <f t="shared" si="16"/>
        <v>Pas lundi</v>
      </c>
      <c r="R528" t="str">
        <f t="shared" si="17"/>
        <v>Pas mardi</v>
      </c>
      <c r="S528" t="str">
        <f t="shared" si="18"/>
        <v>Pas mercredi</v>
      </c>
      <c r="T528" t="str">
        <f t="shared" si="19"/>
        <v>Pas jeudi</v>
      </c>
      <c r="U528" t="str">
        <f t="shared" si="20"/>
        <v>Pas vendredi</v>
      </c>
      <c r="V528" t="str">
        <f t="shared" si="21"/>
        <v>Pas samedi</v>
      </c>
      <c r="W528" t="str">
        <f t="shared" si="22"/>
        <v>Pas dimanche</v>
      </c>
    </row>
    <row r="529" spans="14:23" x14ac:dyDescent="0.25">
      <c r="N529">
        <f t="shared" si="23"/>
        <v>0</v>
      </c>
      <c r="O529" t="b">
        <f t="shared" si="14"/>
        <v>0</v>
      </c>
      <c r="P529" t="b">
        <f t="shared" si="15"/>
        <v>0</v>
      </c>
      <c r="Q529" t="str">
        <f t="shared" si="16"/>
        <v>Pas lundi</v>
      </c>
      <c r="R529" t="str">
        <f t="shared" si="17"/>
        <v>Pas mardi</v>
      </c>
      <c r="S529" t="str">
        <f t="shared" si="18"/>
        <v>Pas mercredi</v>
      </c>
      <c r="T529" t="str">
        <f t="shared" si="19"/>
        <v>Pas jeudi</v>
      </c>
      <c r="U529" t="str">
        <f t="shared" si="20"/>
        <v>Pas vendredi</v>
      </c>
      <c r="V529" t="str">
        <f t="shared" si="21"/>
        <v>Pas samedi</v>
      </c>
      <c r="W529" t="str">
        <f t="shared" si="22"/>
        <v>Pas dimanche</v>
      </c>
    </row>
    <row r="530" spans="14:23" x14ac:dyDescent="0.25">
      <c r="N530">
        <f t="shared" si="23"/>
        <v>0</v>
      </c>
      <c r="O530" t="b">
        <f t="shared" si="14"/>
        <v>0</v>
      </c>
      <c r="P530" t="b">
        <f t="shared" si="15"/>
        <v>0</v>
      </c>
      <c r="Q530" t="str">
        <f t="shared" si="16"/>
        <v>Pas lundi</v>
      </c>
      <c r="R530" t="str">
        <f t="shared" si="17"/>
        <v>Pas mardi</v>
      </c>
      <c r="S530" t="str">
        <f t="shared" si="18"/>
        <v>Pas mercredi</v>
      </c>
      <c r="T530" t="str">
        <f t="shared" si="19"/>
        <v>Pas jeudi</v>
      </c>
      <c r="U530" t="str">
        <f t="shared" si="20"/>
        <v>Pas vendredi</v>
      </c>
      <c r="V530" t="str">
        <f t="shared" si="21"/>
        <v>Pas samedi</v>
      </c>
      <c r="W530" t="str">
        <f t="shared" si="22"/>
        <v>Pas dimanche</v>
      </c>
    </row>
    <row r="531" spans="14:23" x14ac:dyDescent="0.25">
      <c r="N531">
        <f t="shared" si="23"/>
        <v>0</v>
      </c>
      <c r="O531" t="b">
        <f t="shared" si="14"/>
        <v>0</v>
      </c>
      <c r="P531" t="b">
        <f t="shared" si="15"/>
        <v>0</v>
      </c>
      <c r="Q531" t="str">
        <f t="shared" si="16"/>
        <v>Pas lundi</v>
      </c>
      <c r="R531" t="str">
        <f t="shared" si="17"/>
        <v>Pas mardi</v>
      </c>
      <c r="S531" t="str">
        <f t="shared" si="18"/>
        <v>Pas mercredi</v>
      </c>
      <c r="T531" t="str">
        <f t="shared" si="19"/>
        <v>Pas jeudi</v>
      </c>
      <c r="U531" t="str">
        <f t="shared" si="20"/>
        <v>Pas vendredi</v>
      </c>
      <c r="V531" t="str">
        <f t="shared" si="21"/>
        <v>Pas samedi</v>
      </c>
      <c r="W531" t="str">
        <f t="shared" si="22"/>
        <v>Pas dimanche</v>
      </c>
    </row>
    <row r="532" spans="14:23" x14ac:dyDescent="0.25">
      <c r="N532">
        <f t="shared" si="23"/>
        <v>0</v>
      </c>
      <c r="O532" t="b">
        <f t="shared" si="14"/>
        <v>0</v>
      </c>
      <c r="P532" t="b">
        <f t="shared" si="15"/>
        <v>0</v>
      </c>
      <c r="Q532" t="str">
        <f t="shared" si="16"/>
        <v>Pas lundi</v>
      </c>
      <c r="R532" t="str">
        <f t="shared" si="17"/>
        <v>Pas mardi</v>
      </c>
      <c r="S532" t="str">
        <f t="shared" si="18"/>
        <v>Pas mercredi</v>
      </c>
      <c r="T532" t="str">
        <f t="shared" si="19"/>
        <v>Pas jeudi</v>
      </c>
      <c r="U532" t="str">
        <f t="shared" si="20"/>
        <v>Pas vendredi</v>
      </c>
      <c r="V532" t="str">
        <f t="shared" si="21"/>
        <v>Pas samedi</v>
      </c>
      <c r="W532" t="str">
        <f t="shared" si="22"/>
        <v>Pas dimanche</v>
      </c>
    </row>
    <row r="533" spans="14:23" x14ac:dyDescent="0.25">
      <c r="N533">
        <f t="shared" si="23"/>
        <v>0</v>
      </c>
      <c r="O533" t="b">
        <f t="shared" si="14"/>
        <v>0</v>
      </c>
      <c r="P533" t="b">
        <f t="shared" si="15"/>
        <v>0</v>
      </c>
      <c r="Q533" t="str">
        <f t="shared" si="16"/>
        <v>Pas lundi</v>
      </c>
      <c r="R533" t="str">
        <f t="shared" si="17"/>
        <v>Pas mardi</v>
      </c>
      <c r="S533" t="str">
        <f t="shared" si="18"/>
        <v>Pas mercredi</v>
      </c>
      <c r="T533" t="str">
        <f t="shared" si="19"/>
        <v>Pas jeudi</v>
      </c>
      <c r="U533" t="str">
        <f t="shared" si="20"/>
        <v>Pas vendredi</v>
      </c>
      <c r="V533" t="str">
        <f t="shared" si="21"/>
        <v>Pas samedi</v>
      </c>
      <c r="W533" t="str">
        <f t="shared" si="22"/>
        <v>Pas dimanche</v>
      </c>
    </row>
    <row r="534" spans="14:23" x14ac:dyDescent="0.25">
      <c r="N534">
        <f t="shared" si="23"/>
        <v>0</v>
      </c>
      <c r="O534" t="b">
        <f t="shared" si="14"/>
        <v>0</v>
      </c>
      <c r="P534" t="b">
        <f t="shared" si="15"/>
        <v>0</v>
      </c>
      <c r="Q534" t="str">
        <f t="shared" si="16"/>
        <v>Pas lundi</v>
      </c>
      <c r="R534" t="str">
        <f t="shared" si="17"/>
        <v>Pas mardi</v>
      </c>
      <c r="S534" t="str">
        <f t="shared" si="18"/>
        <v>Pas mercredi</v>
      </c>
      <c r="T534" t="str">
        <f t="shared" si="19"/>
        <v>Pas jeudi</v>
      </c>
      <c r="U534" t="str">
        <f t="shared" si="20"/>
        <v>Pas vendredi</v>
      </c>
      <c r="V534" t="str">
        <f t="shared" si="21"/>
        <v>Pas samedi</v>
      </c>
      <c r="W534" t="str">
        <f t="shared" si="22"/>
        <v>Pas dimanche</v>
      </c>
    </row>
    <row r="535" spans="14:23" x14ac:dyDescent="0.25">
      <c r="N535">
        <f t="shared" si="23"/>
        <v>0</v>
      </c>
      <c r="O535" t="b">
        <f t="shared" si="14"/>
        <v>0</v>
      </c>
      <c r="P535" t="b">
        <f t="shared" si="15"/>
        <v>0</v>
      </c>
      <c r="Q535" t="str">
        <f t="shared" si="16"/>
        <v>Pas lundi</v>
      </c>
      <c r="R535" t="str">
        <f t="shared" si="17"/>
        <v>Pas mardi</v>
      </c>
      <c r="S535" t="str">
        <f t="shared" si="18"/>
        <v>Pas mercredi</v>
      </c>
      <c r="T535" t="str">
        <f t="shared" si="19"/>
        <v>Pas jeudi</v>
      </c>
      <c r="U535" t="str">
        <f t="shared" si="20"/>
        <v>Pas vendredi</v>
      </c>
      <c r="V535" t="str">
        <f t="shared" si="21"/>
        <v>Pas samedi</v>
      </c>
      <c r="W535" t="str">
        <f t="shared" si="22"/>
        <v>Pas dimanche</v>
      </c>
    </row>
    <row r="536" spans="14:23" x14ac:dyDescent="0.25">
      <c r="N536">
        <f t="shared" si="23"/>
        <v>0</v>
      </c>
      <c r="O536" t="b">
        <f t="shared" si="14"/>
        <v>0</v>
      </c>
      <c r="P536" t="b">
        <f t="shared" si="15"/>
        <v>0</v>
      </c>
      <c r="Q536" t="str">
        <f t="shared" si="16"/>
        <v>Pas lundi</v>
      </c>
      <c r="R536" t="str">
        <f t="shared" si="17"/>
        <v>Pas mardi</v>
      </c>
      <c r="S536" t="str">
        <f t="shared" si="18"/>
        <v>Pas mercredi</v>
      </c>
      <c r="T536" t="str">
        <f t="shared" si="19"/>
        <v>Pas jeudi</v>
      </c>
      <c r="U536" t="str">
        <f t="shared" si="20"/>
        <v>Pas vendredi</v>
      </c>
      <c r="V536" t="str">
        <f t="shared" si="21"/>
        <v>Pas samedi</v>
      </c>
      <c r="W536" t="str">
        <f t="shared" si="22"/>
        <v>Pas dimanche</v>
      </c>
    </row>
    <row r="537" spans="14:23" x14ac:dyDescent="0.25">
      <c r="N537">
        <f t="shared" si="23"/>
        <v>0</v>
      </c>
      <c r="O537" t="b">
        <f t="shared" si="14"/>
        <v>0</v>
      </c>
      <c r="P537" t="b">
        <f t="shared" si="15"/>
        <v>0</v>
      </c>
      <c r="Q537" t="str">
        <f t="shared" si="16"/>
        <v>Pas lundi</v>
      </c>
      <c r="R537" t="str">
        <f t="shared" si="17"/>
        <v>Pas mardi</v>
      </c>
      <c r="S537" t="str">
        <f t="shared" si="18"/>
        <v>Pas mercredi</v>
      </c>
      <c r="T537" t="str">
        <f t="shared" si="19"/>
        <v>Pas jeudi</v>
      </c>
      <c r="U537" t="str">
        <f t="shared" si="20"/>
        <v>Pas vendredi</v>
      </c>
      <c r="V537" t="str">
        <f t="shared" si="21"/>
        <v>Pas samedi</v>
      </c>
      <c r="W537" t="str">
        <f t="shared" si="22"/>
        <v>Pas dimanche</v>
      </c>
    </row>
    <row r="538" spans="14:23" x14ac:dyDescent="0.25">
      <c r="N538">
        <f t="shared" si="23"/>
        <v>0</v>
      </c>
      <c r="O538" t="b">
        <f t="shared" si="14"/>
        <v>0</v>
      </c>
      <c r="P538" t="b">
        <f t="shared" si="15"/>
        <v>0</v>
      </c>
      <c r="Q538" t="str">
        <f t="shared" si="16"/>
        <v>Pas lundi</v>
      </c>
      <c r="R538" t="str">
        <f t="shared" si="17"/>
        <v>Pas mardi</v>
      </c>
      <c r="S538" t="str">
        <f t="shared" si="18"/>
        <v>Pas mercredi</v>
      </c>
      <c r="T538" t="str">
        <f t="shared" si="19"/>
        <v>Pas jeudi</v>
      </c>
      <c r="U538" t="str">
        <f t="shared" si="20"/>
        <v>Pas vendredi</v>
      </c>
      <c r="V538" t="str">
        <f t="shared" si="21"/>
        <v>Pas samedi</v>
      </c>
      <c r="W538" t="str">
        <f t="shared" si="22"/>
        <v>Pas dimanche</v>
      </c>
    </row>
    <row r="539" spans="14:23" x14ac:dyDescent="0.25">
      <c r="N539">
        <f t="shared" si="23"/>
        <v>0</v>
      </c>
      <c r="O539" t="b">
        <f t="shared" si="14"/>
        <v>0</v>
      </c>
      <c r="P539" t="b">
        <f t="shared" si="15"/>
        <v>0</v>
      </c>
      <c r="Q539" t="str">
        <f t="shared" si="16"/>
        <v>Pas lundi</v>
      </c>
      <c r="R539" t="str">
        <f t="shared" si="17"/>
        <v>Pas mardi</v>
      </c>
      <c r="S539" t="str">
        <f t="shared" si="18"/>
        <v>Pas mercredi</v>
      </c>
      <c r="T539" t="str">
        <f t="shared" si="19"/>
        <v>Pas jeudi</v>
      </c>
      <c r="U539" t="str">
        <f t="shared" si="20"/>
        <v>Pas vendredi</v>
      </c>
      <c r="V539" t="str">
        <f t="shared" si="21"/>
        <v>Pas samedi</v>
      </c>
      <c r="W539" t="str">
        <f t="shared" si="22"/>
        <v>Pas dimanche</v>
      </c>
    </row>
    <row r="540" spans="14:23" x14ac:dyDescent="0.25">
      <c r="N540">
        <f t="shared" si="23"/>
        <v>0</v>
      </c>
      <c r="O540" t="b">
        <f t="shared" si="14"/>
        <v>0</v>
      </c>
      <c r="P540" t="b">
        <f t="shared" si="15"/>
        <v>0</v>
      </c>
      <c r="Q540" t="str">
        <f t="shared" si="16"/>
        <v>Pas lundi</v>
      </c>
      <c r="R540" t="str">
        <f t="shared" si="17"/>
        <v>Pas mardi</v>
      </c>
      <c r="S540" t="str">
        <f t="shared" si="18"/>
        <v>Pas mercredi</v>
      </c>
      <c r="T540" t="str">
        <f t="shared" si="19"/>
        <v>Pas jeudi</v>
      </c>
      <c r="U540" t="str">
        <f t="shared" si="20"/>
        <v>Pas vendredi</v>
      </c>
      <c r="V540" t="str">
        <f t="shared" si="21"/>
        <v>Pas samedi</v>
      </c>
      <c r="W540" t="str">
        <f t="shared" si="22"/>
        <v>Pas dimanche</v>
      </c>
    </row>
    <row r="541" spans="14:23" x14ac:dyDescent="0.25">
      <c r="N541">
        <f t="shared" si="23"/>
        <v>0</v>
      </c>
      <c r="O541" t="b">
        <f t="shared" si="14"/>
        <v>0</v>
      </c>
      <c r="P541" t="b">
        <f t="shared" si="15"/>
        <v>0</v>
      </c>
      <c r="Q541" t="str">
        <f t="shared" si="16"/>
        <v>Pas lundi</v>
      </c>
      <c r="R541" t="str">
        <f t="shared" si="17"/>
        <v>Pas mardi</v>
      </c>
      <c r="S541" t="str">
        <f t="shared" si="18"/>
        <v>Pas mercredi</v>
      </c>
      <c r="T541" t="str">
        <f t="shared" si="19"/>
        <v>Pas jeudi</v>
      </c>
      <c r="U541" t="str">
        <f t="shared" si="20"/>
        <v>Pas vendredi</v>
      </c>
      <c r="V541" t="str">
        <f t="shared" si="21"/>
        <v>Pas samedi</v>
      </c>
      <c r="W541" t="str">
        <f t="shared" si="22"/>
        <v>Pas dimanche</v>
      </c>
    </row>
    <row r="542" spans="14:23" x14ac:dyDescent="0.25">
      <c r="N542">
        <f t="shared" si="23"/>
        <v>0</v>
      </c>
      <c r="O542" t="b">
        <f t="shared" si="14"/>
        <v>0</v>
      </c>
      <c r="P542" t="b">
        <f t="shared" si="15"/>
        <v>0</v>
      </c>
      <c r="Q542" t="str">
        <f t="shared" si="16"/>
        <v>Pas lundi</v>
      </c>
      <c r="R542" t="str">
        <f t="shared" si="17"/>
        <v>Pas mardi</v>
      </c>
      <c r="S542" t="str">
        <f t="shared" si="18"/>
        <v>Pas mercredi</v>
      </c>
      <c r="T542" t="str">
        <f t="shared" si="19"/>
        <v>Pas jeudi</v>
      </c>
      <c r="U542" t="str">
        <f t="shared" si="20"/>
        <v>Pas vendredi</v>
      </c>
      <c r="V542" t="str">
        <f t="shared" si="21"/>
        <v>Pas samedi</v>
      </c>
      <c r="W542" t="str">
        <f t="shared" si="22"/>
        <v>Pas dimanche</v>
      </c>
    </row>
    <row r="543" spans="14:23" x14ac:dyDescent="0.25">
      <c r="N543">
        <f t="shared" si="23"/>
        <v>0</v>
      </c>
      <c r="O543" t="b">
        <f t="shared" si="14"/>
        <v>0</v>
      </c>
      <c r="P543" t="b">
        <f t="shared" si="15"/>
        <v>0</v>
      </c>
      <c r="Q543" t="str">
        <f t="shared" si="16"/>
        <v>Pas lundi</v>
      </c>
      <c r="R543" t="str">
        <f t="shared" si="17"/>
        <v>Pas mardi</v>
      </c>
      <c r="S543" t="str">
        <f t="shared" si="18"/>
        <v>Pas mercredi</v>
      </c>
      <c r="T543" t="str">
        <f t="shared" si="19"/>
        <v>Pas jeudi</v>
      </c>
      <c r="U543" t="str">
        <f t="shared" si="20"/>
        <v>Pas vendredi</v>
      </c>
      <c r="V543" t="str">
        <f t="shared" si="21"/>
        <v>Pas samedi</v>
      </c>
      <c r="W543" t="str">
        <f t="shared" si="22"/>
        <v>Pas dimanche</v>
      </c>
    </row>
    <row r="544" spans="14:23" x14ac:dyDescent="0.25">
      <c r="N544">
        <f t="shared" si="23"/>
        <v>0</v>
      </c>
      <c r="O544" t="b">
        <f t="shared" si="14"/>
        <v>0</v>
      </c>
      <c r="P544" t="b">
        <f t="shared" si="15"/>
        <v>0</v>
      </c>
      <c r="Q544" t="str">
        <f t="shared" si="16"/>
        <v>Pas lundi</v>
      </c>
      <c r="R544" t="str">
        <f t="shared" si="17"/>
        <v>Pas mardi</v>
      </c>
      <c r="S544" t="str">
        <f t="shared" si="18"/>
        <v>Pas mercredi</v>
      </c>
      <c r="T544" t="str">
        <f t="shared" si="19"/>
        <v>Pas jeudi</v>
      </c>
      <c r="U544" t="str">
        <f t="shared" si="20"/>
        <v>Pas vendredi</v>
      </c>
      <c r="V544" t="str">
        <f t="shared" si="21"/>
        <v>Pas samedi</v>
      </c>
      <c r="W544" t="str">
        <f t="shared" si="22"/>
        <v>Pas dimanche</v>
      </c>
    </row>
    <row r="545" spans="14:23" x14ac:dyDescent="0.25">
      <c r="N545">
        <f t="shared" si="23"/>
        <v>0</v>
      </c>
      <c r="O545" t="b">
        <f t="shared" si="14"/>
        <v>0</v>
      </c>
      <c r="P545" t="b">
        <f t="shared" si="15"/>
        <v>0</v>
      </c>
      <c r="Q545" t="str">
        <f t="shared" si="16"/>
        <v>Pas lundi</v>
      </c>
      <c r="R545" t="str">
        <f t="shared" si="17"/>
        <v>Pas mardi</v>
      </c>
      <c r="S545" t="str">
        <f t="shared" si="18"/>
        <v>Pas mercredi</v>
      </c>
      <c r="T545" t="str">
        <f t="shared" si="19"/>
        <v>Pas jeudi</v>
      </c>
      <c r="U545" t="str">
        <f t="shared" si="20"/>
        <v>Pas vendredi</v>
      </c>
      <c r="V545" t="str">
        <f t="shared" si="21"/>
        <v>Pas samedi</v>
      </c>
      <c r="W545" t="str">
        <f t="shared" si="22"/>
        <v>Pas dimanche</v>
      </c>
    </row>
    <row r="546" spans="14:23" x14ac:dyDescent="0.25">
      <c r="N546">
        <f t="shared" si="23"/>
        <v>0</v>
      </c>
      <c r="O546" t="b">
        <f t="shared" si="14"/>
        <v>0</v>
      </c>
      <c r="P546" t="b">
        <f t="shared" si="15"/>
        <v>0</v>
      </c>
      <c r="Q546" t="str">
        <f t="shared" si="16"/>
        <v>Pas lundi</v>
      </c>
      <c r="R546" t="str">
        <f t="shared" si="17"/>
        <v>Pas mardi</v>
      </c>
      <c r="S546" t="str">
        <f t="shared" si="18"/>
        <v>Pas mercredi</v>
      </c>
      <c r="T546" t="str">
        <f t="shared" si="19"/>
        <v>Pas jeudi</v>
      </c>
      <c r="U546" t="str">
        <f t="shared" si="20"/>
        <v>Pas vendredi</v>
      </c>
      <c r="V546" t="str">
        <f t="shared" si="21"/>
        <v>Pas samedi</v>
      </c>
      <c r="W546" t="str">
        <f t="shared" si="22"/>
        <v>Pas dimanche</v>
      </c>
    </row>
    <row r="547" spans="14:23" x14ac:dyDescent="0.25">
      <c r="N547">
        <f t="shared" si="23"/>
        <v>0</v>
      </c>
      <c r="O547" t="b">
        <f t="shared" si="14"/>
        <v>0</v>
      </c>
      <c r="P547" t="b">
        <f t="shared" si="15"/>
        <v>0</v>
      </c>
      <c r="Q547" t="str">
        <f t="shared" si="16"/>
        <v>Pas lundi</v>
      </c>
      <c r="R547" t="str">
        <f t="shared" si="17"/>
        <v>Pas mardi</v>
      </c>
      <c r="S547" t="str">
        <f t="shared" si="18"/>
        <v>Pas mercredi</v>
      </c>
      <c r="T547" t="str">
        <f t="shared" si="19"/>
        <v>Pas jeudi</v>
      </c>
      <c r="U547" t="str">
        <f t="shared" si="20"/>
        <v>Pas vendredi</v>
      </c>
      <c r="V547" t="str">
        <f t="shared" si="21"/>
        <v>Pas samedi</v>
      </c>
      <c r="W547" t="str">
        <f t="shared" si="22"/>
        <v>Pas dimanche</v>
      </c>
    </row>
    <row r="548" spans="14:23" x14ac:dyDescent="0.25">
      <c r="N548">
        <f t="shared" si="23"/>
        <v>0</v>
      </c>
      <c r="O548" t="b">
        <f t="shared" si="14"/>
        <v>0</v>
      </c>
      <c r="P548" t="b">
        <f t="shared" si="15"/>
        <v>0</v>
      </c>
      <c r="Q548" t="str">
        <f t="shared" si="16"/>
        <v>Pas lundi</v>
      </c>
      <c r="R548" t="str">
        <f t="shared" si="17"/>
        <v>Pas mardi</v>
      </c>
      <c r="S548" t="str">
        <f t="shared" si="18"/>
        <v>Pas mercredi</v>
      </c>
      <c r="T548" t="str">
        <f t="shared" si="19"/>
        <v>Pas jeudi</v>
      </c>
      <c r="U548" t="str">
        <f t="shared" si="20"/>
        <v>Pas vendredi</v>
      </c>
      <c r="V548" t="str">
        <f t="shared" si="21"/>
        <v>Pas samedi</v>
      </c>
      <c r="W548" t="str">
        <f t="shared" si="22"/>
        <v>Pas dimanche</v>
      </c>
    </row>
    <row r="549" spans="14:23" x14ac:dyDescent="0.25">
      <c r="N549">
        <f t="shared" si="23"/>
        <v>0</v>
      </c>
      <c r="O549" t="b">
        <f t="shared" si="14"/>
        <v>0</v>
      </c>
      <c r="P549" t="b">
        <f t="shared" si="15"/>
        <v>0</v>
      </c>
      <c r="Q549" t="str">
        <f t="shared" si="16"/>
        <v>Pas lundi</v>
      </c>
      <c r="R549" t="str">
        <f t="shared" si="17"/>
        <v>Pas mardi</v>
      </c>
      <c r="S549" t="str">
        <f t="shared" si="18"/>
        <v>Pas mercredi</v>
      </c>
      <c r="T549" t="str">
        <f t="shared" si="19"/>
        <v>Pas jeudi</v>
      </c>
      <c r="U549" t="str">
        <f t="shared" si="20"/>
        <v>Pas vendredi</v>
      </c>
      <c r="V549" t="str">
        <f t="shared" si="21"/>
        <v>Pas samedi</v>
      </c>
      <c r="W549" t="str">
        <f t="shared" si="22"/>
        <v>Pas dimanche</v>
      </c>
    </row>
    <row r="550" spans="14:23" x14ac:dyDescent="0.25">
      <c r="N550">
        <f t="shared" si="23"/>
        <v>0</v>
      </c>
      <c r="O550" t="b">
        <f t="shared" si="14"/>
        <v>0</v>
      </c>
      <c r="P550" t="b">
        <f t="shared" si="15"/>
        <v>0</v>
      </c>
      <c r="Q550" t="str">
        <f t="shared" si="16"/>
        <v>Pas lundi</v>
      </c>
      <c r="R550" t="str">
        <f t="shared" si="17"/>
        <v>Pas mardi</v>
      </c>
      <c r="S550" t="str">
        <f t="shared" si="18"/>
        <v>Pas mercredi</v>
      </c>
      <c r="T550" t="str">
        <f t="shared" si="19"/>
        <v>Pas jeudi</v>
      </c>
      <c r="U550" t="str">
        <f t="shared" si="20"/>
        <v>Pas vendredi</v>
      </c>
      <c r="V550" t="str">
        <f t="shared" si="21"/>
        <v>Pas samedi</v>
      </c>
      <c r="W550" t="str">
        <f t="shared" si="22"/>
        <v>Pas dimanche</v>
      </c>
    </row>
    <row r="551" spans="14:23" x14ac:dyDescent="0.25">
      <c r="N551">
        <f t="shared" si="23"/>
        <v>0</v>
      </c>
      <c r="O551" t="b">
        <f t="shared" si="14"/>
        <v>0</v>
      </c>
      <c r="P551" t="b">
        <f t="shared" si="15"/>
        <v>0</v>
      </c>
      <c r="Q551" t="str">
        <f t="shared" si="16"/>
        <v>Pas lundi</v>
      </c>
      <c r="R551" t="str">
        <f t="shared" si="17"/>
        <v>Pas mardi</v>
      </c>
      <c r="S551" t="str">
        <f t="shared" si="18"/>
        <v>Pas mercredi</v>
      </c>
      <c r="T551" t="str">
        <f t="shared" si="19"/>
        <v>Pas jeudi</v>
      </c>
      <c r="U551" t="str">
        <f t="shared" si="20"/>
        <v>Pas vendredi</v>
      </c>
      <c r="V551" t="str">
        <f t="shared" si="21"/>
        <v>Pas samedi</v>
      </c>
      <c r="W551" t="str">
        <f t="shared" si="22"/>
        <v>Pas dimanche</v>
      </c>
    </row>
    <row r="552" spans="14:23" x14ac:dyDescent="0.25">
      <c r="N552">
        <f t="shared" si="23"/>
        <v>0</v>
      </c>
      <c r="O552" t="b">
        <f t="shared" si="14"/>
        <v>0</v>
      </c>
      <c r="P552" t="b">
        <f t="shared" si="15"/>
        <v>0</v>
      </c>
      <c r="Q552" t="str">
        <f t="shared" si="16"/>
        <v>Pas lundi</v>
      </c>
      <c r="R552" t="str">
        <f t="shared" si="17"/>
        <v>Pas mardi</v>
      </c>
      <c r="S552" t="str">
        <f t="shared" si="18"/>
        <v>Pas mercredi</v>
      </c>
      <c r="T552" t="str">
        <f t="shared" si="19"/>
        <v>Pas jeudi</v>
      </c>
      <c r="U552" t="str">
        <f t="shared" si="20"/>
        <v>Pas vendredi</v>
      </c>
      <c r="V552" t="str">
        <f t="shared" si="21"/>
        <v>Pas samedi</v>
      </c>
      <c r="W552" t="str">
        <f t="shared" si="22"/>
        <v>Pas dimanche</v>
      </c>
    </row>
    <row r="553" spans="14:23" x14ac:dyDescent="0.25">
      <c r="N553">
        <f t="shared" si="23"/>
        <v>0</v>
      </c>
      <c r="O553" t="b">
        <f t="shared" si="14"/>
        <v>0</v>
      </c>
      <c r="P553" t="b">
        <f t="shared" si="15"/>
        <v>0</v>
      </c>
      <c r="Q553" t="str">
        <f t="shared" si="16"/>
        <v>Pas lundi</v>
      </c>
      <c r="R553" t="str">
        <f t="shared" si="17"/>
        <v>Pas mardi</v>
      </c>
      <c r="S553" t="str">
        <f t="shared" si="18"/>
        <v>Pas mercredi</v>
      </c>
      <c r="T553" t="str">
        <f t="shared" si="19"/>
        <v>Pas jeudi</v>
      </c>
      <c r="U553" t="str">
        <f t="shared" si="20"/>
        <v>Pas vendredi</v>
      </c>
      <c r="V553" t="str">
        <f t="shared" si="21"/>
        <v>Pas samedi</v>
      </c>
      <c r="W553" t="str">
        <f t="shared" si="22"/>
        <v>Pas dimanche</v>
      </c>
    </row>
    <row r="554" spans="14:23" x14ac:dyDescent="0.25">
      <c r="N554">
        <f t="shared" si="23"/>
        <v>0</v>
      </c>
      <c r="O554" t="b">
        <f t="shared" si="14"/>
        <v>0</v>
      </c>
      <c r="P554" t="b">
        <f t="shared" si="15"/>
        <v>0</v>
      </c>
      <c r="Q554" t="str">
        <f t="shared" si="16"/>
        <v>Pas lundi</v>
      </c>
      <c r="R554" t="str">
        <f t="shared" si="17"/>
        <v>Pas mardi</v>
      </c>
      <c r="S554" t="str">
        <f t="shared" si="18"/>
        <v>Pas mercredi</v>
      </c>
      <c r="T554" t="str">
        <f t="shared" si="19"/>
        <v>Pas jeudi</v>
      </c>
      <c r="U554" t="str">
        <f t="shared" si="20"/>
        <v>Pas vendredi</v>
      </c>
      <c r="V554" t="str">
        <f t="shared" si="21"/>
        <v>Pas samedi</v>
      </c>
      <c r="W554" t="str">
        <f t="shared" si="22"/>
        <v>Pas dimanche</v>
      </c>
    </row>
    <row r="555" spans="14:23" x14ac:dyDescent="0.25">
      <c r="N555">
        <f t="shared" si="23"/>
        <v>0</v>
      </c>
      <c r="O555" t="b">
        <f t="shared" si="14"/>
        <v>0</v>
      </c>
      <c r="P555" t="b">
        <f t="shared" si="15"/>
        <v>0</v>
      </c>
      <c r="Q555" t="str">
        <f t="shared" si="16"/>
        <v>Pas lundi</v>
      </c>
      <c r="R555" t="str">
        <f t="shared" si="17"/>
        <v>Pas mardi</v>
      </c>
      <c r="S555" t="str">
        <f t="shared" si="18"/>
        <v>Pas mercredi</v>
      </c>
      <c r="T555" t="str">
        <f t="shared" si="19"/>
        <v>Pas jeudi</v>
      </c>
      <c r="U555" t="str">
        <f t="shared" si="20"/>
        <v>Pas vendredi</v>
      </c>
      <c r="V555" t="str">
        <f t="shared" si="21"/>
        <v>Pas samedi</v>
      </c>
      <c r="W555" t="str">
        <f t="shared" si="22"/>
        <v>Pas dimanche</v>
      </c>
    </row>
    <row r="556" spans="14:23" x14ac:dyDescent="0.25">
      <c r="N556">
        <f t="shared" si="23"/>
        <v>0</v>
      </c>
      <c r="O556" t="b">
        <f t="shared" si="14"/>
        <v>0</v>
      </c>
      <c r="P556" t="b">
        <f t="shared" si="15"/>
        <v>0</v>
      </c>
      <c r="Q556" t="str">
        <f t="shared" si="16"/>
        <v>Pas lundi</v>
      </c>
      <c r="R556" t="str">
        <f t="shared" si="17"/>
        <v>Pas mardi</v>
      </c>
      <c r="S556" t="str">
        <f t="shared" si="18"/>
        <v>Pas mercredi</v>
      </c>
      <c r="T556" t="str">
        <f t="shared" si="19"/>
        <v>Pas jeudi</v>
      </c>
      <c r="U556" t="str">
        <f t="shared" si="20"/>
        <v>Pas vendredi</v>
      </c>
      <c r="V556" t="str">
        <f t="shared" si="21"/>
        <v>Pas samedi</v>
      </c>
      <c r="W556" t="str">
        <f t="shared" si="22"/>
        <v>Pas dimanche</v>
      </c>
    </row>
    <row r="557" spans="14:23" x14ac:dyDescent="0.25">
      <c r="N557">
        <f t="shared" si="23"/>
        <v>0</v>
      </c>
      <c r="O557" t="b">
        <f t="shared" si="14"/>
        <v>0</v>
      </c>
      <c r="P557" t="b">
        <f t="shared" si="15"/>
        <v>0</v>
      </c>
      <c r="Q557" t="str">
        <f t="shared" si="16"/>
        <v>Pas lundi</v>
      </c>
      <c r="R557" t="str">
        <f t="shared" si="17"/>
        <v>Pas mardi</v>
      </c>
      <c r="S557" t="str">
        <f t="shared" si="18"/>
        <v>Pas mercredi</v>
      </c>
      <c r="T557" t="str">
        <f t="shared" si="19"/>
        <v>Pas jeudi</v>
      </c>
      <c r="U557" t="str">
        <f t="shared" si="20"/>
        <v>Pas vendredi</v>
      </c>
      <c r="V557" t="str">
        <f t="shared" si="21"/>
        <v>Pas samedi</v>
      </c>
      <c r="W557" t="str">
        <f t="shared" si="22"/>
        <v>Pas dimanche</v>
      </c>
    </row>
    <row r="558" spans="14:23" x14ac:dyDescent="0.25">
      <c r="N558">
        <f t="shared" si="23"/>
        <v>0</v>
      </c>
      <c r="O558" t="b">
        <f t="shared" si="14"/>
        <v>0</v>
      </c>
      <c r="P558" t="b">
        <f t="shared" si="15"/>
        <v>0</v>
      </c>
      <c r="Q558" t="str">
        <f t="shared" si="16"/>
        <v>Pas lundi</v>
      </c>
      <c r="R558" t="str">
        <f t="shared" si="17"/>
        <v>Pas mardi</v>
      </c>
      <c r="S558" t="str">
        <f t="shared" si="18"/>
        <v>Pas mercredi</v>
      </c>
      <c r="T558" t="str">
        <f t="shared" si="19"/>
        <v>Pas jeudi</v>
      </c>
      <c r="U558" t="str">
        <f t="shared" si="20"/>
        <v>Pas vendredi</v>
      </c>
      <c r="V558" t="str">
        <f t="shared" si="21"/>
        <v>Pas samedi</v>
      </c>
      <c r="W558" t="str">
        <f t="shared" si="22"/>
        <v>Pas dimanche</v>
      </c>
    </row>
    <row r="559" spans="14:23" x14ac:dyDescent="0.25">
      <c r="N559">
        <f t="shared" si="23"/>
        <v>0</v>
      </c>
      <c r="O559" t="b">
        <f t="shared" si="14"/>
        <v>0</v>
      </c>
      <c r="P559" t="b">
        <f t="shared" si="15"/>
        <v>0</v>
      </c>
      <c r="Q559" t="str">
        <f t="shared" si="16"/>
        <v>Pas lundi</v>
      </c>
      <c r="R559" t="str">
        <f t="shared" si="17"/>
        <v>Pas mardi</v>
      </c>
      <c r="S559" t="str">
        <f t="shared" si="18"/>
        <v>Pas mercredi</v>
      </c>
      <c r="T559" t="str">
        <f t="shared" si="19"/>
        <v>Pas jeudi</v>
      </c>
      <c r="U559" t="str">
        <f t="shared" si="20"/>
        <v>Pas vendredi</v>
      </c>
      <c r="V559" t="str">
        <f t="shared" si="21"/>
        <v>Pas samedi</v>
      </c>
      <c r="W559" t="str">
        <f t="shared" si="22"/>
        <v>Pas dimanche</v>
      </c>
    </row>
    <row r="560" spans="14:23" x14ac:dyDescent="0.25">
      <c r="N560">
        <f t="shared" si="23"/>
        <v>0</v>
      </c>
      <c r="O560" t="b">
        <f t="shared" si="14"/>
        <v>0</v>
      </c>
      <c r="P560" t="b">
        <f t="shared" si="15"/>
        <v>0</v>
      </c>
      <c r="Q560" t="str">
        <f t="shared" si="16"/>
        <v>Pas lundi</v>
      </c>
      <c r="R560" t="str">
        <f t="shared" si="17"/>
        <v>Pas mardi</v>
      </c>
      <c r="S560" t="str">
        <f t="shared" si="18"/>
        <v>Pas mercredi</v>
      </c>
      <c r="T560" t="str">
        <f t="shared" si="19"/>
        <v>Pas jeudi</v>
      </c>
      <c r="U560" t="str">
        <f t="shared" si="20"/>
        <v>Pas vendredi</v>
      </c>
      <c r="V560" t="str">
        <f t="shared" si="21"/>
        <v>Pas samedi</v>
      </c>
      <c r="W560" t="str">
        <f t="shared" si="22"/>
        <v>Pas dimanche</v>
      </c>
    </row>
    <row r="561" spans="14:23" x14ac:dyDescent="0.25">
      <c r="N561">
        <f t="shared" si="23"/>
        <v>0</v>
      </c>
      <c r="O561" t="b">
        <f t="shared" si="14"/>
        <v>0</v>
      </c>
      <c r="P561" t="b">
        <f t="shared" si="15"/>
        <v>0</v>
      </c>
      <c r="Q561" t="str">
        <f t="shared" si="16"/>
        <v>Pas lundi</v>
      </c>
      <c r="R561" t="str">
        <f t="shared" si="17"/>
        <v>Pas mardi</v>
      </c>
      <c r="S561" t="str">
        <f t="shared" si="18"/>
        <v>Pas mercredi</v>
      </c>
      <c r="T561" t="str">
        <f t="shared" si="19"/>
        <v>Pas jeudi</v>
      </c>
      <c r="U561" t="str">
        <f t="shared" si="20"/>
        <v>Pas vendredi</v>
      </c>
      <c r="V561" t="str">
        <f t="shared" si="21"/>
        <v>Pas samedi</v>
      </c>
      <c r="W561" t="str">
        <f t="shared" si="22"/>
        <v>Pas dimanche</v>
      </c>
    </row>
    <row r="562" spans="14:23" x14ac:dyDescent="0.25">
      <c r="N562">
        <f t="shared" si="23"/>
        <v>0</v>
      </c>
      <c r="O562" t="b">
        <f t="shared" si="14"/>
        <v>0</v>
      </c>
      <c r="P562" t="b">
        <f t="shared" si="15"/>
        <v>0</v>
      </c>
      <c r="Q562" t="str">
        <f t="shared" si="16"/>
        <v>Pas lundi</v>
      </c>
      <c r="R562" t="str">
        <f t="shared" si="17"/>
        <v>Pas mardi</v>
      </c>
      <c r="S562" t="str">
        <f t="shared" si="18"/>
        <v>Pas mercredi</v>
      </c>
      <c r="T562" t="str">
        <f t="shared" si="19"/>
        <v>Pas jeudi</v>
      </c>
      <c r="U562" t="str">
        <f t="shared" si="20"/>
        <v>Pas vendredi</v>
      </c>
      <c r="V562" t="str">
        <f t="shared" si="21"/>
        <v>Pas samedi</v>
      </c>
      <c r="W562" t="str">
        <f t="shared" si="22"/>
        <v>Pas dimanche</v>
      </c>
    </row>
    <row r="563" spans="14:23" x14ac:dyDescent="0.25">
      <c r="N563">
        <f t="shared" si="23"/>
        <v>0</v>
      </c>
      <c r="O563" t="b">
        <f t="shared" si="14"/>
        <v>0</v>
      </c>
      <c r="P563" t="b">
        <f t="shared" si="15"/>
        <v>0</v>
      </c>
      <c r="Q563" t="str">
        <f t="shared" si="16"/>
        <v>Pas lundi</v>
      </c>
      <c r="R563" t="str">
        <f t="shared" si="17"/>
        <v>Pas mardi</v>
      </c>
      <c r="S563" t="str">
        <f t="shared" si="18"/>
        <v>Pas mercredi</v>
      </c>
      <c r="T563" t="str">
        <f t="shared" si="19"/>
        <v>Pas jeudi</v>
      </c>
      <c r="U563" t="str">
        <f t="shared" si="20"/>
        <v>Pas vendredi</v>
      </c>
      <c r="V563" t="str">
        <f t="shared" si="21"/>
        <v>Pas samedi</v>
      </c>
      <c r="W563" t="str">
        <f t="shared" si="22"/>
        <v>Pas dimanche</v>
      </c>
    </row>
    <row r="564" spans="14:23" x14ac:dyDescent="0.25">
      <c r="N564">
        <f t="shared" si="23"/>
        <v>0</v>
      </c>
      <c r="O564" t="b">
        <f t="shared" ref="O564:O600" si="24">IF(D564="ROUTINE",IF(E564&gt;1440,2,1))</f>
        <v>0</v>
      </c>
      <c r="P564" t="b">
        <f t="shared" ref="P564:P600" si="25">IF(D564="URGENT",IF(E564&gt;1440,2,1))</f>
        <v>0</v>
      </c>
      <c r="Q564" t="str">
        <f t="shared" ref="Q564:Q600" si="26">IF(C564="Lundi",N564,"Pas lundi")</f>
        <v>Pas lundi</v>
      </c>
      <c r="R564" t="str">
        <f t="shared" ref="R564:R600" si="27">IF(C564="Mardi",N564,"Pas mardi")</f>
        <v>Pas mardi</v>
      </c>
      <c r="S564" t="str">
        <f t="shared" ref="S564:S600" si="28">IF(C564="Mercredi",N564,"Pas mercredi")</f>
        <v>Pas mercredi</v>
      </c>
      <c r="T564" t="str">
        <f t="shared" ref="T564:T600" si="29">IF(C564="Jeudi",N564,"Pas jeudi")</f>
        <v>Pas jeudi</v>
      </c>
      <c r="U564" t="str">
        <f t="shared" ref="U564:U600" si="30">IF(C564="Vendredi",N564,"Pas vendredi")</f>
        <v>Pas vendredi</v>
      </c>
      <c r="V564" t="str">
        <f t="shared" ref="V564:V600" si="31">IF(C564="Samedi",N564,"Pas samedi")</f>
        <v>Pas samedi</v>
      </c>
      <c r="W564" t="str">
        <f t="shared" ref="W564:W600" si="32">IF(C564="Dimanche",N564,"Pas dimanche")</f>
        <v>Pas dimanche</v>
      </c>
    </row>
    <row r="565" spans="14:23" x14ac:dyDescent="0.25">
      <c r="N565">
        <f t="shared" ref="N565:N600" si="33">O565+P565</f>
        <v>0</v>
      </c>
      <c r="O565" t="b">
        <f t="shared" si="24"/>
        <v>0</v>
      </c>
      <c r="P565" t="b">
        <f t="shared" si="25"/>
        <v>0</v>
      </c>
      <c r="Q565" t="str">
        <f t="shared" si="26"/>
        <v>Pas lundi</v>
      </c>
      <c r="R565" t="str">
        <f t="shared" si="27"/>
        <v>Pas mardi</v>
      </c>
      <c r="S565" t="str">
        <f t="shared" si="28"/>
        <v>Pas mercredi</v>
      </c>
      <c r="T565" t="str">
        <f t="shared" si="29"/>
        <v>Pas jeudi</v>
      </c>
      <c r="U565" t="str">
        <f t="shared" si="30"/>
        <v>Pas vendredi</v>
      </c>
      <c r="V565" t="str">
        <f t="shared" si="31"/>
        <v>Pas samedi</v>
      </c>
      <c r="W565" t="str">
        <f t="shared" si="32"/>
        <v>Pas dimanche</v>
      </c>
    </row>
    <row r="566" spans="14:23" x14ac:dyDescent="0.25">
      <c r="N566">
        <f t="shared" si="33"/>
        <v>0</v>
      </c>
      <c r="O566" t="b">
        <f t="shared" si="24"/>
        <v>0</v>
      </c>
      <c r="P566" t="b">
        <f t="shared" si="25"/>
        <v>0</v>
      </c>
      <c r="Q566" t="str">
        <f t="shared" si="26"/>
        <v>Pas lundi</v>
      </c>
      <c r="R566" t="str">
        <f t="shared" si="27"/>
        <v>Pas mardi</v>
      </c>
      <c r="S566" t="str">
        <f t="shared" si="28"/>
        <v>Pas mercredi</v>
      </c>
      <c r="T566" t="str">
        <f t="shared" si="29"/>
        <v>Pas jeudi</v>
      </c>
      <c r="U566" t="str">
        <f t="shared" si="30"/>
        <v>Pas vendredi</v>
      </c>
      <c r="V566" t="str">
        <f t="shared" si="31"/>
        <v>Pas samedi</v>
      </c>
      <c r="W566" t="str">
        <f t="shared" si="32"/>
        <v>Pas dimanche</v>
      </c>
    </row>
    <row r="567" spans="14:23" x14ac:dyDescent="0.25">
      <c r="N567">
        <f t="shared" si="33"/>
        <v>0</v>
      </c>
      <c r="O567" t="b">
        <f t="shared" si="24"/>
        <v>0</v>
      </c>
      <c r="P567" t="b">
        <f t="shared" si="25"/>
        <v>0</v>
      </c>
      <c r="Q567" t="str">
        <f t="shared" si="26"/>
        <v>Pas lundi</v>
      </c>
      <c r="R567" t="str">
        <f t="shared" si="27"/>
        <v>Pas mardi</v>
      </c>
      <c r="S567" t="str">
        <f t="shared" si="28"/>
        <v>Pas mercredi</v>
      </c>
      <c r="T567" t="str">
        <f t="shared" si="29"/>
        <v>Pas jeudi</v>
      </c>
      <c r="U567" t="str">
        <f t="shared" si="30"/>
        <v>Pas vendredi</v>
      </c>
      <c r="V567" t="str">
        <f t="shared" si="31"/>
        <v>Pas samedi</v>
      </c>
      <c r="W567" t="str">
        <f t="shared" si="32"/>
        <v>Pas dimanche</v>
      </c>
    </row>
    <row r="568" spans="14:23" x14ac:dyDescent="0.25">
      <c r="N568">
        <f t="shared" si="33"/>
        <v>0</v>
      </c>
      <c r="O568" t="b">
        <f t="shared" si="24"/>
        <v>0</v>
      </c>
      <c r="P568" t="b">
        <f t="shared" si="25"/>
        <v>0</v>
      </c>
      <c r="Q568" t="str">
        <f t="shared" si="26"/>
        <v>Pas lundi</v>
      </c>
      <c r="R568" t="str">
        <f t="shared" si="27"/>
        <v>Pas mardi</v>
      </c>
      <c r="S568" t="str">
        <f t="shared" si="28"/>
        <v>Pas mercredi</v>
      </c>
      <c r="T568" t="str">
        <f t="shared" si="29"/>
        <v>Pas jeudi</v>
      </c>
      <c r="U568" t="str">
        <f t="shared" si="30"/>
        <v>Pas vendredi</v>
      </c>
      <c r="V568" t="str">
        <f t="shared" si="31"/>
        <v>Pas samedi</v>
      </c>
      <c r="W568" t="str">
        <f t="shared" si="32"/>
        <v>Pas dimanche</v>
      </c>
    </row>
    <row r="569" spans="14:23" x14ac:dyDescent="0.25">
      <c r="N569">
        <f t="shared" si="33"/>
        <v>0</v>
      </c>
      <c r="O569" t="b">
        <f t="shared" si="24"/>
        <v>0</v>
      </c>
      <c r="P569" t="b">
        <f t="shared" si="25"/>
        <v>0</v>
      </c>
      <c r="Q569" t="str">
        <f t="shared" si="26"/>
        <v>Pas lundi</v>
      </c>
      <c r="R569" t="str">
        <f t="shared" si="27"/>
        <v>Pas mardi</v>
      </c>
      <c r="S569" t="str">
        <f t="shared" si="28"/>
        <v>Pas mercredi</v>
      </c>
      <c r="T569" t="str">
        <f t="shared" si="29"/>
        <v>Pas jeudi</v>
      </c>
      <c r="U569" t="str">
        <f t="shared" si="30"/>
        <v>Pas vendredi</v>
      </c>
      <c r="V569" t="str">
        <f t="shared" si="31"/>
        <v>Pas samedi</v>
      </c>
      <c r="W569" t="str">
        <f t="shared" si="32"/>
        <v>Pas dimanche</v>
      </c>
    </row>
    <row r="570" spans="14:23" x14ac:dyDescent="0.25">
      <c r="N570">
        <f t="shared" si="33"/>
        <v>0</v>
      </c>
      <c r="O570" t="b">
        <f t="shared" si="24"/>
        <v>0</v>
      </c>
      <c r="P570" t="b">
        <f t="shared" si="25"/>
        <v>0</v>
      </c>
      <c r="Q570" t="str">
        <f t="shared" si="26"/>
        <v>Pas lundi</v>
      </c>
      <c r="R570" t="str">
        <f t="shared" si="27"/>
        <v>Pas mardi</v>
      </c>
      <c r="S570" t="str">
        <f t="shared" si="28"/>
        <v>Pas mercredi</v>
      </c>
      <c r="T570" t="str">
        <f t="shared" si="29"/>
        <v>Pas jeudi</v>
      </c>
      <c r="U570" t="str">
        <f t="shared" si="30"/>
        <v>Pas vendredi</v>
      </c>
      <c r="V570" t="str">
        <f t="shared" si="31"/>
        <v>Pas samedi</v>
      </c>
      <c r="W570" t="str">
        <f t="shared" si="32"/>
        <v>Pas dimanche</v>
      </c>
    </row>
    <row r="571" spans="14:23" x14ac:dyDescent="0.25">
      <c r="N571">
        <f t="shared" si="33"/>
        <v>0</v>
      </c>
      <c r="O571" t="b">
        <f t="shared" si="24"/>
        <v>0</v>
      </c>
      <c r="P571" t="b">
        <f t="shared" si="25"/>
        <v>0</v>
      </c>
      <c r="Q571" t="str">
        <f t="shared" si="26"/>
        <v>Pas lundi</v>
      </c>
      <c r="R571" t="str">
        <f t="shared" si="27"/>
        <v>Pas mardi</v>
      </c>
      <c r="S571" t="str">
        <f t="shared" si="28"/>
        <v>Pas mercredi</v>
      </c>
      <c r="T571" t="str">
        <f t="shared" si="29"/>
        <v>Pas jeudi</v>
      </c>
      <c r="U571" t="str">
        <f t="shared" si="30"/>
        <v>Pas vendredi</v>
      </c>
      <c r="V571" t="str">
        <f t="shared" si="31"/>
        <v>Pas samedi</v>
      </c>
      <c r="W571" t="str">
        <f t="shared" si="32"/>
        <v>Pas dimanche</v>
      </c>
    </row>
    <row r="572" spans="14:23" x14ac:dyDescent="0.25">
      <c r="N572">
        <f t="shared" si="33"/>
        <v>0</v>
      </c>
      <c r="O572" t="b">
        <f t="shared" si="24"/>
        <v>0</v>
      </c>
      <c r="P572" t="b">
        <f t="shared" si="25"/>
        <v>0</v>
      </c>
      <c r="Q572" t="str">
        <f t="shared" si="26"/>
        <v>Pas lundi</v>
      </c>
      <c r="R572" t="str">
        <f t="shared" si="27"/>
        <v>Pas mardi</v>
      </c>
      <c r="S572" t="str">
        <f t="shared" si="28"/>
        <v>Pas mercredi</v>
      </c>
      <c r="T572" t="str">
        <f t="shared" si="29"/>
        <v>Pas jeudi</v>
      </c>
      <c r="U572" t="str">
        <f t="shared" si="30"/>
        <v>Pas vendredi</v>
      </c>
      <c r="V572" t="str">
        <f t="shared" si="31"/>
        <v>Pas samedi</v>
      </c>
      <c r="W572" t="str">
        <f t="shared" si="32"/>
        <v>Pas dimanche</v>
      </c>
    </row>
    <row r="573" spans="14:23" x14ac:dyDescent="0.25">
      <c r="N573">
        <f t="shared" si="33"/>
        <v>0</v>
      </c>
      <c r="O573" t="b">
        <f t="shared" si="24"/>
        <v>0</v>
      </c>
      <c r="P573" t="b">
        <f t="shared" si="25"/>
        <v>0</v>
      </c>
      <c r="Q573" t="str">
        <f t="shared" si="26"/>
        <v>Pas lundi</v>
      </c>
      <c r="R573" t="str">
        <f t="shared" si="27"/>
        <v>Pas mardi</v>
      </c>
      <c r="S573" t="str">
        <f t="shared" si="28"/>
        <v>Pas mercredi</v>
      </c>
      <c r="T573" t="str">
        <f t="shared" si="29"/>
        <v>Pas jeudi</v>
      </c>
      <c r="U573" t="str">
        <f t="shared" si="30"/>
        <v>Pas vendredi</v>
      </c>
      <c r="V573" t="str">
        <f t="shared" si="31"/>
        <v>Pas samedi</v>
      </c>
      <c r="W573" t="str">
        <f t="shared" si="32"/>
        <v>Pas dimanche</v>
      </c>
    </row>
    <row r="574" spans="14:23" x14ac:dyDescent="0.25">
      <c r="N574">
        <f t="shared" si="33"/>
        <v>0</v>
      </c>
      <c r="O574" t="b">
        <f t="shared" si="24"/>
        <v>0</v>
      </c>
      <c r="P574" t="b">
        <f t="shared" si="25"/>
        <v>0</v>
      </c>
      <c r="Q574" t="str">
        <f t="shared" si="26"/>
        <v>Pas lundi</v>
      </c>
      <c r="R574" t="str">
        <f t="shared" si="27"/>
        <v>Pas mardi</v>
      </c>
      <c r="S574" t="str">
        <f t="shared" si="28"/>
        <v>Pas mercredi</v>
      </c>
      <c r="T574" t="str">
        <f t="shared" si="29"/>
        <v>Pas jeudi</v>
      </c>
      <c r="U574" t="str">
        <f t="shared" si="30"/>
        <v>Pas vendredi</v>
      </c>
      <c r="V574" t="str">
        <f t="shared" si="31"/>
        <v>Pas samedi</v>
      </c>
      <c r="W574" t="str">
        <f t="shared" si="32"/>
        <v>Pas dimanche</v>
      </c>
    </row>
    <row r="575" spans="14:23" x14ac:dyDescent="0.25">
      <c r="N575">
        <f t="shared" si="33"/>
        <v>0</v>
      </c>
      <c r="O575" t="b">
        <f t="shared" si="24"/>
        <v>0</v>
      </c>
      <c r="P575" t="b">
        <f t="shared" si="25"/>
        <v>0</v>
      </c>
      <c r="Q575" t="str">
        <f t="shared" si="26"/>
        <v>Pas lundi</v>
      </c>
      <c r="R575" t="str">
        <f t="shared" si="27"/>
        <v>Pas mardi</v>
      </c>
      <c r="S575" t="str">
        <f t="shared" si="28"/>
        <v>Pas mercredi</v>
      </c>
      <c r="T575" t="str">
        <f t="shared" si="29"/>
        <v>Pas jeudi</v>
      </c>
      <c r="U575" t="str">
        <f t="shared" si="30"/>
        <v>Pas vendredi</v>
      </c>
      <c r="V575" t="str">
        <f t="shared" si="31"/>
        <v>Pas samedi</v>
      </c>
      <c r="W575" t="str">
        <f t="shared" si="32"/>
        <v>Pas dimanche</v>
      </c>
    </row>
    <row r="576" spans="14:23" x14ac:dyDescent="0.25">
      <c r="N576">
        <f t="shared" si="33"/>
        <v>0</v>
      </c>
      <c r="O576" t="b">
        <f t="shared" si="24"/>
        <v>0</v>
      </c>
      <c r="P576" t="b">
        <f t="shared" si="25"/>
        <v>0</v>
      </c>
      <c r="Q576" t="str">
        <f t="shared" si="26"/>
        <v>Pas lundi</v>
      </c>
      <c r="R576" t="str">
        <f t="shared" si="27"/>
        <v>Pas mardi</v>
      </c>
      <c r="S576" t="str">
        <f t="shared" si="28"/>
        <v>Pas mercredi</v>
      </c>
      <c r="T576" t="str">
        <f t="shared" si="29"/>
        <v>Pas jeudi</v>
      </c>
      <c r="U576" t="str">
        <f t="shared" si="30"/>
        <v>Pas vendredi</v>
      </c>
      <c r="V576" t="str">
        <f t="shared" si="31"/>
        <v>Pas samedi</v>
      </c>
      <c r="W576" t="str">
        <f t="shared" si="32"/>
        <v>Pas dimanche</v>
      </c>
    </row>
    <row r="577" spans="14:23" x14ac:dyDescent="0.25">
      <c r="N577">
        <f t="shared" si="33"/>
        <v>0</v>
      </c>
      <c r="O577" t="b">
        <f t="shared" si="24"/>
        <v>0</v>
      </c>
      <c r="P577" t="b">
        <f t="shared" si="25"/>
        <v>0</v>
      </c>
      <c r="Q577" t="str">
        <f t="shared" si="26"/>
        <v>Pas lundi</v>
      </c>
      <c r="R577" t="str">
        <f t="shared" si="27"/>
        <v>Pas mardi</v>
      </c>
      <c r="S577" t="str">
        <f t="shared" si="28"/>
        <v>Pas mercredi</v>
      </c>
      <c r="T577" t="str">
        <f t="shared" si="29"/>
        <v>Pas jeudi</v>
      </c>
      <c r="U577" t="str">
        <f t="shared" si="30"/>
        <v>Pas vendredi</v>
      </c>
      <c r="V577" t="str">
        <f t="shared" si="31"/>
        <v>Pas samedi</v>
      </c>
      <c r="W577" t="str">
        <f t="shared" si="32"/>
        <v>Pas dimanche</v>
      </c>
    </row>
    <row r="578" spans="14:23" x14ac:dyDescent="0.25">
      <c r="N578">
        <f t="shared" si="33"/>
        <v>0</v>
      </c>
      <c r="O578" t="b">
        <f t="shared" si="24"/>
        <v>0</v>
      </c>
      <c r="P578" t="b">
        <f t="shared" si="25"/>
        <v>0</v>
      </c>
      <c r="Q578" t="str">
        <f t="shared" si="26"/>
        <v>Pas lundi</v>
      </c>
      <c r="R578" t="str">
        <f t="shared" si="27"/>
        <v>Pas mardi</v>
      </c>
      <c r="S578" t="str">
        <f t="shared" si="28"/>
        <v>Pas mercredi</v>
      </c>
      <c r="T578" t="str">
        <f t="shared" si="29"/>
        <v>Pas jeudi</v>
      </c>
      <c r="U578" t="str">
        <f t="shared" si="30"/>
        <v>Pas vendredi</v>
      </c>
      <c r="V578" t="str">
        <f t="shared" si="31"/>
        <v>Pas samedi</v>
      </c>
      <c r="W578" t="str">
        <f t="shared" si="32"/>
        <v>Pas dimanche</v>
      </c>
    </row>
    <row r="579" spans="14:23" x14ac:dyDescent="0.25">
      <c r="N579">
        <f t="shared" si="33"/>
        <v>0</v>
      </c>
      <c r="O579" t="b">
        <f t="shared" si="24"/>
        <v>0</v>
      </c>
      <c r="P579" t="b">
        <f t="shared" si="25"/>
        <v>0</v>
      </c>
      <c r="Q579" t="str">
        <f t="shared" si="26"/>
        <v>Pas lundi</v>
      </c>
      <c r="R579" t="str">
        <f t="shared" si="27"/>
        <v>Pas mardi</v>
      </c>
      <c r="S579" t="str">
        <f t="shared" si="28"/>
        <v>Pas mercredi</v>
      </c>
      <c r="T579" t="str">
        <f t="shared" si="29"/>
        <v>Pas jeudi</v>
      </c>
      <c r="U579" t="str">
        <f t="shared" si="30"/>
        <v>Pas vendredi</v>
      </c>
      <c r="V579" t="str">
        <f t="shared" si="31"/>
        <v>Pas samedi</v>
      </c>
      <c r="W579" t="str">
        <f t="shared" si="32"/>
        <v>Pas dimanche</v>
      </c>
    </row>
    <row r="580" spans="14:23" x14ac:dyDescent="0.25">
      <c r="N580">
        <f t="shared" si="33"/>
        <v>0</v>
      </c>
      <c r="O580" t="b">
        <f t="shared" si="24"/>
        <v>0</v>
      </c>
      <c r="P580" t="b">
        <f t="shared" si="25"/>
        <v>0</v>
      </c>
      <c r="Q580" t="str">
        <f t="shared" si="26"/>
        <v>Pas lundi</v>
      </c>
      <c r="R580" t="str">
        <f t="shared" si="27"/>
        <v>Pas mardi</v>
      </c>
      <c r="S580" t="str">
        <f t="shared" si="28"/>
        <v>Pas mercredi</v>
      </c>
      <c r="T580" t="str">
        <f t="shared" si="29"/>
        <v>Pas jeudi</v>
      </c>
      <c r="U580" t="str">
        <f t="shared" si="30"/>
        <v>Pas vendredi</v>
      </c>
      <c r="V580" t="str">
        <f t="shared" si="31"/>
        <v>Pas samedi</v>
      </c>
      <c r="W580" t="str">
        <f t="shared" si="32"/>
        <v>Pas dimanche</v>
      </c>
    </row>
    <row r="581" spans="14:23" x14ac:dyDescent="0.25">
      <c r="N581">
        <f t="shared" si="33"/>
        <v>0</v>
      </c>
      <c r="O581" t="b">
        <f t="shared" si="24"/>
        <v>0</v>
      </c>
      <c r="P581" t="b">
        <f t="shared" si="25"/>
        <v>0</v>
      </c>
      <c r="Q581" t="str">
        <f t="shared" si="26"/>
        <v>Pas lundi</v>
      </c>
      <c r="R581" t="str">
        <f t="shared" si="27"/>
        <v>Pas mardi</v>
      </c>
      <c r="S581" t="str">
        <f t="shared" si="28"/>
        <v>Pas mercredi</v>
      </c>
      <c r="T581" t="str">
        <f t="shared" si="29"/>
        <v>Pas jeudi</v>
      </c>
      <c r="U581" t="str">
        <f t="shared" si="30"/>
        <v>Pas vendredi</v>
      </c>
      <c r="V581" t="str">
        <f t="shared" si="31"/>
        <v>Pas samedi</v>
      </c>
      <c r="W581" t="str">
        <f t="shared" si="32"/>
        <v>Pas dimanche</v>
      </c>
    </row>
    <row r="582" spans="14:23" x14ac:dyDescent="0.25">
      <c r="N582">
        <f t="shared" si="33"/>
        <v>0</v>
      </c>
      <c r="O582" t="b">
        <f t="shared" si="24"/>
        <v>0</v>
      </c>
      <c r="P582" t="b">
        <f t="shared" si="25"/>
        <v>0</v>
      </c>
      <c r="Q582" t="str">
        <f t="shared" si="26"/>
        <v>Pas lundi</v>
      </c>
      <c r="R582" t="str">
        <f t="shared" si="27"/>
        <v>Pas mardi</v>
      </c>
      <c r="S582" t="str">
        <f t="shared" si="28"/>
        <v>Pas mercredi</v>
      </c>
      <c r="T582" t="str">
        <f t="shared" si="29"/>
        <v>Pas jeudi</v>
      </c>
      <c r="U582" t="str">
        <f t="shared" si="30"/>
        <v>Pas vendredi</v>
      </c>
      <c r="V582" t="str">
        <f t="shared" si="31"/>
        <v>Pas samedi</v>
      </c>
      <c r="W582" t="str">
        <f t="shared" si="32"/>
        <v>Pas dimanche</v>
      </c>
    </row>
    <row r="583" spans="14:23" x14ac:dyDescent="0.25">
      <c r="N583">
        <f t="shared" si="33"/>
        <v>0</v>
      </c>
      <c r="O583" t="b">
        <f t="shared" si="24"/>
        <v>0</v>
      </c>
      <c r="P583" t="b">
        <f t="shared" si="25"/>
        <v>0</v>
      </c>
      <c r="Q583" t="str">
        <f t="shared" si="26"/>
        <v>Pas lundi</v>
      </c>
      <c r="R583" t="str">
        <f t="shared" si="27"/>
        <v>Pas mardi</v>
      </c>
      <c r="S583" t="str">
        <f t="shared" si="28"/>
        <v>Pas mercredi</v>
      </c>
      <c r="T583" t="str">
        <f t="shared" si="29"/>
        <v>Pas jeudi</v>
      </c>
      <c r="U583" t="str">
        <f t="shared" si="30"/>
        <v>Pas vendredi</v>
      </c>
      <c r="V583" t="str">
        <f t="shared" si="31"/>
        <v>Pas samedi</v>
      </c>
      <c r="W583" t="str">
        <f t="shared" si="32"/>
        <v>Pas dimanche</v>
      </c>
    </row>
    <row r="584" spans="14:23" x14ac:dyDescent="0.25">
      <c r="N584">
        <f t="shared" si="33"/>
        <v>0</v>
      </c>
      <c r="O584" t="b">
        <f t="shared" si="24"/>
        <v>0</v>
      </c>
      <c r="P584" t="b">
        <f t="shared" si="25"/>
        <v>0</v>
      </c>
      <c r="Q584" t="str">
        <f t="shared" si="26"/>
        <v>Pas lundi</v>
      </c>
      <c r="R584" t="str">
        <f t="shared" si="27"/>
        <v>Pas mardi</v>
      </c>
      <c r="S584" t="str">
        <f t="shared" si="28"/>
        <v>Pas mercredi</v>
      </c>
      <c r="T584" t="str">
        <f t="shared" si="29"/>
        <v>Pas jeudi</v>
      </c>
      <c r="U584" t="str">
        <f t="shared" si="30"/>
        <v>Pas vendredi</v>
      </c>
      <c r="V584" t="str">
        <f t="shared" si="31"/>
        <v>Pas samedi</v>
      </c>
      <c r="W584" t="str">
        <f t="shared" si="32"/>
        <v>Pas dimanche</v>
      </c>
    </row>
    <row r="585" spans="14:23" x14ac:dyDescent="0.25">
      <c r="N585">
        <f t="shared" si="33"/>
        <v>0</v>
      </c>
      <c r="O585" t="b">
        <f t="shared" si="24"/>
        <v>0</v>
      </c>
      <c r="P585" t="b">
        <f t="shared" si="25"/>
        <v>0</v>
      </c>
      <c r="Q585" t="str">
        <f t="shared" si="26"/>
        <v>Pas lundi</v>
      </c>
      <c r="R585" t="str">
        <f t="shared" si="27"/>
        <v>Pas mardi</v>
      </c>
      <c r="S585" t="str">
        <f t="shared" si="28"/>
        <v>Pas mercredi</v>
      </c>
      <c r="T585" t="str">
        <f t="shared" si="29"/>
        <v>Pas jeudi</v>
      </c>
      <c r="U585" t="str">
        <f t="shared" si="30"/>
        <v>Pas vendredi</v>
      </c>
      <c r="V585" t="str">
        <f t="shared" si="31"/>
        <v>Pas samedi</v>
      </c>
      <c r="W585" t="str">
        <f t="shared" si="32"/>
        <v>Pas dimanche</v>
      </c>
    </row>
    <row r="586" spans="14:23" x14ac:dyDescent="0.25">
      <c r="N586">
        <f t="shared" si="33"/>
        <v>0</v>
      </c>
      <c r="O586" t="b">
        <f t="shared" si="24"/>
        <v>0</v>
      </c>
      <c r="P586" t="b">
        <f t="shared" si="25"/>
        <v>0</v>
      </c>
      <c r="Q586" t="str">
        <f t="shared" si="26"/>
        <v>Pas lundi</v>
      </c>
      <c r="R586" t="str">
        <f t="shared" si="27"/>
        <v>Pas mardi</v>
      </c>
      <c r="S586" t="str">
        <f t="shared" si="28"/>
        <v>Pas mercredi</v>
      </c>
      <c r="T586" t="str">
        <f t="shared" si="29"/>
        <v>Pas jeudi</v>
      </c>
      <c r="U586" t="str">
        <f t="shared" si="30"/>
        <v>Pas vendredi</v>
      </c>
      <c r="V586" t="str">
        <f t="shared" si="31"/>
        <v>Pas samedi</v>
      </c>
      <c r="W586" t="str">
        <f t="shared" si="32"/>
        <v>Pas dimanche</v>
      </c>
    </row>
    <row r="587" spans="14:23" x14ac:dyDescent="0.25">
      <c r="N587">
        <f t="shared" si="33"/>
        <v>0</v>
      </c>
      <c r="O587" t="b">
        <f t="shared" si="24"/>
        <v>0</v>
      </c>
      <c r="P587" t="b">
        <f t="shared" si="25"/>
        <v>0</v>
      </c>
      <c r="Q587" t="str">
        <f t="shared" si="26"/>
        <v>Pas lundi</v>
      </c>
      <c r="R587" t="str">
        <f t="shared" si="27"/>
        <v>Pas mardi</v>
      </c>
      <c r="S587" t="str">
        <f t="shared" si="28"/>
        <v>Pas mercredi</v>
      </c>
      <c r="T587" t="str">
        <f t="shared" si="29"/>
        <v>Pas jeudi</v>
      </c>
      <c r="U587" t="str">
        <f t="shared" si="30"/>
        <v>Pas vendredi</v>
      </c>
      <c r="V587" t="str">
        <f t="shared" si="31"/>
        <v>Pas samedi</v>
      </c>
      <c r="W587" t="str">
        <f t="shared" si="32"/>
        <v>Pas dimanche</v>
      </c>
    </row>
    <row r="588" spans="14:23" x14ac:dyDescent="0.25">
      <c r="N588">
        <f t="shared" si="33"/>
        <v>0</v>
      </c>
      <c r="O588" t="b">
        <f t="shared" si="24"/>
        <v>0</v>
      </c>
      <c r="P588" t="b">
        <f t="shared" si="25"/>
        <v>0</v>
      </c>
      <c r="Q588" t="str">
        <f t="shared" si="26"/>
        <v>Pas lundi</v>
      </c>
      <c r="R588" t="str">
        <f t="shared" si="27"/>
        <v>Pas mardi</v>
      </c>
      <c r="S588" t="str">
        <f t="shared" si="28"/>
        <v>Pas mercredi</v>
      </c>
      <c r="T588" t="str">
        <f t="shared" si="29"/>
        <v>Pas jeudi</v>
      </c>
      <c r="U588" t="str">
        <f t="shared" si="30"/>
        <v>Pas vendredi</v>
      </c>
      <c r="V588" t="str">
        <f t="shared" si="31"/>
        <v>Pas samedi</v>
      </c>
      <c r="W588" t="str">
        <f t="shared" si="32"/>
        <v>Pas dimanche</v>
      </c>
    </row>
    <row r="589" spans="14:23" x14ac:dyDescent="0.25">
      <c r="N589">
        <f t="shared" si="33"/>
        <v>0</v>
      </c>
      <c r="O589" t="b">
        <f t="shared" si="24"/>
        <v>0</v>
      </c>
      <c r="P589" t="b">
        <f t="shared" si="25"/>
        <v>0</v>
      </c>
      <c r="Q589" t="str">
        <f t="shared" si="26"/>
        <v>Pas lundi</v>
      </c>
      <c r="R589" t="str">
        <f t="shared" si="27"/>
        <v>Pas mardi</v>
      </c>
      <c r="S589" t="str">
        <f t="shared" si="28"/>
        <v>Pas mercredi</v>
      </c>
      <c r="T589" t="str">
        <f t="shared" si="29"/>
        <v>Pas jeudi</v>
      </c>
      <c r="U589" t="str">
        <f t="shared" si="30"/>
        <v>Pas vendredi</v>
      </c>
      <c r="V589" t="str">
        <f t="shared" si="31"/>
        <v>Pas samedi</v>
      </c>
      <c r="W589" t="str">
        <f t="shared" si="32"/>
        <v>Pas dimanche</v>
      </c>
    </row>
    <row r="590" spans="14:23" x14ac:dyDescent="0.25">
      <c r="N590">
        <f t="shared" si="33"/>
        <v>0</v>
      </c>
      <c r="O590" t="b">
        <f t="shared" si="24"/>
        <v>0</v>
      </c>
      <c r="P590" t="b">
        <f t="shared" si="25"/>
        <v>0</v>
      </c>
      <c r="Q590" t="str">
        <f t="shared" si="26"/>
        <v>Pas lundi</v>
      </c>
      <c r="R590" t="str">
        <f t="shared" si="27"/>
        <v>Pas mardi</v>
      </c>
      <c r="S590" t="str">
        <f t="shared" si="28"/>
        <v>Pas mercredi</v>
      </c>
      <c r="T590" t="str">
        <f t="shared" si="29"/>
        <v>Pas jeudi</v>
      </c>
      <c r="U590" t="str">
        <f t="shared" si="30"/>
        <v>Pas vendredi</v>
      </c>
      <c r="V590" t="str">
        <f t="shared" si="31"/>
        <v>Pas samedi</v>
      </c>
      <c r="W590" t="str">
        <f t="shared" si="32"/>
        <v>Pas dimanche</v>
      </c>
    </row>
    <row r="591" spans="14:23" x14ac:dyDescent="0.25">
      <c r="N591">
        <f t="shared" si="33"/>
        <v>0</v>
      </c>
      <c r="O591" t="b">
        <f t="shared" si="24"/>
        <v>0</v>
      </c>
      <c r="P591" t="b">
        <f t="shared" si="25"/>
        <v>0</v>
      </c>
      <c r="Q591" t="str">
        <f t="shared" si="26"/>
        <v>Pas lundi</v>
      </c>
      <c r="R591" t="str">
        <f t="shared" si="27"/>
        <v>Pas mardi</v>
      </c>
      <c r="S591" t="str">
        <f t="shared" si="28"/>
        <v>Pas mercredi</v>
      </c>
      <c r="T591" t="str">
        <f t="shared" si="29"/>
        <v>Pas jeudi</v>
      </c>
      <c r="U591" t="str">
        <f t="shared" si="30"/>
        <v>Pas vendredi</v>
      </c>
      <c r="V591" t="str">
        <f t="shared" si="31"/>
        <v>Pas samedi</v>
      </c>
      <c r="W591" t="str">
        <f t="shared" si="32"/>
        <v>Pas dimanche</v>
      </c>
    </row>
    <row r="592" spans="14:23" x14ac:dyDescent="0.25">
      <c r="N592">
        <f t="shared" si="33"/>
        <v>0</v>
      </c>
      <c r="O592" t="b">
        <f t="shared" si="24"/>
        <v>0</v>
      </c>
      <c r="P592" t="b">
        <f t="shared" si="25"/>
        <v>0</v>
      </c>
      <c r="Q592" t="str">
        <f t="shared" si="26"/>
        <v>Pas lundi</v>
      </c>
      <c r="R592" t="str">
        <f t="shared" si="27"/>
        <v>Pas mardi</v>
      </c>
      <c r="S592" t="str">
        <f t="shared" si="28"/>
        <v>Pas mercredi</v>
      </c>
      <c r="T592" t="str">
        <f t="shared" si="29"/>
        <v>Pas jeudi</v>
      </c>
      <c r="U592" t="str">
        <f t="shared" si="30"/>
        <v>Pas vendredi</v>
      </c>
      <c r="V592" t="str">
        <f t="shared" si="31"/>
        <v>Pas samedi</v>
      </c>
      <c r="W592" t="str">
        <f t="shared" si="32"/>
        <v>Pas dimanche</v>
      </c>
    </row>
    <row r="593" spans="14:24" x14ac:dyDescent="0.25">
      <c r="N593">
        <f t="shared" si="33"/>
        <v>0</v>
      </c>
      <c r="O593" t="b">
        <f t="shared" si="24"/>
        <v>0</v>
      </c>
      <c r="P593" t="b">
        <f t="shared" si="25"/>
        <v>0</v>
      </c>
      <c r="Q593" t="str">
        <f t="shared" si="26"/>
        <v>Pas lundi</v>
      </c>
      <c r="R593" t="str">
        <f t="shared" si="27"/>
        <v>Pas mardi</v>
      </c>
      <c r="S593" t="str">
        <f t="shared" si="28"/>
        <v>Pas mercredi</v>
      </c>
      <c r="T593" t="str">
        <f t="shared" si="29"/>
        <v>Pas jeudi</v>
      </c>
      <c r="U593" t="str">
        <f t="shared" si="30"/>
        <v>Pas vendredi</v>
      </c>
      <c r="V593" t="str">
        <f t="shared" si="31"/>
        <v>Pas samedi</v>
      </c>
      <c r="W593" t="str">
        <f t="shared" si="32"/>
        <v>Pas dimanche</v>
      </c>
    </row>
    <row r="594" spans="14:24" x14ac:dyDescent="0.25">
      <c r="N594">
        <f t="shared" si="33"/>
        <v>0</v>
      </c>
      <c r="O594" t="b">
        <f t="shared" si="24"/>
        <v>0</v>
      </c>
      <c r="P594" t="b">
        <f t="shared" si="25"/>
        <v>0</v>
      </c>
      <c r="Q594" t="str">
        <f t="shared" si="26"/>
        <v>Pas lundi</v>
      </c>
      <c r="R594" t="str">
        <f t="shared" si="27"/>
        <v>Pas mardi</v>
      </c>
      <c r="S594" t="str">
        <f t="shared" si="28"/>
        <v>Pas mercredi</v>
      </c>
      <c r="T594" t="str">
        <f t="shared" si="29"/>
        <v>Pas jeudi</v>
      </c>
      <c r="U594" t="str">
        <f t="shared" si="30"/>
        <v>Pas vendredi</v>
      </c>
      <c r="V594" t="str">
        <f t="shared" si="31"/>
        <v>Pas samedi</v>
      </c>
      <c r="W594" t="str">
        <f t="shared" si="32"/>
        <v>Pas dimanche</v>
      </c>
    </row>
    <row r="595" spans="14:24" x14ac:dyDescent="0.25">
      <c r="N595">
        <f t="shared" si="33"/>
        <v>0</v>
      </c>
      <c r="O595" t="b">
        <f t="shared" si="24"/>
        <v>0</v>
      </c>
      <c r="P595" t="b">
        <f t="shared" si="25"/>
        <v>0</v>
      </c>
      <c r="Q595" t="str">
        <f t="shared" si="26"/>
        <v>Pas lundi</v>
      </c>
      <c r="R595" t="str">
        <f t="shared" si="27"/>
        <v>Pas mardi</v>
      </c>
      <c r="S595" t="str">
        <f t="shared" si="28"/>
        <v>Pas mercredi</v>
      </c>
      <c r="T595" t="str">
        <f t="shared" si="29"/>
        <v>Pas jeudi</v>
      </c>
      <c r="U595" t="str">
        <f t="shared" si="30"/>
        <v>Pas vendredi</v>
      </c>
      <c r="V595" t="str">
        <f t="shared" si="31"/>
        <v>Pas samedi</v>
      </c>
      <c r="W595" t="str">
        <f t="shared" si="32"/>
        <v>Pas dimanche</v>
      </c>
    </row>
    <row r="596" spans="14:24" x14ac:dyDescent="0.25">
      <c r="N596">
        <f t="shared" si="33"/>
        <v>0</v>
      </c>
      <c r="O596" t="b">
        <f t="shared" si="24"/>
        <v>0</v>
      </c>
      <c r="P596" t="b">
        <f t="shared" si="25"/>
        <v>0</v>
      </c>
      <c r="Q596" t="str">
        <f t="shared" si="26"/>
        <v>Pas lundi</v>
      </c>
      <c r="R596" t="str">
        <f t="shared" si="27"/>
        <v>Pas mardi</v>
      </c>
      <c r="S596" t="str">
        <f t="shared" si="28"/>
        <v>Pas mercredi</v>
      </c>
      <c r="T596" t="str">
        <f t="shared" si="29"/>
        <v>Pas jeudi</v>
      </c>
      <c r="U596" t="str">
        <f t="shared" si="30"/>
        <v>Pas vendredi</v>
      </c>
      <c r="V596" t="str">
        <f t="shared" si="31"/>
        <v>Pas samedi</v>
      </c>
      <c r="W596" t="str">
        <f t="shared" si="32"/>
        <v>Pas dimanche</v>
      </c>
    </row>
    <row r="597" spans="14:24" x14ac:dyDescent="0.25">
      <c r="N597">
        <f t="shared" si="33"/>
        <v>0</v>
      </c>
      <c r="O597" t="b">
        <f t="shared" si="24"/>
        <v>0</v>
      </c>
      <c r="P597" t="b">
        <f t="shared" si="25"/>
        <v>0</v>
      </c>
      <c r="Q597" t="str">
        <f t="shared" si="26"/>
        <v>Pas lundi</v>
      </c>
      <c r="R597" t="str">
        <f t="shared" si="27"/>
        <v>Pas mardi</v>
      </c>
      <c r="S597" t="str">
        <f t="shared" si="28"/>
        <v>Pas mercredi</v>
      </c>
      <c r="T597" t="str">
        <f t="shared" si="29"/>
        <v>Pas jeudi</v>
      </c>
      <c r="U597" t="str">
        <f t="shared" si="30"/>
        <v>Pas vendredi</v>
      </c>
      <c r="V597" t="str">
        <f t="shared" si="31"/>
        <v>Pas samedi</v>
      </c>
      <c r="W597" t="str">
        <f t="shared" si="32"/>
        <v>Pas dimanche</v>
      </c>
    </row>
    <row r="598" spans="14:24" x14ac:dyDescent="0.25">
      <c r="N598">
        <f t="shared" si="33"/>
        <v>0</v>
      </c>
      <c r="O598" t="b">
        <f t="shared" si="24"/>
        <v>0</v>
      </c>
      <c r="P598" t="b">
        <f t="shared" si="25"/>
        <v>0</v>
      </c>
      <c r="Q598" t="str">
        <f t="shared" si="26"/>
        <v>Pas lundi</v>
      </c>
      <c r="R598" t="str">
        <f t="shared" si="27"/>
        <v>Pas mardi</v>
      </c>
      <c r="S598" t="str">
        <f t="shared" si="28"/>
        <v>Pas mercredi</v>
      </c>
      <c r="T598" t="str">
        <f t="shared" si="29"/>
        <v>Pas jeudi</v>
      </c>
      <c r="U598" t="str">
        <f t="shared" si="30"/>
        <v>Pas vendredi</v>
      </c>
      <c r="V598" t="str">
        <f t="shared" si="31"/>
        <v>Pas samedi</v>
      </c>
      <c r="W598" t="str">
        <f t="shared" si="32"/>
        <v>Pas dimanche</v>
      </c>
    </row>
    <row r="599" spans="14:24" x14ac:dyDescent="0.25">
      <c r="N599">
        <f t="shared" si="33"/>
        <v>0</v>
      </c>
      <c r="O599" t="b">
        <f t="shared" si="24"/>
        <v>0</v>
      </c>
      <c r="P599" t="b">
        <f t="shared" si="25"/>
        <v>0</v>
      </c>
      <c r="Q599" t="str">
        <f t="shared" si="26"/>
        <v>Pas lundi</v>
      </c>
      <c r="R599" t="str">
        <f t="shared" si="27"/>
        <v>Pas mardi</v>
      </c>
      <c r="S599" t="str">
        <f t="shared" si="28"/>
        <v>Pas mercredi</v>
      </c>
      <c r="T599" t="str">
        <f t="shared" si="29"/>
        <v>Pas jeudi</v>
      </c>
      <c r="U599" t="str">
        <f t="shared" si="30"/>
        <v>Pas vendredi</v>
      </c>
      <c r="V599" t="str">
        <f t="shared" si="31"/>
        <v>Pas samedi</v>
      </c>
      <c r="W599" t="str">
        <f t="shared" si="32"/>
        <v>Pas dimanche</v>
      </c>
    </row>
    <row r="600" spans="14:24" ht="15.75" thickBot="1" x14ac:dyDescent="0.3">
      <c r="N600">
        <f t="shared" si="33"/>
        <v>0</v>
      </c>
      <c r="O600" t="b">
        <f t="shared" si="24"/>
        <v>0</v>
      </c>
      <c r="P600" t="b">
        <f t="shared" si="25"/>
        <v>0</v>
      </c>
      <c r="Q600" t="str">
        <f t="shared" si="26"/>
        <v>Pas lundi</v>
      </c>
      <c r="R600" t="str">
        <f t="shared" si="27"/>
        <v>Pas mardi</v>
      </c>
      <c r="S600" t="str">
        <f t="shared" si="28"/>
        <v>Pas mercredi</v>
      </c>
      <c r="T600" t="str">
        <f t="shared" si="29"/>
        <v>Pas jeudi</v>
      </c>
      <c r="U600" t="str">
        <f t="shared" si="30"/>
        <v>Pas vendredi</v>
      </c>
      <c r="V600" t="str">
        <f t="shared" si="31"/>
        <v>Pas samedi</v>
      </c>
      <c r="W600" t="str">
        <f t="shared" si="32"/>
        <v>Pas dimanche</v>
      </c>
    </row>
    <row r="601" spans="14:24" ht="15.75" thickBot="1" x14ac:dyDescent="0.3">
      <c r="Q601" s="72" t="s">
        <v>43</v>
      </c>
      <c r="R601" s="73" t="s">
        <v>44</v>
      </c>
      <c r="S601" s="73" t="s">
        <v>45</v>
      </c>
      <c r="T601" s="73" t="s">
        <v>46</v>
      </c>
      <c r="U601" s="73" t="s">
        <v>47</v>
      </c>
      <c r="V601" s="73" t="s">
        <v>48</v>
      </c>
      <c r="W601" s="74" t="s">
        <v>49</v>
      </c>
    </row>
    <row r="602" spans="14:24" x14ac:dyDescent="0.25">
      <c r="N602" t="s">
        <v>50</v>
      </c>
      <c r="O602" s="61">
        <f>COUNTIF($O$500:$O$600,2)</f>
        <v>0</v>
      </c>
      <c r="P602" s="61">
        <f>COUNTIF($O$500:$O$600,2)</f>
        <v>0</v>
      </c>
      <c r="Q602" s="62">
        <f>COUNTIF(Q500:Q600,2)</f>
        <v>0</v>
      </c>
      <c r="R602" s="62">
        <f t="shared" ref="R602:W602" si="34">COUNTIF(R500:R600,2)</f>
        <v>0</v>
      </c>
      <c r="S602" s="62">
        <f t="shared" si="34"/>
        <v>0</v>
      </c>
      <c r="T602" s="62">
        <f t="shared" si="34"/>
        <v>0</v>
      </c>
      <c r="U602" s="62">
        <f t="shared" si="34"/>
        <v>0</v>
      </c>
      <c r="V602" s="62">
        <f t="shared" si="34"/>
        <v>0</v>
      </c>
      <c r="W602" s="62">
        <f t="shared" si="34"/>
        <v>0</v>
      </c>
    </row>
    <row r="603" spans="14:24" ht="15.75" thickBot="1" x14ac:dyDescent="0.3">
      <c r="N603" t="s">
        <v>51</v>
      </c>
      <c r="O603" s="67">
        <f>COUNTIF($O$500:$O$600,1)</f>
        <v>4</v>
      </c>
      <c r="P603" s="67">
        <f>COUNTIF($O$500:$O$600,1)</f>
        <v>4</v>
      </c>
      <c r="Q603" s="75">
        <f>COUNTIF(Q500:Q600,1)</f>
        <v>0</v>
      </c>
      <c r="R603" s="68">
        <f t="shared" ref="R603:W603" si="35">COUNTIF(R500:R600,1)</f>
        <v>1</v>
      </c>
      <c r="S603" s="68">
        <f t="shared" si="35"/>
        <v>1</v>
      </c>
      <c r="T603" s="68">
        <f t="shared" si="35"/>
        <v>1</v>
      </c>
      <c r="U603" s="68">
        <f t="shared" si="35"/>
        <v>1</v>
      </c>
      <c r="V603" s="68">
        <f t="shared" si="35"/>
        <v>0</v>
      </c>
      <c r="W603" s="68">
        <f t="shared" si="35"/>
        <v>0</v>
      </c>
    </row>
    <row r="604" spans="14:24" ht="15.75" thickBot="1" x14ac:dyDescent="0.3">
      <c r="N604" t="s">
        <v>52</v>
      </c>
      <c r="O604">
        <f>SUM(O602:O603)</f>
        <v>4</v>
      </c>
      <c r="P604">
        <f>SUM(P602:P603)</f>
        <v>4</v>
      </c>
      <c r="Q604" s="76">
        <f>SUM(Q602:Q603)</f>
        <v>0</v>
      </c>
      <c r="R604" s="77">
        <f t="shared" ref="R604:W604" si="36">SUM(R602:R603)</f>
        <v>1</v>
      </c>
      <c r="S604" s="77">
        <f t="shared" si="36"/>
        <v>1</v>
      </c>
      <c r="T604" s="77">
        <f t="shared" si="36"/>
        <v>1</v>
      </c>
      <c r="U604" s="77">
        <f t="shared" si="36"/>
        <v>1</v>
      </c>
      <c r="V604" s="77">
        <f t="shared" si="36"/>
        <v>0</v>
      </c>
      <c r="W604" s="78">
        <f t="shared" si="36"/>
        <v>0</v>
      </c>
    </row>
    <row r="605" spans="14:24" ht="15.75" thickBot="1" x14ac:dyDescent="0.3">
      <c r="Q605" t="e">
        <f>(Q603*100)/Q604</f>
        <v>#DIV/0!</v>
      </c>
      <c r="R605">
        <f t="shared" ref="R605:W605" si="37">(R603*100)/R604</f>
        <v>100</v>
      </c>
      <c r="S605">
        <f t="shared" si="37"/>
        <v>100</v>
      </c>
      <c r="T605">
        <f t="shared" si="37"/>
        <v>100</v>
      </c>
      <c r="U605">
        <f t="shared" si="37"/>
        <v>100</v>
      </c>
      <c r="V605" t="e">
        <f t="shared" si="37"/>
        <v>#DIV/0!</v>
      </c>
      <c r="W605" t="e">
        <f t="shared" si="37"/>
        <v>#DIV/0!</v>
      </c>
      <c r="X605" t="s">
        <v>53</v>
      </c>
    </row>
    <row r="606" spans="14:24" x14ac:dyDescent="0.25">
      <c r="N606" s="60" t="s">
        <v>8</v>
      </c>
      <c r="O606">
        <f>O602+P602</f>
        <v>0</v>
      </c>
    </row>
    <row r="607" spans="14:24" ht="15.75" thickBot="1" x14ac:dyDescent="0.3">
      <c r="N607" s="66" t="s">
        <v>10</v>
      </c>
      <c r="O607">
        <f>O603+P603</f>
        <v>8</v>
      </c>
    </row>
    <row r="608" spans="14:24" x14ac:dyDescent="0.25">
      <c r="N608" t="s">
        <v>11</v>
      </c>
      <c r="O608">
        <f>O606+O607</f>
        <v>8</v>
      </c>
    </row>
  </sheetData>
  <mergeCells count="17">
    <mergeCell ref="C208:D208"/>
    <mergeCell ref="C49:D49"/>
    <mergeCell ref="C64:D64"/>
    <mergeCell ref="C79:D79"/>
    <mergeCell ref="C94:D94"/>
    <mergeCell ref="C109:D109"/>
    <mergeCell ref="C124:D124"/>
    <mergeCell ref="C139:D139"/>
    <mergeCell ref="C151:D151"/>
    <mergeCell ref="C165:D165"/>
    <mergeCell ref="C180:D180"/>
    <mergeCell ref="C194:D194"/>
    <mergeCell ref="C222:D222"/>
    <mergeCell ref="C227:D227"/>
    <mergeCell ref="B228:D228"/>
    <mergeCell ref="C504:D504"/>
    <mergeCell ref="B505:D50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S1</vt:lpstr>
      <vt:lpstr>S2</vt:lpstr>
      <vt:lpstr>S3</vt:lpstr>
    </vt:vector>
  </TitlesOfParts>
  <Company>CHBAH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</dc:creator>
  <cp:lastModifiedBy>Irp2020</cp:lastModifiedBy>
  <dcterms:created xsi:type="dcterms:W3CDTF">2023-02-22T13:28:06Z</dcterms:created>
  <dcterms:modified xsi:type="dcterms:W3CDTF">2023-02-22T14:21:02Z</dcterms:modified>
</cp:coreProperties>
</file>