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D2E8B392-69B0-4898-A643-544CA0976518}" xr6:coauthVersionLast="47" xr6:coauthVersionMax="47" xr10:uidLastSave="{00000000-0000-0000-0000-000000000000}"/>
  <bookViews>
    <workbookView xWindow="-25320" yWindow="-120" windowWidth="25440" windowHeight="15390" tabRatio="433" xr2:uid="{00000000-000D-0000-FFFF-FFFF00000000}"/>
  </bookViews>
  <sheets>
    <sheet name="Extraction SCOP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T2" i="1" l="1"/>
  <c r="T12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  <c r="T55" i="1"/>
  <c r="T56" i="1"/>
  <c r="T57" i="1"/>
  <c r="T58" i="1"/>
  <c r="T59" i="1"/>
  <c r="T60" i="1"/>
  <c r="T61" i="1"/>
  <c r="T62" i="1"/>
  <c r="T63" i="1"/>
  <c r="T64" i="1"/>
  <c r="T65" i="1"/>
  <c r="T66" i="1"/>
  <c r="T67" i="1"/>
  <c r="T68" i="1"/>
  <c r="T69" i="1"/>
  <c r="T70" i="1"/>
  <c r="T71" i="1"/>
  <c r="T72" i="1"/>
  <c r="T73" i="1"/>
  <c r="T74" i="1"/>
  <c r="T75" i="1"/>
  <c r="T76" i="1"/>
  <c r="T77" i="1"/>
  <c r="T78" i="1"/>
  <c r="T79" i="1"/>
  <c r="T80" i="1"/>
  <c r="T81" i="1"/>
  <c r="T82" i="1"/>
  <c r="T83" i="1"/>
  <c r="T84" i="1"/>
  <c r="T85" i="1"/>
  <c r="T86" i="1"/>
  <c r="T87" i="1"/>
  <c r="T88" i="1"/>
  <c r="T89" i="1"/>
  <c r="T90" i="1"/>
  <c r="T91" i="1"/>
  <c r="T92" i="1"/>
  <c r="T93" i="1"/>
  <c r="T94" i="1"/>
  <c r="T95" i="1"/>
  <c r="T96" i="1"/>
  <c r="T97" i="1"/>
  <c r="T98" i="1"/>
  <c r="T99" i="1"/>
  <c r="T100" i="1"/>
  <c r="T101" i="1"/>
  <c r="T102" i="1"/>
  <c r="T103" i="1"/>
  <c r="T104" i="1"/>
  <c r="T105" i="1"/>
  <c r="T106" i="1"/>
  <c r="T107" i="1"/>
  <c r="T108" i="1"/>
  <c r="T109" i="1"/>
  <c r="T110" i="1"/>
  <c r="T111" i="1"/>
  <c r="T112" i="1"/>
  <c r="T113" i="1"/>
  <c r="T114" i="1"/>
  <c r="T115" i="1"/>
  <c r="T116" i="1"/>
  <c r="T117" i="1"/>
  <c r="T118" i="1"/>
  <c r="T119" i="1"/>
  <c r="T120" i="1"/>
  <c r="T121" i="1"/>
  <c r="T122" i="1"/>
  <c r="T123" i="1"/>
  <c r="T124" i="1"/>
  <c r="T125" i="1"/>
  <c r="T126" i="1"/>
  <c r="T127" i="1"/>
  <c r="T128" i="1"/>
  <c r="T129" i="1"/>
  <c r="T130" i="1"/>
  <c r="T131" i="1"/>
  <c r="T132" i="1"/>
  <c r="T133" i="1"/>
  <c r="T134" i="1"/>
  <c r="T135" i="1"/>
  <c r="T136" i="1"/>
  <c r="T137" i="1"/>
  <c r="T138" i="1"/>
  <c r="T139" i="1"/>
  <c r="T140" i="1"/>
  <c r="T141" i="1"/>
  <c r="T142" i="1"/>
  <c r="T143" i="1"/>
  <c r="T144" i="1"/>
  <c r="T145" i="1"/>
  <c r="T146" i="1"/>
  <c r="T147" i="1"/>
  <c r="T148" i="1"/>
  <c r="T149" i="1"/>
  <c r="T150" i="1"/>
  <c r="T151" i="1"/>
  <c r="T152" i="1"/>
  <c r="T153" i="1"/>
  <c r="T154" i="1"/>
  <c r="T155" i="1"/>
  <c r="T156" i="1"/>
  <c r="T157" i="1"/>
  <c r="T158" i="1"/>
  <c r="T159" i="1"/>
  <c r="T160" i="1"/>
  <c r="T161" i="1"/>
  <c r="T162" i="1"/>
  <c r="T163" i="1"/>
  <c r="T164" i="1"/>
  <c r="T165" i="1"/>
  <c r="T166" i="1"/>
  <c r="T167" i="1"/>
  <c r="T168" i="1"/>
  <c r="T169" i="1"/>
  <c r="T170" i="1"/>
  <c r="T171" i="1"/>
  <c r="T172" i="1"/>
  <c r="T173" i="1"/>
  <c r="T174" i="1"/>
  <c r="T175" i="1"/>
  <c r="T176" i="1"/>
  <c r="T177" i="1"/>
  <c r="T178" i="1"/>
  <c r="T179" i="1"/>
  <c r="T180" i="1"/>
  <c r="T181" i="1"/>
  <c r="T182" i="1"/>
  <c r="T183" i="1"/>
  <c r="T184" i="1"/>
  <c r="T185" i="1"/>
  <c r="T186" i="1"/>
  <c r="T187" i="1"/>
  <c r="T188" i="1"/>
  <c r="T189" i="1"/>
  <c r="T190" i="1"/>
  <c r="T191" i="1"/>
  <c r="T192" i="1"/>
  <c r="T193" i="1"/>
  <c r="T194" i="1"/>
  <c r="T195" i="1"/>
  <c r="T196" i="1"/>
  <c r="T197" i="1"/>
  <c r="T198" i="1"/>
  <c r="T199" i="1"/>
  <c r="T200" i="1"/>
  <c r="T201" i="1"/>
  <c r="T202" i="1"/>
  <c r="T203" i="1"/>
  <c r="T204" i="1"/>
  <c r="T205" i="1"/>
  <c r="T206" i="1"/>
  <c r="T207" i="1"/>
  <c r="T208" i="1"/>
  <c r="T209" i="1"/>
  <c r="T210" i="1"/>
  <c r="T211" i="1"/>
  <c r="T212" i="1"/>
  <c r="T213" i="1"/>
  <c r="T214" i="1"/>
  <c r="T215" i="1"/>
  <c r="T216" i="1"/>
  <c r="T217" i="1"/>
  <c r="T218" i="1"/>
  <c r="T219" i="1"/>
  <c r="T220" i="1"/>
  <c r="T221" i="1"/>
  <c r="T222" i="1"/>
  <c r="T223" i="1"/>
  <c r="T224" i="1"/>
  <c r="T225" i="1"/>
  <c r="T226" i="1"/>
  <c r="T227" i="1"/>
  <c r="T228" i="1"/>
  <c r="T229" i="1"/>
  <c r="T230" i="1"/>
  <c r="T231" i="1"/>
  <c r="T232" i="1"/>
  <c r="T233" i="1"/>
  <c r="T234" i="1"/>
  <c r="T235" i="1"/>
  <c r="T236" i="1"/>
  <c r="T237" i="1"/>
  <c r="T238" i="1"/>
  <c r="T239" i="1"/>
  <c r="T240" i="1"/>
  <c r="T241" i="1"/>
  <c r="T242" i="1"/>
  <c r="T243" i="1"/>
  <c r="T244" i="1"/>
  <c r="T245" i="1"/>
  <c r="T246" i="1"/>
  <c r="T247" i="1"/>
  <c r="T248" i="1"/>
  <c r="T249" i="1"/>
  <c r="T250" i="1"/>
  <c r="T251" i="1"/>
  <c r="T252" i="1"/>
  <c r="T253" i="1"/>
  <c r="T254" i="1"/>
  <c r="T255" i="1"/>
  <c r="T256" i="1"/>
  <c r="T257" i="1"/>
  <c r="T258" i="1"/>
  <c r="T259" i="1"/>
  <c r="T260" i="1"/>
  <c r="T261" i="1"/>
  <c r="T262" i="1"/>
  <c r="T263" i="1"/>
  <c r="T264" i="1"/>
  <c r="T265" i="1"/>
  <c r="T266" i="1"/>
  <c r="T267" i="1"/>
  <c r="T268" i="1"/>
  <c r="T269" i="1"/>
  <c r="T270" i="1"/>
  <c r="T271" i="1"/>
  <c r="T272" i="1"/>
  <c r="T273" i="1"/>
  <c r="T274" i="1"/>
  <c r="T275" i="1"/>
  <c r="T276" i="1"/>
  <c r="T277" i="1"/>
  <c r="T278" i="1"/>
  <c r="T279" i="1"/>
  <c r="T280" i="1"/>
  <c r="T281" i="1"/>
  <c r="T282" i="1"/>
  <c r="T283" i="1"/>
  <c r="T284" i="1"/>
  <c r="T285" i="1"/>
  <c r="T286" i="1"/>
  <c r="T287" i="1"/>
  <c r="T288" i="1"/>
  <c r="T289" i="1"/>
  <c r="T290" i="1"/>
  <c r="T291" i="1"/>
  <c r="T292" i="1"/>
  <c r="T293" i="1"/>
  <c r="T294" i="1"/>
  <c r="T295" i="1"/>
  <c r="T296" i="1"/>
  <c r="T297" i="1"/>
  <c r="T298" i="1"/>
  <c r="T299" i="1"/>
  <c r="T300" i="1"/>
  <c r="T301" i="1"/>
  <c r="T302" i="1"/>
  <c r="T303" i="1"/>
  <c r="T304" i="1"/>
  <c r="T305" i="1"/>
  <c r="T306" i="1"/>
  <c r="T307" i="1"/>
  <c r="T308" i="1"/>
  <c r="T309" i="1"/>
  <c r="T310" i="1"/>
  <c r="T311" i="1"/>
  <c r="T312" i="1"/>
  <c r="T313" i="1"/>
  <c r="T314" i="1"/>
  <c r="T315" i="1"/>
  <c r="T316" i="1"/>
  <c r="T317" i="1"/>
  <c r="T318" i="1"/>
  <c r="T319" i="1"/>
  <c r="T320" i="1"/>
  <c r="T321" i="1"/>
  <c r="T322" i="1"/>
  <c r="T323" i="1"/>
  <c r="T324" i="1"/>
  <c r="T325" i="1"/>
  <c r="T326" i="1"/>
  <c r="T327" i="1"/>
  <c r="T328" i="1"/>
  <c r="T329" i="1"/>
  <c r="T330" i="1"/>
  <c r="T331" i="1"/>
  <c r="T332" i="1"/>
  <c r="T333" i="1"/>
  <c r="T334" i="1"/>
  <c r="T335" i="1"/>
  <c r="T336" i="1"/>
  <c r="T337" i="1"/>
  <c r="T338" i="1"/>
  <c r="T339" i="1"/>
  <c r="T340" i="1"/>
  <c r="T341" i="1"/>
  <c r="T342" i="1"/>
  <c r="T343" i="1"/>
  <c r="T344" i="1"/>
  <c r="T345" i="1"/>
  <c r="T346" i="1"/>
  <c r="T347" i="1"/>
  <c r="T348" i="1"/>
  <c r="T349" i="1"/>
  <c r="T350" i="1"/>
  <c r="T351" i="1"/>
  <c r="T352" i="1"/>
  <c r="T353" i="1"/>
  <c r="T354" i="1"/>
  <c r="T355" i="1"/>
  <c r="T356" i="1"/>
  <c r="T357" i="1"/>
  <c r="T358" i="1"/>
  <c r="T359" i="1"/>
  <c r="T360" i="1"/>
  <c r="T361" i="1"/>
  <c r="T362" i="1"/>
  <c r="T363" i="1"/>
  <c r="T364" i="1"/>
  <c r="T365" i="1"/>
  <c r="T366" i="1"/>
  <c r="T367" i="1"/>
  <c r="T368" i="1"/>
  <c r="T369" i="1"/>
  <c r="T370" i="1"/>
  <c r="T371" i="1"/>
  <c r="T372" i="1"/>
  <c r="T373" i="1"/>
  <c r="T374" i="1"/>
  <c r="T375" i="1"/>
  <c r="T376" i="1"/>
  <c r="T377" i="1"/>
  <c r="T378" i="1"/>
  <c r="T379" i="1"/>
  <c r="T380" i="1"/>
  <c r="T381" i="1"/>
  <c r="T382" i="1"/>
  <c r="T383" i="1"/>
  <c r="T384" i="1"/>
  <c r="T385" i="1"/>
  <c r="T386" i="1"/>
  <c r="T387" i="1"/>
  <c r="T388" i="1"/>
  <c r="T389" i="1"/>
  <c r="T390" i="1"/>
  <c r="T391" i="1"/>
  <c r="T392" i="1"/>
  <c r="T393" i="1"/>
  <c r="T394" i="1"/>
  <c r="T395" i="1"/>
  <c r="T396" i="1"/>
  <c r="T397" i="1"/>
  <c r="T398" i="1"/>
  <c r="T399" i="1"/>
  <c r="T400" i="1"/>
  <c r="T401" i="1"/>
  <c r="T402" i="1"/>
  <c r="T403" i="1"/>
  <c r="T404" i="1"/>
  <c r="T405" i="1"/>
  <c r="T406" i="1"/>
  <c r="T407" i="1"/>
  <c r="T408" i="1"/>
  <c r="T409" i="1"/>
  <c r="T410" i="1"/>
  <c r="T411" i="1"/>
  <c r="T412" i="1"/>
  <c r="T413" i="1"/>
  <c r="T414" i="1"/>
  <c r="T415" i="1"/>
  <c r="T416" i="1"/>
  <c r="T417" i="1"/>
  <c r="T418" i="1"/>
  <c r="T419" i="1"/>
  <c r="T420" i="1"/>
  <c r="T421" i="1"/>
  <c r="T422" i="1"/>
  <c r="T423" i="1"/>
  <c r="T424" i="1"/>
  <c r="T425" i="1"/>
  <c r="T426" i="1"/>
  <c r="T427" i="1"/>
  <c r="T428" i="1"/>
  <c r="T429" i="1"/>
  <c r="T430" i="1"/>
  <c r="T431" i="1"/>
  <c r="T432" i="1"/>
  <c r="T433" i="1"/>
  <c r="T434" i="1"/>
  <c r="T435" i="1"/>
  <c r="T436" i="1"/>
  <c r="T437" i="1"/>
  <c r="T438" i="1"/>
  <c r="T439" i="1"/>
  <c r="T440" i="1"/>
  <c r="T441" i="1"/>
  <c r="T442" i="1"/>
  <c r="T443" i="1"/>
  <c r="T444" i="1"/>
  <c r="T445" i="1"/>
  <c r="T446" i="1"/>
  <c r="T447" i="1"/>
  <c r="T448" i="1"/>
  <c r="T449" i="1"/>
  <c r="T450" i="1"/>
  <c r="T451" i="1"/>
  <c r="T452" i="1"/>
  <c r="T453" i="1"/>
  <c r="T454" i="1"/>
  <c r="T455" i="1"/>
  <c r="T456" i="1"/>
  <c r="T457" i="1"/>
  <c r="T458" i="1"/>
  <c r="T459" i="1"/>
  <c r="T460" i="1"/>
  <c r="T461" i="1"/>
  <c r="T462" i="1"/>
  <c r="T463" i="1"/>
  <c r="T464" i="1"/>
  <c r="T465" i="1"/>
  <c r="T466" i="1"/>
  <c r="T467" i="1"/>
  <c r="T468" i="1"/>
  <c r="T469" i="1"/>
  <c r="T470" i="1"/>
  <c r="T471" i="1"/>
  <c r="T472" i="1"/>
  <c r="T473" i="1"/>
  <c r="T474" i="1"/>
  <c r="T475" i="1"/>
  <c r="T476" i="1"/>
  <c r="T477" i="1"/>
  <c r="T478" i="1"/>
  <c r="T479" i="1"/>
  <c r="T480" i="1"/>
  <c r="T481" i="1"/>
  <c r="T482" i="1"/>
  <c r="T483" i="1"/>
  <c r="T484" i="1"/>
  <c r="T485" i="1"/>
  <c r="T486" i="1"/>
  <c r="T487" i="1"/>
  <c r="T488" i="1"/>
  <c r="T489" i="1"/>
  <c r="T490" i="1"/>
  <c r="T491" i="1"/>
  <c r="T492" i="1"/>
  <c r="T493" i="1"/>
  <c r="T494" i="1"/>
  <c r="T495" i="1"/>
  <c r="T496" i="1"/>
  <c r="T497" i="1"/>
  <c r="T498" i="1"/>
  <c r="T499" i="1"/>
  <c r="T500" i="1"/>
  <c r="T501" i="1"/>
  <c r="T502" i="1"/>
  <c r="T503" i="1"/>
  <c r="T504" i="1"/>
  <c r="T505" i="1"/>
  <c r="T506" i="1"/>
  <c r="T507" i="1"/>
  <c r="T508" i="1"/>
  <c r="T509" i="1"/>
  <c r="T510" i="1"/>
  <c r="T511" i="1"/>
  <c r="T512" i="1"/>
  <c r="T513" i="1"/>
  <c r="T514" i="1"/>
  <c r="T515" i="1"/>
  <c r="T516" i="1"/>
  <c r="T517" i="1"/>
  <c r="T518" i="1"/>
  <c r="T519" i="1"/>
  <c r="T520" i="1"/>
  <c r="T521" i="1"/>
  <c r="T522" i="1"/>
  <c r="T523" i="1"/>
  <c r="T524" i="1"/>
  <c r="T525" i="1"/>
  <c r="T526" i="1"/>
  <c r="T527" i="1"/>
  <c r="T528" i="1"/>
  <c r="T529" i="1"/>
  <c r="T530" i="1"/>
  <c r="T531" i="1"/>
  <c r="T532" i="1"/>
  <c r="T533" i="1"/>
  <c r="T534" i="1"/>
  <c r="T535" i="1"/>
  <c r="T536" i="1"/>
  <c r="T537" i="1"/>
  <c r="T538" i="1"/>
  <c r="T539" i="1"/>
  <c r="T540" i="1"/>
  <c r="T541" i="1"/>
  <c r="T542" i="1"/>
  <c r="T543" i="1"/>
  <c r="T544" i="1"/>
  <c r="T545" i="1"/>
  <c r="T546" i="1"/>
  <c r="T547" i="1"/>
  <c r="T548" i="1"/>
  <c r="T549" i="1"/>
  <c r="T550" i="1"/>
  <c r="T551" i="1"/>
  <c r="T552" i="1"/>
  <c r="T553" i="1"/>
  <c r="T554" i="1"/>
  <c r="T555" i="1"/>
  <c r="T556" i="1"/>
  <c r="T557" i="1"/>
  <c r="T558" i="1"/>
  <c r="T559" i="1"/>
  <c r="T560" i="1"/>
  <c r="T561" i="1"/>
  <c r="T562" i="1"/>
  <c r="T563" i="1"/>
  <c r="T564" i="1"/>
  <c r="T565" i="1"/>
  <c r="T566" i="1"/>
  <c r="T567" i="1"/>
  <c r="T568" i="1"/>
  <c r="T569" i="1"/>
  <c r="T570" i="1"/>
  <c r="T571" i="1"/>
  <c r="T572" i="1"/>
  <c r="T573" i="1"/>
  <c r="T574" i="1"/>
  <c r="T575" i="1"/>
  <c r="T576" i="1"/>
  <c r="T577" i="1"/>
  <c r="T578" i="1"/>
  <c r="T579" i="1"/>
  <c r="T580" i="1"/>
  <c r="T581" i="1"/>
  <c r="T582" i="1"/>
  <c r="T583" i="1"/>
  <c r="T584" i="1"/>
  <c r="T585" i="1"/>
  <c r="T586" i="1"/>
  <c r="T587" i="1"/>
  <c r="T588" i="1"/>
  <c r="T589" i="1"/>
  <c r="T590" i="1"/>
  <c r="T591" i="1"/>
  <c r="T592" i="1"/>
  <c r="T593" i="1"/>
  <c r="T594" i="1"/>
  <c r="T595" i="1"/>
  <c r="T596" i="1"/>
  <c r="T597" i="1"/>
  <c r="T598" i="1"/>
  <c r="T599" i="1"/>
  <c r="T600" i="1"/>
  <c r="T601" i="1"/>
  <c r="T602" i="1"/>
  <c r="T603" i="1"/>
  <c r="T604" i="1"/>
  <c r="T605" i="1"/>
  <c r="T606" i="1"/>
  <c r="T607" i="1"/>
  <c r="T608" i="1"/>
  <c r="T609" i="1"/>
  <c r="T610" i="1"/>
  <c r="T611" i="1"/>
  <c r="T612" i="1"/>
  <c r="T613" i="1"/>
  <c r="T614" i="1"/>
  <c r="T615" i="1"/>
  <c r="T616" i="1"/>
  <c r="T617" i="1"/>
  <c r="T618" i="1"/>
  <c r="T619" i="1"/>
  <c r="T620" i="1"/>
  <c r="T621" i="1"/>
  <c r="T622" i="1"/>
  <c r="T623" i="1"/>
  <c r="T624" i="1"/>
  <c r="T625" i="1"/>
  <c r="T626" i="1"/>
  <c r="T627" i="1"/>
  <c r="T628" i="1"/>
  <c r="T629" i="1"/>
  <c r="T630" i="1"/>
  <c r="T631" i="1"/>
  <c r="T632" i="1"/>
  <c r="T633" i="1"/>
  <c r="T634" i="1"/>
  <c r="T635" i="1"/>
  <c r="T636" i="1"/>
  <c r="T637" i="1"/>
  <c r="T638" i="1"/>
  <c r="T639" i="1"/>
  <c r="T640" i="1"/>
  <c r="T641" i="1"/>
  <c r="T642" i="1"/>
  <c r="T643" i="1"/>
  <c r="T644" i="1"/>
  <c r="T645" i="1"/>
  <c r="T646" i="1"/>
  <c r="T647" i="1"/>
  <c r="T648" i="1"/>
  <c r="T649" i="1"/>
  <c r="T650" i="1"/>
  <c r="T651" i="1"/>
  <c r="T652" i="1"/>
  <c r="T653" i="1"/>
  <c r="T654" i="1"/>
  <c r="T655" i="1"/>
  <c r="T656" i="1"/>
  <c r="T657" i="1"/>
  <c r="T658" i="1"/>
  <c r="T659" i="1"/>
  <c r="T660" i="1"/>
  <c r="T661" i="1"/>
  <c r="T662" i="1"/>
  <c r="T663" i="1"/>
  <c r="T664" i="1"/>
  <c r="T665" i="1"/>
  <c r="T666" i="1"/>
  <c r="T667" i="1"/>
  <c r="T668" i="1"/>
  <c r="T669" i="1"/>
  <c r="T670" i="1"/>
  <c r="T671" i="1"/>
  <c r="T672" i="1"/>
  <c r="T673" i="1"/>
  <c r="T674" i="1"/>
  <c r="T675" i="1"/>
  <c r="T676" i="1"/>
  <c r="T677" i="1"/>
  <c r="T678" i="1"/>
  <c r="T679" i="1"/>
  <c r="T680" i="1"/>
  <c r="T681" i="1"/>
  <c r="T682" i="1"/>
  <c r="T683" i="1"/>
  <c r="T684" i="1"/>
  <c r="T685" i="1"/>
  <c r="T686" i="1"/>
  <c r="T687" i="1"/>
  <c r="T688" i="1"/>
  <c r="T689" i="1"/>
  <c r="T690" i="1"/>
  <c r="T691" i="1"/>
  <c r="T692" i="1"/>
  <c r="T693" i="1"/>
  <c r="T694" i="1"/>
  <c r="T695" i="1"/>
  <c r="T696" i="1"/>
  <c r="T697" i="1"/>
  <c r="T698" i="1"/>
  <c r="T699" i="1"/>
  <c r="T700" i="1"/>
  <c r="T701" i="1"/>
  <c r="T702" i="1"/>
  <c r="T703" i="1"/>
  <c r="T704" i="1"/>
  <c r="T705" i="1"/>
  <c r="T706" i="1"/>
  <c r="T707" i="1"/>
  <c r="T708" i="1"/>
  <c r="T709" i="1"/>
  <c r="T710" i="1"/>
  <c r="T711" i="1"/>
  <c r="T712" i="1"/>
  <c r="T713" i="1"/>
  <c r="T714" i="1"/>
  <c r="T715" i="1"/>
  <c r="T716" i="1"/>
  <c r="T717" i="1"/>
  <c r="T718" i="1"/>
  <c r="T719" i="1"/>
  <c r="T720" i="1"/>
  <c r="T721" i="1"/>
  <c r="T722" i="1"/>
  <c r="T723" i="1"/>
  <c r="T724" i="1"/>
  <c r="T725" i="1"/>
  <c r="T726" i="1"/>
  <c r="T727" i="1"/>
  <c r="T728" i="1"/>
  <c r="T729" i="1"/>
  <c r="T730" i="1"/>
  <c r="T731" i="1"/>
  <c r="T732" i="1"/>
  <c r="T733" i="1"/>
  <c r="T734" i="1"/>
  <c r="T735" i="1"/>
  <c r="T736" i="1"/>
  <c r="T737" i="1"/>
  <c r="T738" i="1"/>
  <c r="T739" i="1"/>
  <c r="T740" i="1"/>
  <c r="T741" i="1"/>
  <c r="T742" i="1"/>
  <c r="T743" i="1"/>
  <c r="T744" i="1"/>
  <c r="T745" i="1"/>
  <c r="T746" i="1"/>
  <c r="T747" i="1"/>
  <c r="T748" i="1"/>
  <c r="T749" i="1"/>
  <c r="X2" i="1"/>
  <c r="Q3" i="1"/>
  <c r="X1" i="1"/>
  <c r="T10" i="1" s="1"/>
  <c r="M732" i="1"/>
  <c r="M733" i="1"/>
  <c r="M734" i="1"/>
  <c r="M735" i="1"/>
  <c r="M736" i="1"/>
  <c r="M737" i="1"/>
  <c r="M738" i="1"/>
  <c r="M739" i="1"/>
  <c r="M740" i="1"/>
  <c r="M741" i="1"/>
  <c r="M742" i="1"/>
  <c r="M743" i="1"/>
  <c r="M744" i="1"/>
  <c r="M745" i="1"/>
  <c r="M746" i="1"/>
  <c r="M747" i="1"/>
  <c r="M748" i="1"/>
  <c r="M749" i="1"/>
  <c r="N732" i="1"/>
  <c r="R732" i="1" s="1"/>
  <c r="N733" i="1"/>
  <c r="P733" i="1" s="1"/>
  <c r="N734" i="1"/>
  <c r="P734" i="1" s="1"/>
  <c r="N735" i="1"/>
  <c r="P735" i="1" s="1"/>
  <c r="N736" i="1"/>
  <c r="P736" i="1" s="1"/>
  <c r="N737" i="1"/>
  <c r="R737" i="1" s="1"/>
  <c r="N738" i="1"/>
  <c r="P738" i="1" s="1"/>
  <c r="N739" i="1"/>
  <c r="P739" i="1" s="1"/>
  <c r="N740" i="1"/>
  <c r="R740" i="1" s="1"/>
  <c r="N741" i="1"/>
  <c r="P741" i="1" s="1"/>
  <c r="N742" i="1"/>
  <c r="P742" i="1" s="1"/>
  <c r="N743" i="1"/>
  <c r="P743" i="1" s="1"/>
  <c r="N744" i="1"/>
  <c r="P744" i="1" s="1"/>
  <c r="N745" i="1"/>
  <c r="P745" i="1" s="1"/>
  <c r="N746" i="1"/>
  <c r="R746" i="1" s="1"/>
  <c r="N747" i="1"/>
  <c r="R747" i="1" s="1"/>
  <c r="N748" i="1"/>
  <c r="P748" i="1" s="1"/>
  <c r="N749" i="1"/>
  <c r="R749" i="1" s="1"/>
  <c r="O732" i="1"/>
  <c r="O733" i="1"/>
  <c r="O734" i="1"/>
  <c r="O735" i="1"/>
  <c r="O736" i="1"/>
  <c r="O737" i="1"/>
  <c r="O738" i="1"/>
  <c r="O739" i="1"/>
  <c r="O740" i="1"/>
  <c r="O741" i="1"/>
  <c r="O742" i="1"/>
  <c r="O743" i="1"/>
  <c r="O744" i="1"/>
  <c r="O745" i="1"/>
  <c r="O746" i="1"/>
  <c r="O747" i="1"/>
  <c r="O748" i="1"/>
  <c r="O749" i="1"/>
  <c r="Q732" i="1"/>
  <c r="Q733" i="1"/>
  <c r="Q734" i="1"/>
  <c r="Q735" i="1"/>
  <c r="Q736" i="1"/>
  <c r="Q737" i="1"/>
  <c r="Q738" i="1"/>
  <c r="Q739" i="1"/>
  <c r="Q740" i="1"/>
  <c r="Q741" i="1"/>
  <c r="Q742" i="1"/>
  <c r="Q743" i="1"/>
  <c r="Q744" i="1"/>
  <c r="Q745" i="1"/>
  <c r="Q746" i="1"/>
  <c r="Q747" i="1"/>
  <c r="Q748" i="1"/>
  <c r="Q749" i="1"/>
  <c r="V732" i="1"/>
  <c r="V733" i="1"/>
  <c r="V734" i="1"/>
  <c r="V735" i="1"/>
  <c r="V736" i="1"/>
  <c r="V737" i="1"/>
  <c r="V738" i="1"/>
  <c r="V739" i="1"/>
  <c r="V740" i="1"/>
  <c r="V741" i="1"/>
  <c r="V742" i="1"/>
  <c r="V743" i="1"/>
  <c r="V744" i="1"/>
  <c r="V745" i="1"/>
  <c r="V746" i="1"/>
  <c r="V747" i="1"/>
  <c r="V748" i="1"/>
  <c r="V749" i="1"/>
  <c r="M722" i="1"/>
  <c r="M723" i="1"/>
  <c r="M724" i="1"/>
  <c r="M725" i="1"/>
  <c r="M726" i="1"/>
  <c r="M727" i="1"/>
  <c r="M728" i="1"/>
  <c r="M729" i="1"/>
  <c r="M730" i="1"/>
  <c r="M731" i="1"/>
  <c r="N722" i="1"/>
  <c r="P722" i="1" s="1"/>
  <c r="N723" i="1"/>
  <c r="P723" i="1" s="1"/>
  <c r="N724" i="1"/>
  <c r="P724" i="1" s="1"/>
  <c r="N725" i="1"/>
  <c r="P725" i="1" s="1"/>
  <c r="N726" i="1"/>
  <c r="P726" i="1" s="1"/>
  <c r="N727" i="1"/>
  <c r="P727" i="1" s="1"/>
  <c r="N728" i="1"/>
  <c r="P728" i="1" s="1"/>
  <c r="N729" i="1"/>
  <c r="P729" i="1" s="1"/>
  <c r="N730" i="1"/>
  <c r="R730" i="1" s="1"/>
  <c r="N731" i="1"/>
  <c r="P731" i="1" s="1"/>
  <c r="O722" i="1"/>
  <c r="O723" i="1"/>
  <c r="O724" i="1"/>
  <c r="O725" i="1"/>
  <c r="O726" i="1"/>
  <c r="O727" i="1"/>
  <c r="O728" i="1"/>
  <c r="O729" i="1"/>
  <c r="O730" i="1"/>
  <c r="O731" i="1"/>
  <c r="Q722" i="1"/>
  <c r="Q723" i="1"/>
  <c r="Q724" i="1"/>
  <c r="Q725" i="1"/>
  <c r="Q726" i="1"/>
  <c r="Q727" i="1"/>
  <c r="Q728" i="1"/>
  <c r="Q729" i="1"/>
  <c r="Q730" i="1"/>
  <c r="Q731" i="1"/>
  <c r="V722" i="1"/>
  <c r="V723" i="1"/>
  <c r="V724" i="1"/>
  <c r="V725" i="1"/>
  <c r="V726" i="1"/>
  <c r="V727" i="1"/>
  <c r="V728" i="1"/>
  <c r="V729" i="1"/>
  <c r="V730" i="1"/>
  <c r="V731" i="1"/>
  <c r="M2" i="1"/>
  <c r="M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M499" i="1"/>
  <c r="M500" i="1"/>
  <c r="M501" i="1"/>
  <c r="M502" i="1"/>
  <c r="M503" i="1"/>
  <c r="M504" i="1"/>
  <c r="M505" i="1"/>
  <c r="M506" i="1"/>
  <c r="M507" i="1"/>
  <c r="M508" i="1"/>
  <c r="M509" i="1"/>
  <c r="M510" i="1"/>
  <c r="M511" i="1"/>
  <c r="M512" i="1"/>
  <c r="M513" i="1"/>
  <c r="M514" i="1"/>
  <c r="M515" i="1"/>
  <c r="M516" i="1"/>
  <c r="M517" i="1"/>
  <c r="M518" i="1"/>
  <c r="M519" i="1"/>
  <c r="M520" i="1"/>
  <c r="M521" i="1"/>
  <c r="M522" i="1"/>
  <c r="M523" i="1"/>
  <c r="M524" i="1"/>
  <c r="M525" i="1"/>
  <c r="M526" i="1"/>
  <c r="M527" i="1"/>
  <c r="M528" i="1"/>
  <c r="M529" i="1"/>
  <c r="M530" i="1"/>
  <c r="M531" i="1"/>
  <c r="M532" i="1"/>
  <c r="M533" i="1"/>
  <c r="M534" i="1"/>
  <c r="M535" i="1"/>
  <c r="M536" i="1"/>
  <c r="M537" i="1"/>
  <c r="M538" i="1"/>
  <c r="M539" i="1"/>
  <c r="M540" i="1"/>
  <c r="M541" i="1"/>
  <c r="M542" i="1"/>
  <c r="M543" i="1"/>
  <c r="M544" i="1"/>
  <c r="M545" i="1"/>
  <c r="M546" i="1"/>
  <c r="M547" i="1"/>
  <c r="M548" i="1"/>
  <c r="M549" i="1"/>
  <c r="M550" i="1"/>
  <c r="M551" i="1"/>
  <c r="M552" i="1"/>
  <c r="M553" i="1"/>
  <c r="M554" i="1"/>
  <c r="M555" i="1"/>
  <c r="M556" i="1"/>
  <c r="M557" i="1"/>
  <c r="M558" i="1"/>
  <c r="M559" i="1"/>
  <c r="M560" i="1"/>
  <c r="M561" i="1"/>
  <c r="M562" i="1"/>
  <c r="M563" i="1"/>
  <c r="M564" i="1"/>
  <c r="M565" i="1"/>
  <c r="M566" i="1"/>
  <c r="M567" i="1"/>
  <c r="M568" i="1"/>
  <c r="M569" i="1"/>
  <c r="M570" i="1"/>
  <c r="M571" i="1"/>
  <c r="M572" i="1"/>
  <c r="M573" i="1"/>
  <c r="M574" i="1"/>
  <c r="M575" i="1"/>
  <c r="M576" i="1"/>
  <c r="M577" i="1"/>
  <c r="M578" i="1"/>
  <c r="M579" i="1"/>
  <c r="M580" i="1"/>
  <c r="M581" i="1"/>
  <c r="M582" i="1"/>
  <c r="M583" i="1"/>
  <c r="M584" i="1"/>
  <c r="M585" i="1"/>
  <c r="M586" i="1"/>
  <c r="M587" i="1"/>
  <c r="M588" i="1"/>
  <c r="M589" i="1"/>
  <c r="M590" i="1"/>
  <c r="M591" i="1"/>
  <c r="M592" i="1"/>
  <c r="M593" i="1"/>
  <c r="M594" i="1"/>
  <c r="M595" i="1"/>
  <c r="M596" i="1"/>
  <c r="M597" i="1"/>
  <c r="M598" i="1"/>
  <c r="M599" i="1"/>
  <c r="M600" i="1"/>
  <c r="M601" i="1"/>
  <c r="M602" i="1"/>
  <c r="M603" i="1"/>
  <c r="M604" i="1"/>
  <c r="M605" i="1"/>
  <c r="M606" i="1"/>
  <c r="M607" i="1"/>
  <c r="M608" i="1"/>
  <c r="M609" i="1"/>
  <c r="M610" i="1"/>
  <c r="M611" i="1"/>
  <c r="M612" i="1"/>
  <c r="M613" i="1"/>
  <c r="M614" i="1"/>
  <c r="M615" i="1"/>
  <c r="M616" i="1"/>
  <c r="M617" i="1"/>
  <c r="M618" i="1"/>
  <c r="M619" i="1"/>
  <c r="M620" i="1"/>
  <c r="M621" i="1"/>
  <c r="M622" i="1"/>
  <c r="M623" i="1"/>
  <c r="M624" i="1"/>
  <c r="M625" i="1"/>
  <c r="M626" i="1"/>
  <c r="M627" i="1"/>
  <c r="M628" i="1"/>
  <c r="M629" i="1"/>
  <c r="M630" i="1"/>
  <c r="M631" i="1"/>
  <c r="M632" i="1"/>
  <c r="M633" i="1"/>
  <c r="M634" i="1"/>
  <c r="M635" i="1"/>
  <c r="M636" i="1"/>
  <c r="M637" i="1"/>
  <c r="M638" i="1"/>
  <c r="M639" i="1"/>
  <c r="M640" i="1"/>
  <c r="M641" i="1"/>
  <c r="M642" i="1"/>
  <c r="M643" i="1"/>
  <c r="M644" i="1"/>
  <c r="M645" i="1"/>
  <c r="M646" i="1"/>
  <c r="M647" i="1"/>
  <c r="M648" i="1"/>
  <c r="M649" i="1"/>
  <c r="M650" i="1"/>
  <c r="M651" i="1"/>
  <c r="M652" i="1"/>
  <c r="M653" i="1"/>
  <c r="M654" i="1"/>
  <c r="M655" i="1"/>
  <c r="M656" i="1"/>
  <c r="M657" i="1"/>
  <c r="M658" i="1"/>
  <c r="M659" i="1"/>
  <c r="M660" i="1"/>
  <c r="M661" i="1"/>
  <c r="M662" i="1"/>
  <c r="M663" i="1"/>
  <c r="M664" i="1"/>
  <c r="M665" i="1"/>
  <c r="M666" i="1"/>
  <c r="M667" i="1"/>
  <c r="M668" i="1"/>
  <c r="M669" i="1"/>
  <c r="M670" i="1"/>
  <c r="M671" i="1"/>
  <c r="M672" i="1"/>
  <c r="M673" i="1"/>
  <c r="M674" i="1"/>
  <c r="M675" i="1"/>
  <c r="M676" i="1"/>
  <c r="M677" i="1"/>
  <c r="M678" i="1"/>
  <c r="M679" i="1"/>
  <c r="M680" i="1"/>
  <c r="M681" i="1"/>
  <c r="M682" i="1"/>
  <c r="M683" i="1"/>
  <c r="M684" i="1"/>
  <c r="M685" i="1"/>
  <c r="M686" i="1"/>
  <c r="M687" i="1"/>
  <c r="M688" i="1"/>
  <c r="M689" i="1"/>
  <c r="M690" i="1"/>
  <c r="M691" i="1"/>
  <c r="M692" i="1"/>
  <c r="M693" i="1"/>
  <c r="M694" i="1"/>
  <c r="M695" i="1"/>
  <c r="M696" i="1"/>
  <c r="M697" i="1"/>
  <c r="M698" i="1"/>
  <c r="M699" i="1"/>
  <c r="M700" i="1"/>
  <c r="M701" i="1"/>
  <c r="M702" i="1"/>
  <c r="M703" i="1"/>
  <c r="M704" i="1"/>
  <c r="M705" i="1"/>
  <c r="M706" i="1"/>
  <c r="M707" i="1"/>
  <c r="M708" i="1"/>
  <c r="M709" i="1"/>
  <c r="M710" i="1"/>
  <c r="M711" i="1"/>
  <c r="M712" i="1"/>
  <c r="M713" i="1"/>
  <c r="M714" i="1"/>
  <c r="M715" i="1"/>
  <c r="M716" i="1"/>
  <c r="M717" i="1"/>
  <c r="M718" i="1"/>
  <c r="M719" i="1"/>
  <c r="M720" i="1"/>
  <c r="M721" i="1"/>
  <c r="T33" i="1" l="1"/>
  <c r="T25" i="1"/>
  <c r="T17" i="1"/>
  <c r="T9" i="1"/>
  <c r="T32" i="1"/>
  <c r="T24" i="1"/>
  <c r="T16" i="1"/>
  <c r="T8" i="1"/>
  <c r="T39" i="1"/>
  <c r="T31" i="1"/>
  <c r="T23" i="1"/>
  <c r="T15" i="1"/>
  <c r="T7" i="1"/>
  <c r="T38" i="1"/>
  <c r="T30" i="1"/>
  <c r="T22" i="1"/>
  <c r="T14" i="1"/>
  <c r="T6" i="1"/>
  <c r="T37" i="1"/>
  <c r="T29" i="1"/>
  <c r="T21" i="1"/>
  <c r="T13" i="1"/>
  <c r="T5" i="1"/>
  <c r="T36" i="1"/>
  <c r="T28" i="1"/>
  <c r="T20" i="1"/>
  <c r="T4" i="1"/>
  <c r="T35" i="1"/>
  <c r="T27" i="1"/>
  <c r="T19" i="1"/>
  <c r="T11" i="1"/>
  <c r="T3" i="1"/>
  <c r="T34" i="1"/>
  <c r="T26" i="1"/>
  <c r="T18" i="1"/>
  <c r="S730" i="1"/>
  <c r="S722" i="1"/>
  <c r="P737" i="1"/>
  <c r="S737" i="1"/>
  <c r="S3" i="1"/>
  <c r="S745" i="1"/>
  <c r="S743" i="1"/>
  <c r="S735" i="1"/>
  <c r="S749" i="1"/>
  <c r="S741" i="1"/>
  <c r="S733" i="1"/>
  <c r="S747" i="1"/>
  <c r="S739" i="1"/>
  <c r="S746" i="1"/>
  <c r="S738" i="1"/>
  <c r="S744" i="1"/>
  <c r="S736" i="1"/>
  <c r="S748" i="1"/>
  <c r="S740" i="1"/>
  <c r="S732" i="1"/>
  <c r="S725" i="1"/>
  <c r="S724" i="1"/>
  <c r="S731" i="1"/>
  <c r="S723" i="1"/>
  <c r="S727" i="1"/>
  <c r="S729" i="1"/>
  <c r="R744" i="1"/>
  <c r="S742" i="1"/>
  <c r="S734" i="1"/>
  <c r="S726" i="1"/>
  <c r="S728" i="1"/>
  <c r="R738" i="1"/>
  <c r="P730" i="1"/>
  <c r="R723" i="1"/>
  <c r="R739" i="1"/>
  <c r="P746" i="1"/>
  <c r="P747" i="1"/>
  <c r="R728" i="1"/>
  <c r="R725" i="1"/>
  <c r="R748" i="1"/>
  <c r="R724" i="1"/>
  <c r="P732" i="1"/>
  <c r="R727" i="1"/>
  <c r="R726" i="1"/>
  <c r="R731" i="1"/>
  <c r="R741" i="1"/>
  <c r="P749" i="1"/>
  <c r="R734" i="1"/>
  <c r="R733" i="1"/>
  <c r="P740" i="1"/>
  <c r="R722" i="1"/>
  <c r="R742" i="1"/>
  <c r="R729" i="1"/>
  <c r="R745" i="1"/>
  <c r="R736" i="1"/>
  <c r="R735" i="1"/>
  <c r="R743" i="1"/>
  <c r="V2" i="1"/>
  <c r="V3" i="1"/>
  <c r="V4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73" i="1"/>
  <c r="V74" i="1"/>
  <c r="V75" i="1"/>
  <c r="V76" i="1"/>
  <c r="V77" i="1"/>
  <c r="V78" i="1"/>
  <c r="V79" i="1"/>
  <c r="V80" i="1"/>
  <c r="V81" i="1"/>
  <c r="V82" i="1"/>
  <c r="V83" i="1"/>
  <c r="V84" i="1"/>
  <c r="V85" i="1"/>
  <c r="V86" i="1"/>
  <c r="V87" i="1"/>
  <c r="V88" i="1"/>
  <c r="V89" i="1"/>
  <c r="V90" i="1"/>
  <c r="V91" i="1"/>
  <c r="V92" i="1"/>
  <c r="V93" i="1"/>
  <c r="V94" i="1"/>
  <c r="V95" i="1"/>
  <c r="V96" i="1"/>
  <c r="V97" i="1"/>
  <c r="V98" i="1"/>
  <c r="V99" i="1"/>
  <c r="V100" i="1"/>
  <c r="V101" i="1"/>
  <c r="V102" i="1"/>
  <c r="V103" i="1"/>
  <c r="V104" i="1"/>
  <c r="V105" i="1"/>
  <c r="V106" i="1"/>
  <c r="V107" i="1"/>
  <c r="V108" i="1"/>
  <c r="V109" i="1"/>
  <c r="V110" i="1"/>
  <c r="V111" i="1"/>
  <c r="V112" i="1"/>
  <c r="V113" i="1"/>
  <c r="V114" i="1"/>
  <c r="V115" i="1"/>
  <c r="V116" i="1"/>
  <c r="V117" i="1"/>
  <c r="V118" i="1"/>
  <c r="V119" i="1"/>
  <c r="V120" i="1"/>
  <c r="V121" i="1"/>
  <c r="V122" i="1"/>
  <c r="V123" i="1"/>
  <c r="V124" i="1"/>
  <c r="V125" i="1"/>
  <c r="V126" i="1"/>
  <c r="V127" i="1"/>
  <c r="V128" i="1"/>
  <c r="V129" i="1"/>
  <c r="V130" i="1"/>
  <c r="V131" i="1"/>
  <c r="V132" i="1"/>
  <c r="V133" i="1"/>
  <c r="V134" i="1"/>
  <c r="V135" i="1"/>
  <c r="V136" i="1"/>
  <c r="V137" i="1"/>
  <c r="V138" i="1"/>
  <c r="V139" i="1"/>
  <c r="V140" i="1"/>
  <c r="V141" i="1"/>
  <c r="V142" i="1"/>
  <c r="V143" i="1"/>
  <c r="V144" i="1"/>
  <c r="V145" i="1"/>
  <c r="V146" i="1"/>
  <c r="V147" i="1"/>
  <c r="V148" i="1"/>
  <c r="V149" i="1"/>
  <c r="V150" i="1"/>
  <c r="V151" i="1"/>
  <c r="V152" i="1"/>
  <c r="V153" i="1"/>
  <c r="V154" i="1"/>
  <c r="V155" i="1"/>
  <c r="V156" i="1"/>
  <c r="V157" i="1"/>
  <c r="V158" i="1"/>
  <c r="V159" i="1"/>
  <c r="V160" i="1"/>
  <c r="V161" i="1"/>
  <c r="V162" i="1"/>
  <c r="V163" i="1"/>
  <c r="V164" i="1"/>
  <c r="V165" i="1"/>
  <c r="V166" i="1"/>
  <c r="V167" i="1"/>
  <c r="V168" i="1"/>
  <c r="V169" i="1"/>
  <c r="V170" i="1"/>
  <c r="V171" i="1"/>
  <c r="V172" i="1"/>
  <c r="V173" i="1"/>
  <c r="V174" i="1"/>
  <c r="V175" i="1"/>
  <c r="V176" i="1"/>
  <c r="V177" i="1"/>
  <c r="V178" i="1"/>
  <c r="V179" i="1"/>
  <c r="V180" i="1"/>
  <c r="V181" i="1"/>
  <c r="V182" i="1"/>
  <c r="V183" i="1"/>
  <c r="V184" i="1"/>
  <c r="V185" i="1"/>
  <c r="V186" i="1"/>
  <c r="V187" i="1"/>
  <c r="V188" i="1"/>
  <c r="V189" i="1"/>
  <c r="V190" i="1"/>
  <c r="V191" i="1"/>
  <c r="V192" i="1"/>
  <c r="V193" i="1"/>
  <c r="V194" i="1"/>
  <c r="V195" i="1"/>
  <c r="V196" i="1"/>
  <c r="V197" i="1"/>
  <c r="V198" i="1"/>
  <c r="V199" i="1"/>
  <c r="V200" i="1"/>
  <c r="V201" i="1"/>
  <c r="V202" i="1"/>
  <c r="V203" i="1"/>
  <c r="V204" i="1"/>
  <c r="V205" i="1"/>
  <c r="V206" i="1"/>
  <c r="V207" i="1"/>
  <c r="V208" i="1"/>
  <c r="V209" i="1"/>
  <c r="V210" i="1"/>
  <c r="V211" i="1"/>
  <c r="V212" i="1"/>
  <c r="V213" i="1"/>
  <c r="V214" i="1"/>
  <c r="V215" i="1"/>
  <c r="V216" i="1"/>
  <c r="V217" i="1"/>
  <c r="V218" i="1"/>
  <c r="V219" i="1"/>
  <c r="V220" i="1"/>
  <c r="V221" i="1"/>
  <c r="V222" i="1"/>
  <c r="V223" i="1"/>
  <c r="V224" i="1"/>
  <c r="V225" i="1"/>
  <c r="V226" i="1"/>
  <c r="V227" i="1"/>
  <c r="V228" i="1"/>
  <c r="V229" i="1"/>
  <c r="V230" i="1"/>
  <c r="V231" i="1"/>
  <c r="V232" i="1"/>
  <c r="V233" i="1"/>
  <c r="V234" i="1"/>
  <c r="V235" i="1"/>
  <c r="V236" i="1"/>
  <c r="V237" i="1"/>
  <c r="V238" i="1"/>
  <c r="V239" i="1"/>
  <c r="V240" i="1"/>
  <c r="V241" i="1"/>
  <c r="V242" i="1"/>
  <c r="V243" i="1"/>
  <c r="V244" i="1"/>
  <c r="V245" i="1"/>
  <c r="V246" i="1"/>
  <c r="V247" i="1"/>
  <c r="V248" i="1"/>
  <c r="V249" i="1"/>
  <c r="V250" i="1"/>
  <c r="V251" i="1"/>
  <c r="V252" i="1"/>
  <c r="V253" i="1"/>
  <c r="V254" i="1"/>
  <c r="V255" i="1"/>
  <c r="V256" i="1"/>
  <c r="V257" i="1"/>
  <c r="V258" i="1"/>
  <c r="V259" i="1"/>
  <c r="V260" i="1"/>
  <c r="V261" i="1"/>
  <c r="V262" i="1"/>
  <c r="V263" i="1"/>
  <c r="V264" i="1"/>
  <c r="V265" i="1"/>
  <c r="V266" i="1"/>
  <c r="V267" i="1"/>
  <c r="V268" i="1"/>
  <c r="V269" i="1"/>
  <c r="V270" i="1"/>
  <c r="V271" i="1"/>
  <c r="V272" i="1"/>
  <c r="V273" i="1"/>
  <c r="V274" i="1"/>
  <c r="V275" i="1"/>
  <c r="V276" i="1"/>
  <c r="V277" i="1"/>
  <c r="V278" i="1"/>
  <c r="V279" i="1"/>
  <c r="V280" i="1"/>
  <c r="V281" i="1"/>
  <c r="V282" i="1"/>
  <c r="V283" i="1"/>
  <c r="V284" i="1"/>
  <c r="V285" i="1"/>
  <c r="V286" i="1"/>
  <c r="V287" i="1"/>
  <c r="V288" i="1"/>
  <c r="V289" i="1"/>
  <c r="V290" i="1"/>
  <c r="V291" i="1"/>
  <c r="V292" i="1"/>
  <c r="V293" i="1"/>
  <c r="V294" i="1"/>
  <c r="V295" i="1"/>
  <c r="V296" i="1"/>
  <c r="V297" i="1"/>
  <c r="V298" i="1"/>
  <c r="V299" i="1"/>
  <c r="V300" i="1"/>
  <c r="V301" i="1"/>
  <c r="V302" i="1"/>
  <c r="V303" i="1"/>
  <c r="V304" i="1"/>
  <c r="V305" i="1"/>
  <c r="V306" i="1"/>
  <c r="V307" i="1"/>
  <c r="V308" i="1"/>
  <c r="V309" i="1"/>
  <c r="V310" i="1"/>
  <c r="V311" i="1"/>
  <c r="V312" i="1"/>
  <c r="V313" i="1"/>
  <c r="V314" i="1"/>
  <c r="V315" i="1"/>
  <c r="V316" i="1"/>
  <c r="V317" i="1"/>
  <c r="V318" i="1"/>
  <c r="V319" i="1"/>
  <c r="V320" i="1"/>
  <c r="V321" i="1"/>
  <c r="V322" i="1"/>
  <c r="V323" i="1"/>
  <c r="V324" i="1"/>
  <c r="V325" i="1"/>
  <c r="V326" i="1"/>
  <c r="V327" i="1"/>
  <c r="V328" i="1"/>
  <c r="V329" i="1"/>
  <c r="V330" i="1"/>
  <c r="V331" i="1"/>
  <c r="V332" i="1"/>
  <c r="V333" i="1"/>
  <c r="V334" i="1"/>
  <c r="V335" i="1"/>
  <c r="V336" i="1"/>
  <c r="V337" i="1"/>
  <c r="V338" i="1"/>
  <c r="V339" i="1"/>
  <c r="V340" i="1"/>
  <c r="V341" i="1"/>
  <c r="V342" i="1"/>
  <c r="V343" i="1"/>
  <c r="V344" i="1"/>
  <c r="V345" i="1"/>
  <c r="V346" i="1"/>
  <c r="V347" i="1"/>
  <c r="V348" i="1"/>
  <c r="V349" i="1"/>
  <c r="V350" i="1"/>
  <c r="V351" i="1"/>
  <c r="V352" i="1"/>
  <c r="V353" i="1"/>
  <c r="V354" i="1"/>
  <c r="V355" i="1"/>
  <c r="V356" i="1"/>
  <c r="V357" i="1"/>
  <c r="V358" i="1"/>
  <c r="V359" i="1"/>
  <c r="V360" i="1"/>
  <c r="V361" i="1"/>
  <c r="V362" i="1"/>
  <c r="V363" i="1"/>
  <c r="V364" i="1"/>
  <c r="V365" i="1"/>
  <c r="V366" i="1"/>
  <c r="V367" i="1"/>
  <c r="V368" i="1"/>
  <c r="V369" i="1"/>
  <c r="V370" i="1"/>
  <c r="V371" i="1"/>
  <c r="V372" i="1"/>
  <c r="V373" i="1"/>
  <c r="V374" i="1"/>
  <c r="V375" i="1"/>
  <c r="V376" i="1"/>
  <c r="V377" i="1"/>
  <c r="V378" i="1"/>
  <c r="V379" i="1"/>
  <c r="V380" i="1"/>
  <c r="V381" i="1"/>
  <c r="V382" i="1"/>
  <c r="V383" i="1"/>
  <c r="V384" i="1"/>
  <c r="V385" i="1"/>
  <c r="V386" i="1"/>
  <c r="V387" i="1"/>
  <c r="V388" i="1"/>
  <c r="V389" i="1"/>
  <c r="V390" i="1"/>
  <c r="V391" i="1"/>
  <c r="V392" i="1"/>
  <c r="V393" i="1"/>
  <c r="V394" i="1"/>
  <c r="V395" i="1"/>
  <c r="V396" i="1"/>
  <c r="V397" i="1"/>
  <c r="V398" i="1"/>
  <c r="V399" i="1"/>
  <c r="V400" i="1"/>
  <c r="V401" i="1"/>
  <c r="V402" i="1"/>
  <c r="V403" i="1"/>
  <c r="V404" i="1"/>
  <c r="V405" i="1"/>
  <c r="V406" i="1"/>
  <c r="V407" i="1"/>
  <c r="V408" i="1"/>
  <c r="V409" i="1"/>
  <c r="V410" i="1"/>
  <c r="V411" i="1"/>
  <c r="V412" i="1"/>
  <c r="V413" i="1"/>
  <c r="V414" i="1"/>
  <c r="V415" i="1"/>
  <c r="V416" i="1"/>
  <c r="V417" i="1"/>
  <c r="V418" i="1"/>
  <c r="V419" i="1"/>
  <c r="V420" i="1"/>
  <c r="V421" i="1"/>
  <c r="V422" i="1"/>
  <c r="V423" i="1"/>
  <c r="V424" i="1"/>
  <c r="V425" i="1"/>
  <c r="V426" i="1"/>
  <c r="V427" i="1"/>
  <c r="V428" i="1"/>
  <c r="V429" i="1"/>
  <c r="V430" i="1"/>
  <c r="V431" i="1"/>
  <c r="V432" i="1"/>
  <c r="V433" i="1"/>
  <c r="V434" i="1"/>
  <c r="V435" i="1"/>
  <c r="V436" i="1"/>
  <c r="V437" i="1"/>
  <c r="V438" i="1"/>
  <c r="V439" i="1"/>
  <c r="V440" i="1"/>
  <c r="V441" i="1"/>
  <c r="V442" i="1"/>
  <c r="V443" i="1"/>
  <c r="V444" i="1"/>
  <c r="V445" i="1"/>
  <c r="V446" i="1"/>
  <c r="V447" i="1"/>
  <c r="V448" i="1"/>
  <c r="V449" i="1"/>
  <c r="V450" i="1"/>
  <c r="V451" i="1"/>
  <c r="V452" i="1"/>
  <c r="V453" i="1"/>
  <c r="V454" i="1"/>
  <c r="V455" i="1"/>
  <c r="V456" i="1"/>
  <c r="V457" i="1"/>
  <c r="V458" i="1"/>
  <c r="V459" i="1"/>
  <c r="V460" i="1"/>
  <c r="V461" i="1"/>
  <c r="V462" i="1"/>
  <c r="V463" i="1"/>
  <c r="V464" i="1"/>
  <c r="V465" i="1"/>
  <c r="V466" i="1"/>
  <c r="V467" i="1"/>
  <c r="V468" i="1"/>
  <c r="V469" i="1"/>
  <c r="V470" i="1"/>
  <c r="V471" i="1"/>
  <c r="V472" i="1"/>
  <c r="V473" i="1"/>
  <c r="V474" i="1"/>
  <c r="V475" i="1"/>
  <c r="V476" i="1"/>
  <c r="V477" i="1"/>
  <c r="V478" i="1"/>
  <c r="V479" i="1"/>
  <c r="V480" i="1"/>
  <c r="V481" i="1"/>
  <c r="V482" i="1"/>
  <c r="V483" i="1"/>
  <c r="V484" i="1"/>
  <c r="V485" i="1"/>
  <c r="V486" i="1"/>
  <c r="V487" i="1"/>
  <c r="V488" i="1"/>
  <c r="V489" i="1"/>
  <c r="V490" i="1"/>
  <c r="V491" i="1"/>
  <c r="V492" i="1"/>
  <c r="V493" i="1"/>
  <c r="V494" i="1"/>
  <c r="V495" i="1"/>
  <c r="V496" i="1"/>
  <c r="V497" i="1"/>
  <c r="V498" i="1"/>
  <c r="V499" i="1"/>
  <c r="V500" i="1"/>
  <c r="V501" i="1"/>
  <c r="V502" i="1"/>
  <c r="V503" i="1"/>
  <c r="V504" i="1"/>
  <c r="V505" i="1"/>
  <c r="V506" i="1"/>
  <c r="V507" i="1"/>
  <c r="V508" i="1"/>
  <c r="V509" i="1"/>
  <c r="V510" i="1"/>
  <c r="V511" i="1"/>
  <c r="V512" i="1"/>
  <c r="V513" i="1"/>
  <c r="V514" i="1"/>
  <c r="V515" i="1"/>
  <c r="V516" i="1"/>
  <c r="V517" i="1"/>
  <c r="V518" i="1"/>
  <c r="V519" i="1"/>
  <c r="V520" i="1"/>
  <c r="V521" i="1"/>
  <c r="V522" i="1"/>
  <c r="V523" i="1"/>
  <c r="V524" i="1"/>
  <c r="V525" i="1"/>
  <c r="V526" i="1"/>
  <c r="V527" i="1"/>
  <c r="V528" i="1"/>
  <c r="V529" i="1"/>
  <c r="V530" i="1"/>
  <c r="V531" i="1"/>
  <c r="V532" i="1"/>
  <c r="V533" i="1"/>
  <c r="V534" i="1"/>
  <c r="V535" i="1"/>
  <c r="V536" i="1"/>
  <c r="V537" i="1"/>
  <c r="V538" i="1"/>
  <c r="V539" i="1"/>
  <c r="V540" i="1"/>
  <c r="V541" i="1"/>
  <c r="V542" i="1"/>
  <c r="V543" i="1"/>
  <c r="V544" i="1"/>
  <c r="V545" i="1"/>
  <c r="V546" i="1"/>
  <c r="V547" i="1"/>
  <c r="V548" i="1"/>
  <c r="V549" i="1"/>
  <c r="V550" i="1"/>
  <c r="V551" i="1"/>
  <c r="V552" i="1"/>
  <c r="V553" i="1"/>
  <c r="V554" i="1"/>
  <c r="V555" i="1"/>
  <c r="V556" i="1"/>
  <c r="V557" i="1"/>
  <c r="V558" i="1"/>
  <c r="V559" i="1"/>
  <c r="V560" i="1"/>
  <c r="V561" i="1"/>
  <c r="V562" i="1"/>
  <c r="V563" i="1"/>
  <c r="V564" i="1"/>
  <c r="V565" i="1"/>
  <c r="V566" i="1"/>
  <c r="V567" i="1"/>
  <c r="V568" i="1"/>
  <c r="V569" i="1"/>
  <c r="V570" i="1"/>
  <c r="V571" i="1"/>
  <c r="V572" i="1"/>
  <c r="V573" i="1"/>
  <c r="V574" i="1"/>
  <c r="V575" i="1"/>
  <c r="V576" i="1"/>
  <c r="V577" i="1"/>
  <c r="V578" i="1"/>
  <c r="V579" i="1"/>
  <c r="V580" i="1"/>
  <c r="V581" i="1"/>
  <c r="V582" i="1"/>
  <c r="V583" i="1"/>
  <c r="V584" i="1"/>
  <c r="V585" i="1"/>
  <c r="V586" i="1"/>
  <c r="V587" i="1"/>
  <c r="V588" i="1"/>
  <c r="V589" i="1"/>
  <c r="V590" i="1"/>
  <c r="V591" i="1"/>
  <c r="V592" i="1"/>
  <c r="V593" i="1"/>
  <c r="V594" i="1"/>
  <c r="V595" i="1"/>
  <c r="V596" i="1"/>
  <c r="V597" i="1"/>
  <c r="V598" i="1"/>
  <c r="V599" i="1"/>
  <c r="V600" i="1"/>
  <c r="V601" i="1"/>
  <c r="V602" i="1"/>
  <c r="V603" i="1"/>
  <c r="V604" i="1"/>
  <c r="V605" i="1"/>
  <c r="V606" i="1"/>
  <c r="V607" i="1"/>
  <c r="V608" i="1"/>
  <c r="V609" i="1"/>
  <c r="V610" i="1"/>
  <c r="V611" i="1"/>
  <c r="V612" i="1"/>
  <c r="V613" i="1"/>
  <c r="V614" i="1"/>
  <c r="V615" i="1"/>
  <c r="V616" i="1"/>
  <c r="V617" i="1"/>
  <c r="V618" i="1"/>
  <c r="V619" i="1"/>
  <c r="V620" i="1"/>
  <c r="V621" i="1"/>
  <c r="V622" i="1"/>
  <c r="V623" i="1"/>
  <c r="V624" i="1"/>
  <c r="V625" i="1"/>
  <c r="V626" i="1"/>
  <c r="V627" i="1"/>
  <c r="V628" i="1"/>
  <c r="V629" i="1"/>
  <c r="V630" i="1"/>
  <c r="V631" i="1"/>
  <c r="V632" i="1"/>
  <c r="V633" i="1"/>
  <c r="V634" i="1"/>
  <c r="V635" i="1"/>
  <c r="V636" i="1"/>
  <c r="V637" i="1"/>
  <c r="V638" i="1"/>
  <c r="V639" i="1"/>
  <c r="V640" i="1"/>
  <c r="V641" i="1"/>
  <c r="V642" i="1"/>
  <c r="V643" i="1"/>
  <c r="V644" i="1"/>
  <c r="V645" i="1"/>
  <c r="V646" i="1"/>
  <c r="V647" i="1"/>
  <c r="V648" i="1"/>
  <c r="V649" i="1"/>
  <c r="V650" i="1"/>
  <c r="V651" i="1"/>
  <c r="V652" i="1"/>
  <c r="V653" i="1"/>
  <c r="V654" i="1"/>
  <c r="V655" i="1"/>
  <c r="V656" i="1"/>
  <c r="V657" i="1"/>
  <c r="V658" i="1"/>
  <c r="V659" i="1"/>
  <c r="V660" i="1"/>
  <c r="V661" i="1"/>
  <c r="V662" i="1"/>
  <c r="V663" i="1"/>
  <c r="V664" i="1"/>
  <c r="V665" i="1"/>
  <c r="V666" i="1"/>
  <c r="V667" i="1"/>
  <c r="V668" i="1"/>
  <c r="V669" i="1"/>
  <c r="V670" i="1"/>
  <c r="V671" i="1"/>
  <c r="V672" i="1"/>
  <c r="V673" i="1"/>
  <c r="V674" i="1"/>
  <c r="V675" i="1"/>
  <c r="V676" i="1"/>
  <c r="V677" i="1"/>
  <c r="V678" i="1"/>
  <c r="V679" i="1"/>
  <c r="V680" i="1"/>
  <c r="V681" i="1"/>
  <c r="V682" i="1"/>
  <c r="V683" i="1"/>
  <c r="V684" i="1"/>
  <c r="V685" i="1"/>
  <c r="V686" i="1"/>
  <c r="V687" i="1"/>
  <c r="V688" i="1"/>
  <c r="V689" i="1"/>
  <c r="V690" i="1"/>
  <c r="V691" i="1"/>
  <c r="V692" i="1"/>
  <c r="V693" i="1"/>
  <c r="V694" i="1"/>
  <c r="V695" i="1"/>
  <c r="V696" i="1"/>
  <c r="V697" i="1"/>
  <c r="V698" i="1"/>
  <c r="V699" i="1"/>
  <c r="V700" i="1"/>
  <c r="V701" i="1"/>
  <c r="V702" i="1"/>
  <c r="V703" i="1"/>
  <c r="V704" i="1"/>
  <c r="V705" i="1"/>
  <c r="V706" i="1"/>
  <c r="V707" i="1"/>
  <c r="V708" i="1"/>
  <c r="V709" i="1"/>
  <c r="V710" i="1"/>
  <c r="V711" i="1"/>
  <c r="V712" i="1"/>
  <c r="V713" i="1"/>
  <c r="V714" i="1"/>
  <c r="V715" i="1"/>
  <c r="V716" i="1"/>
  <c r="V717" i="1"/>
  <c r="V718" i="1"/>
  <c r="V719" i="1"/>
  <c r="V720" i="1"/>
  <c r="V721" i="1"/>
  <c r="U732" i="1" l="1"/>
  <c r="U737" i="1"/>
  <c r="U742" i="1"/>
  <c r="U741" i="1"/>
  <c r="U727" i="1"/>
  <c r="U736" i="1"/>
  <c r="U730" i="1"/>
  <c r="U733" i="1"/>
  <c r="U723" i="1"/>
  <c r="U744" i="1"/>
  <c r="U735" i="1"/>
  <c r="U738" i="1"/>
  <c r="U729" i="1"/>
  <c r="U734" i="1"/>
  <c r="U722" i="1"/>
  <c r="U728" i="1"/>
  <c r="U743" i="1"/>
  <c r="U724" i="1"/>
  <c r="U725" i="1"/>
  <c r="U748" i="1"/>
  <c r="U731" i="1"/>
  <c r="U726" i="1"/>
  <c r="U745" i="1"/>
  <c r="U739" i="1"/>
  <c r="U746" i="1"/>
  <c r="U747" i="1"/>
  <c r="U740" i="1"/>
  <c r="U749" i="1"/>
  <c r="O2" i="1"/>
  <c r="O3" i="1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O211" i="1"/>
  <c r="O212" i="1"/>
  <c r="O213" i="1"/>
  <c r="O214" i="1"/>
  <c r="O215" i="1"/>
  <c r="O216" i="1"/>
  <c r="O217" i="1"/>
  <c r="O218" i="1"/>
  <c r="O219" i="1"/>
  <c r="O220" i="1"/>
  <c r="O221" i="1"/>
  <c r="O222" i="1"/>
  <c r="O223" i="1"/>
  <c r="O224" i="1"/>
  <c r="O225" i="1"/>
  <c r="O226" i="1"/>
  <c r="O227" i="1"/>
  <c r="O228" i="1"/>
  <c r="O229" i="1"/>
  <c r="O230" i="1"/>
  <c r="O231" i="1"/>
  <c r="O232" i="1"/>
  <c r="O233" i="1"/>
  <c r="O234" i="1"/>
  <c r="O235" i="1"/>
  <c r="O236" i="1"/>
  <c r="O237" i="1"/>
  <c r="O238" i="1"/>
  <c r="O239" i="1"/>
  <c r="O240" i="1"/>
  <c r="O241" i="1"/>
  <c r="O242" i="1"/>
  <c r="O243" i="1"/>
  <c r="O244" i="1"/>
  <c r="O245" i="1"/>
  <c r="O246" i="1"/>
  <c r="O247" i="1"/>
  <c r="O248" i="1"/>
  <c r="O249" i="1"/>
  <c r="O250" i="1"/>
  <c r="O251" i="1"/>
  <c r="O252" i="1"/>
  <c r="O253" i="1"/>
  <c r="O254" i="1"/>
  <c r="O255" i="1"/>
  <c r="O256" i="1"/>
  <c r="O257" i="1"/>
  <c r="O258" i="1"/>
  <c r="O259" i="1"/>
  <c r="O260" i="1"/>
  <c r="O261" i="1"/>
  <c r="O262" i="1"/>
  <c r="O263" i="1"/>
  <c r="O264" i="1"/>
  <c r="O265" i="1"/>
  <c r="O266" i="1"/>
  <c r="O267" i="1"/>
  <c r="O268" i="1"/>
  <c r="O269" i="1"/>
  <c r="O270" i="1"/>
  <c r="O271" i="1"/>
  <c r="O272" i="1"/>
  <c r="O273" i="1"/>
  <c r="O274" i="1"/>
  <c r="O275" i="1"/>
  <c r="O276" i="1"/>
  <c r="O277" i="1"/>
  <c r="O278" i="1"/>
  <c r="O279" i="1"/>
  <c r="O280" i="1"/>
  <c r="O281" i="1"/>
  <c r="O282" i="1"/>
  <c r="O283" i="1"/>
  <c r="O284" i="1"/>
  <c r="O285" i="1"/>
  <c r="O286" i="1"/>
  <c r="O287" i="1"/>
  <c r="O288" i="1"/>
  <c r="O289" i="1"/>
  <c r="O290" i="1"/>
  <c r="O291" i="1"/>
  <c r="O292" i="1"/>
  <c r="O293" i="1"/>
  <c r="O294" i="1"/>
  <c r="O295" i="1"/>
  <c r="O296" i="1"/>
  <c r="O297" i="1"/>
  <c r="O298" i="1"/>
  <c r="O299" i="1"/>
  <c r="O300" i="1"/>
  <c r="O301" i="1"/>
  <c r="O302" i="1"/>
  <c r="O303" i="1"/>
  <c r="O304" i="1"/>
  <c r="O305" i="1"/>
  <c r="O306" i="1"/>
  <c r="O307" i="1"/>
  <c r="O308" i="1"/>
  <c r="O309" i="1"/>
  <c r="O310" i="1"/>
  <c r="O311" i="1"/>
  <c r="O312" i="1"/>
  <c r="O313" i="1"/>
  <c r="O314" i="1"/>
  <c r="O315" i="1"/>
  <c r="O316" i="1"/>
  <c r="O317" i="1"/>
  <c r="O318" i="1"/>
  <c r="O319" i="1"/>
  <c r="O320" i="1"/>
  <c r="O321" i="1"/>
  <c r="O322" i="1"/>
  <c r="O323" i="1"/>
  <c r="O324" i="1"/>
  <c r="O325" i="1"/>
  <c r="O326" i="1"/>
  <c r="O327" i="1"/>
  <c r="O328" i="1"/>
  <c r="O329" i="1"/>
  <c r="O330" i="1"/>
  <c r="O331" i="1"/>
  <c r="O332" i="1"/>
  <c r="O333" i="1"/>
  <c r="O334" i="1"/>
  <c r="O335" i="1"/>
  <c r="O336" i="1"/>
  <c r="O337" i="1"/>
  <c r="O338" i="1"/>
  <c r="O339" i="1"/>
  <c r="O340" i="1"/>
  <c r="O341" i="1"/>
  <c r="O342" i="1"/>
  <c r="O343" i="1"/>
  <c r="O344" i="1"/>
  <c r="O345" i="1"/>
  <c r="O346" i="1"/>
  <c r="O347" i="1"/>
  <c r="O348" i="1"/>
  <c r="O349" i="1"/>
  <c r="O350" i="1"/>
  <c r="O351" i="1"/>
  <c r="O352" i="1"/>
  <c r="O353" i="1"/>
  <c r="O354" i="1"/>
  <c r="O355" i="1"/>
  <c r="O356" i="1"/>
  <c r="O357" i="1"/>
  <c r="O358" i="1"/>
  <c r="O359" i="1"/>
  <c r="O360" i="1"/>
  <c r="O361" i="1"/>
  <c r="O362" i="1"/>
  <c r="O363" i="1"/>
  <c r="O364" i="1"/>
  <c r="O365" i="1"/>
  <c r="O366" i="1"/>
  <c r="O367" i="1"/>
  <c r="O368" i="1"/>
  <c r="O369" i="1"/>
  <c r="O370" i="1"/>
  <c r="O371" i="1"/>
  <c r="O372" i="1"/>
  <c r="O373" i="1"/>
  <c r="O374" i="1"/>
  <c r="O375" i="1"/>
  <c r="O376" i="1"/>
  <c r="O377" i="1"/>
  <c r="O378" i="1"/>
  <c r="O379" i="1"/>
  <c r="O380" i="1"/>
  <c r="O381" i="1"/>
  <c r="O382" i="1"/>
  <c r="O383" i="1"/>
  <c r="O384" i="1"/>
  <c r="O385" i="1"/>
  <c r="O386" i="1"/>
  <c r="O387" i="1"/>
  <c r="O388" i="1"/>
  <c r="O389" i="1"/>
  <c r="O390" i="1"/>
  <c r="O391" i="1"/>
  <c r="O392" i="1"/>
  <c r="O393" i="1"/>
  <c r="O394" i="1"/>
  <c r="O395" i="1"/>
  <c r="O396" i="1"/>
  <c r="O397" i="1"/>
  <c r="O398" i="1"/>
  <c r="O399" i="1"/>
  <c r="O400" i="1"/>
  <c r="O401" i="1"/>
  <c r="O402" i="1"/>
  <c r="O403" i="1"/>
  <c r="O404" i="1"/>
  <c r="O405" i="1"/>
  <c r="O406" i="1"/>
  <c r="O407" i="1"/>
  <c r="O408" i="1"/>
  <c r="O409" i="1"/>
  <c r="O410" i="1"/>
  <c r="O411" i="1"/>
  <c r="O412" i="1"/>
  <c r="O413" i="1"/>
  <c r="O414" i="1"/>
  <c r="O415" i="1"/>
  <c r="O416" i="1"/>
  <c r="O417" i="1"/>
  <c r="O418" i="1"/>
  <c r="O419" i="1"/>
  <c r="O420" i="1"/>
  <c r="O421" i="1"/>
  <c r="O422" i="1"/>
  <c r="O423" i="1"/>
  <c r="O424" i="1"/>
  <c r="O425" i="1"/>
  <c r="O426" i="1"/>
  <c r="O427" i="1"/>
  <c r="O428" i="1"/>
  <c r="O429" i="1"/>
  <c r="O430" i="1"/>
  <c r="O431" i="1"/>
  <c r="O432" i="1"/>
  <c r="O433" i="1"/>
  <c r="O434" i="1"/>
  <c r="O435" i="1"/>
  <c r="O436" i="1"/>
  <c r="O437" i="1"/>
  <c r="O438" i="1"/>
  <c r="O439" i="1"/>
  <c r="O440" i="1"/>
  <c r="O441" i="1"/>
  <c r="O442" i="1"/>
  <c r="O443" i="1"/>
  <c r="O444" i="1"/>
  <c r="O445" i="1"/>
  <c r="O446" i="1"/>
  <c r="O447" i="1"/>
  <c r="O448" i="1"/>
  <c r="O449" i="1"/>
  <c r="O450" i="1"/>
  <c r="O451" i="1"/>
  <c r="O452" i="1"/>
  <c r="O453" i="1"/>
  <c r="O454" i="1"/>
  <c r="O455" i="1"/>
  <c r="O456" i="1"/>
  <c r="O457" i="1"/>
  <c r="O458" i="1"/>
  <c r="O459" i="1"/>
  <c r="O460" i="1"/>
  <c r="O461" i="1"/>
  <c r="O462" i="1"/>
  <c r="O463" i="1"/>
  <c r="O464" i="1"/>
  <c r="O465" i="1"/>
  <c r="O466" i="1"/>
  <c r="O467" i="1"/>
  <c r="O468" i="1"/>
  <c r="O469" i="1"/>
  <c r="O470" i="1"/>
  <c r="O471" i="1"/>
  <c r="O472" i="1"/>
  <c r="O473" i="1"/>
  <c r="O474" i="1"/>
  <c r="O475" i="1"/>
  <c r="O476" i="1"/>
  <c r="O477" i="1"/>
  <c r="O478" i="1"/>
  <c r="O479" i="1"/>
  <c r="O480" i="1"/>
  <c r="O481" i="1"/>
  <c r="O482" i="1"/>
  <c r="O483" i="1"/>
  <c r="O484" i="1"/>
  <c r="O485" i="1"/>
  <c r="O486" i="1"/>
  <c r="O487" i="1"/>
  <c r="O488" i="1"/>
  <c r="O489" i="1"/>
  <c r="O490" i="1"/>
  <c r="O491" i="1"/>
  <c r="O492" i="1"/>
  <c r="O493" i="1"/>
  <c r="O494" i="1"/>
  <c r="O495" i="1"/>
  <c r="O496" i="1"/>
  <c r="O497" i="1"/>
  <c r="O498" i="1"/>
  <c r="O499" i="1"/>
  <c r="O500" i="1"/>
  <c r="O501" i="1"/>
  <c r="O502" i="1"/>
  <c r="O503" i="1"/>
  <c r="O504" i="1"/>
  <c r="O505" i="1"/>
  <c r="O506" i="1"/>
  <c r="O507" i="1"/>
  <c r="O508" i="1"/>
  <c r="O509" i="1"/>
  <c r="O510" i="1"/>
  <c r="O511" i="1"/>
  <c r="O512" i="1"/>
  <c r="O513" i="1"/>
  <c r="O514" i="1"/>
  <c r="O515" i="1"/>
  <c r="O516" i="1"/>
  <c r="O517" i="1"/>
  <c r="O518" i="1"/>
  <c r="O519" i="1"/>
  <c r="O520" i="1"/>
  <c r="O521" i="1"/>
  <c r="O522" i="1"/>
  <c r="O523" i="1"/>
  <c r="O524" i="1"/>
  <c r="O525" i="1"/>
  <c r="O526" i="1"/>
  <c r="O527" i="1"/>
  <c r="O528" i="1"/>
  <c r="O529" i="1"/>
  <c r="O530" i="1"/>
  <c r="O531" i="1"/>
  <c r="O532" i="1"/>
  <c r="O533" i="1"/>
  <c r="O534" i="1"/>
  <c r="O535" i="1"/>
  <c r="O536" i="1"/>
  <c r="O537" i="1"/>
  <c r="O538" i="1"/>
  <c r="O539" i="1"/>
  <c r="O540" i="1"/>
  <c r="O541" i="1"/>
  <c r="O542" i="1"/>
  <c r="O543" i="1"/>
  <c r="O544" i="1"/>
  <c r="O545" i="1"/>
  <c r="O546" i="1"/>
  <c r="O547" i="1"/>
  <c r="O548" i="1"/>
  <c r="O549" i="1"/>
  <c r="O550" i="1"/>
  <c r="O551" i="1"/>
  <c r="O552" i="1"/>
  <c r="O553" i="1"/>
  <c r="O554" i="1"/>
  <c r="O555" i="1"/>
  <c r="O556" i="1"/>
  <c r="O557" i="1"/>
  <c r="O558" i="1"/>
  <c r="O559" i="1"/>
  <c r="O560" i="1"/>
  <c r="O561" i="1"/>
  <c r="O562" i="1"/>
  <c r="O563" i="1"/>
  <c r="O564" i="1"/>
  <c r="O565" i="1"/>
  <c r="O566" i="1"/>
  <c r="O567" i="1"/>
  <c r="O568" i="1"/>
  <c r="O569" i="1"/>
  <c r="O570" i="1"/>
  <c r="O571" i="1"/>
  <c r="O572" i="1"/>
  <c r="O573" i="1"/>
  <c r="O574" i="1"/>
  <c r="O575" i="1"/>
  <c r="O576" i="1"/>
  <c r="O577" i="1"/>
  <c r="O578" i="1"/>
  <c r="O579" i="1"/>
  <c r="O580" i="1"/>
  <c r="O581" i="1"/>
  <c r="O582" i="1"/>
  <c r="O583" i="1"/>
  <c r="O584" i="1"/>
  <c r="O585" i="1"/>
  <c r="O586" i="1"/>
  <c r="O587" i="1"/>
  <c r="O588" i="1"/>
  <c r="O589" i="1"/>
  <c r="O590" i="1"/>
  <c r="O591" i="1"/>
  <c r="O592" i="1"/>
  <c r="O593" i="1"/>
  <c r="O594" i="1"/>
  <c r="O595" i="1"/>
  <c r="O596" i="1"/>
  <c r="O597" i="1"/>
  <c r="O598" i="1"/>
  <c r="O599" i="1"/>
  <c r="O600" i="1"/>
  <c r="O601" i="1"/>
  <c r="O602" i="1"/>
  <c r="O603" i="1"/>
  <c r="O604" i="1"/>
  <c r="O605" i="1"/>
  <c r="O606" i="1"/>
  <c r="O607" i="1"/>
  <c r="O608" i="1"/>
  <c r="O609" i="1"/>
  <c r="O610" i="1"/>
  <c r="O611" i="1"/>
  <c r="O612" i="1"/>
  <c r="O613" i="1"/>
  <c r="O614" i="1"/>
  <c r="O615" i="1"/>
  <c r="O616" i="1"/>
  <c r="O617" i="1"/>
  <c r="O618" i="1"/>
  <c r="O619" i="1"/>
  <c r="O620" i="1"/>
  <c r="O621" i="1"/>
  <c r="O622" i="1"/>
  <c r="O623" i="1"/>
  <c r="O624" i="1"/>
  <c r="O625" i="1"/>
  <c r="O626" i="1"/>
  <c r="O627" i="1"/>
  <c r="O628" i="1"/>
  <c r="O629" i="1"/>
  <c r="O630" i="1"/>
  <c r="O631" i="1"/>
  <c r="O632" i="1"/>
  <c r="O633" i="1"/>
  <c r="O634" i="1"/>
  <c r="O635" i="1"/>
  <c r="O636" i="1"/>
  <c r="O637" i="1"/>
  <c r="O638" i="1"/>
  <c r="O639" i="1"/>
  <c r="O640" i="1"/>
  <c r="O641" i="1"/>
  <c r="O642" i="1"/>
  <c r="O643" i="1"/>
  <c r="O644" i="1"/>
  <c r="O645" i="1"/>
  <c r="O646" i="1"/>
  <c r="O647" i="1"/>
  <c r="O648" i="1"/>
  <c r="O649" i="1"/>
  <c r="O650" i="1"/>
  <c r="O651" i="1"/>
  <c r="O652" i="1"/>
  <c r="O653" i="1"/>
  <c r="O654" i="1"/>
  <c r="O655" i="1"/>
  <c r="O656" i="1"/>
  <c r="O657" i="1"/>
  <c r="O658" i="1"/>
  <c r="O659" i="1"/>
  <c r="O660" i="1"/>
  <c r="O661" i="1"/>
  <c r="O662" i="1"/>
  <c r="O663" i="1"/>
  <c r="O664" i="1"/>
  <c r="O665" i="1"/>
  <c r="O666" i="1"/>
  <c r="O667" i="1"/>
  <c r="O668" i="1"/>
  <c r="O669" i="1"/>
  <c r="O670" i="1"/>
  <c r="O671" i="1"/>
  <c r="O672" i="1"/>
  <c r="O673" i="1"/>
  <c r="O674" i="1"/>
  <c r="O675" i="1"/>
  <c r="O676" i="1"/>
  <c r="O677" i="1"/>
  <c r="O678" i="1"/>
  <c r="O679" i="1"/>
  <c r="O680" i="1"/>
  <c r="O681" i="1"/>
  <c r="O682" i="1"/>
  <c r="O683" i="1"/>
  <c r="O684" i="1"/>
  <c r="O685" i="1"/>
  <c r="O686" i="1"/>
  <c r="O687" i="1"/>
  <c r="O688" i="1"/>
  <c r="O689" i="1"/>
  <c r="O690" i="1"/>
  <c r="O691" i="1"/>
  <c r="O692" i="1"/>
  <c r="O693" i="1"/>
  <c r="O694" i="1"/>
  <c r="O695" i="1"/>
  <c r="O696" i="1"/>
  <c r="O697" i="1"/>
  <c r="O698" i="1"/>
  <c r="O699" i="1"/>
  <c r="O700" i="1"/>
  <c r="O701" i="1"/>
  <c r="O702" i="1"/>
  <c r="O703" i="1"/>
  <c r="O704" i="1"/>
  <c r="O705" i="1"/>
  <c r="O706" i="1"/>
  <c r="O707" i="1"/>
  <c r="O708" i="1"/>
  <c r="O709" i="1"/>
  <c r="O710" i="1"/>
  <c r="O711" i="1"/>
  <c r="O712" i="1"/>
  <c r="O713" i="1"/>
  <c r="O714" i="1"/>
  <c r="O715" i="1"/>
  <c r="O716" i="1"/>
  <c r="O717" i="1"/>
  <c r="O718" i="1"/>
  <c r="O719" i="1"/>
  <c r="O720" i="1"/>
  <c r="O721" i="1"/>
  <c r="Q2" i="1" l="1"/>
  <c r="Q4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Q213" i="1"/>
  <c r="Q214" i="1"/>
  <c r="Q215" i="1"/>
  <c r="Q216" i="1"/>
  <c r="Q217" i="1"/>
  <c r="Q218" i="1"/>
  <c r="Q219" i="1"/>
  <c r="Q220" i="1"/>
  <c r="Q221" i="1"/>
  <c r="Q222" i="1"/>
  <c r="Q223" i="1"/>
  <c r="Q224" i="1"/>
  <c r="Q225" i="1"/>
  <c r="Q226" i="1"/>
  <c r="Q227" i="1"/>
  <c r="Q228" i="1"/>
  <c r="Q229" i="1"/>
  <c r="Q230" i="1"/>
  <c r="Q231" i="1"/>
  <c r="Q232" i="1"/>
  <c r="Q233" i="1"/>
  <c r="Q234" i="1"/>
  <c r="Q235" i="1"/>
  <c r="Q236" i="1"/>
  <c r="Q237" i="1"/>
  <c r="Q238" i="1"/>
  <c r="Q239" i="1"/>
  <c r="Q240" i="1"/>
  <c r="Q241" i="1"/>
  <c r="Q242" i="1"/>
  <c r="Q243" i="1"/>
  <c r="Q244" i="1"/>
  <c r="Q245" i="1"/>
  <c r="Q246" i="1"/>
  <c r="Q247" i="1"/>
  <c r="Q248" i="1"/>
  <c r="Q249" i="1"/>
  <c r="Q250" i="1"/>
  <c r="Q251" i="1"/>
  <c r="Q252" i="1"/>
  <c r="Q253" i="1"/>
  <c r="Q254" i="1"/>
  <c r="Q255" i="1"/>
  <c r="Q256" i="1"/>
  <c r="Q257" i="1"/>
  <c r="Q258" i="1"/>
  <c r="Q259" i="1"/>
  <c r="Q260" i="1"/>
  <c r="Q261" i="1"/>
  <c r="Q262" i="1"/>
  <c r="Q263" i="1"/>
  <c r="Q264" i="1"/>
  <c r="Q265" i="1"/>
  <c r="Q266" i="1"/>
  <c r="Q267" i="1"/>
  <c r="Q268" i="1"/>
  <c r="Q269" i="1"/>
  <c r="Q270" i="1"/>
  <c r="Q271" i="1"/>
  <c r="Q272" i="1"/>
  <c r="Q273" i="1"/>
  <c r="Q274" i="1"/>
  <c r="Q275" i="1"/>
  <c r="Q276" i="1"/>
  <c r="Q277" i="1"/>
  <c r="Q278" i="1"/>
  <c r="Q279" i="1"/>
  <c r="Q280" i="1"/>
  <c r="Q281" i="1"/>
  <c r="Q282" i="1"/>
  <c r="Q283" i="1"/>
  <c r="Q284" i="1"/>
  <c r="Q285" i="1"/>
  <c r="Q286" i="1"/>
  <c r="Q287" i="1"/>
  <c r="Q288" i="1"/>
  <c r="Q289" i="1"/>
  <c r="Q290" i="1"/>
  <c r="Q291" i="1"/>
  <c r="Q292" i="1"/>
  <c r="Q293" i="1"/>
  <c r="Q294" i="1"/>
  <c r="Q295" i="1"/>
  <c r="Q296" i="1"/>
  <c r="Q297" i="1"/>
  <c r="Q298" i="1"/>
  <c r="Q299" i="1"/>
  <c r="Q300" i="1"/>
  <c r="Q301" i="1"/>
  <c r="Q302" i="1"/>
  <c r="Q303" i="1"/>
  <c r="Q304" i="1"/>
  <c r="Q305" i="1"/>
  <c r="Q306" i="1"/>
  <c r="Q307" i="1"/>
  <c r="Q308" i="1"/>
  <c r="Q309" i="1"/>
  <c r="Q310" i="1"/>
  <c r="Q311" i="1"/>
  <c r="Q312" i="1"/>
  <c r="Q313" i="1"/>
  <c r="Q314" i="1"/>
  <c r="Q315" i="1"/>
  <c r="Q316" i="1"/>
  <c r="Q317" i="1"/>
  <c r="Q318" i="1"/>
  <c r="Q319" i="1"/>
  <c r="Q320" i="1"/>
  <c r="Q321" i="1"/>
  <c r="Q322" i="1"/>
  <c r="Q323" i="1"/>
  <c r="Q324" i="1"/>
  <c r="Q325" i="1"/>
  <c r="Q326" i="1"/>
  <c r="Q327" i="1"/>
  <c r="Q328" i="1"/>
  <c r="Q329" i="1"/>
  <c r="Q330" i="1"/>
  <c r="Q331" i="1"/>
  <c r="Q332" i="1"/>
  <c r="Q333" i="1"/>
  <c r="Q334" i="1"/>
  <c r="Q335" i="1"/>
  <c r="Q336" i="1"/>
  <c r="Q337" i="1"/>
  <c r="Q338" i="1"/>
  <c r="Q339" i="1"/>
  <c r="Q340" i="1"/>
  <c r="Q341" i="1"/>
  <c r="Q342" i="1"/>
  <c r="Q343" i="1"/>
  <c r="Q344" i="1"/>
  <c r="Q345" i="1"/>
  <c r="Q346" i="1"/>
  <c r="Q347" i="1"/>
  <c r="Q348" i="1"/>
  <c r="Q349" i="1"/>
  <c r="Q350" i="1"/>
  <c r="Q351" i="1"/>
  <c r="Q352" i="1"/>
  <c r="Q353" i="1"/>
  <c r="Q354" i="1"/>
  <c r="Q355" i="1"/>
  <c r="Q356" i="1"/>
  <c r="Q357" i="1"/>
  <c r="Q358" i="1"/>
  <c r="Q359" i="1"/>
  <c r="Q360" i="1"/>
  <c r="Q361" i="1"/>
  <c r="Q362" i="1"/>
  <c r="Q363" i="1"/>
  <c r="Q364" i="1"/>
  <c r="Q365" i="1"/>
  <c r="Q366" i="1"/>
  <c r="Q367" i="1"/>
  <c r="Q368" i="1"/>
  <c r="Q369" i="1"/>
  <c r="Q370" i="1"/>
  <c r="Q371" i="1"/>
  <c r="Q372" i="1"/>
  <c r="Q373" i="1"/>
  <c r="Q374" i="1"/>
  <c r="Q375" i="1"/>
  <c r="Q376" i="1"/>
  <c r="Q377" i="1"/>
  <c r="Q378" i="1"/>
  <c r="Q379" i="1"/>
  <c r="Q380" i="1"/>
  <c r="Q381" i="1"/>
  <c r="Q382" i="1"/>
  <c r="Q383" i="1"/>
  <c r="Q384" i="1"/>
  <c r="Q385" i="1"/>
  <c r="Q386" i="1"/>
  <c r="Q387" i="1"/>
  <c r="Q388" i="1"/>
  <c r="Q389" i="1"/>
  <c r="Q390" i="1"/>
  <c r="Q391" i="1"/>
  <c r="Q392" i="1"/>
  <c r="Q393" i="1"/>
  <c r="Q394" i="1"/>
  <c r="Q395" i="1"/>
  <c r="Q396" i="1"/>
  <c r="Q397" i="1"/>
  <c r="Q398" i="1"/>
  <c r="Q399" i="1"/>
  <c r="Q400" i="1"/>
  <c r="Q401" i="1"/>
  <c r="Q402" i="1"/>
  <c r="Q403" i="1"/>
  <c r="Q404" i="1"/>
  <c r="Q405" i="1"/>
  <c r="Q406" i="1"/>
  <c r="Q407" i="1"/>
  <c r="Q408" i="1"/>
  <c r="Q409" i="1"/>
  <c r="Q410" i="1"/>
  <c r="Q411" i="1"/>
  <c r="Q412" i="1"/>
  <c r="Q413" i="1"/>
  <c r="Q414" i="1"/>
  <c r="Q415" i="1"/>
  <c r="Q416" i="1"/>
  <c r="Q417" i="1"/>
  <c r="Q418" i="1"/>
  <c r="Q419" i="1"/>
  <c r="Q420" i="1"/>
  <c r="Q421" i="1"/>
  <c r="Q422" i="1"/>
  <c r="Q423" i="1"/>
  <c r="Q424" i="1"/>
  <c r="Q425" i="1"/>
  <c r="Q426" i="1"/>
  <c r="Q427" i="1"/>
  <c r="Q428" i="1"/>
  <c r="Q429" i="1"/>
  <c r="Q430" i="1"/>
  <c r="Q431" i="1"/>
  <c r="Q432" i="1"/>
  <c r="Q433" i="1"/>
  <c r="Q434" i="1"/>
  <c r="Q435" i="1"/>
  <c r="Q436" i="1"/>
  <c r="Q437" i="1"/>
  <c r="Q438" i="1"/>
  <c r="Q439" i="1"/>
  <c r="Q440" i="1"/>
  <c r="Q441" i="1"/>
  <c r="Q442" i="1"/>
  <c r="Q443" i="1"/>
  <c r="Q444" i="1"/>
  <c r="Q445" i="1"/>
  <c r="Q446" i="1"/>
  <c r="Q447" i="1"/>
  <c r="Q448" i="1"/>
  <c r="Q449" i="1"/>
  <c r="Q450" i="1"/>
  <c r="Q451" i="1"/>
  <c r="Q452" i="1"/>
  <c r="Q453" i="1"/>
  <c r="Q454" i="1"/>
  <c r="Q455" i="1"/>
  <c r="Q456" i="1"/>
  <c r="Q457" i="1"/>
  <c r="Q458" i="1"/>
  <c r="Q459" i="1"/>
  <c r="Q460" i="1"/>
  <c r="Q461" i="1"/>
  <c r="Q462" i="1"/>
  <c r="Q463" i="1"/>
  <c r="Q464" i="1"/>
  <c r="Q465" i="1"/>
  <c r="Q466" i="1"/>
  <c r="Q467" i="1"/>
  <c r="Q468" i="1"/>
  <c r="Q469" i="1"/>
  <c r="Q470" i="1"/>
  <c r="Q471" i="1"/>
  <c r="Q472" i="1"/>
  <c r="Q473" i="1"/>
  <c r="Q474" i="1"/>
  <c r="Q475" i="1"/>
  <c r="Q476" i="1"/>
  <c r="Q477" i="1"/>
  <c r="Q478" i="1"/>
  <c r="Q479" i="1"/>
  <c r="Q480" i="1"/>
  <c r="Q481" i="1"/>
  <c r="Q482" i="1"/>
  <c r="Q483" i="1"/>
  <c r="Q484" i="1"/>
  <c r="Q485" i="1"/>
  <c r="Q486" i="1"/>
  <c r="Q487" i="1"/>
  <c r="Q488" i="1"/>
  <c r="Q489" i="1"/>
  <c r="Q490" i="1"/>
  <c r="Q491" i="1"/>
  <c r="Q492" i="1"/>
  <c r="Q493" i="1"/>
  <c r="Q494" i="1"/>
  <c r="Q495" i="1"/>
  <c r="Q496" i="1"/>
  <c r="Q497" i="1"/>
  <c r="Q498" i="1"/>
  <c r="Q499" i="1"/>
  <c r="Q500" i="1"/>
  <c r="Q501" i="1"/>
  <c r="Q502" i="1"/>
  <c r="Q503" i="1"/>
  <c r="Q504" i="1"/>
  <c r="Q505" i="1"/>
  <c r="Q506" i="1"/>
  <c r="Q507" i="1"/>
  <c r="Q508" i="1"/>
  <c r="Q509" i="1"/>
  <c r="Q510" i="1"/>
  <c r="Q511" i="1"/>
  <c r="Q512" i="1"/>
  <c r="Q513" i="1"/>
  <c r="Q514" i="1"/>
  <c r="Q515" i="1"/>
  <c r="Q516" i="1"/>
  <c r="Q517" i="1"/>
  <c r="Q518" i="1"/>
  <c r="Q519" i="1"/>
  <c r="Q520" i="1"/>
  <c r="Q521" i="1"/>
  <c r="Q522" i="1"/>
  <c r="Q523" i="1"/>
  <c r="Q524" i="1"/>
  <c r="Q525" i="1"/>
  <c r="Q526" i="1"/>
  <c r="Q527" i="1"/>
  <c r="Q528" i="1"/>
  <c r="Q529" i="1"/>
  <c r="Q530" i="1"/>
  <c r="Q531" i="1"/>
  <c r="Q532" i="1"/>
  <c r="Q533" i="1"/>
  <c r="Q534" i="1"/>
  <c r="Q535" i="1"/>
  <c r="Q536" i="1"/>
  <c r="Q537" i="1"/>
  <c r="Q538" i="1"/>
  <c r="Q539" i="1"/>
  <c r="Q540" i="1"/>
  <c r="Q541" i="1"/>
  <c r="Q542" i="1"/>
  <c r="Q543" i="1"/>
  <c r="Q544" i="1"/>
  <c r="Q545" i="1"/>
  <c r="Q546" i="1"/>
  <c r="Q547" i="1"/>
  <c r="Q548" i="1"/>
  <c r="Q549" i="1"/>
  <c r="Q550" i="1"/>
  <c r="Q551" i="1"/>
  <c r="Q552" i="1"/>
  <c r="Q553" i="1"/>
  <c r="Q554" i="1"/>
  <c r="Q555" i="1"/>
  <c r="Q556" i="1"/>
  <c r="Q557" i="1"/>
  <c r="Q558" i="1"/>
  <c r="Q559" i="1"/>
  <c r="Q560" i="1"/>
  <c r="Q561" i="1"/>
  <c r="Q562" i="1"/>
  <c r="Q563" i="1"/>
  <c r="Q564" i="1"/>
  <c r="Q565" i="1"/>
  <c r="Q566" i="1"/>
  <c r="Q567" i="1"/>
  <c r="Q568" i="1"/>
  <c r="Q569" i="1"/>
  <c r="Q570" i="1"/>
  <c r="Q571" i="1"/>
  <c r="Q572" i="1"/>
  <c r="Q573" i="1"/>
  <c r="Q574" i="1"/>
  <c r="Q575" i="1"/>
  <c r="Q576" i="1"/>
  <c r="Q577" i="1"/>
  <c r="Q578" i="1"/>
  <c r="Q579" i="1"/>
  <c r="Q580" i="1"/>
  <c r="Q581" i="1"/>
  <c r="Q582" i="1"/>
  <c r="Q583" i="1"/>
  <c r="Q584" i="1"/>
  <c r="Q585" i="1"/>
  <c r="Q586" i="1"/>
  <c r="Q587" i="1"/>
  <c r="Q588" i="1"/>
  <c r="Q589" i="1"/>
  <c r="Q590" i="1"/>
  <c r="Q591" i="1"/>
  <c r="Q592" i="1"/>
  <c r="Q593" i="1"/>
  <c r="Q594" i="1"/>
  <c r="Q595" i="1"/>
  <c r="Q596" i="1"/>
  <c r="Q597" i="1"/>
  <c r="Q598" i="1"/>
  <c r="Q599" i="1"/>
  <c r="Q600" i="1"/>
  <c r="Q601" i="1"/>
  <c r="Q602" i="1"/>
  <c r="Q603" i="1"/>
  <c r="Q604" i="1"/>
  <c r="Q605" i="1"/>
  <c r="Q606" i="1"/>
  <c r="Q607" i="1"/>
  <c r="Q608" i="1"/>
  <c r="Q609" i="1"/>
  <c r="Q610" i="1"/>
  <c r="Q611" i="1"/>
  <c r="Q612" i="1"/>
  <c r="Q613" i="1"/>
  <c r="Q614" i="1"/>
  <c r="Q615" i="1"/>
  <c r="Q616" i="1"/>
  <c r="Q617" i="1"/>
  <c r="Q618" i="1"/>
  <c r="Q619" i="1"/>
  <c r="Q620" i="1"/>
  <c r="Q621" i="1"/>
  <c r="Q622" i="1"/>
  <c r="Q623" i="1"/>
  <c r="Q624" i="1"/>
  <c r="Q625" i="1"/>
  <c r="Q626" i="1"/>
  <c r="Q627" i="1"/>
  <c r="Q628" i="1"/>
  <c r="Q629" i="1"/>
  <c r="Q630" i="1"/>
  <c r="Q631" i="1"/>
  <c r="Q632" i="1"/>
  <c r="Q633" i="1"/>
  <c r="Q634" i="1"/>
  <c r="Q635" i="1"/>
  <c r="Q636" i="1"/>
  <c r="Q637" i="1"/>
  <c r="Q638" i="1"/>
  <c r="Q639" i="1"/>
  <c r="Q640" i="1"/>
  <c r="Q641" i="1"/>
  <c r="Q642" i="1"/>
  <c r="Q643" i="1"/>
  <c r="Q644" i="1"/>
  <c r="Q645" i="1"/>
  <c r="Q646" i="1"/>
  <c r="Q647" i="1"/>
  <c r="Q648" i="1"/>
  <c r="Q649" i="1"/>
  <c r="Q650" i="1"/>
  <c r="Q651" i="1"/>
  <c r="Q652" i="1"/>
  <c r="Q653" i="1"/>
  <c r="Q654" i="1"/>
  <c r="Q655" i="1"/>
  <c r="Q656" i="1"/>
  <c r="Q657" i="1"/>
  <c r="Q658" i="1"/>
  <c r="Q659" i="1"/>
  <c r="Q660" i="1"/>
  <c r="Q661" i="1"/>
  <c r="Q662" i="1"/>
  <c r="Q663" i="1"/>
  <c r="Q664" i="1"/>
  <c r="Q665" i="1"/>
  <c r="Q666" i="1"/>
  <c r="Q667" i="1"/>
  <c r="Q668" i="1"/>
  <c r="Q669" i="1"/>
  <c r="Q670" i="1"/>
  <c r="Q671" i="1"/>
  <c r="Q672" i="1"/>
  <c r="Q673" i="1"/>
  <c r="Q674" i="1"/>
  <c r="Q675" i="1"/>
  <c r="Q676" i="1"/>
  <c r="Q677" i="1"/>
  <c r="Q678" i="1"/>
  <c r="Q679" i="1"/>
  <c r="Q680" i="1"/>
  <c r="Q681" i="1"/>
  <c r="Q682" i="1"/>
  <c r="Q683" i="1"/>
  <c r="Q684" i="1"/>
  <c r="Q685" i="1"/>
  <c r="Q686" i="1"/>
  <c r="Q687" i="1"/>
  <c r="Q688" i="1"/>
  <c r="Q689" i="1"/>
  <c r="Q690" i="1"/>
  <c r="Q691" i="1"/>
  <c r="Q692" i="1"/>
  <c r="Q693" i="1"/>
  <c r="Q694" i="1"/>
  <c r="Q695" i="1"/>
  <c r="Q696" i="1"/>
  <c r="Q697" i="1"/>
  <c r="Q698" i="1"/>
  <c r="Q699" i="1"/>
  <c r="Q700" i="1"/>
  <c r="Q701" i="1"/>
  <c r="Q702" i="1"/>
  <c r="Q703" i="1"/>
  <c r="Q704" i="1"/>
  <c r="Q705" i="1"/>
  <c r="Q706" i="1"/>
  <c r="Q707" i="1"/>
  <c r="Q708" i="1"/>
  <c r="Q709" i="1"/>
  <c r="Q710" i="1"/>
  <c r="Q711" i="1"/>
  <c r="Q712" i="1"/>
  <c r="Q713" i="1"/>
  <c r="Q714" i="1"/>
  <c r="Q715" i="1"/>
  <c r="Q716" i="1"/>
  <c r="Q717" i="1"/>
  <c r="Q718" i="1"/>
  <c r="Q719" i="1"/>
  <c r="Q720" i="1"/>
  <c r="Q721" i="1"/>
  <c r="N504" i="1"/>
  <c r="P504" i="1" s="1"/>
  <c r="N505" i="1"/>
  <c r="N506" i="1"/>
  <c r="N507" i="1"/>
  <c r="N508" i="1"/>
  <c r="N509" i="1"/>
  <c r="N510" i="1"/>
  <c r="P510" i="1" s="1"/>
  <c r="N511" i="1"/>
  <c r="N512" i="1"/>
  <c r="P512" i="1" s="1"/>
  <c r="N513" i="1"/>
  <c r="N514" i="1"/>
  <c r="P514" i="1" s="1"/>
  <c r="N515" i="1"/>
  <c r="N516" i="1"/>
  <c r="N517" i="1"/>
  <c r="N518" i="1"/>
  <c r="P518" i="1" s="1"/>
  <c r="N519" i="1"/>
  <c r="N520" i="1"/>
  <c r="P520" i="1" s="1"/>
  <c r="N521" i="1"/>
  <c r="N522" i="1"/>
  <c r="P522" i="1" s="1"/>
  <c r="N523" i="1"/>
  <c r="N524" i="1"/>
  <c r="N525" i="1"/>
  <c r="N526" i="1"/>
  <c r="P526" i="1" s="1"/>
  <c r="N527" i="1"/>
  <c r="N528" i="1"/>
  <c r="P528" i="1" s="1"/>
  <c r="N529" i="1"/>
  <c r="N530" i="1"/>
  <c r="P530" i="1" s="1"/>
  <c r="N531" i="1"/>
  <c r="N532" i="1"/>
  <c r="N533" i="1"/>
  <c r="N534" i="1"/>
  <c r="P534" i="1" s="1"/>
  <c r="N535" i="1"/>
  <c r="N536" i="1"/>
  <c r="P536" i="1" s="1"/>
  <c r="N537" i="1"/>
  <c r="N538" i="1"/>
  <c r="P538" i="1" s="1"/>
  <c r="N539" i="1"/>
  <c r="N540" i="1"/>
  <c r="N541" i="1"/>
  <c r="N542" i="1"/>
  <c r="P542" i="1" s="1"/>
  <c r="N543" i="1"/>
  <c r="N544" i="1"/>
  <c r="P544" i="1" s="1"/>
  <c r="N545" i="1"/>
  <c r="N546" i="1"/>
  <c r="N547" i="1"/>
  <c r="N548" i="1"/>
  <c r="N549" i="1"/>
  <c r="N550" i="1"/>
  <c r="P550" i="1" s="1"/>
  <c r="N551" i="1"/>
  <c r="N552" i="1"/>
  <c r="P552" i="1" s="1"/>
  <c r="N553" i="1"/>
  <c r="N554" i="1"/>
  <c r="P554" i="1" s="1"/>
  <c r="N555" i="1"/>
  <c r="N556" i="1"/>
  <c r="N557" i="1"/>
  <c r="N558" i="1"/>
  <c r="N559" i="1"/>
  <c r="N560" i="1"/>
  <c r="P560" i="1" s="1"/>
  <c r="N561" i="1"/>
  <c r="N562" i="1"/>
  <c r="P562" i="1" s="1"/>
  <c r="N563" i="1"/>
  <c r="N564" i="1"/>
  <c r="N565" i="1"/>
  <c r="N566" i="1"/>
  <c r="P566" i="1" s="1"/>
  <c r="N567" i="1"/>
  <c r="N568" i="1"/>
  <c r="P568" i="1" s="1"/>
  <c r="N569" i="1"/>
  <c r="N570" i="1"/>
  <c r="N571" i="1"/>
  <c r="N572" i="1"/>
  <c r="N573" i="1"/>
  <c r="N574" i="1"/>
  <c r="N575" i="1"/>
  <c r="N576" i="1"/>
  <c r="P576" i="1" s="1"/>
  <c r="N577" i="1"/>
  <c r="N578" i="1"/>
  <c r="P578" i="1" s="1"/>
  <c r="N579" i="1"/>
  <c r="N580" i="1"/>
  <c r="N581" i="1"/>
  <c r="N582" i="1"/>
  <c r="P582" i="1" s="1"/>
  <c r="N583" i="1"/>
  <c r="N584" i="1"/>
  <c r="P584" i="1" s="1"/>
  <c r="N585" i="1"/>
  <c r="N586" i="1"/>
  <c r="P586" i="1" s="1"/>
  <c r="N587" i="1"/>
  <c r="N588" i="1"/>
  <c r="N589" i="1"/>
  <c r="N590" i="1"/>
  <c r="P590" i="1" s="1"/>
  <c r="N591" i="1"/>
  <c r="N592" i="1"/>
  <c r="P592" i="1" s="1"/>
  <c r="N593" i="1"/>
  <c r="N594" i="1"/>
  <c r="P594" i="1" s="1"/>
  <c r="N595" i="1"/>
  <c r="N596" i="1"/>
  <c r="N597" i="1"/>
  <c r="N598" i="1"/>
  <c r="P598" i="1" s="1"/>
  <c r="N599" i="1"/>
  <c r="N600" i="1"/>
  <c r="P600" i="1" s="1"/>
  <c r="N601" i="1"/>
  <c r="N602" i="1"/>
  <c r="P602" i="1" s="1"/>
  <c r="N603" i="1"/>
  <c r="N604" i="1"/>
  <c r="N605" i="1"/>
  <c r="N606" i="1"/>
  <c r="N607" i="1"/>
  <c r="N608" i="1"/>
  <c r="P608" i="1" s="1"/>
  <c r="N609" i="1"/>
  <c r="N610" i="1"/>
  <c r="N611" i="1"/>
  <c r="N612" i="1"/>
  <c r="N613" i="1"/>
  <c r="N614" i="1"/>
  <c r="P614" i="1" s="1"/>
  <c r="N615" i="1"/>
  <c r="N616" i="1"/>
  <c r="P616" i="1" s="1"/>
  <c r="N617" i="1"/>
  <c r="N618" i="1"/>
  <c r="P618" i="1" s="1"/>
  <c r="N619" i="1"/>
  <c r="N620" i="1"/>
  <c r="N621" i="1"/>
  <c r="N622" i="1"/>
  <c r="P622" i="1" s="1"/>
  <c r="N623" i="1"/>
  <c r="N624" i="1"/>
  <c r="P624" i="1" s="1"/>
  <c r="N625" i="1"/>
  <c r="N626" i="1"/>
  <c r="P626" i="1" s="1"/>
  <c r="N627" i="1"/>
  <c r="N628" i="1"/>
  <c r="N629" i="1"/>
  <c r="N630" i="1"/>
  <c r="P630" i="1" s="1"/>
  <c r="N631" i="1"/>
  <c r="N632" i="1"/>
  <c r="P632" i="1" s="1"/>
  <c r="N633" i="1"/>
  <c r="N634" i="1"/>
  <c r="N635" i="1"/>
  <c r="N636" i="1"/>
  <c r="N637" i="1"/>
  <c r="N638" i="1"/>
  <c r="P638" i="1" s="1"/>
  <c r="N639" i="1"/>
  <c r="N640" i="1"/>
  <c r="P640" i="1" s="1"/>
  <c r="N641" i="1"/>
  <c r="N642" i="1"/>
  <c r="P642" i="1" s="1"/>
  <c r="N643" i="1"/>
  <c r="N644" i="1"/>
  <c r="N645" i="1"/>
  <c r="N646" i="1"/>
  <c r="P646" i="1" s="1"/>
  <c r="N647" i="1"/>
  <c r="N648" i="1"/>
  <c r="P648" i="1" s="1"/>
  <c r="N649" i="1"/>
  <c r="N650" i="1"/>
  <c r="N651" i="1"/>
  <c r="N652" i="1"/>
  <c r="N653" i="1"/>
  <c r="N654" i="1"/>
  <c r="P654" i="1" s="1"/>
  <c r="N655" i="1"/>
  <c r="N656" i="1"/>
  <c r="P656" i="1" s="1"/>
  <c r="N657" i="1"/>
  <c r="N658" i="1"/>
  <c r="P658" i="1" s="1"/>
  <c r="N659" i="1"/>
  <c r="N660" i="1"/>
  <c r="N661" i="1"/>
  <c r="N662" i="1"/>
  <c r="P662" i="1" s="1"/>
  <c r="N663" i="1"/>
  <c r="N664" i="1"/>
  <c r="P664" i="1" s="1"/>
  <c r="N665" i="1"/>
  <c r="N666" i="1"/>
  <c r="P666" i="1" s="1"/>
  <c r="N667" i="1"/>
  <c r="N668" i="1"/>
  <c r="N669" i="1"/>
  <c r="N670" i="1"/>
  <c r="P670" i="1" s="1"/>
  <c r="N671" i="1"/>
  <c r="N672" i="1"/>
  <c r="P672" i="1" s="1"/>
  <c r="N673" i="1"/>
  <c r="N674" i="1"/>
  <c r="N675" i="1"/>
  <c r="N676" i="1"/>
  <c r="N677" i="1"/>
  <c r="N678" i="1"/>
  <c r="P678" i="1" s="1"/>
  <c r="N679" i="1"/>
  <c r="N680" i="1"/>
  <c r="P680" i="1" s="1"/>
  <c r="N681" i="1"/>
  <c r="P681" i="1" s="1"/>
  <c r="N682" i="1"/>
  <c r="P682" i="1" s="1"/>
  <c r="N683" i="1"/>
  <c r="P683" i="1" s="1"/>
  <c r="N684" i="1"/>
  <c r="P684" i="1" s="1"/>
  <c r="N685" i="1"/>
  <c r="P685" i="1" s="1"/>
  <c r="N686" i="1"/>
  <c r="P686" i="1" s="1"/>
  <c r="N687" i="1"/>
  <c r="P687" i="1" s="1"/>
  <c r="N688" i="1"/>
  <c r="P688" i="1" s="1"/>
  <c r="N689" i="1"/>
  <c r="P689" i="1" s="1"/>
  <c r="N690" i="1"/>
  <c r="P690" i="1" s="1"/>
  <c r="N691" i="1"/>
  <c r="P691" i="1" s="1"/>
  <c r="N692" i="1"/>
  <c r="P692" i="1" s="1"/>
  <c r="N693" i="1"/>
  <c r="P693" i="1" s="1"/>
  <c r="N694" i="1"/>
  <c r="P694" i="1" s="1"/>
  <c r="N695" i="1"/>
  <c r="P695" i="1" s="1"/>
  <c r="N696" i="1"/>
  <c r="P696" i="1" s="1"/>
  <c r="N697" i="1"/>
  <c r="P697" i="1" s="1"/>
  <c r="N698" i="1"/>
  <c r="N699" i="1"/>
  <c r="P699" i="1" s="1"/>
  <c r="N700" i="1"/>
  <c r="P700" i="1" s="1"/>
  <c r="N701" i="1"/>
  <c r="P701" i="1" s="1"/>
  <c r="N702" i="1"/>
  <c r="P702" i="1" s="1"/>
  <c r="N703" i="1"/>
  <c r="P703" i="1" s="1"/>
  <c r="N704" i="1"/>
  <c r="P704" i="1" s="1"/>
  <c r="N705" i="1"/>
  <c r="P705" i="1" s="1"/>
  <c r="N706" i="1"/>
  <c r="N707" i="1"/>
  <c r="P707" i="1" s="1"/>
  <c r="N708" i="1"/>
  <c r="N709" i="1"/>
  <c r="N710" i="1"/>
  <c r="P710" i="1" s="1"/>
  <c r="N711" i="1"/>
  <c r="P711" i="1" s="1"/>
  <c r="N712" i="1"/>
  <c r="P712" i="1" s="1"/>
  <c r="N713" i="1"/>
  <c r="N714" i="1"/>
  <c r="P714" i="1" s="1"/>
  <c r="N715" i="1"/>
  <c r="P715" i="1" s="1"/>
  <c r="N716" i="1"/>
  <c r="P716" i="1" s="1"/>
  <c r="N717" i="1"/>
  <c r="P717" i="1" s="1"/>
  <c r="N718" i="1"/>
  <c r="N719" i="1"/>
  <c r="P719" i="1" s="1"/>
  <c r="N720" i="1"/>
  <c r="P720" i="1" s="1"/>
  <c r="N721" i="1"/>
  <c r="P721" i="1" s="1"/>
  <c r="N469" i="1"/>
  <c r="N470" i="1"/>
  <c r="P470" i="1" s="1"/>
  <c r="N471" i="1"/>
  <c r="N472" i="1"/>
  <c r="P472" i="1" s="1"/>
  <c r="N473" i="1"/>
  <c r="N474" i="1"/>
  <c r="P474" i="1" s="1"/>
  <c r="N475" i="1"/>
  <c r="N476" i="1"/>
  <c r="N477" i="1"/>
  <c r="N478" i="1"/>
  <c r="P478" i="1" s="1"/>
  <c r="N479" i="1"/>
  <c r="N480" i="1"/>
  <c r="P480" i="1" s="1"/>
  <c r="N481" i="1"/>
  <c r="N482" i="1"/>
  <c r="P482" i="1" s="1"/>
  <c r="N483" i="1"/>
  <c r="N484" i="1"/>
  <c r="N485" i="1"/>
  <c r="N486" i="1"/>
  <c r="P486" i="1" s="1"/>
  <c r="N487" i="1"/>
  <c r="N488" i="1"/>
  <c r="P488" i="1" s="1"/>
  <c r="N489" i="1"/>
  <c r="N490" i="1"/>
  <c r="N491" i="1"/>
  <c r="N492" i="1"/>
  <c r="N493" i="1"/>
  <c r="N494" i="1"/>
  <c r="N495" i="1"/>
  <c r="N496" i="1"/>
  <c r="N497" i="1"/>
  <c r="N498" i="1"/>
  <c r="P498" i="1" s="1"/>
  <c r="N499" i="1"/>
  <c r="N500" i="1"/>
  <c r="N501" i="1"/>
  <c r="N502" i="1"/>
  <c r="P502" i="1" s="1"/>
  <c r="N503" i="1"/>
  <c r="S694" i="1" l="1"/>
  <c r="S654" i="1"/>
  <c r="S719" i="1"/>
  <c r="S711" i="1"/>
  <c r="S703" i="1"/>
  <c r="S695" i="1"/>
  <c r="S687" i="1"/>
  <c r="S710" i="1"/>
  <c r="S662" i="1"/>
  <c r="S614" i="1"/>
  <c r="S670" i="1"/>
  <c r="S630" i="1"/>
  <c r="S35" i="1"/>
  <c r="S2" i="1"/>
  <c r="S686" i="1"/>
  <c r="S646" i="1"/>
  <c r="S678" i="1"/>
  <c r="S622" i="1"/>
  <c r="S702" i="1"/>
  <c r="S638" i="1"/>
  <c r="S720" i="1"/>
  <c r="S712" i="1"/>
  <c r="S704" i="1"/>
  <c r="S696" i="1"/>
  <c r="S688" i="1"/>
  <c r="S680" i="1"/>
  <c r="S672" i="1"/>
  <c r="S664" i="1"/>
  <c r="S656" i="1"/>
  <c r="S648" i="1"/>
  <c r="S640" i="1"/>
  <c r="S632" i="1"/>
  <c r="S624" i="1"/>
  <c r="S616" i="1"/>
  <c r="S608" i="1"/>
  <c r="S600" i="1"/>
  <c r="S592" i="1"/>
  <c r="S584" i="1"/>
  <c r="S576" i="1"/>
  <c r="S568" i="1"/>
  <c r="S560" i="1"/>
  <c r="S552" i="1"/>
  <c r="S544" i="1"/>
  <c r="S536" i="1"/>
  <c r="S528" i="1"/>
  <c r="S520" i="1"/>
  <c r="S512" i="1"/>
  <c r="S504" i="1"/>
  <c r="S689" i="1"/>
  <c r="S641" i="1"/>
  <c r="S593" i="1"/>
  <c r="S545" i="1"/>
  <c r="S505" i="1"/>
  <c r="S465" i="1"/>
  <c r="S425" i="1"/>
  <c r="S377" i="1"/>
  <c r="S337" i="1"/>
  <c r="S289" i="1"/>
  <c r="S249" i="1"/>
  <c r="S201" i="1"/>
  <c r="S161" i="1"/>
  <c r="S113" i="1"/>
  <c r="S81" i="1"/>
  <c r="S65" i="1"/>
  <c r="S49" i="1"/>
  <c r="S472" i="1"/>
  <c r="S448" i="1"/>
  <c r="S432" i="1"/>
  <c r="S416" i="1"/>
  <c r="S400" i="1"/>
  <c r="S384" i="1"/>
  <c r="S360" i="1"/>
  <c r="S344" i="1"/>
  <c r="S328" i="1"/>
  <c r="S312" i="1"/>
  <c r="S296" i="1"/>
  <c r="S280" i="1"/>
  <c r="S272" i="1"/>
  <c r="S256" i="1"/>
  <c r="S248" i="1"/>
  <c r="S240" i="1"/>
  <c r="S232" i="1"/>
  <c r="S224" i="1"/>
  <c r="S216" i="1"/>
  <c r="S208" i="1"/>
  <c r="S200" i="1"/>
  <c r="S192" i="1"/>
  <c r="S176" i="1"/>
  <c r="S168" i="1"/>
  <c r="S160" i="1"/>
  <c r="S152" i="1"/>
  <c r="S144" i="1"/>
  <c r="S136" i="1"/>
  <c r="S128" i="1"/>
  <c r="S120" i="1"/>
  <c r="S112" i="1"/>
  <c r="S104" i="1"/>
  <c r="S96" i="1"/>
  <c r="S88" i="1"/>
  <c r="S80" i="1"/>
  <c r="S72" i="1"/>
  <c r="S64" i="1"/>
  <c r="S56" i="1"/>
  <c r="S48" i="1"/>
  <c r="S40" i="1"/>
  <c r="S32" i="1"/>
  <c r="S24" i="1"/>
  <c r="S16" i="1"/>
  <c r="S8" i="1"/>
  <c r="S679" i="1"/>
  <c r="S671" i="1"/>
  <c r="S663" i="1"/>
  <c r="S655" i="1"/>
  <c r="S647" i="1"/>
  <c r="S639" i="1"/>
  <c r="S631" i="1"/>
  <c r="S623" i="1"/>
  <c r="S615" i="1"/>
  <c r="S607" i="1"/>
  <c r="S599" i="1"/>
  <c r="S591" i="1"/>
  <c r="S583" i="1"/>
  <c r="S575" i="1"/>
  <c r="S567" i="1"/>
  <c r="S559" i="1"/>
  <c r="S551" i="1"/>
  <c r="S543" i="1"/>
  <c r="S535" i="1"/>
  <c r="S527" i="1"/>
  <c r="S519" i="1"/>
  <c r="S511" i="1"/>
  <c r="S503" i="1"/>
  <c r="S495" i="1"/>
  <c r="S487" i="1"/>
  <c r="S479" i="1"/>
  <c r="S471" i="1"/>
  <c r="S463" i="1"/>
  <c r="S455" i="1"/>
  <c r="S447" i="1"/>
  <c r="S439" i="1"/>
  <c r="S431" i="1"/>
  <c r="S423" i="1"/>
  <c r="S415" i="1"/>
  <c r="S407" i="1"/>
  <c r="S399" i="1"/>
  <c r="S391" i="1"/>
  <c r="S383" i="1"/>
  <c r="S375" i="1"/>
  <c r="S367" i="1"/>
  <c r="S359" i="1"/>
  <c r="S351" i="1"/>
  <c r="S343" i="1"/>
  <c r="S335" i="1"/>
  <c r="S327" i="1"/>
  <c r="S319" i="1"/>
  <c r="S311" i="1"/>
  <c r="S303" i="1"/>
  <c r="S295" i="1"/>
  <c r="S287" i="1"/>
  <c r="S279" i="1"/>
  <c r="S271" i="1"/>
  <c r="S263" i="1"/>
  <c r="S255" i="1"/>
  <c r="S247" i="1"/>
  <c r="S239" i="1"/>
  <c r="S231" i="1"/>
  <c r="S223" i="1"/>
  <c r="S215" i="1"/>
  <c r="S207" i="1"/>
  <c r="S199" i="1"/>
  <c r="S191" i="1"/>
  <c r="S183" i="1"/>
  <c r="S175" i="1"/>
  <c r="S167" i="1"/>
  <c r="S159" i="1"/>
  <c r="S151" i="1"/>
  <c r="S143" i="1"/>
  <c r="S135" i="1"/>
  <c r="S127" i="1"/>
  <c r="S119" i="1"/>
  <c r="S111" i="1"/>
  <c r="S103" i="1"/>
  <c r="S95" i="1"/>
  <c r="S87" i="1"/>
  <c r="S79" i="1"/>
  <c r="S71" i="1"/>
  <c r="S63" i="1"/>
  <c r="S55" i="1"/>
  <c r="S47" i="1"/>
  <c r="S39" i="1"/>
  <c r="S31" i="1"/>
  <c r="S23" i="1"/>
  <c r="S15" i="1"/>
  <c r="S7" i="1"/>
  <c r="S713" i="1"/>
  <c r="S665" i="1"/>
  <c r="S625" i="1"/>
  <c r="S577" i="1"/>
  <c r="S537" i="1"/>
  <c r="S489" i="1"/>
  <c r="S441" i="1"/>
  <c r="S401" i="1"/>
  <c r="S361" i="1"/>
  <c r="S313" i="1"/>
  <c r="S265" i="1"/>
  <c r="S217" i="1"/>
  <c r="S169" i="1"/>
  <c r="S129" i="1"/>
  <c r="S89" i="1"/>
  <c r="S9" i="1"/>
  <c r="S488" i="1"/>
  <c r="S456" i="1"/>
  <c r="S440" i="1"/>
  <c r="S424" i="1"/>
  <c r="S408" i="1"/>
  <c r="S392" i="1"/>
  <c r="S376" i="1"/>
  <c r="S368" i="1"/>
  <c r="S352" i="1"/>
  <c r="S336" i="1"/>
  <c r="S320" i="1"/>
  <c r="S304" i="1"/>
  <c r="S288" i="1"/>
  <c r="S264" i="1"/>
  <c r="S184" i="1"/>
  <c r="S718" i="1"/>
  <c r="S606" i="1"/>
  <c r="S598" i="1"/>
  <c r="S590" i="1"/>
  <c r="S582" i="1"/>
  <c r="S574" i="1"/>
  <c r="S566" i="1"/>
  <c r="S558" i="1"/>
  <c r="S550" i="1"/>
  <c r="S542" i="1"/>
  <c r="S534" i="1"/>
  <c r="S526" i="1"/>
  <c r="S518" i="1"/>
  <c r="S510" i="1"/>
  <c r="S502" i="1"/>
  <c r="S494" i="1"/>
  <c r="S486" i="1"/>
  <c r="S478" i="1"/>
  <c r="S470" i="1"/>
  <c r="S462" i="1"/>
  <c r="S454" i="1"/>
  <c r="S446" i="1"/>
  <c r="S438" i="1"/>
  <c r="S430" i="1"/>
  <c r="S422" i="1"/>
  <c r="S414" i="1"/>
  <c r="S406" i="1"/>
  <c r="S398" i="1"/>
  <c r="S390" i="1"/>
  <c r="S382" i="1"/>
  <c r="S374" i="1"/>
  <c r="S366" i="1"/>
  <c r="S358" i="1"/>
  <c r="S350" i="1"/>
  <c r="S342" i="1"/>
  <c r="S334" i="1"/>
  <c r="S326" i="1"/>
  <c r="S318" i="1"/>
  <c r="S310" i="1"/>
  <c r="S302" i="1"/>
  <c r="S294" i="1"/>
  <c r="S286" i="1"/>
  <c r="S278" i="1"/>
  <c r="S270" i="1"/>
  <c r="S262" i="1"/>
  <c r="S254" i="1"/>
  <c r="S246" i="1"/>
  <c r="S238" i="1"/>
  <c r="S230" i="1"/>
  <c r="S222" i="1"/>
  <c r="S214" i="1"/>
  <c r="S206" i="1"/>
  <c r="S198" i="1"/>
  <c r="S190" i="1"/>
  <c r="S182" i="1"/>
  <c r="S174" i="1"/>
  <c r="S166" i="1"/>
  <c r="S158" i="1"/>
  <c r="S150" i="1"/>
  <c r="S142" i="1"/>
  <c r="S134" i="1"/>
  <c r="S126" i="1"/>
  <c r="S118" i="1"/>
  <c r="S110" i="1"/>
  <c r="S102" i="1"/>
  <c r="S94" i="1"/>
  <c r="S86" i="1"/>
  <c r="S78" i="1"/>
  <c r="S70" i="1"/>
  <c r="S62" i="1"/>
  <c r="S54" i="1"/>
  <c r="S46" i="1"/>
  <c r="S38" i="1"/>
  <c r="S30" i="1"/>
  <c r="S22" i="1"/>
  <c r="S14" i="1"/>
  <c r="S6" i="1"/>
  <c r="S705" i="1"/>
  <c r="S657" i="1"/>
  <c r="S609" i="1"/>
  <c r="S561" i="1"/>
  <c r="S513" i="1"/>
  <c r="S457" i="1"/>
  <c r="S409" i="1"/>
  <c r="S353" i="1"/>
  <c r="S297" i="1"/>
  <c r="S241" i="1"/>
  <c r="S185" i="1"/>
  <c r="S121" i="1"/>
  <c r="S17" i="1"/>
  <c r="S717" i="1"/>
  <c r="S677" i="1"/>
  <c r="S637" i="1"/>
  <c r="S533" i="1"/>
  <c r="S525" i="1"/>
  <c r="S517" i="1"/>
  <c r="S509" i="1"/>
  <c r="S501" i="1"/>
  <c r="S493" i="1"/>
  <c r="S485" i="1"/>
  <c r="S477" i="1"/>
  <c r="S469" i="1"/>
  <c r="S461" i="1"/>
  <c r="S453" i="1"/>
  <c r="S445" i="1"/>
  <c r="S437" i="1"/>
  <c r="S429" i="1"/>
  <c r="S421" i="1"/>
  <c r="S413" i="1"/>
  <c r="S405" i="1"/>
  <c r="S397" i="1"/>
  <c r="S389" i="1"/>
  <c r="S381" i="1"/>
  <c r="S373" i="1"/>
  <c r="S365" i="1"/>
  <c r="S357" i="1"/>
  <c r="S349" i="1"/>
  <c r="S341" i="1"/>
  <c r="S333" i="1"/>
  <c r="S325" i="1"/>
  <c r="S317" i="1"/>
  <c r="S309" i="1"/>
  <c r="S301" i="1"/>
  <c r="S293" i="1"/>
  <c r="S285" i="1"/>
  <c r="S277" i="1"/>
  <c r="S269" i="1"/>
  <c r="S261" i="1"/>
  <c r="S253" i="1"/>
  <c r="S245" i="1"/>
  <c r="S237" i="1"/>
  <c r="S229" i="1"/>
  <c r="S221" i="1"/>
  <c r="S213" i="1"/>
  <c r="S205" i="1"/>
  <c r="S197" i="1"/>
  <c r="S189" i="1"/>
  <c r="S181" i="1"/>
  <c r="S173" i="1"/>
  <c r="S165" i="1"/>
  <c r="S157" i="1"/>
  <c r="S149" i="1"/>
  <c r="S141" i="1"/>
  <c r="S133" i="1"/>
  <c r="S125" i="1"/>
  <c r="S117" i="1"/>
  <c r="S109" i="1"/>
  <c r="S101" i="1"/>
  <c r="S93" i="1"/>
  <c r="S85" i="1"/>
  <c r="S77" i="1"/>
  <c r="S69" i="1"/>
  <c r="S61" i="1"/>
  <c r="S53" i="1"/>
  <c r="S45" i="1"/>
  <c r="S37" i="1"/>
  <c r="S29" i="1"/>
  <c r="S21" i="1"/>
  <c r="S13" i="1"/>
  <c r="S5" i="1"/>
  <c r="S681" i="1"/>
  <c r="S633" i="1"/>
  <c r="S601" i="1"/>
  <c r="S553" i="1"/>
  <c r="S497" i="1"/>
  <c r="S449" i="1"/>
  <c r="S417" i="1"/>
  <c r="S369" i="1"/>
  <c r="S321" i="1"/>
  <c r="S281" i="1"/>
  <c r="S233" i="1"/>
  <c r="S193" i="1"/>
  <c r="S153" i="1"/>
  <c r="S105" i="1"/>
  <c r="S73" i="1"/>
  <c r="S57" i="1"/>
  <c r="S41" i="1"/>
  <c r="S480" i="1"/>
  <c r="S701" i="1"/>
  <c r="S685" i="1"/>
  <c r="S661" i="1"/>
  <c r="S645" i="1"/>
  <c r="S629" i="1"/>
  <c r="S613" i="1"/>
  <c r="S597" i="1"/>
  <c r="S581" i="1"/>
  <c r="S573" i="1"/>
  <c r="S565" i="1"/>
  <c r="S557" i="1"/>
  <c r="S541" i="1"/>
  <c r="S716" i="1"/>
  <c r="S708" i="1"/>
  <c r="S700" i="1"/>
  <c r="S692" i="1"/>
  <c r="S684" i="1"/>
  <c r="S676" i="1"/>
  <c r="S668" i="1"/>
  <c r="S660" i="1"/>
  <c r="S652" i="1"/>
  <c r="S644" i="1"/>
  <c r="S636" i="1"/>
  <c r="S628" i="1"/>
  <c r="S620" i="1"/>
  <c r="S612" i="1"/>
  <c r="S604" i="1"/>
  <c r="S596" i="1"/>
  <c r="S588" i="1"/>
  <c r="S580" i="1"/>
  <c r="S572" i="1"/>
  <c r="S564" i="1"/>
  <c r="S556" i="1"/>
  <c r="S548" i="1"/>
  <c r="S540" i="1"/>
  <c r="S532" i="1"/>
  <c r="S524" i="1"/>
  <c r="S516" i="1"/>
  <c r="S508" i="1"/>
  <c r="S500" i="1"/>
  <c r="S492" i="1"/>
  <c r="S484" i="1"/>
  <c r="S476" i="1"/>
  <c r="S468" i="1"/>
  <c r="S460" i="1"/>
  <c r="S452" i="1"/>
  <c r="S444" i="1"/>
  <c r="S436" i="1"/>
  <c r="S428" i="1"/>
  <c r="S420" i="1"/>
  <c r="S412" i="1"/>
  <c r="S404" i="1"/>
  <c r="S396" i="1"/>
  <c r="S388" i="1"/>
  <c r="S380" i="1"/>
  <c r="S372" i="1"/>
  <c r="S364" i="1"/>
  <c r="S356" i="1"/>
  <c r="S348" i="1"/>
  <c r="S340" i="1"/>
  <c r="S332" i="1"/>
  <c r="S324" i="1"/>
  <c r="S316" i="1"/>
  <c r="S308" i="1"/>
  <c r="S300" i="1"/>
  <c r="S292" i="1"/>
  <c r="S284" i="1"/>
  <c r="S276" i="1"/>
  <c r="S268" i="1"/>
  <c r="S260" i="1"/>
  <c r="S252" i="1"/>
  <c r="S244" i="1"/>
  <c r="S236" i="1"/>
  <c r="S228" i="1"/>
  <c r="S220" i="1"/>
  <c r="S212" i="1"/>
  <c r="S204" i="1"/>
  <c r="S196" i="1"/>
  <c r="S188" i="1"/>
  <c r="S180" i="1"/>
  <c r="S172" i="1"/>
  <c r="S164" i="1"/>
  <c r="S156" i="1"/>
  <c r="S148" i="1"/>
  <c r="S140" i="1"/>
  <c r="S132" i="1"/>
  <c r="S124" i="1"/>
  <c r="S116" i="1"/>
  <c r="S108" i="1"/>
  <c r="S100" i="1"/>
  <c r="S92" i="1"/>
  <c r="S84" i="1"/>
  <c r="S76" i="1"/>
  <c r="S68" i="1"/>
  <c r="S60" i="1"/>
  <c r="S52" i="1"/>
  <c r="S44" i="1"/>
  <c r="S36" i="1"/>
  <c r="S28" i="1"/>
  <c r="S20" i="1"/>
  <c r="S12" i="1"/>
  <c r="S4" i="1"/>
  <c r="S697" i="1"/>
  <c r="S649" i="1"/>
  <c r="S585" i="1"/>
  <c r="S529" i="1"/>
  <c r="S473" i="1"/>
  <c r="S393" i="1"/>
  <c r="S329" i="1"/>
  <c r="S273" i="1"/>
  <c r="S209" i="1"/>
  <c r="S145" i="1"/>
  <c r="S33" i="1"/>
  <c r="S496" i="1"/>
  <c r="S715" i="1"/>
  <c r="S707" i="1"/>
  <c r="S699" i="1"/>
  <c r="S691" i="1"/>
  <c r="S683" i="1"/>
  <c r="S675" i="1"/>
  <c r="S667" i="1"/>
  <c r="S659" i="1"/>
  <c r="S651" i="1"/>
  <c r="S643" i="1"/>
  <c r="S635" i="1"/>
  <c r="S627" i="1"/>
  <c r="S619" i="1"/>
  <c r="S611" i="1"/>
  <c r="S603" i="1"/>
  <c r="S595" i="1"/>
  <c r="S587" i="1"/>
  <c r="S579" i="1"/>
  <c r="S571" i="1"/>
  <c r="S563" i="1"/>
  <c r="S555" i="1"/>
  <c r="S547" i="1"/>
  <c r="S539" i="1"/>
  <c r="S531" i="1"/>
  <c r="S523" i="1"/>
  <c r="S515" i="1"/>
  <c r="S507" i="1"/>
  <c r="S499" i="1"/>
  <c r="S491" i="1"/>
  <c r="S483" i="1"/>
  <c r="S475" i="1"/>
  <c r="S467" i="1"/>
  <c r="S459" i="1"/>
  <c r="S451" i="1"/>
  <c r="S443" i="1"/>
  <c r="S435" i="1"/>
  <c r="S427" i="1"/>
  <c r="S419" i="1"/>
  <c r="S411" i="1"/>
  <c r="S403" i="1"/>
  <c r="S395" i="1"/>
  <c r="S387" i="1"/>
  <c r="S379" i="1"/>
  <c r="S371" i="1"/>
  <c r="S363" i="1"/>
  <c r="S355" i="1"/>
  <c r="S347" i="1"/>
  <c r="S339" i="1"/>
  <c r="S331" i="1"/>
  <c r="S323" i="1"/>
  <c r="S315" i="1"/>
  <c r="S307" i="1"/>
  <c r="S299" i="1"/>
  <c r="S291" i="1"/>
  <c r="S283" i="1"/>
  <c r="S275" i="1"/>
  <c r="S267" i="1"/>
  <c r="S259" i="1"/>
  <c r="S251" i="1"/>
  <c r="S243" i="1"/>
  <c r="S235" i="1"/>
  <c r="S227" i="1"/>
  <c r="S219" i="1"/>
  <c r="S211" i="1"/>
  <c r="S203" i="1"/>
  <c r="S195" i="1"/>
  <c r="S187" i="1"/>
  <c r="S179" i="1"/>
  <c r="S171" i="1"/>
  <c r="S163" i="1"/>
  <c r="S155" i="1"/>
  <c r="S147" i="1"/>
  <c r="S139" i="1"/>
  <c r="S131" i="1"/>
  <c r="S123" i="1"/>
  <c r="S115" i="1"/>
  <c r="S107" i="1"/>
  <c r="S99" i="1"/>
  <c r="S91" i="1"/>
  <c r="S83" i="1"/>
  <c r="S75" i="1"/>
  <c r="S67" i="1"/>
  <c r="S59" i="1"/>
  <c r="S51" i="1"/>
  <c r="S43" i="1"/>
  <c r="S27" i="1"/>
  <c r="S19" i="1"/>
  <c r="S11" i="1"/>
  <c r="S721" i="1"/>
  <c r="S673" i="1"/>
  <c r="S617" i="1"/>
  <c r="S569" i="1"/>
  <c r="S521" i="1"/>
  <c r="S481" i="1"/>
  <c r="S433" i="1"/>
  <c r="S385" i="1"/>
  <c r="S345" i="1"/>
  <c r="S305" i="1"/>
  <c r="S257" i="1"/>
  <c r="S225" i="1"/>
  <c r="S177" i="1"/>
  <c r="S137" i="1"/>
  <c r="S97" i="1"/>
  <c r="S25" i="1"/>
  <c r="S464" i="1"/>
  <c r="S709" i="1"/>
  <c r="S693" i="1"/>
  <c r="S669" i="1"/>
  <c r="S653" i="1"/>
  <c r="S621" i="1"/>
  <c r="S605" i="1"/>
  <c r="S589" i="1"/>
  <c r="S549" i="1"/>
  <c r="S714" i="1"/>
  <c r="S706" i="1"/>
  <c r="S698" i="1"/>
  <c r="S690" i="1"/>
  <c r="S682" i="1"/>
  <c r="S674" i="1"/>
  <c r="S666" i="1"/>
  <c r="S658" i="1"/>
  <c r="S650" i="1"/>
  <c r="S642" i="1"/>
  <c r="S634" i="1"/>
  <c r="S626" i="1"/>
  <c r="S618" i="1"/>
  <c r="S610" i="1"/>
  <c r="S602" i="1"/>
  <c r="S594" i="1"/>
  <c r="S586" i="1"/>
  <c r="S578" i="1"/>
  <c r="S570" i="1"/>
  <c r="S562" i="1"/>
  <c r="S554" i="1"/>
  <c r="S546" i="1"/>
  <c r="S538" i="1"/>
  <c r="S530" i="1"/>
  <c r="S522" i="1"/>
  <c r="S514" i="1"/>
  <c r="S506" i="1"/>
  <c r="S498" i="1"/>
  <c r="S490" i="1"/>
  <c r="S482" i="1"/>
  <c r="S474" i="1"/>
  <c r="S466" i="1"/>
  <c r="S458" i="1"/>
  <c r="S450" i="1"/>
  <c r="S442" i="1"/>
  <c r="S434" i="1"/>
  <c r="S426" i="1"/>
  <c r="S418" i="1"/>
  <c r="S410" i="1"/>
  <c r="S402" i="1"/>
  <c r="S394" i="1"/>
  <c r="S386" i="1"/>
  <c r="S378" i="1"/>
  <c r="S370" i="1"/>
  <c r="S362" i="1"/>
  <c r="S354" i="1"/>
  <c r="S346" i="1"/>
  <c r="S338" i="1"/>
  <c r="S330" i="1"/>
  <c r="S322" i="1"/>
  <c r="S314" i="1"/>
  <c r="S306" i="1"/>
  <c r="S298" i="1"/>
  <c r="S290" i="1"/>
  <c r="S282" i="1"/>
  <c r="S274" i="1"/>
  <c r="S266" i="1"/>
  <c r="S258" i="1"/>
  <c r="S250" i="1"/>
  <c r="S242" i="1"/>
  <c r="S234" i="1"/>
  <c r="S226" i="1"/>
  <c r="S218" i="1"/>
  <c r="S210" i="1"/>
  <c r="S202" i="1"/>
  <c r="S194" i="1"/>
  <c r="S186" i="1"/>
  <c r="S178" i="1"/>
  <c r="S170" i="1"/>
  <c r="S162" i="1"/>
  <c r="S154" i="1"/>
  <c r="S146" i="1"/>
  <c r="S138" i="1"/>
  <c r="S130" i="1"/>
  <c r="S122" i="1"/>
  <c r="S114" i="1"/>
  <c r="S106" i="1"/>
  <c r="S98" i="1"/>
  <c r="S90" i="1"/>
  <c r="S82" i="1"/>
  <c r="S74" i="1"/>
  <c r="S66" i="1"/>
  <c r="S58" i="1"/>
  <c r="S50" i="1"/>
  <c r="S42" i="1"/>
  <c r="S34" i="1"/>
  <c r="S26" i="1"/>
  <c r="S18" i="1"/>
  <c r="S10" i="1"/>
  <c r="R475" i="1"/>
  <c r="P475" i="1"/>
  <c r="R667" i="1"/>
  <c r="P667" i="1"/>
  <c r="R611" i="1"/>
  <c r="P611" i="1"/>
  <c r="R555" i="1"/>
  <c r="P555" i="1"/>
  <c r="R493" i="1"/>
  <c r="P493" i="1"/>
  <c r="R477" i="1"/>
  <c r="P477" i="1"/>
  <c r="R500" i="1"/>
  <c r="P500" i="1"/>
  <c r="R492" i="1"/>
  <c r="P492" i="1"/>
  <c r="R484" i="1"/>
  <c r="P484" i="1"/>
  <c r="R476" i="1"/>
  <c r="P476" i="1"/>
  <c r="R708" i="1"/>
  <c r="P708" i="1"/>
  <c r="R676" i="1"/>
  <c r="P676" i="1"/>
  <c r="R668" i="1"/>
  <c r="P668" i="1"/>
  <c r="R660" i="1"/>
  <c r="P660" i="1"/>
  <c r="R652" i="1"/>
  <c r="P652" i="1"/>
  <c r="R644" i="1"/>
  <c r="P644" i="1"/>
  <c r="R636" i="1"/>
  <c r="P636" i="1"/>
  <c r="R628" i="1"/>
  <c r="P628" i="1"/>
  <c r="R620" i="1"/>
  <c r="P620" i="1"/>
  <c r="R612" i="1"/>
  <c r="P612" i="1"/>
  <c r="R604" i="1"/>
  <c r="P604" i="1"/>
  <c r="R596" i="1"/>
  <c r="P596" i="1"/>
  <c r="R588" i="1"/>
  <c r="P588" i="1"/>
  <c r="R580" i="1"/>
  <c r="P580" i="1"/>
  <c r="R572" i="1"/>
  <c r="P572" i="1"/>
  <c r="R564" i="1"/>
  <c r="P564" i="1"/>
  <c r="R556" i="1"/>
  <c r="P556" i="1"/>
  <c r="R548" i="1"/>
  <c r="P548" i="1"/>
  <c r="R540" i="1"/>
  <c r="P540" i="1"/>
  <c r="R532" i="1"/>
  <c r="P532" i="1"/>
  <c r="R524" i="1"/>
  <c r="P524" i="1"/>
  <c r="R516" i="1"/>
  <c r="P516" i="1"/>
  <c r="R508" i="1"/>
  <c r="P508" i="1"/>
  <c r="R491" i="1"/>
  <c r="P491" i="1"/>
  <c r="R635" i="1"/>
  <c r="P635" i="1"/>
  <c r="R571" i="1"/>
  <c r="P571" i="1"/>
  <c r="R507" i="1"/>
  <c r="P507" i="1"/>
  <c r="R698" i="1"/>
  <c r="P698" i="1"/>
  <c r="R650" i="1"/>
  <c r="P650" i="1"/>
  <c r="R634" i="1"/>
  <c r="P634" i="1"/>
  <c r="R610" i="1"/>
  <c r="P610" i="1"/>
  <c r="R570" i="1"/>
  <c r="P570" i="1"/>
  <c r="R546" i="1"/>
  <c r="P546" i="1"/>
  <c r="R506" i="1"/>
  <c r="P506" i="1"/>
  <c r="R643" i="1"/>
  <c r="P643" i="1"/>
  <c r="R595" i="1"/>
  <c r="P595" i="1"/>
  <c r="R539" i="1"/>
  <c r="P539" i="1"/>
  <c r="R490" i="1"/>
  <c r="P490" i="1"/>
  <c r="R706" i="1"/>
  <c r="P706" i="1"/>
  <c r="R674" i="1"/>
  <c r="P674" i="1"/>
  <c r="R497" i="1"/>
  <c r="P497" i="1"/>
  <c r="R489" i="1"/>
  <c r="P489" i="1"/>
  <c r="R481" i="1"/>
  <c r="P481" i="1"/>
  <c r="R473" i="1"/>
  <c r="P473" i="1"/>
  <c r="R713" i="1"/>
  <c r="P713" i="1"/>
  <c r="R673" i="1"/>
  <c r="P673" i="1"/>
  <c r="R665" i="1"/>
  <c r="P665" i="1"/>
  <c r="R657" i="1"/>
  <c r="P657" i="1"/>
  <c r="R649" i="1"/>
  <c r="P649" i="1"/>
  <c r="R641" i="1"/>
  <c r="P641" i="1"/>
  <c r="R633" i="1"/>
  <c r="P633" i="1"/>
  <c r="R625" i="1"/>
  <c r="P625" i="1"/>
  <c r="R617" i="1"/>
  <c r="P617" i="1"/>
  <c r="R609" i="1"/>
  <c r="P609" i="1"/>
  <c r="R601" i="1"/>
  <c r="P601" i="1"/>
  <c r="R593" i="1"/>
  <c r="P593" i="1"/>
  <c r="R585" i="1"/>
  <c r="P585" i="1"/>
  <c r="R577" i="1"/>
  <c r="P577" i="1"/>
  <c r="R569" i="1"/>
  <c r="P569" i="1"/>
  <c r="R561" i="1"/>
  <c r="P561" i="1"/>
  <c r="R553" i="1"/>
  <c r="P553" i="1"/>
  <c r="R545" i="1"/>
  <c r="P545" i="1"/>
  <c r="R537" i="1"/>
  <c r="P537" i="1"/>
  <c r="R529" i="1"/>
  <c r="P529" i="1"/>
  <c r="R521" i="1"/>
  <c r="P521" i="1"/>
  <c r="R513" i="1"/>
  <c r="P513" i="1"/>
  <c r="R505" i="1"/>
  <c r="P505" i="1"/>
  <c r="R651" i="1"/>
  <c r="P651" i="1"/>
  <c r="R587" i="1"/>
  <c r="P587" i="1"/>
  <c r="R531" i="1"/>
  <c r="P531" i="1"/>
  <c r="R499" i="1"/>
  <c r="P499" i="1"/>
  <c r="R675" i="1"/>
  <c r="P675" i="1"/>
  <c r="R619" i="1"/>
  <c r="P619" i="1"/>
  <c r="R563" i="1"/>
  <c r="P563" i="1"/>
  <c r="R515" i="1"/>
  <c r="P515" i="1"/>
  <c r="R496" i="1"/>
  <c r="P496" i="1"/>
  <c r="R503" i="1"/>
  <c r="P503" i="1"/>
  <c r="R495" i="1"/>
  <c r="P495" i="1"/>
  <c r="R487" i="1"/>
  <c r="P487" i="1"/>
  <c r="R479" i="1"/>
  <c r="P479" i="1"/>
  <c r="R471" i="1"/>
  <c r="P471" i="1"/>
  <c r="R679" i="1"/>
  <c r="P679" i="1"/>
  <c r="R671" i="1"/>
  <c r="P671" i="1"/>
  <c r="R663" i="1"/>
  <c r="P663" i="1"/>
  <c r="R655" i="1"/>
  <c r="P655" i="1"/>
  <c r="R647" i="1"/>
  <c r="P647" i="1"/>
  <c r="R639" i="1"/>
  <c r="P639" i="1"/>
  <c r="R631" i="1"/>
  <c r="P631" i="1"/>
  <c r="R623" i="1"/>
  <c r="P623" i="1"/>
  <c r="R615" i="1"/>
  <c r="P615" i="1"/>
  <c r="R607" i="1"/>
  <c r="P607" i="1"/>
  <c r="R599" i="1"/>
  <c r="P599" i="1"/>
  <c r="R591" i="1"/>
  <c r="P591" i="1"/>
  <c r="R583" i="1"/>
  <c r="P583" i="1"/>
  <c r="R575" i="1"/>
  <c r="P575" i="1"/>
  <c r="R567" i="1"/>
  <c r="P567" i="1"/>
  <c r="R559" i="1"/>
  <c r="P559" i="1"/>
  <c r="R551" i="1"/>
  <c r="P551" i="1"/>
  <c r="R543" i="1"/>
  <c r="P543" i="1"/>
  <c r="R535" i="1"/>
  <c r="P535" i="1"/>
  <c r="R527" i="1"/>
  <c r="P527" i="1"/>
  <c r="R519" i="1"/>
  <c r="P519" i="1"/>
  <c r="R511" i="1"/>
  <c r="P511" i="1"/>
  <c r="R659" i="1"/>
  <c r="P659" i="1"/>
  <c r="R603" i="1"/>
  <c r="P603" i="1"/>
  <c r="R547" i="1"/>
  <c r="P547" i="1"/>
  <c r="R494" i="1"/>
  <c r="P494" i="1"/>
  <c r="R718" i="1"/>
  <c r="P718" i="1"/>
  <c r="R606" i="1"/>
  <c r="P606" i="1"/>
  <c r="R574" i="1"/>
  <c r="P574" i="1"/>
  <c r="R558" i="1"/>
  <c r="P558" i="1"/>
  <c r="R483" i="1"/>
  <c r="P483" i="1"/>
  <c r="R627" i="1"/>
  <c r="P627" i="1"/>
  <c r="R579" i="1"/>
  <c r="P579" i="1"/>
  <c r="R523" i="1"/>
  <c r="P523" i="1"/>
  <c r="R501" i="1"/>
  <c r="P501" i="1"/>
  <c r="R485" i="1"/>
  <c r="P485" i="1"/>
  <c r="R469" i="1"/>
  <c r="P469" i="1"/>
  <c r="R709" i="1"/>
  <c r="P709" i="1"/>
  <c r="R677" i="1"/>
  <c r="P677" i="1"/>
  <c r="R669" i="1"/>
  <c r="P669" i="1"/>
  <c r="R661" i="1"/>
  <c r="P661" i="1"/>
  <c r="R653" i="1"/>
  <c r="P653" i="1"/>
  <c r="R645" i="1"/>
  <c r="P645" i="1"/>
  <c r="R637" i="1"/>
  <c r="P637" i="1"/>
  <c r="R629" i="1"/>
  <c r="P629" i="1"/>
  <c r="R621" i="1"/>
  <c r="P621" i="1"/>
  <c r="R613" i="1"/>
  <c r="P613" i="1"/>
  <c r="R605" i="1"/>
  <c r="P605" i="1"/>
  <c r="R597" i="1"/>
  <c r="P597" i="1"/>
  <c r="R589" i="1"/>
  <c r="P589" i="1"/>
  <c r="R581" i="1"/>
  <c r="P581" i="1"/>
  <c r="R573" i="1"/>
  <c r="P573" i="1"/>
  <c r="R565" i="1"/>
  <c r="P565" i="1"/>
  <c r="R557" i="1"/>
  <c r="P557" i="1"/>
  <c r="R549" i="1"/>
  <c r="P549" i="1"/>
  <c r="R541" i="1"/>
  <c r="P541" i="1"/>
  <c r="R533" i="1"/>
  <c r="P533" i="1"/>
  <c r="R525" i="1"/>
  <c r="P525" i="1"/>
  <c r="R517" i="1"/>
  <c r="P517" i="1"/>
  <c r="R509" i="1"/>
  <c r="P509" i="1"/>
  <c r="R697" i="1"/>
  <c r="R705" i="1"/>
  <c r="R689" i="1"/>
  <c r="R681" i="1"/>
  <c r="R721" i="1"/>
  <c r="R594" i="1"/>
  <c r="R478" i="1"/>
  <c r="R690" i="1"/>
  <c r="R658" i="1"/>
  <c r="R618" i="1"/>
  <c r="R522" i="1"/>
  <c r="R666" i="1"/>
  <c r="R626" i="1"/>
  <c r="R586" i="1"/>
  <c r="R554" i="1"/>
  <c r="R514" i="1"/>
  <c r="R642" i="1"/>
  <c r="R602" i="1"/>
  <c r="R562" i="1"/>
  <c r="R530" i="1"/>
  <c r="R498" i="1"/>
  <c r="R482" i="1"/>
  <c r="R474" i="1"/>
  <c r="R470" i="1"/>
  <c r="R714" i="1"/>
  <c r="R682" i="1"/>
  <c r="R578" i="1"/>
  <c r="R538" i="1"/>
  <c r="R502" i="1"/>
  <c r="R488" i="1"/>
  <c r="R480" i="1"/>
  <c r="R472" i="1"/>
  <c r="R486" i="1"/>
  <c r="R715" i="1"/>
  <c r="R707" i="1"/>
  <c r="R699" i="1"/>
  <c r="R691" i="1"/>
  <c r="R683" i="1"/>
  <c r="R720" i="1"/>
  <c r="R712" i="1"/>
  <c r="R704" i="1"/>
  <c r="R696" i="1"/>
  <c r="R688" i="1"/>
  <c r="R680" i="1"/>
  <c r="R672" i="1"/>
  <c r="R664" i="1"/>
  <c r="R656" i="1"/>
  <c r="R648" i="1"/>
  <c r="R640" i="1"/>
  <c r="R632" i="1"/>
  <c r="R624" i="1"/>
  <c r="R616" i="1"/>
  <c r="R608" i="1"/>
  <c r="R600" i="1"/>
  <c r="R592" i="1"/>
  <c r="R584" i="1"/>
  <c r="R576" i="1"/>
  <c r="R568" i="1"/>
  <c r="R560" i="1"/>
  <c r="R552" i="1"/>
  <c r="R544" i="1"/>
  <c r="R536" i="1"/>
  <c r="R528" i="1"/>
  <c r="R520" i="1"/>
  <c r="R512" i="1"/>
  <c r="R719" i="1"/>
  <c r="R711" i="1"/>
  <c r="R703" i="1"/>
  <c r="R695" i="1"/>
  <c r="R687" i="1"/>
  <c r="R710" i="1"/>
  <c r="R702" i="1"/>
  <c r="R694" i="1"/>
  <c r="R686" i="1"/>
  <c r="R678" i="1"/>
  <c r="R670" i="1"/>
  <c r="R662" i="1"/>
  <c r="R654" i="1"/>
  <c r="R646" i="1"/>
  <c r="R638" i="1"/>
  <c r="R630" i="1"/>
  <c r="R622" i="1"/>
  <c r="R614" i="1"/>
  <c r="R598" i="1"/>
  <c r="R590" i="1"/>
  <c r="R582" i="1"/>
  <c r="R566" i="1"/>
  <c r="R550" i="1"/>
  <c r="R542" i="1"/>
  <c r="R534" i="1"/>
  <c r="R526" i="1"/>
  <c r="R518" i="1"/>
  <c r="R510" i="1"/>
  <c r="R717" i="1"/>
  <c r="R701" i="1"/>
  <c r="R693" i="1"/>
  <c r="R685" i="1"/>
  <c r="R716" i="1"/>
  <c r="R700" i="1"/>
  <c r="R692" i="1"/>
  <c r="R684" i="1"/>
  <c r="R504" i="1"/>
  <c r="N453" i="1"/>
  <c r="N454" i="1"/>
  <c r="N455" i="1"/>
  <c r="N456" i="1"/>
  <c r="N457" i="1"/>
  <c r="N458" i="1"/>
  <c r="N459" i="1"/>
  <c r="N460" i="1"/>
  <c r="N461" i="1"/>
  <c r="N462" i="1"/>
  <c r="N463" i="1"/>
  <c r="N464" i="1"/>
  <c r="N465" i="1"/>
  <c r="N466" i="1"/>
  <c r="N467" i="1"/>
  <c r="N468" i="1"/>
  <c r="U508" i="1" l="1"/>
  <c r="U509" i="1"/>
  <c r="U506" i="1"/>
  <c r="U570" i="1"/>
  <c r="U634" i="1"/>
  <c r="U698" i="1"/>
  <c r="U669" i="1"/>
  <c r="U644" i="1"/>
  <c r="U507" i="1"/>
  <c r="U586" i="1"/>
  <c r="U707" i="1"/>
  <c r="U532" i="1"/>
  <c r="U596" i="1"/>
  <c r="U660" i="1"/>
  <c r="U541" i="1"/>
  <c r="U645" i="1"/>
  <c r="U469" i="1"/>
  <c r="U533" i="1"/>
  <c r="U705" i="1"/>
  <c r="U510" i="1"/>
  <c r="U479" i="1"/>
  <c r="U512" i="1"/>
  <c r="U576" i="1"/>
  <c r="U640" i="1"/>
  <c r="U704" i="1"/>
  <c r="U686" i="1"/>
  <c r="U687" i="1"/>
  <c r="U522" i="1"/>
  <c r="U714" i="1"/>
  <c r="U637" i="1"/>
  <c r="U474" i="1"/>
  <c r="U538" i="1"/>
  <c r="U602" i="1"/>
  <c r="U666" i="1"/>
  <c r="U485" i="1"/>
  <c r="U650" i="1"/>
  <c r="U579" i="1"/>
  <c r="U482" i="1"/>
  <c r="U475" i="1"/>
  <c r="U606" i="1"/>
  <c r="U530" i="1"/>
  <c r="U594" i="1"/>
  <c r="U721" i="1"/>
  <c r="U587" i="1"/>
  <c r="U715" i="1"/>
  <c r="U615" i="1"/>
  <c r="U520" i="1"/>
  <c r="U584" i="1"/>
  <c r="U648" i="1"/>
  <c r="U712" i="1"/>
  <c r="U589" i="1"/>
  <c r="U595" i="1"/>
  <c r="U685" i="1"/>
  <c r="U526" i="1"/>
  <c r="U590" i="1"/>
  <c r="U559" i="1"/>
  <c r="U528" i="1"/>
  <c r="U592" i="1"/>
  <c r="U656" i="1"/>
  <c r="U720" i="1"/>
  <c r="U703" i="1"/>
  <c r="U582" i="1"/>
  <c r="U658" i="1"/>
  <c r="U492" i="1"/>
  <c r="U684" i="1"/>
  <c r="U701" i="1"/>
  <c r="U470" i="1"/>
  <c r="U534" i="1"/>
  <c r="U598" i="1"/>
  <c r="U536" i="1"/>
  <c r="U600" i="1"/>
  <c r="U664" i="1"/>
  <c r="U630" i="1"/>
  <c r="U711" i="1"/>
  <c r="U695" i="1"/>
  <c r="U554" i="1"/>
  <c r="U618" i="1"/>
  <c r="U682" i="1"/>
  <c r="U692" i="1"/>
  <c r="U480" i="1"/>
  <c r="U542" i="1"/>
  <c r="U488" i="1"/>
  <c r="U575" i="1"/>
  <c r="U544" i="1"/>
  <c r="U608" i="1"/>
  <c r="U672" i="1"/>
  <c r="U702" i="1"/>
  <c r="U719" i="1"/>
  <c r="U638" i="1"/>
  <c r="U717" i="1"/>
  <c r="U498" i="1"/>
  <c r="U562" i="1"/>
  <c r="U626" i="1"/>
  <c r="U690" i="1"/>
  <c r="U555" i="1"/>
  <c r="U697" i="1"/>
  <c r="U700" i="1"/>
  <c r="U681" i="1"/>
  <c r="U486" i="1"/>
  <c r="U550" i="1"/>
  <c r="U718" i="1"/>
  <c r="U472" i="1"/>
  <c r="U641" i="1"/>
  <c r="U552" i="1"/>
  <c r="U680" i="1"/>
  <c r="U622" i="1"/>
  <c r="U614" i="1"/>
  <c r="U654" i="1"/>
  <c r="U478" i="1"/>
  <c r="U616" i="1"/>
  <c r="U569" i="1"/>
  <c r="U499" i="1"/>
  <c r="U563" i="1"/>
  <c r="U691" i="1"/>
  <c r="U516" i="1"/>
  <c r="U708" i="1"/>
  <c r="U613" i="1"/>
  <c r="U517" i="1"/>
  <c r="U609" i="1"/>
  <c r="U494" i="1"/>
  <c r="U527" i="1"/>
  <c r="U591" i="1"/>
  <c r="U655" i="1"/>
  <c r="U689" i="1"/>
  <c r="U560" i="1"/>
  <c r="U688" i="1"/>
  <c r="U678" i="1"/>
  <c r="U662" i="1"/>
  <c r="U694" i="1"/>
  <c r="U670" i="1"/>
  <c r="U624" i="1"/>
  <c r="U627" i="1"/>
  <c r="U514" i="1"/>
  <c r="U578" i="1"/>
  <c r="U642" i="1"/>
  <c r="U706" i="1"/>
  <c r="U693" i="1"/>
  <c r="U617" i="1"/>
  <c r="U635" i="1"/>
  <c r="U699" i="1"/>
  <c r="U524" i="1"/>
  <c r="U588" i="1"/>
  <c r="U716" i="1"/>
  <c r="U629" i="1"/>
  <c r="U525" i="1"/>
  <c r="U502" i="1"/>
  <c r="U566" i="1"/>
  <c r="U504" i="1"/>
  <c r="U568" i="1"/>
  <c r="U632" i="1"/>
  <c r="U696" i="1"/>
  <c r="U646" i="1"/>
  <c r="U710" i="1"/>
  <c r="U580" i="1"/>
  <c r="U518" i="1"/>
  <c r="U683" i="1"/>
  <c r="U673" i="1"/>
  <c r="U515" i="1"/>
  <c r="U558" i="1"/>
  <c r="U709" i="1"/>
  <c r="U643" i="1"/>
  <c r="U571" i="1"/>
  <c r="U652" i="1"/>
  <c r="U657" i="1"/>
  <c r="U489" i="1"/>
  <c r="U471" i="1"/>
  <c r="U535" i="1"/>
  <c r="U599" i="1"/>
  <c r="U663" i="1"/>
  <c r="U671" i="1"/>
  <c r="U549" i="1"/>
  <c r="U523" i="1"/>
  <c r="U651" i="1"/>
  <c r="U473" i="1"/>
  <c r="U476" i="1"/>
  <c r="U540" i="1"/>
  <c r="U604" i="1"/>
  <c r="U668" i="1"/>
  <c r="U557" i="1"/>
  <c r="U661" i="1"/>
  <c r="U497" i="1"/>
  <c r="U477" i="1"/>
  <c r="U577" i="1"/>
  <c r="U487" i="1"/>
  <c r="U551" i="1"/>
  <c r="U679" i="1"/>
  <c r="U574" i="1"/>
  <c r="U607" i="1"/>
  <c r="U531" i="1"/>
  <c r="U659" i="1"/>
  <c r="U496" i="1"/>
  <c r="U529" i="1"/>
  <c r="U484" i="1"/>
  <c r="U548" i="1"/>
  <c r="U612" i="1"/>
  <c r="U676" i="1"/>
  <c r="U565" i="1"/>
  <c r="U553" i="1"/>
  <c r="U677" i="1"/>
  <c r="U625" i="1"/>
  <c r="U495" i="1"/>
  <c r="U623" i="1"/>
  <c r="U505" i="1"/>
  <c r="U537" i="1"/>
  <c r="U546" i="1"/>
  <c r="U610" i="1"/>
  <c r="U674" i="1"/>
  <c r="U605" i="1"/>
  <c r="U539" i="1"/>
  <c r="U603" i="1"/>
  <c r="U667" i="1"/>
  <c r="U585" i="1"/>
  <c r="U556" i="1"/>
  <c r="U620" i="1"/>
  <c r="U573" i="1"/>
  <c r="U601" i="1"/>
  <c r="U493" i="1"/>
  <c r="U665" i="1"/>
  <c r="U503" i="1"/>
  <c r="U567" i="1"/>
  <c r="U631" i="1"/>
  <c r="U545" i="1"/>
  <c r="U543" i="1"/>
  <c r="U490" i="1"/>
  <c r="U621" i="1"/>
  <c r="U481" i="1"/>
  <c r="U483" i="1"/>
  <c r="U547" i="1"/>
  <c r="U611" i="1"/>
  <c r="U675" i="1"/>
  <c r="U649" i="1"/>
  <c r="U500" i="1"/>
  <c r="U564" i="1"/>
  <c r="U628" i="1"/>
  <c r="U581" i="1"/>
  <c r="U633" i="1"/>
  <c r="U501" i="1"/>
  <c r="U513" i="1"/>
  <c r="U713" i="1"/>
  <c r="U511" i="1"/>
  <c r="U639" i="1"/>
  <c r="U593" i="1"/>
  <c r="U653" i="1"/>
  <c r="U521" i="1"/>
  <c r="U491" i="1"/>
  <c r="U619" i="1"/>
  <c r="U572" i="1"/>
  <c r="U636" i="1"/>
  <c r="U597" i="1"/>
  <c r="U561" i="1"/>
  <c r="U519" i="1"/>
  <c r="U583" i="1"/>
  <c r="U647" i="1"/>
  <c r="R467" i="1"/>
  <c r="P467" i="1"/>
  <c r="R459" i="1"/>
  <c r="P459" i="1"/>
  <c r="U459" i="1" s="1"/>
  <c r="R466" i="1"/>
  <c r="P466" i="1"/>
  <c r="R458" i="1"/>
  <c r="P458" i="1"/>
  <c r="R465" i="1"/>
  <c r="P465" i="1"/>
  <c r="R457" i="1"/>
  <c r="P457" i="1"/>
  <c r="U457" i="1" s="1"/>
  <c r="R468" i="1"/>
  <c r="P468" i="1"/>
  <c r="R464" i="1"/>
  <c r="P464" i="1"/>
  <c r="U464" i="1" s="1"/>
  <c r="R456" i="1"/>
  <c r="P456" i="1"/>
  <c r="U456" i="1" s="1"/>
  <c r="R463" i="1"/>
  <c r="P463" i="1"/>
  <c r="R455" i="1"/>
  <c r="P455" i="1"/>
  <c r="R462" i="1"/>
  <c r="P462" i="1"/>
  <c r="R460" i="1"/>
  <c r="P460" i="1"/>
  <c r="R454" i="1"/>
  <c r="P454" i="1"/>
  <c r="R461" i="1"/>
  <c r="P461" i="1"/>
  <c r="R453" i="1"/>
  <c r="P453" i="1"/>
  <c r="U454" i="1" l="1"/>
  <c r="U463" i="1"/>
  <c r="U466" i="1"/>
  <c r="U468" i="1"/>
  <c r="U465" i="1"/>
  <c r="U455" i="1"/>
  <c r="U467" i="1"/>
  <c r="U461" i="1"/>
  <c r="U460" i="1"/>
  <c r="U453" i="1"/>
  <c r="U458" i="1"/>
  <c r="U462" i="1"/>
  <c r="N2" i="1"/>
  <c r="N3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01" i="1"/>
  <c r="N202" i="1"/>
  <c r="N203" i="1"/>
  <c r="N204" i="1"/>
  <c r="N205" i="1"/>
  <c r="N206" i="1"/>
  <c r="N207" i="1"/>
  <c r="N208" i="1"/>
  <c r="N209" i="1"/>
  <c r="N210" i="1"/>
  <c r="N211" i="1"/>
  <c r="N212" i="1"/>
  <c r="N213" i="1"/>
  <c r="N214" i="1"/>
  <c r="N215" i="1"/>
  <c r="N216" i="1"/>
  <c r="N217" i="1"/>
  <c r="N218" i="1"/>
  <c r="N219" i="1"/>
  <c r="N220" i="1"/>
  <c r="N221" i="1"/>
  <c r="N222" i="1"/>
  <c r="N223" i="1"/>
  <c r="N224" i="1"/>
  <c r="N225" i="1"/>
  <c r="N226" i="1"/>
  <c r="N227" i="1"/>
  <c r="N228" i="1"/>
  <c r="N229" i="1"/>
  <c r="N230" i="1"/>
  <c r="N231" i="1"/>
  <c r="N232" i="1"/>
  <c r="N233" i="1"/>
  <c r="N234" i="1"/>
  <c r="N235" i="1"/>
  <c r="N236" i="1"/>
  <c r="N237" i="1"/>
  <c r="N238" i="1"/>
  <c r="N239" i="1"/>
  <c r="N240" i="1"/>
  <c r="N241" i="1"/>
  <c r="N242" i="1"/>
  <c r="N243" i="1"/>
  <c r="N244" i="1"/>
  <c r="N245" i="1"/>
  <c r="N246" i="1"/>
  <c r="N247" i="1"/>
  <c r="N248" i="1"/>
  <c r="N249" i="1"/>
  <c r="N250" i="1"/>
  <c r="N251" i="1"/>
  <c r="N252" i="1"/>
  <c r="N253" i="1"/>
  <c r="N254" i="1"/>
  <c r="N255" i="1"/>
  <c r="N256" i="1"/>
  <c r="N257" i="1"/>
  <c r="N258" i="1"/>
  <c r="N259" i="1"/>
  <c r="N260" i="1"/>
  <c r="N261" i="1"/>
  <c r="N262" i="1"/>
  <c r="N263" i="1"/>
  <c r="N264" i="1"/>
  <c r="N265" i="1"/>
  <c r="N266" i="1"/>
  <c r="N267" i="1"/>
  <c r="N268" i="1"/>
  <c r="N269" i="1"/>
  <c r="N270" i="1"/>
  <c r="N271" i="1"/>
  <c r="N272" i="1"/>
  <c r="N273" i="1"/>
  <c r="N274" i="1"/>
  <c r="N275" i="1"/>
  <c r="N276" i="1"/>
  <c r="N277" i="1"/>
  <c r="N278" i="1"/>
  <c r="N279" i="1"/>
  <c r="N280" i="1"/>
  <c r="N281" i="1"/>
  <c r="N282" i="1"/>
  <c r="N283" i="1"/>
  <c r="N284" i="1"/>
  <c r="N285" i="1"/>
  <c r="N286" i="1"/>
  <c r="N287" i="1"/>
  <c r="N288" i="1"/>
  <c r="N289" i="1"/>
  <c r="N290" i="1"/>
  <c r="N291" i="1"/>
  <c r="N292" i="1"/>
  <c r="N293" i="1"/>
  <c r="N294" i="1"/>
  <c r="N295" i="1"/>
  <c r="N296" i="1"/>
  <c r="N297" i="1"/>
  <c r="N298" i="1"/>
  <c r="N299" i="1"/>
  <c r="N300" i="1"/>
  <c r="N301" i="1"/>
  <c r="N302" i="1"/>
  <c r="N303" i="1"/>
  <c r="N304" i="1"/>
  <c r="N305" i="1"/>
  <c r="N306" i="1"/>
  <c r="N307" i="1"/>
  <c r="N308" i="1"/>
  <c r="N309" i="1"/>
  <c r="N310" i="1"/>
  <c r="N311" i="1"/>
  <c r="N312" i="1"/>
  <c r="N313" i="1"/>
  <c r="N314" i="1"/>
  <c r="N315" i="1"/>
  <c r="N316" i="1"/>
  <c r="N317" i="1"/>
  <c r="N318" i="1"/>
  <c r="N319" i="1"/>
  <c r="N320" i="1"/>
  <c r="N321" i="1"/>
  <c r="N322" i="1"/>
  <c r="N323" i="1"/>
  <c r="N324" i="1"/>
  <c r="N325" i="1"/>
  <c r="N326" i="1"/>
  <c r="N327" i="1"/>
  <c r="N328" i="1"/>
  <c r="N329" i="1"/>
  <c r="N330" i="1"/>
  <c r="N331" i="1"/>
  <c r="N332" i="1"/>
  <c r="N333" i="1"/>
  <c r="N334" i="1"/>
  <c r="N335" i="1"/>
  <c r="N336" i="1"/>
  <c r="N337" i="1"/>
  <c r="N338" i="1"/>
  <c r="N339" i="1"/>
  <c r="N340" i="1"/>
  <c r="N341" i="1"/>
  <c r="N342" i="1"/>
  <c r="N343" i="1"/>
  <c r="N344" i="1"/>
  <c r="N345" i="1"/>
  <c r="N346" i="1"/>
  <c r="N347" i="1"/>
  <c r="N348" i="1"/>
  <c r="N349" i="1"/>
  <c r="N350" i="1"/>
  <c r="N351" i="1"/>
  <c r="N352" i="1"/>
  <c r="N353" i="1"/>
  <c r="N354" i="1"/>
  <c r="N355" i="1"/>
  <c r="N356" i="1"/>
  <c r="N357" i="1"/>
  <c r="N358" i="1"/>
  <c r="N359" i="1"/>
  <c r="N360" i="1"/>
  <c r="N361" i="1"/>
  <c r="N362" i="1"/>
  <c r="N363" i="1"/>
  <c r="N364" i="1"/>
  <c r="N365" i="1"/>
  <c r="N366" i="1"/>
  <c r="N367" i="1"/>
  <c r="N368" i="1"/>
  <c r="N369" i="1"/>
  <c r="N370" i="1"/>
  <c r="N371" i="1"/>
  <c r="N372" i="1"/>
  <c r="N373" i="1"/>
  <c r="N374" i="1"/>
  <c r="N375" i="1"/>
  <c r="N376" i="1"/>
  <c r="N377" i="1"/>
  <c r="N378" i="1"/>
  <c r="N379" i="1"/>
  <c r="N380" i="1"/>
  <c r="N381" i="1"/>
  <c r="N382" i="1"/>
  <c r="N383" i="1"/>
  <c r="N384" i="1"/>
  <c r="N385" i="1"/>
  <c r="N386" i="1"/>
  <c r="N387" i="1"/>
  <c r="N388" i="1"/>
  <c r="N389" i="1"/>
  <c r="N390" i="1"/>
  <c r="N391" i="1"/>
  <c r="N392" i="1"/>
  <c r="N393" i="1"/>
  <c r="N394" i="1"/>
  <c r="N395" i="1"/>
  <c r="N396" i="1"/>
  <c r="N397" i="1"/>
  <c r="N398" i="1"/>
  <c r="N399" i="1"/>
  <c r="N400" i="1"/>
  <c r="N401" i="1"/>
  <c r="N402" i="1"/>
  <c r="N403" i="1"/>
  <c r="N404" i="1"/>
  <c r="N405" i="1"/>
  <c r="N406" i="1"/>
  <c r="N407" i="1"/>
  <c r="N408" i="1"/>
  <c r="N409" i="1"/>
  <c r="N410" i="1"/>
  <c r="N411" i="1"/>
  <c r="N412" i="1"/>
  <c r="N413" i="1"/>
  <c r="N414" i="1"/>
  <c r="N415" i="1"/>
  <c r="N416" i="1"/>
  <c r="N417" i="1"/>
  <c r="N418" i="1"/>
  <c r="N419" i="1"/>
  <c r="N420" i="1"/>
  <c r="N421" i="1"/>
  <c r="N422" i="1"/>
  <c r="N423" i="1"/>
  <c r="N424" i="1"/>
  <c r="N425" i="1"/>
  <c r="N426" i="1"/>
  <c r="N427" i="1"/>
  <c r="N428" i="1"/>
  <c r="N429" i="1"/>
  <c r="N430" i="1"/>
  <c r="N431" i="1"/>
  <c r="N432" i="1"/>
  <c r="N433" i="1"/>
  <c r="N434" i="1"/>
  <c r="N435" i="1"/>
  <c r="N436" i="1"/>
  <c r="N437" i="1"/>
  <c r="N438" i="1"/>
  <c r="N439" i="1"/>
  <c r="N440" i="1"/>
  <c r="N441" i="1"/>
  <c r="N442" i="1"/>
  <c r="N443" i="1"/>
  <c r="N444" i="1"/>
  <c r="N445" i="1"/>
  <c r="N446" i="1"/>
  <c r="N447" i="1"/>
  <c r="N448" i="1"/>
  <c r="N449" i="1"/>
  <c r="N450" i="1"/>
  <c r="N451" i="1"/>
  <c r="N452" i="1"/>
  <c r="R447" i="1" l="1"/>
  <c r="P447" i="1"/>
  <c r="R407" i="1"/>
  <c r="P407" i="1"/>
  <c r="R351" i="1"/>
  <c r="P351" i="1"/>
  <c r="R295" i="1"/>
  <c r="P295" i="1"/>
  <c r="R239" i="1"/>
  <c r="P239" i="1"/>
  <c r="R183" i="1"/>
  <c r="P183" i="1"/>
  <c r="R135" i="1"/>
  <c r="P135" i="1"/>
  <c r="R79" i="1"/>
  <c r="P79" i="1"/>
  <c r="R47" i="1"/>
  <c r="P47" i="1"/>
  <c r="R448" i="1"/>
  <c r="P448" i="1"/>
  <c r="R440" i="1"/>
  <c r="P440" i="1"/>
  <c r="R432" i="1"/>
  <c r="P432" i="1"/>
  <c r="R424" i="1"/>
  <c r="P424" i="1"/>
  <c r="R416" i="1"/>
  <c r="P416" i="1"/>
  <c r="R408" i="1"/>
  <c r="P408" i="1"/>
  <c r="R400" i="1"/>
  <c r="P400" i="1"/>
  <c r="R392" i="1"/>
  <c r="P392" i="1"/>
  <c r="R384" i="1"/>
  <c r="P384" i="1"/>
  <c r="R376" i="1"/>
  <c r="P376" i="1"/>
  <c r="R368" i="1"/>
  <c r="P368" i="1"/>
  <c r="R360" i="1"/>
  <c r="P360" i="1"/>
  <c r="R352" i="1"/>
  <c r="P352" i="1"/>
  <c r="R344" i="1"/>
  <c r="P344" i="1"/>
  <c r="R336" i="1"/>
  <c r="P336" i="1"/>
  <c r="R328" i="1"/>
  <c r="P328" i="1"/>
  <c r="R320" i="1"/>
  <c r="P320" i="1"/>
  <c r="R312" i="1"/>
  <c r="P312" i="1"/>
  <c r="R304" i="1"/>
  <c r="P304" i="1"/>
  <c r="R296" i="1"/>
  <c r="P296" i="1"/>
  <c r="R288" i="1"/>
  <c r="P288" i="1"/>
  <c r="R280" i="1"/>
  <c r="P280" i="1"/>
  <c r="R272" i="1"/>
  <c r="P272" i="1"/>
  <c r="R264" i="1"/>
  <c r="P264" i="1"/>
  <c r="R256" i="1"/>
  <c r="P256" i="1"/>
  <c r="R248" i="1"/>
  <c r="P248" i="1"/>
  <c r="R240" i="1"/>
  <c r="P240" i="1"/>
  <c r="R232" i="1"/>
  <c r="P232" i="1"/>
  <c r="R224" i="1"/>
  <c r="P224" i="1"/>
  <c r="R216" i="1"/>
  <c r="P216" i="1"/>
  <c r="R208" i="1"/>
  <c r="P208" i="1"/>
  <c r="R200" i="1"/>
  <c r="P200" i="1"/>
  <c r="R192" i="1"/>
  <c r="P192" i="1"/>
  <c r="R184" i="1"/>
  <c r="P184" i="1"/>
  <c r="R176" i="1"/>
  <c r="P176" i="1"/>
  <c r="R168" i="1"/>
  <c r="P168" i="1"/>
  <c r="R160" i="1"/>
  <c r="P160" i="1"/>
  <c r="R152" i="1"/>
  <c r="P152" i="1"/>
  <c r="R144" i="1"/>
  <c r="P144" i="1"/>
  <c r="R136" i="1"/>
  <c r="P136" i="1"/>
  <c r="R128" i="1"/>
  <c r="P128" i="1"/>
  <c r="R120" i="1"/>
  <c r="P120" i="1"/>
  <c r="R112" i="1"/>
  <c r="P112" i="1"/>
  <c r="R104" i="1"/>
  <c r="P104" i="1"/>
  <c r="R96" i="1"/>
  <c r="P96" i="1"/>
  <c r="R88" i="1"/>
  <c r="P88" i="1"/>
  <c r="R80" i="1"/>
  <c r="P80" i="1"/>
  <c r="R72" i="1"/>
  <c r="P72" i="1"/>
  <c r="R64" i="1"/>
  <c r="P64" i="1"/>
  <c r="R56" i="1"/>
  <c r="P56" i="1"/>
  <c r="R48" i="1"/>
  <c r="P48" i="1"/>
  <c r="R40" i="1"/>
  <c r="P40" i="1"/>
  <c r="R32" i="1"/>
  <c r="P32" i="1"/>
  <c r="R24" i="1"/>
  <c r="P24" i="1"/>
  <c r="R16" i="1"/>
  <c r="P16" i="1"/>
  <c r="R8" i="1"/>
  <c r="P8" i="1"/>
  <c r="R439" i="1"/>
  <c r="P439" i="1"/>
  <c r="R375" i="1"/>
  <c r="P375" i="1"/>
  <c r="R319" i="1"/>
  <c r="P319" i="1"/>
  <c r="R263" i="1"/>
  <c r="P263" i="1"/>
  <c r="R207" i="1"/>
  <c r="P207" i="1"/>
  <c r="R151" i="1"/>
  <c r="P151" i="1"/>
  <c r="R95" i="1"/>
  <c r="P95" i="1"/>
  <c r="R7" i="1"/>
  <c r="P7" i="1"/>
  <c r="R430" i="1"/>
  <c r="P430" i="1"/>
  <c r="R422" i="1"/>
  <c r="P422" i="1"/>
  <c r="R414" i="1"/>
  <c r="P414" i="1"/>
  <c r="R406" i="1"/>
  <c r="P406" i="1"/>
  <c r="R398" i="1"/>
  <c r="P398" i="1"/>
  <c r="R390" i="1"/>
  <c r="P390" i="1"/>
  <c r="R382" i="1"/>
  <c r="P382" i="1"/>
  <c r="R374" i="1"/>
  <c r="P374" i="1"/>
  <c r="R366" i="1"/>
  <c r="P366" i="1"/>
  <c r="R358" i="1"/>
  <c r="P358" i="1"/>
  <c r="R350" i="1"/>
  <c r="P350" i="1"/>
  <c r="R342" i="1"/>
  <c r="P342" i="1"/>
  <c r="R334" i="1"/>
  <c r="P334" i="1"/>
  <c r="R326" i="1"/>
  <c r="P326" i="1"/>
  <c r="R318" i="1"/>
  <c r="P318" i="1"/>
  <c r="R310" i="1"/>
  <c r="P310" i="1"/>
  <c r="R302" i="1"/>
  <c r="P302" i="1"/>
  <c r="R294" i="1"/>
  <c r="P294" i="1"/>
  <c r="R286" i="1"/>
  <c r="P286" i="1"/>
  <c r="R278" i="1"/>
  <c r="P278" i="1"/>
  <c r="R270" i="1"/>
  <c r="P270" i="1"/>
  <c r="R262" i="1"/>
  <c r="P262" i="1"/>
  <c r="R254" i="1"/>
  <c r="P254" i="1"/>
  <c r="R246" i="1"/>
  <c r="P246" i="1"/>
  <c r="R238" i="1"/>
  <c r="P238" i="1"/>
  <c r="R230" i="1"/>
  <c r="P230" i="1"/>
  <c r="R222" i="1"/>
  <c r="P222" i="1"/>
  <c r="R214" i="1"/>
  <c r="P214" i="1"/>
  <c r="R206" i="1"/>
  <c r="P206" i="1"/>
  <c r="R198" i="1"/>
  <c r="P198" i="1"/>
  <c r="R190" i="1"/>
  <c r="P190" i="1"/>
  <c r="R182" i="1"/>
  <c r="P182" i="1"/>
  <c r="R174" i="1"/>
  <c r="P174" i="1"/>
  <c r="R166" i="1"/>
  <c r="P166" i="1"/>
  <c r="R158" i="1"/>
  <c r="P158" i="1"/>
  <c r="R150" i="1"/>
  <c r="P150" i="1"/>
  <c r="R142" i="1"/>
  <c r="P142" i="1"/>
  <c r="R134" i="1"/>
  <c r="P134" i="1"/>
  <c r="R126" i="1"/>
  <c r="P126" i="1"/>
  <c r="R118" i="1"/>
  <c r="P118" i="1"/>
  <c r="R110" i="1"/>
  <c r="P110" i="1"/>
  <c r="R102" i="1"/>
  <c r="P102" i="1"/>
  <c r="R94" i="1"/>
  <c r="P94" i="1"/>
  <c r="R86" i="1"/>
  <c r="P86" i="1"/>
  <c r="R78" i="1"/>
  <c r="P78" i="1"/>
  <c r="R70" i="1"/>
  <c r="P70" i="1"/>
  <c r="R62" i="1"/>
  <c r="P62" i="1"/>
  <c r="R54" i="1"/>
  <c r="P54" i="1"/>
  <c r="R46" i="1"/>
  <c r="P46" i="1"/>
  <c r="R38" i="1"/>
  <c r="P38" i="1"/>
  <c r="R30" i="1"/>
  <c r="P30" i="1"/>
  <c r="R22" i="1"/>
  <c r="P22" i="1"/>
  <c r="R14" i="1"/>
  <c r="P14" i="1"/>
  <c r="R6" i="1"/>
  <c r="P6" i="1"/>
  <c r="R431" i="1"/>
  <c r="P431" i="1"/>
  <c r="R383" i="1"/>
  <c r="P383" i="1"/>
  <c r="R327" i="1"/>
  <c r="P327" i="1"/>
  <c r="R271" i="1"/>
  <c r="P271" i="1"/>
  <c r="R223" i="1"/>
  <c r="P223" i="1"/>
  <c r="R167" i="1"/>
  <c r="P167" i="1"/>
  <c r="R127" i="1"/>
  <c r="P127" i="1"/>
  <c r="R71" i="1"/>
  <c r="P71" i="1"/>
  <c r="R31" i="1"/>
  <c r="P31" i="1"/>
  <c r="R446" i="1"/>
  <c r="P446" i="1"/>
  <c r="R429" i="1"/>
  <c r="P429" i="1"/>
  <c r="R413" i="1"/>
  <c r="P413" i="1"/>
  <c r="R405" i="1"/>
  <c r="P405" i="1"/>
  <c r="R397" i="1"/>
  <c r="P397" i="1"/>
  <c r="R389" i="1"/>
  <c r="P389" i="1"/>
  <c r="R381" i="1"/>
  <c r="P381" i="1"/>
  <c r="R373" i="1"/>
  <c r="P373" i="1"/>
  <c r="R365" i="1"/>
  <c r="P365" i="1"/>
  <c r="R357" i="1"/>
  <c r="P357" i="1"/>
  <c r="R349" i="1"/>
  <c r="P349" i="1"/>
  <c r="R341" i="1"/>
  <c r="P341" i="1"/>
  <c r="R333" i="1"/>
  <c r="P333" i="1"/>
  <c r="R325" i="1"/>
  <c r="P325" i="1"/>
  <c r="R317" i="1"/>
  <c r="P317" i="1"/>
  <c r="R309" i="1"/>
  <c r="P309" i="1"/>
  <c r="R301" i="1"/>
  <c r="P301" i="1"/>
  <c r="R293" i="1"/>
  <c r="P293" i="1"/>
  <c r="R285" i="1"/>
  <c r="P285" i="1"/>
  <c r="R277" i="1"/>
  <c r="P277" i="1"/>
  <c r="R269" i="1"/>
  <c r="P269" i="1"/>
  <c r="R261" i="1"/>
  <c r="P261" i="1"/>
  <c r="R253" i="1"/>
  <c r="P253" i="1"/>
  <c r="R245" i="1"/>
  <c r="P245" i="1"/>
  <c r="R237" i="1"/>
  <c r="P237" i="1"/>
  <c r="R229" i="1"/>
  <c r="P229" i="1"/>
  <c r="R221" i="1"/>
  <c r="P221" i="1"/>
  <c r="R213" i="1"/>
  <c r="P213" i="1"/>
  <c r="R205" i="1"/>
  <c r="P205" i="1"/>
  <c r="R197" i="1"/>
  <c r="P197" i="1"/>
  <c r="R189" i="1"/>
  <c r="P189" i="1"/>
  <c r="R181" i="1"/>
  <c r="P181" i="1"/>
  <c r="R173" i="1"/>
  <c r="P173" i="1"/>
  <c r="R165" i="1"/>
  <c r="P165" i="1"/>
  <c r="R157" i="1"/>
  <c r="P157" i="1"/>
  <c r="R149" i="1"/>
  <c r="P149" i="1"/>
  <c r="R141" i="1"/>
  <c r="P141" i="1"/>
  <c r="R133" i="1"/>
  <c r="P133" i="1"/>
  <c r="R125" i="1"/>
  <c r="P125" i="1"/>
  <c r="R117" i="1"/>
  <c r="P117" i="1"/>
  <c r="R109" i="1"/>
  <c r="P109" i="1"/>
  <c r="R101" i="1"/>
  <c r="P101" i="1"/>
  <c r="R93" i="1"/>
  <c r="P93" i="1"/>
  <c r="R85" i="1"/>
  <c r="P85" i="1"/>
  <c r="R77" i="1"/>
  <c r="P77" i="1"/>
  <c r="R69" i="1"/>
  <c r="P69" i="1"/>
  <c r="R61" i="1"/>
  <c r="P61" i="1"/>
  <c r="R53" i="1"/>
  <c r="P53" i="1"/>
  <c r="R45" i="1"/>
  <c r="P45" i="1"/>
  <c r="R37" i="1"/>
  <c r="P37" i="1"/>
  <c r="R29" i="1"/>
  <c r="P29" i="1"/>
  <c r="R21" i="1"/>
  <c r="P21" i="1"/>
  <c r="R13" i="1"/>
  <c r="P13" i="1"/>
  <c r="R5" i="1"/>
  <c r="P5" i="1"/>
  <c r="R423" i="1"/>
  <c r="P423" i="1"/>
  <c r="R367" i="1"/>
  <c r="P367" i="1"/>
  <c r="R303" i="1"/>
  <c r="P303" i="1"/>
  <c r="R247" i="1"/>
  <c r="P247" i="1"/>
  <c r="R191" i="1"/>
  <c r="P191" i="1"/>
  <c r="R143" i="1"/>
  <c r="P143" i="1"/>
  <c r="R87" i="1"/>
  <c r="P87" i="1"/>
  <c r="R63" i="1"/>
  <c r="P63" i="1"/>
  <c r="R23" i="1"/>
  <c r="P23" i="1"/>
  <c r="R445" i="1"/>
  <c r="P445" i="1"/>
  <c r="R421" i="1"/>
  <c r="P421" i="1"/>
  <c r="R436" i="1"/>
  <c r="P436" i="1"/>
  <c r="R420" i="1"/>
  <c r="P420" i="1"/>
  <c r="R404" i="1"/>
  <c r="P404" i="1"/>
  <c r="R380" i="1"/>
  <c r="P380" i="1"/>
  <c r="R372" i="1"/>
  <c r="P372" i="1"/>
  <c r="R356" i="1"/>
  <c r="P356" i="1"/>
  <c r="R348" i="1"/>
  <c r="P348" i="1"/>
  <c r="R340" i="1"/>
  <c r="P340" i="1"/>
  <c r="R332" i="1"/>
  <c r="P332" i="1"/>
  <c r="R324" i="1"/>
  <c r="P324" i="1"/>
  <c r="R316" i="1"/>
  <c r="P316" i="1"/>
  <c r="R308" i="1"/>
  <c r="P308" i="1"/>
  <c r="R300" i="1"/>
  <c r="P300" i="1"/>
  <c r="R292" i="1"/>
  <c r="P292" i="1"/>
  <c r="R284" i="1"/>
  <c r="P284" i="1"/>
  <c r="R276" i="1"/>
  <c r="P276" i="1"/>
  <c r="R268" i="1"/>
  <c r="P268" i="1"/>
  <c r="R260" i="1"/>
  <c r="P260" i="1"/>
  <c r="R252" i="1"/>
  <c r="P252" i="1"/>
  <c r="R244" i="1"/>
  <c r="P244" i="1"/>
  <c r="R236" i="1"/>
  <c r="P236" i="1"/>
  <c r="R228" i="1"/>
  <c r="P228" i="1"/>
  <c r="R220" i="1"/>
  <c r="P220" i="1"/>
  <c r="R212" i="1"/>
  <c r="P212" i="1"/>
  <c r="R204" i="1"/>
  <c r="P204" i="1"/>
  <c r="R196" i="1"/>
  <c r="P196" i="1"/>
  <c r="R188" i="1"/>
  <c r="P188" i="1"/>
  <c r="R180" i="1"/>
  <c r="P180" i="1"/>
  <c r="R172" i="1"/>
  <c r="P172" i="1"/>
  <c r="R164" i="1"/>
  <c r="P164" i="1"/>
  <c r="R156" i="1"/>
  <c r="P156" i="1"/>
  <c r="R148" i="1"/>
  <c r="P148" i="1"/>
  <c r="R140" i="1"/>
  <c r="P140" i="1"/>
  <c r="R132" i="1"/>
  <c r="P132" i="1"/>
  <c r="R124" i="1"/>
  <c r="P124" i="1"/>
  <c r="R116" i="1"/>
  <c r="P116" i="1"/>
  <c r="R108" i="1"/>
  <c r="P108" i="1"/>
  <c r="R100" i="1"/>
  <c r="P100" i="1"/>
  <c r="R92" i="1"/>
  <c r="P92" i="1"/>
  <c r="R84" i="1"/>
  <c r="P84" i="1"/>
  <c r="R76" i="1"/>
  <c r="P76" i="1"/>
  <c r="R68" i="1"/>
  <c r="P68" i="1"/>
  <c r="R60" i="1"/>
  <c r="P60" i="1"/>
  <c r="R52" i="1"/>
  <c r="P52" i="1"/>
  <c r="R44" i="1"/>
  <c r="P44" i="1"/>
  <c r="R36" i="1"/>
  <c r="P36" i="1"/>
  <c r="R28" i="1"/>
  <c r="P28" i="1"/>
  <c r="R20" i="1"/>
  <c r="P20" i="1"/>
  <c r="R12" i="1"/>
  <c r="P12" i="1"/>
  <c r="R4" i="1"/>
  <c r="P4" i="1"/>
  <c r="R415" i="1"/>
  <c r="P415" i="1"/>
  <c r="R359" i="1"/>
  <c r="P359" i="1"/>
  <c r="R311" i="1"/>
  <c r="P311" i="1"/>
  <c r="R255" i="1"/>
  <c r="P255" i="1"/>
  <c r="R199" i="1"/>
  <c r="P199" i="1"/>
  <c r="R111" i="1"/>
  <c r="P111" i="1"/>
  <c r="R15" i="1"/>
  <c r="P15" i="1"/>
  <c r="R438" i="1"/>
  <c r="P438" i="1"/>
  <c r="R437" i="1"/>
  <c r="P437" i="1"/>
  <c r="R452" i="1"/>
  <c r="P452" i="1"/>
  <c r="R444" i="1"/>
  <c r="P444" i="1"/>
  <c r="R428" i="1"/>
  <c r="P428" i="1"/>
  <c r="R412" i="1"/>
  <c r="P412" i="1"/>
  <c r="R396" i="1"/>
  <c r="P396" i="1"/>
  <c r="R388" i="1"/>
  <c r="P388" i="1"/>
  <c r="R364" i="1"/>
  <c r="P364" i="1"/>
  <c r="R451" i="1"/>
  <c r="P451" i="1"/>
  <c r="R443" i="1"/>
  <c r="P443" i="1"/>
  <c r="R435" i="1"/>
  <c r="P435" i="1"/>
  <c r="R427" i="1"/>
  <c r="P427" i="1"/>
  <c r="R419" i="1"/>
  <c r="P419" i="1"/>
  <c r="R411" i="1"/>
  <c r="P411" i="1"/>
  <c r="R403" i="1"/>
  <c r="P403" i="1"/>
  <c r="R395" i="1"/>
  <c r="P395" i="1"/>
  <c r="R387" i="1"/>
  <c r="P387" i="1"/>
  <c r="R379" i="1"/>
  <c r="P379" i="1"/>
  <c r="R371" i="1"/>
  <c r="P371" i="1"/>
  <c r="R363" i="1"/>
  <c r="P363" i="1"/>
  <c r="R355" i="1"/>
  <c r="P355" i="1"/>
  <c r="R347" i="1"/>
  <c r="P347" i="1"/>
  <c r="R339" i="1"/>
  <c r="P339" i="1"/>
  <c r="R331" i="1"/>
  <c r="P331" i="1"/>
  <c r="R323" i="1"/>
  <c r="P323" i="1"/>
  <c r="R315" i="1"/>
  <c r="P315" i="1"/>
  <c r="R307" i="1"/>
  <c r="P307" i="1"/>
  <c r="R299" i="1"/>
  <c r="P299" i="1"/>
  <c r="R291" i="1"/>
  <c r="P291" i="1"/>
  <c r="R283" i="1"/>
  <c r="P283" i="1"/>
  <c r="R275" i="1"/>
  <c r="P275" i="1"/>
  <c r="R267" i="1"/>
  <c r="P267" i="1"/>
  <c r="R259" i="1"/>
  <c r="P259" i="1"/>
  <c r="R251" i="1"/>
  <c r="P251" i="1"/>
  <c r="R243" i="1"/>
  <c r="P243" i="1"/>
  <c r="R235" i="1"/>
  <c r="P235" i="1"/>
  <c r="R227" i="1"/>
  <c r="P227" i="1"/>
  <c r="R219" i="1"/>
  <c r="P219" i="1"/>
  <c r="R211" i="1"/>
  <c r="P211" i="1"/>
  <c r="R203" i="1"/>
  <c r="P203" i="1"/>
  <c r="R195" i="1"/>
  <c r="P195" i="1"/>
  <c r="R187" i="1"/>
  <c r="P187" i="1"/>
  <c r="R179" i="1"/>
  <c r="P179" i="1"/>
  <c r="R171" i="1"/>
  <c r="P171" i="1"/>
  <c r="R163" i="1"/>
  <c r="P163" i="1"/>
  <c r="R155" i="1"/>
  <c r="P155" i="1"/>
  <c r="R147" i="1"/>
  <c r="P147" i="1"/>
  <c r="R139" i="1"/>
  <c r="P139" i="1"/>
  <c r="R131" i="1"/>
  <c r="P131" i="1"/>
  <c r="R123" i="1"/>
  <c r="P123" i="1"/>
  <c r="R115" i="1"/>
  <c r="P115" i="1"/>
  <c r="R107" i="1"/>
  <c r="P107" i="1"/>
  <c r="R99" i="1"/>
  <c r="P99" i="1"/>
  <c r="R91" i="1"/>
  <c r="P91" i="1"/>
  <c r="R83" i="1"/>
  <c r="P83" i="1"/>
  <c r="R75" i="1"/>
  <c r="P75" i="1"/>
  <c r="R67" i="1"/>
  <c r="P67" i="1"/>
  <c r="R59" i="1"/>
  <c r="P59" i="1"/>
  <c r="R51" i="1"/>
  <c r="P51" i="1"/>
  <c r="R43" i="1"/>
  <c r="P43" i="1"/>
  <c r="R35" i="1"/>
  <c r="P35" i="1"/>
  <c r="R27" i="1"/>
  <c r="P27" i="1"/>
  <c r="R19" i="1"/>
  <c r="P19" i="1"/>
  <c r="R11" i="1"/>
  <c r="P11" i="1"/>
  <c r="R3" i="1"/>
  <c r="P3" i="1"/>
  <c r="R399" i="1"/>
  <c r="P399" i="1"/>
  <c r="R343" i="1"/>
  <c r="P343" i="1"/>
  <c r="R287" i="1"/>
  <c r="P287" i="1"/>
  <c r="R231" i="1"/>
  <c r="P231" i="1"/>
  <c r="R175" i="1"/>
  <c r="P175" i="1"/>
  <c r="R119" i="1"/>
  <c r="P119" i="1"/>
  <c r="R39" i="1"/>
  <c r="P39" i="1"/>
  <c r="R450" i="1"/>
  <c r="P450" i="1"/>
  <c r="R442" i="1"/>
  <c r="P442" i="1"/>
  <c r="R434" i="1"/>
  <c r="P434" i="1"/>
  <c r="R426" i="1"/>
  <c r="P426" i="1"/>
  <c r="R418" i="1"/>
  <c r="P418" i="1"/>
  <c r="R410" i="1"/>
  <c r="P410" i="1"/>
  <c r="R402" i="1"/>
  <c r="P402" i="1"/>
  <c r="R394" i="1"/>
  <c r="P394" i="1"/>
  <c r="R386" i="1"/>
  <c r="P386" i="1"/>
  <c r="R378" i="1"/>
  <c r="P378" i="1"/>
  <c r="R370" i="1"/>
  <c r="P370" i="1"/>
  <c r="R362" i="1"/>
  <c r="P362" i="1"/>
  <c r="R354" i="1"/>
  <c r="P354" i="1"/>
  <c r="R346" i="1"/>
  <c r="P346" i="1"/>
  <c r="R338" i="1"/>
  <c r="P338" i="1"/>
  <c r="R330" i="1"/>
  <c r="P330" i="1"/>
  <c r="R322" i="1"/>
  <c r="P322" i="1"/>
  <c r="R314" i="1"/>
  <c r="P314" i="1"/>
  <c r="R306" i="1"/>
  <c r="P306" i="1"/>
  <c r="R298" i="1"/>
  <c r="P298" i="1"/>
  <c r="R290" i="1"/>
  <c r="P290" i="1"/>
  <c r="R282" i="1"/>
  <c r="P282" i="1"/>
  <c r="R274" i="1"/>
  <c r="P274" i="1"/>
  <c r="R266" i="1"/>
  <c r="P266" i="1"/>
  <c r="R258" i="1"/>
  <c r="P258" i="1"/>
  <c r="R250" i="1"/>
  <c r="P250" i="1"/>
  <c r="R242" i="1"/>
  <c r="P242" i="1"/>
  <c r="R234" i="1"/>
  <c r="P234" i="1"/>
  <c r="R226" i="1"/>
  <c r="P226" i="1"/>
  <c r="R218" i="1"/>
  <c r="P218" i="1"/>
  <c r="R210" i="1"/>
  <c r="P210" i="1"/>
  <c r="R202" i="1"/>
  <c r="P202" i="1"/>
  <c r="R194" i="1"/>
  <c r="P194" i="1"/>
  <c r="R186" i="1"/>
  <c r="P186" i="1"/>
  <c r="R178" i="1"/>
  <c r="P178" i="1"/>
  <c r="R170" i="1"/>
  <c r="P170" i="1"/>
  <c r="R162" i="1"/>
  <c r="P162" i="1"/>
  <c r="R154" i="1"/>
  <c r="P154" i="1"/>
  <c r="R146" i="1"/>
  <c r="P146" i="1"/>
  <c r="R138" i="1"/>
  <c r="P138" i="1"/>
  <c r="R130" i="1"/>
  <c r="P130" i="1"/>
  <c r="R122" i="1"/>
  <c r="P122" i="1"/>
  <c r="R114" i="1"/>
  <c r="P114" i="1"/>
  <c r="R106" i="1"/>
  <c r="P106" i="1"/>
  <c r="R98" i="1"/>
  <c r="P98" i="1"/>
  <c r="R90" i="1"/>
  <c r="P90" i="1"/>
  <c r="R82" i="1"/>
  <c r="P82" i="1"/>
  <c r="R74" i="1"/>
  <c r="P74" i="1"/>
  <c r="R66" i="1"/>
  <c r="P66" i="1"/>
  <c r="R58" i="1"/>
  <c r="P58" i="1"/>
  <c r="R50" i="1"/>
  <c r="P50" i="1"/>
  <c r="R42" i="1"/>
  <c r="P42" i="1"/>
  <c r="R34" i="1"/>
  <c r="P34" i="1"/>
  <c r="R26" i="1"/>
  <c r="P26" i="1"/>
  <c r="R18" i="1"/>
  <c r="P18" i="1"/>
  <c r="R10" i="1"/>
  <c r="P10" i="1"/>
  <c r="R2" i="1"/>
  <c r="P2" i="1"/>
  <c r="R391" i="1"/>
  <c r="P391" i="1"/>
  <c r="R335" i="1"/>
  <c r="P335" i="1"/>
  <c r="R279" i="1"/>
  <c r="P279" i="1"/>
  <c r="R215" i="1"/>
  <c r="P215" i="1"/>
  <c r="R159" i="1"/>
  <c r="P159" i="1"/>
  <c r="R103" i="1"/>
  <c r="P103" i="1"/>
  <c r="R55" i="1"/>
  <c r="P55" i="1"/>
  <c r="R449" i="1"/>
  <c r="P449" i="1"/>
  <c r="R441" i="1"/>
  <c r="P441" i="1"/>
  <c r="R433" i="1"/>
  <c r="P433" i="1"/>
  <c r="R425" i="1"/>
  <c r="P425" i="1"/>
  <c r="R417" i="1"/>
  <c r="P417" i="1"/>
  <c r="R409" i="1"/>
  <c r="P409" i="1"/>
  <c r="R401" i="1"/>
  <c r="P401" i="1"/>
  <c r="R393" i="1"/>
  <c r="P393" i="1"/>
  <c r="R385" i="1"/>
  <c r="P385" i="1"/>
  <c r="R377" i="1"/>
  <c r="P377" i="1"/>
  <c r="R369" i="1"/>
  <c r="P369" i="1"/>
  <c r="R361" i="1"/>
  <c r="P361" i="1"/>
  <c r="R353" i="1"/>
  <c r="P353" i="1"/>
  <c r="R345" i="1"/>
  <c r="P345" i="1"/>
  <c r="R337" i="1"/>
  <c r="P337" i="1"/>
  <c r="R329" i="1"/>
  <c r="P329" i="1"/>
  <c r="R321" i="1"/>
  <c r="P321" i="1"/>
  <c r="R313" i="1"/>
  <c r="P313" i="1"/>
  <c r="R305" i="1"/>
  <c r="P305" i="1"/>
  <c r="R297" i="1"/>
  <c r="P297" i="1"/>
  <c r="R289" i="1"/>
  <c r="P289" i="1"/>
  <c r="R281" i="1"/>
  <c r="P281" i="1"/>
  <c r="R273" i="1"/>
  <c r="P273" i="1"/>
  <c r="R265" i="1"/>
  <c r="P265" i="1"/>
  <c r="R257" i="1"/>
  <c r="P257" i="1"/>
  <c r="R249" i="1"/>
  <c r="P249" i="1"/>
  <c r="R241" i="1"/>
  <c r="P241" i="1"/>
  <c r="R233" i="1"/>
  <c r="P233" i="1"/>
  <c r="R225" i="1"/>
  <c r="P225" i="1"/>
  <c r="R217" i="1"/>
  <c r="P217" i="1"/>
  <c r="R209" i="1"/>
  <c r="P209" i="1"/>
  <c r="R201" i="1"/>
  <c r="P201" i="1"/>
  <c r="R193" i="1"/>
  <c r="P193" i="1"/>
  <c r="R185" i="1"/>
  <c r="P185" i="1"/>
  <c r="R177" i="1"/>
  <c r="P177" i="1"/>
  <c r="R169" i="1"/>
  <c r="P169" i="1"/>
  <c r="R161" i="1"/>
  <c r="P161" i="1"/>
  <c r="R153" i="1"/>
  <c r="P153" i="1"/>
  <c r="R145" i="1"/>
  <c r="P145" i="1"/>
  <c r="R137" i="1"/>
  <c r="P137" i="1"/>
  <c r="R129" i="1"/>
  <c r="P129" i="1"/>
  <c r="R121" i="1"/>
  <c r="P121" i="1"/>
  <c r="R113" i="1"/>
  <c r="P113" i="1"/>
  <c r="R105" i="1"/>
  <c r="P105" i="1"/>
  <c r="R97" i="1"/>
  <c r="P97" i="1"/>
  <c r="R89" i="1"/>
  <c r="P89" i="1"/>
  <c r="R81" i="1"/>
  <c r="P81" i="1"/>
  <c r="R73" i="1"/>
  <c r="P73" i="1"/>
  <c r="R65" i="1"/>
  <c r="P65" i="1"/>
  <c r="R57" i="1"/>
  <c r="P57" i="1"/>
  <c r="R49" i="1"/>
  <c r="P49" i="1"/>
  <c r="R41" i="1"/>
  <c r="P41" i="1"/>
  <c r="R33" i="1"/>
  <c r="P33" i="1"/>
  <c r="R25" i="1"/>
  <c r="P25" i="1"/>
  <c r="R17" i="1"/>
  <c r="P17" i="1"/>
  <c r="R9" i="1"/>
  <c r="P9" i="1"/>
  <c r="U65" i="1" l="1"/>
  <c r="U225" i="1"/>
  <c r="U321" i="1"/>
  <c r="U449" i="1"/>
  <c r="U66" i="1"/>
  <c r="U226" i="1"/>
  <c r="U354" i="1"/>
  <c r="U3" i="1"/>
  <c r="U195" i="1"/>
  <c r="U355" i="1"/>
  <c r="U412" i="1"/>
  <c r="U60" i="1"/>
  <c r="U220" i="1"/>
  <c r="U348" i="1"/>
  <c r="U404" i="1"/>
  <c r="U445" i="1"/>
  <c r="U85" i="1"/>
  <c r="U117" i="1"/>
  <c r="U149" i="1"/>
  <c r="U181" i="1"/>
  <c r="U213" i="1"/>
  <c r="U245" i="1"/>
  <c r="U277" i="1"/>
  <c r="U309" i="1"/>
  <c r="U341" i="1"/>
  <c r="U373" i="1"/>
  <c r="U405" i="1"/>
  <c r="U31" i="1"/>
  <c r="U223" i="1"/>
  <c r="U431" i="1"/>
  <c r="U30" i="1"/>
  <c r="U62" i="1"/>
  <c r="U94" i="1"/>
  <c r="U126" i="1"/>
  <c r="U158" i="1"/>
  <c r="U190" i="1"/>
  <c r="U222" i="1"/>
  <c r="U254" i="1"/>
  <c r="U286" i="1"/>
  <c r="U318" i="1"/>
  <c r="U350" i="1"/>
  <c r="U382" i="1"/>
  <c r="U414" i="1"/>
  <c r="U95" i="1"/>
  <c r="U319" i="1"/>
  <c r="U16" i="1"/>
  <c r="U48" i="1"/>
  <c r="U80" i="1"/>
  <c r="U112" i="1"/>
  <c r="U144" i="1"/>
  <c r="U176" i="1"/>
  <c r="U208" i="1"/>
  <c r="U240" i="1"/>
  <c r="U272" i="1"/>
  <c r="U304" i="1"/>
  <c r="U336" i="1"/>
  <c r="U368" i="1"/>
  <c r="U400" i="1"/>
  <c r="U432" i="1"/>
  <c r="U79" i="1"/>
  <c r="U295" i="1"/>
  <c r="U33" i="1"/>
  <c r="U129" i="1"/>
  <c r="U257" i="1"/>
  <c r="U353" i="1"/>
  <c r="U215" i="1"/>
  <c r="U98" i="1"/>
  <c r="U258" i="1"/>
  <c r="U418" i="1"/>
  <c r="U67" i="1"/>
  <c r="U259" i="1"/>
  <c r="U419" i="1"/>
  <c r="U415" i="1"/>
  <c r="U156" i="1"/>
  <c r="U284" i="1"/>
  <c r="U367" i="1"/>
  <c r="U9" i="1"/>
  <c r="U105" i="1"/>
  <c r="U233" i="1"/>
  <c r="U361" i="1"/>
  <c r="U279" i="1"/>
  <c r="U74" i="1"/>
  <c r="U202" i="1"/>
  <c r="U298" i="1"/>
  <c r="U426" i="1"/>
  <c r="U43" i="1"/>
  <c r="U171" i="1"/>
  <c r="U299" i="1"/>
  <c r="U427" i="1"/>
  <c r="U255" i="1"/>
  <c r="U68" i="1"/>
  <c r="U228" i="1"/>
  <c r="U324" i="1"/>
  <c r="U191" i="1"/>
  <c r="U61" i="1"/>
  <c r="U157" i="1"/>
  <c r="U253" i="1"/>
  <c r="U349" i="1"/>
  <c r="U271" i="1"/>
  <c r="U102" i="1"/>
  <c r="U230" i="1"/>
  <c r="U326" i="1"/>
  <c r="U151" i="1"/>
  <c r="U56" i="1"/>
  <c r="U344" i="1"/>
  <c r="U135" i="1"/>
  <c r="U97" i="1"/>
  <c r="U193" i="1"/>
  <c r="U289" i="1"/>
  <c r="U417" i="1"/>
  <c r="U34" i="1"/>
  <c r="U194" i="1"/>
  <c r="U386" i="1"/>
  <c r="U35" i="1"/>
  <c r="U163" i="1"/>
  <c r="U323" i="1"/>
  <c r="U437" i="1"/>
  <c r="U28" i="1"/>
  <c r="U252" i="1"/>
  <c r="U53" i="1"/>
  <c r="U137" i="1"/>
  <c r="U329" i="1"/>
  <c r="U55" i="1"/>
  <c r="U106" i="1"/>
  <c r="U362" i="1"/>
  <c r="U287" i="1"/>
  <c r="U107" i="1"/>
  <c r="U235" i="1"/>
  <c r="U363" i="1"/>
  <c r="U428" i="1"/>
  <c r="U4" i="1"/>
  <c r="U100" i="1"/>
  <c r="U164" i="1"/>
  <c r="U292" i="1"/>
  <c r="U420" i="1"/>
  <c r="U29" i="1"/>
  <c r="U125" i="1"/>
  <c r="U221" i="1"/>
  <c r="U317" i="1"/>
  <c r="U413" i="1"/>
  <c r="U71" i="1"/>
  <c r="U38" i="1"/>
  <c r="U166" i="1"/>
  <c r="U262" i="1"/>
  <c r="U358" i="1"/>
  <c r="U422" i="1"/>
  <c r="U24" i="1"/>
  <c r="U120" i="1"/>
  <c r="U184" i="1"/>
  <c r="U248" i="1"/>
  <c r="U312" i="1"/>
  <c r="U376" i="1"/>
  <c r="U408" i="1"/>
  <c r="U440" i="1"/>
  <c r="U17" i="1"/>
  <c r="U49" i="1"/>
  <c r="U81" i="1"/>
  <c r="U113" i="1"/>
  <c r="U145" i="1"/>
  <c r="U177" i="1"/>
  <c r="U209" i="1"/>
  <c r="U241" i="1"/>
  <c r="U273" i="1"/>
  <c r="U305" i="1"/>
  <c r="U337" i="1"/>
  <c r="U369" i="1"/>
  <c r="U401" i="1"/>
  <c r="U433" i="1"/>
  <c r="U103" i="1"/>
  <c r="U335" i="1"/>
  <c r="U18" i="1"/>
  <c r="U50" i="1"/>
  <c r="U82" i="1"/>
  <c r="U114" i="1"/>
  <c r="U146" i="1"/>
  <c r="U178" i="1"/>
  <c r="U210" i="1"/>
  <c r="U242" i="1"/>
  <c r="U274" i="1"/>
  <c r="U306" i="1"/>
  <c r="U338" i="1"/>
  <c r="U370" i="1"/>
  <c r="U402" i="1"/>
  <c r="U434" i="1"/>
  <c r="U119" i="1"/>
  <c r="U343" i="1"/>
  <c r="U19" i="1"/>
  <c r="U51" i="1"/>
  <c r="U83" i="1"/>
  <c r="U115" i="1"/>
  <c r="U147" i="1"/>
  <c r="U179" i="1"/>
  <c r="U211" i="1"/>
  <c r="U243" i="1"/>
  <c r="U275" i="1"/>
  <c r="U307" i="1"/>
  <c r="U339" i="1"/>
  <c r="U371" i="1"/>
  <c r="U403" i="1"/>
  <c r="U435" i="1"/>
  <c r="U388" i="1"/>
  <c r="U444" i="1"/>
  <c r="U15" i="1"/>
  <c r="U311" i="1"/>
  <c r="U12" i="1"/>
  <c r="U44" i="1"/>
  <c r="U76" i="1"/>
  <c r="U108" i="1"/>
  <c r="U140" i="1"/>
  <c r="U172" i="1"/>
  <c r="U204" i="1"/>
  <c r="U236" i="1"/>
  <c r="U268" i="1"/>
  <c r="U300" i="1"/>
  <c r="U332" i="1"/>
  <c r="U372" i="1"/>
  <c r="U436" i="1"/>
  <c r="U63" i="1"/>
  <c r="U247" i="1"/>
  <c r="U5" i="1"/>
  <c r="U37" i="1"/>
  <c r="U69" i="1"/>
  <c r="U101" i="1"/>
  <c r="U133" i="1"/>
  <c r="U165" i="1"/>
  <c r="U197" i="1"/>
  <c r="U229" i="1"/>
  <c r="U261" i="1"/>
  <c r="U293" i="1"/>
  <c r="U325" i="1"/>
  <c r="U357" i="1"/>
  <c r="U389" i="1"/>
  <c r="U429" i="1"/>
  <c r="U127" i="1"/>
  <c r="U327" i="1"/>
  <c r="U14" i="1"/>
  <c r="U46" i="1"/>
  <c r="U78" i="1"/>
  <c r="U110" i="1"/>
  <c r="U142" i="1"/>
  <c r="U174" i="1"/>
  <c r="U206" i="1"/>
  <c r="U238" i="1"/>
  <c r="U270" i="1"/>
  <c r="U302" i="1"/>
  <c r="U334" i="1"/>
  <c r="U366" i="1"/>
  <c r="U398" i="1"/>
  <c r="U430" i="1"/>
  <c r="U207" i="1"/>
  <c r="U439" i="1"/>
  <c r="U32" i="1"/>
  <c r="U64" i="1"/>
  <c r="U96" i="1"/>
  <c r="U128" i="1"/>
  <c r="U160" i="1"/>
  <c r="U192" i="1"/>
  <c r="U224" i="1"/>
  <c r="U256" i="1"/>
  <c r="U288" i="1"/>
  <c r="U320" i="1"/>
  <c r="U352" i="1"/>
  <c r="U384" i="1"/>
  <c r="U416" i="1"/>
  <c r="U448" i="1"/>
  <c r="U183" i="1"/>
  <c r="U407" i="1"/>
  <c r="U162" i="1"/>
  <c r="U322" i="1"/>
  <c r="U450" i="1"/>
  <c r="U99" i="1"/>
  <c r="U291" i="1"/>
  <c r="U451" i="1"/>
  <c r="U92" i="1"/>
  <c r="U188" i="1"/>
  <c r="U143" i="1"/>
  <c r="U41" i="1"/>
  <c r="U169" i="1"/>
  <c r="U297" i="1"/>
  <c r="U425" i="1"/>
  <c r="U42" i="1"/>
  <c r="U170" i="1"/>
  <c r="U266" i="1"/>
  <c r="U394" i="1"/>
  <c r="U11" i="1"/>
  <c r="U139" i="1"/>
  <c r="U267" i="1"/>
  <c r="U395" i="1"/>
  <c r="U438" i="1"/>
  <c r="U36" i="1"/>
  <c r="U132" i="1"/>
  <c r="U260" i="1"/>
  <c r="U356" i="1"/>
  <c r="U23" i="1"/>
  <c r="U423" i="1"/>
  <c r="U93" i="1"/>
  <c r="U189" i="1"/>
  <c r="U285" i="1"/>
  <c r="U381" i="1"/>
  <c r="U6" i="1"/>
  <c r="U70" i="1"/>
  <c r="U134" i="1"/>
  <c r="U198" i="1"/>
  <c r="U294" i="1"/>
  <c r="U390" i="1"/>
  <c r="U375" i="1"/>
  <c r="U88" i="1"/>
  <c r="U152" i="1"/>
  <c r="U216" i="1"/>
  <c r="U280" i="1"/>
  <c r="U351" i="1"/>
  <c r="U377" i="1"/>
  <c r="U409" i="1"/>
  <c r="U441" i="1"/>
  <c r="U159" i="1"/>
  <c r="U391" i="1"/>
  <c r="U26" i="1"/>
  <c r="U58" i="1"/>
  <c r="U90" i="1"/>
  <c r="U122" i="1"/>
  <c r="U154" i="1"/>
  <c r="U186" i="1"/>
  <c r="U218" i="1"/>
  <c r="U250" i="1"/>
  <c r="U282" i="1"/>
  <c r="U314" i="1"/>
  <c r="U346" i="1"/>
  <c r="U378" i="1"/>
  <c r="U410" i="1"/>
  <c r="U442" i="1"/>
  <c r="U175" i="1"/>
  <c r="U399" i="1"/>
  <c r="U27" i="1"/>
  <c r="U59" i="1"/>
  <c r="U91" i="1"/>
  <c r="U123" i="1"/>
  <c r="U155" i="1"/>
  <c r="U187" i="1"/>
  <c r="U219" i="1"/>
  <c r="U251" i="1"/>
  <c r="U283" i="1"/>
  <c r="U315" i="1"/>
  <c r="U347" i="1"/>
  <c r="U379" i="1"/>
  <c r="U411" i="1"/>
  <c r="U443" i="1"/>
  <c r="U396" i="1"/>
  <c r="U452" i="1"/>
  <c r="U111" i="1"/>
  <c r="U359" i="1"/>
  <c r="U20" i="1"/>
  <c r="U52" i="1"/>
  <c r="U84" i="1"/>
  <c r="U116" i="1"/>
  <c r="U148" i="1"/>
  <c r="U180" i="1"/>
  <c r="U212" i="1"/>
  <c r="U244" i="1"/>
  <c r="U276" i="1"/>
  <c r="U308" i="1"/>
  <c r="U340" i="1"/>
  <c r="U380" i="1"/>
  <c r="U421" i="1"/>
  <c r="U87" i="1"/>
  <c r="U303" i="1"/>
  <c r="U13" i="1"/>
  <c r="U45" i="1"/>
  <c r="U77" i="1"/>
  <c r="U109" i="1"/>
  <c r="U141" i="1"/>
  <c r="U173" i="1"/>
  <c r="U205" i="1"/>
  <c r="U237" i="1"/>
  <c r="U269" i="1"/>
  <c r="U301" i="1"/>
  <c r="U333" i="1"/>
  <c r="U365" i="1"/>
  <c r="U397" i="1"/>
  <c r="U446" i="1"/>
  <c r="U167" i="1"/>
  <c r="U383" i="1"/>
  <c r="U22" i="1"/>
  <c r="U54" i="1"/>
  <c r="U86" i="1"/>
  <c r="U118" i="1"/>
  <c r="U150" i="1"/>
  <c r="U182" i="1"/>
  <c r="U214" i="1"/>
  <c r="U246" i="1"/>
  <c r="U278" i="1"/>
  <c r="U310" i="1"/>
  <c r="U342" i="1"/>
  <c r="U374" i="1"/>
  <c r="U406" i="1"/>
  <c r="U7" i="1"/>
  <c r="U263" i="1"/>
  <c r="U8" i="1"/>
  <c r="U40" i="1"/>
  <c r="U72" i="1"/>
  <c r="U104" i="1"/>
  <c r="U136" i="1"/>
  <c r="U168" i="1"/>
  <c r="U200" i="1"/>
  <c r="U232" i="1"/>
  <c r="U264" i="1"/>
  <c r="U296" i="1"/>
  <c r="U328" i="1"/>
  <c r="U360" i="1"/>
  <c r="U392" i="1"/>
  <c r="U424" i="1"/>
  <c r="U47" i="1"/>
  <c r="U239" i="1"/>
  <c r="U447" i="1"/>
  <c r="U161" i="1"/>
  <c r="U385" i="1"/>
  <c r="U2" i="1"/>
  <c r="U130" i="1"/>
  <c r="U290" i="1"/>
  <c r="U231" i="1"/>
  <c r="U131" i="1"/>
  <c r="U227" i="1"/>
  <c r="U387" i="1"/>
  <c r="U199" i="1"/>
  <c r="U124" i="1"/>
  <c r="U316" i="1"/>
  <c r="U21" i="1"/>
  <c r="U73" i="1"/>
  <c r="U201" i="1"/>
  <c r="U265" i="1"/>
  <c r="U393" i="1"/>
  <c r="U10" i="1"/>
  <c r="U138" i="1"/>
  <c r="U234" i="1"/>
  <c r="U330" i="1"/>
  <c r="U39" i="1"/>
  <c r="U75" i="1"/>
  <c r="U203" i="1"/>
  <c r="U331" i="1"/>
  <c r="U364" i="1"/>
  <c r="U196" i="1"/>
  <c r="U25" i="1"/>
  <c r="U57" i="1"/>
  <c r="U89" i="1"/>
  <c r="U121" i="1"/>
  <c r="U153" i="1"/>
  <c r="U185" i="1"/>
  <c r="U217" i="1"/>
  <c r="U249" i="1"/>
  <c r="U281" i="1"/>
  <c r="U313" i="1"/>
  <c r="U345" i="1"/>
</calcChain>
</file>

<file path=xl/sharedStrings.xml><?xml version="1.0" encoding="utf-8"?>
<sst xmlns="http://schemas.openxmlformats.org/spreadsheetml/2006/main" count="1638" uniqueCount="132">
  <si>
    <t>Traité</t>
  </si>
  <si>
    <t>Signalé</t>
  </si>
  <si>
    <t>N° Courrier</t>
  </si>
  <si>
    <t>Enregistré le</t>
  </si>
  <si>
    <t>Courrier du</t>
  </si>
  <si>
    <t>A/R envoyé le</t>
  </si>
  <si>
    <t>Type de courrier</t>
  </si>
  <si>
    <t>Traité le</t>
  </si>
  <si>
    <t>Attribué le</t>
  </si>
  <si>
    <t>Reçu le</t>
  </si>
  <si>
    <t>Motif d'attribution</t>
  </si>
  <si>
    <t>Traitement</t>
  </si>
  <si>
    <t>Pilote</t>
  </si>
  <si>
    <t>22030618/002</t>
  </si>
  <si>
    <t>22039682/001</t>
  </si>
  <si>
    <t>Appui</t>
  </si>
  <si>
    <t>22042956/001</t>
  </si>
  <si>
    <t>Pétition</t>
  </si>
  <si>
    <t>22045408/001</t>
  </si>
  <si>
    <t>Demande de rendez-vous</t>
  </si>
  <si>
    <t>22045726/001</t>
  </si>
  <si>
    <t>X</t>
  </si>
  <si>
    <t>21022159/001</t>
  </si>
  <si>
    <t>21044942/001</t>
  </si>
  <si>
    <t>Elément de réponse</t>
  </si>
  <si>
    <t>21000323/001</t>
  </si>
  <si>
    <t>21001412/001</t>
  </si>
  <si>
    <t>21001872/001</t>
  </si>
  <si>
    <t>21001906/001</t>
  </si>
  <si>
    <t>Réclamation</t>
  </si>
  <si>
    <t>21002469/001</t>
  </si>
  <si>
    <t>21002469/002</t>
  </si>
  <si>
    <t>Information</t>
  </si>
  <si>
    <t>21008672/001</t>
  </si>
  <si>
    <t>21008913/001</t>
  </si>
  <si>
    <t>21010133/002</t>
  </si>
  <si>
    <t>21010678/001</t>
  </si>
  <si>
    <t>21011836/001</t>
  </si>
  <si>
    <t>Courrier</t>
  </si>
  <si>
    <t>21015512/002</t>
  </si>
  <si>
    <t>21018219/002</t>
  </si>
  <si>
    <t>21019279/001</t>
  </si>
  <si>
    <t>21019742/001</t>
  </si>
  <si>
    <t>21020897/001</t>
  </si>
  <si>
    <t>21021598/001</t>
  </si>
  <si>
    <t>21021774/001</t>
  </si>
  <si>
    <t>21029271/002</t>
  </si>
  <si>
    <t>21030632/003</t>
  </si>
  <si>
    <t>21034058/001</t>
  </si>
  <si>
    <t>21039619/001</t>
  </si>
  <si>
    <t>Sous-couvert</t>
  </si>
  <si>
    <t>21043448/001</t>
  </si>
  <si>
    <t>Demande pour avis</t>
  </si>
  <si>
    <t>21049476/001</t>
  </si>
  <si>
    <t>21049562/001</t>
  </si>
  <si>
    <t>21050593/002</t>
  </si>
  <si>
    <t>21051862/002</t>
  </si>
  <si>
    <t>21052792/001</t>
  </si>
  <si>
    <t>Demande de renseignement</t>
  </si>
  <si>
    <t>21053734/001</t>
  </si>
  <si>
    <t>21061891/001</t>
  </si>
  <si>
    <t>21065992/001</t>
  </si>
  <si>
    <t>21068385/001</t>
  </si>
  <si>
    <t>21069145/002</t>
  </si>
  <si>
    <t>Erreur d'attribution</t>
  </si>
  <si>
    <t>21069145/003</t>
  </si>
  <si>
    <t>21069288/002</t>
  </si>
  <si>
    <t>22001012/001</t>
  </si>
  <si>
    <t>22003563/003</t>
  </si>
  <si>
    <t>22011234/001</t>
  </si>
  <si>
    <t>22012634/001</t>
  </si>
  <si>
    <t>22016721/002</t>
  </si>
  <si>
    <t>22016889/001</t>
  </si>
  <si>
    <t>22018853/001</t>
  </si>
  <si>
    <t>22026033/001</t>
  </si>
  <si>
    <t>22026434/001</t>
  </si>
  <si>
    <t>22031780/001</t>
  </si>
  <si>
    <t>22031871/001</t>
  </si>
  <si>
    <t>22033112/001</t>
  </si>
  <si>
    <t>22037497/001</t>
  </si>
  <si>
    <t>Demande</t>
  </si>
  <si>
    <t>DELAI DE SOUFFRANCE</t>
  </si>
  <si>
    <t>STATUT</t>
  </si>
  <si>
    <t>22055986/001</t>
  </si>
  <si>
    <t>22058319/001</t>
  </si>
  <si>
    <t>22058322/001</t>
  </si>
  <si>
    <t>20001108/001</t>
  </si>
  <si>
    <t>20001690/002</t>
  </si>
  <si>
    <t>20009932/001</t>
  </si>
  <si>
    <t>20027330/001</t>
  </si>
  <si>
    <t>20060909/001</t>
  </si>
  <si>
    <t>22059391/001</t>
  </si>
  <si>
    <t>22060257/001</t>
  </si>
  <si>
    <t>23001504/001</t>
  </si>
  <si>
    <t>23001647/001</t>
  </si>
  <si>
    <t>23002295/001</t>
  </si>
  <si>
    <t>20011896/001</t>
  </si>
  <si>
    <t>20011896/002</t>
  </si>
  <si>
    <t>Bordereau détaillé</t>
  </si>
  <si>
    <t>20004628/002</t>
  </si>
  <si>
    <t>20004658/001</t>
  </si>
  <si>
    <t>20005611/001</t>
  </si>
  <si>
    <t>20016294/001</t>
  </si>
  <si>
    <t>20021895/002</t>
  </si>
  <si>
    <t>20023438/001</t>
  </si>
  <si>
    <t>20023636/001</t>
  </si>
  <si>
    <t>20024244/001</t>
  </si>
  <si>
    <t>20037335/001</t>
  </si>
  <si>
    <t>20038877/001</t>
  </si>
  <si>
    <t>Convocation</t>
  </si>
  <si>
    <t>20044859/002</t>
  </si>
  <si>
    <t>20045374/002</t>
  </si>
  <si>
    <t>20048326/003</t>
  </si>
  <si>
    <t>Plainte</t>
  </si>
  <si>
    <t>20049434/001</t>
  </si>
  <si>
    <t>20050922/001</t>
  </si>
  <si>
    <t>20057460/002</t>
  </si>
  <si>
    <t>20058991/001</t>
  </si>
  <si>
    <t>20060288/001</t>
  </si>
  <si>
    <t>20061758/001</t>
  </si>
  <si>
    <t>20063588/001</t>
  </si>
  <si>
    <t>22061056/001</t>
  </si>
  <si>
    <t>STATUT DE REPONSE</t>
  </si>
  <si>
    <t>DELAI DE TRAITEMENT</t>
  </si>
  <si>
    <t>DELAI D'ATTRIBUTION</t>
  </si>
  <si>
    <t>ATTRIBUTION</t>
  </si>
  <si>
    <t>TRAITE PAR ENVOI AR</t>
  </si>
  <si>
    <t>DELAI DE REPONSE</t>
  </si>
  <si>
    <t>TYPOLOGIE</t>
  </si>
  <si>
    <t>23003512/001</t>
  </si>
  <si>
    <t>23004289/001</t>
  </si>
  <si>
    <t>ANNEE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</si>
</sst>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3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2" fontId="0" fillId="0" borderId="0" xfId="0" applyNumberFormat="1"/>
    <xf numFmtId="0" fontId="0" fillId="0" borderId="0" xfId="0" applyAlignment="1">
      <alignment vertical="center"/>
    </xf>
    <xf numFmtId="0" fontId="0" fillId="33" borderId="0" xfId="0" applyFill="1" applyAlignment="1">
      <alignment horizontal="center" vertical="center"/>
    </xf>
    <xf numFmtId="0" fontId="0" fillId="33" borderId="0" xfId="0" applyFill="1" applyAlignment="1">
      <alignment horizontal="center" vertical="center" wrapText="1"/>
    </xf>
    <xf numFmtId="1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2" fontId="0" fillId="33" borderId="0" xfId="0" applyNumberFormat="1" applyFill="1" applyAlignment="1">
      <alignment horizontal="center" vertical="center" wrapText="1"/>
    </xf>
    <xf numFmtId="0" fontId="0" fillId="0" borderId="0" xfId="0" applyNumberFormat="1"/>
    <xf numFmtId="14" fontId="0" fillId="0" borderId="0" xfId="0" applyNumberFormat="1" applyAlignment="1">
      <alignment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8"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</dxf>
    <dxf>
      <font>
        <b/>
        <i val="0"/>
        <color rgb="FF9C0006"/>
      </font>
      <fill>
        <patternFill>
          <bgColor theme="0"/>
        </patternFill>
      </fill>
    </dxf>
    <dxf>
      <font>
        <b/>
        <i val="0"/>
        <color rgb="FF9C0006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1:V749" totalsRowShown="0" headerRowDxfId="15" dataDxfId="14">
  <autoFilter ref="B1:V749" xr:uid="{00000000-0009-0000-0100-000001000000}"/>
  <tableColumns count="21">
    <tableColumn id="1" xr3:uid="{00000000-0010-0000-0000-000001000000}" name="Traité"/>
    <tableColumn id="2" xr3:uid="{00000000-0010-0000-0000-000002000000}" name="Signalé"/>
    <tableColumn id="3" xr3:uid="{00000000-0010-0000-0000-000003000000}" name="N° Courrier"/>
    <tableColumn id="4" xr3:uid="{00000000-0010-0000-0000-000004000000}" name="Enregistré le" dataDxfId="13"/>
    <tableColumn id="17" xr3:uid="{00000000-0010-0000-0000-000011000000}" name="Courrier du" dataDxfId="12"/>
    <tableColumn id="19" xr3:uid="{00000000-0010-0000-0000-000013000000}" name="A/R envoyé le"/>
    <tableColumn id="21" xr3:uid="{00000000-0010-0000-0000-000015000000}" name="Type de courrier"/>
    <tableColumn id="25" xr3:uid="{00000000-0010-0000-0000-000019000000}" name="Traité le" dataDxfId="11"/>
    <tableColumn id="31" xr3:uid="{00000000-0010-0000-0000-00001F000000}" name="Attribué le" dataDxfId="10"/>
    <tableColumn id="32" xr3:uid="{00000000-0010-0000-0000-000020000000}" name="Reçu le"/>
    <tableColumn id="33" xr3:uid="{00000000-0010-0000-0000-000021000000}" name="Motif d'attribution"/>
    <tableColumn id="41" xr3:uid="{00000000-0010-0000-0000-000029000000}" name="ANNEE" dataDxfId="9">
      <calculatedColumnFormula>YEAR(Tableau1[[#This Row],[Enregistré le]])</calculatedColumnFormula>
    </tableColumn>
    <tableColumn id="55" xr3:uid="{00000000-0010-0000-0000-000037000000}" name="ATTRIBUTION" dataDxfId="8">
      <calculatedColumnFormula>IF(OR(L2="Appui",L2="Elément de réponse"),"Appui",IF(L2="Information","Info","Réponse"))</calculatedColumnFormula>
    </tableColumn>
    <tableColumn id="39" xr3:uid="{00000000-0010-0000-0000-000027000000}" name="DELAI D'ATTRIBUTION" dataDxfId="7">
      <calculatedColumnFormula>Tableau1[[#This Row],[Attribué le]]-Tableau1[[#This Row],[Enregistré le]]</calculatedColumnFormula>
    </tableColumn>
    <tableColumn id="56" xr3:uid="{00000000-0010-0000-0000-000038000000}" name="DELAI DE REPONSE" dataDxfId="6">
      <calculatedColumnFormula>IF(Tableau1[[#This Row],[ATTRIBUTION]]="Appui","15",IF(Tableau1[[#This Row],[ATTRIBUTION]]="Réponse","30","0"))</calculatedColumnFormula>
    </tableColumn>
    <tableColumn id="40" xr3:uid="{00000000-0010-0000-0000-000028000000}" name="STATUT DE REPONSE" dataDxfId="5">
      <calculatedColumnFormula>IF(OR((Tableau1[[#This Row],[Traité le]]&gt;0),(Tableau1[[#This Row],[A/R envoyé le]]&gt;0)),"TRAITE","NON TRAITE")</calculatedColumnFormula>
    </tableColumn>
    <tableColumn id="38" xr3:uid="{00000000-0010-0000-0000-000026000000}" name="TRAITE PAR ENVOI AR" dataDxfId="4">
      <calculatedColumnFormula>IF(AND(Tableau1[[#This Row],[ATTRIBUTION]]="Réponse",Tableau1[[#This Row],[A/R envoyé le]]&gt;0),"OUI"," ")</calculatedColumnFormula>
    </tableColumn>
    <tableColumn id="52" xr3:uid="{00000000-0010-0000-0000-000034000000}" name="DELAI DE TRAITEMENT" dataDxfId="3">
      <calculatedColumnFormula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calculatedColumnFormula>
    </tableColumn>
    <tableColumn id="53" xr3:uid="{00000000-0010-0000-0000-000035000000}" name="DELAI DE SOUFFRANCE" dataDxfId="0">
      <calculatedColumnFormula>IF(Tableau1[[#This Row],[STATUT DE REPONSE]]="TRAITE",MAX(0,Tableau1[[#This Row],[DELAI DE TRAITEMENT]]-Tableau1[[#This Row],[DELAI DE REPONSE]]),$X$1-Tableau1[[#This Row],[Enregistré le]])</calculatedColumnFormula>
    </tableColumn>
    <tableColumn id="58" xr3:uid="{00000000-0010-0000-0000-00003A000000}" name="STATUT" dataDxfId="2">
      <calculatedColumnFormula>IF(Tableau1[[#This Row],[DELAI DE SOUFFRANCE]]&gt;0,"Non conforme","Conforme")</calculatedColumnFormula>
    </tableColumn>
    <tableColumn id="43" xr3:uid="{00000000-0010-0000-0000-00002B000000}" name="TYPOLOGIE" dataDxfId="1">
      <calculatedColumnFormula>IF(Tableau1[[#This Row],[Type de courrier]]="Réclamation","Réclamation","")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Y749"/>
  <sheetViews>
    <sheetView tabSelected="1" topLeftCell="L1" zoomScale="110" zoomScaleNormal="110" workbookViewId="0">
      <selection activeCell="T2" sqref="T2"/>
    </sheetView>
  </sheetViews>
  <sheetFormatPr baseColWidth="10" defaultRowHeight="15" x14ac:dyDescent="0.25"/>
  <cols>
    <col min="1" max="1" width="11.5703125" customWidth="1"/>
    <col min="3" max="3" width="11.42578125" customWidth="1"/>
    <col min="4" max="4" width="13" customWidth="1"/>
    <col min="5" max="5" width="14.28515625" customWidth="1"/>
    <col min="6" max="6" width="13.140625" customWidth="1"/>
    <col min="7" max="7" width="15.5703125" customWidth="1"/>
    <col min="8" max="8" width="24.7109375" customWidth="1"/>
    <col min="9" max="9" width="11.42578125" customWidth="1"/>
    <col min="10" max="10" width="12.7109375" customWidth="1"/>
    <col min="11" max="11" width="11.42578125" customWidth="1"/>
    <col min="12" max="12" width="19.85546875" customWidth="1"/>
    <col min="13" max="13" width="12.28515625" bestFit="1" customWidth="1"/>
    <col min="14" max="14" width="14.28515625" customWidth="1"/>
    <col min="15" max="15" width="15.42578125" customWidth="1"/>
    <col min="16" max="16" width="15.28515625" customWidth="1"/>
    <col min="17" max="17" width="12.5703125" customWidth="1"/>
    <col min="18" max="18" width="11.5703125" style="2" customWidth="1"/>
    <col min="19" max="19" width="12.5703125" style="2" customWidth="1"/>
    <col min="20" max="20" width="14" customWidth="1"/>
    <col min="21" max="22" width="14.42578125" style="3" customWidth="1"/>
    <col min="24" max="24" width="14.42578125" style="2" customWidth="1"/>
    <col min="25" max="25" width="19.140625" style="4" bestFit="1" customWidth="1"/>
    <col min="27" max="27" width="16.42578125" customWidth="1"/>
  </cols>
  <sheetData>
    <row r="1" spans="2:25" s="5" customFormat="1" ht="30" x14ac:dyDescent="0.25">
      <c r="B1" s="5" t="s">
        <v>0</v>
      </c>
      <c r="C1" s="5" t="s">
        <v>1</v>
      </c>
      <c r="D1" s="5" t="s">
        <v>2</v>
      </c>
      <c r="E1" s="5" t="s">
        <v>3</v>
      </c>
      <c r="F1" s="5" t="s">
        <v>4</v>
      </c>
      <c r="G1" s="5" t="s">
        <v>5</v>
      </c>
      <c r="H1" s="5" t="s">
        <v>6</v>
      </c>
      <c r="I1" s="5" t="s">
        <v>7</v>
      </c>
      <c r="J1" s="5" t="s">
        <v>8</v>
      </c>
      <c r="K1" s="5" t="s">
        <v>9</v>
      </c>
      <c r="L1" s="5" t="s">
        <v>10</v>
      </c>
      <c r="M1" s="7" t="s">
        <v>131</v>
      </c>
      <c r="N1" s="7" t="s">
        <v>125</v>
      </c>
      <c r="O1" s="7" t="s">
        <v>124</v>
      </c>
      <c r="P1" s="10" t="s">
        <v>127</v>
      </c>
      <c r="Q1" s="7" t="s">
        <v>122</v>
      </c>
      <c r="R1" s="7" t="s">
        <v>126</v>
      </c>
      <c r="S1" s="7" t="s">
        <v>123</v>
      </c>
      <c r="T1" s="7" t="s">
        <v>81</v>
      </c>
      <c r="U1" s="6" t="s">
        <v>82</v>
      </c>
      <c r="V1" s="6" t="s">
        <v>128</v>
      </c>
      <c r="X1" s="12">
        <f ca="1">TODAY()</f>
        <v>44971</v>
      </c>
    </row>
    <row r="2" spans="2:25" x14ac:dyDescent="0.25">
      <c r="C2" t="s">
        <v>21</v>
      </c>
      <c r="D2">
        <v>22059805</v>
      </c>
      <c r="E2" s="1">
        <v>44904</v>
      </c>
      <c r="F2" s="1">
        <v>44902</v>
      </c>
      <c r="G2" s="1">
        <v>44917</v>
      </c>
      <c r="H2" t="s">
        <v>80</v>
      </c>
      <c r="J2" s="1">
        <v>44907</v>
      </c>
      <c r="L2" t="s">
        <v>11</v>
      </c>
      <c r="M2">
        <f>YEAR(Tableau1[[#This Row],[Enregistré le]])</f>
        <v>2022</v>
      </c>
      <c r="N2" s="2" t="str">
        <f t="shared" ref="N2:N63" si="0">IF(OR(L2="Appui",L2="Elément de réponse"),"Appui",IF(L2="Information","Info","Réponse"))</f>
        <v>Réponse</v>
      </c>
      <c r="O2" s="2">
        <f>Tableau1[[#This Row],[Attribué le]]-Tableau1[[#This Row],[Enregistré le]]</f>
        <v>3</v>
      </c>
      <c r="P2" s="3" t="str">
        <f>IF(Tableau1[[#This Row],[ATTRIBUTION]]="Appui","15",IF(Tableau1[[#This Row],[ATTRIBUTION]]="Réponse","30","0"))</f>
        <v>30</v>
      </c>
      <c r="Q2" s="2" t="str">
        <f>IF(OR((Tableau1[[#This Row],[Traité le]]&gt;0),(Tableau1[[#This Row],[A/R envoyé le]]&gt;0)),"TRAITE","NON TRAITE")</f>
        <v>TRAITE</v>
      </c>
      <c r="R2" s="2" t="str">
        <f>IF(AND(Tableau1[[#This Row],[ATTRIBUTION]]="Réponse",Tableau1[[#This Row],[A/R envoyé le]]&gt;0),"OUI"," ")</f>
        <v>OUI</v>
      </c>
      <c r="S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13</v>
      </c>
      <c r="T2" s="2">
        <f>IF(Tableau1[[#This Row],[STATUT DE REPONSE]]="TRAITE",MAX(0,Tableau1[[#This Row],[DELAI DE TRAITEMENT]]-Tableau1[[#This Row],[DELAI DE REPONSE]]),$X$1-Tableau1[[#This Row],[Enregistré le]])</f>
        <v>0</v>
      </c>
      <c r="U2" s="2" t="str">
        <f>IF(Tableau1[[#This Row],[DELAI DE SOUFFRANCE]]&gt;0,"Non conforme","Conforme")</f>
        <v>Conforme</v>
      </c>
      <c r="V2" s="2" t="str">
        <f>IF(Tableau1[[#This Row],[Type de courrier]]="Réclamation","Réclamation","")</f>
        <v/>
      </c>
      <c r="X2">
        <f>IF(Tableau1[[#This Row],[STATUT DE REPONSE]]="TRAITE",MAX(0,Tableau1[[#This Row],[DELAI DE TRAITEMENT]]-Tableau1[[#This Row],[DELAI DE REPONSE]]),$X$1-Tableau1[[#This Row],[Enregistré le]])</f>
        <v>0</v>
      </c>
      <c r="Y2"/>
    </row>
    <row r="3" spans="2:25" x14ac:dyDescent="0.25">
      <c r="D3" t="s">
        <v>87</v>
      </c>
      <c r="E3" s="1">
        <v>43840</v>
      </c>
      <c r="F3" s="1">
        <v>43836</v>
      </c>
      <c r="J3" s="1">
        <v>44930</v>
      </c>
      <c r="L3" t="s">
        <v>11</v>
      </c>
      <c r="M3">
        <f>YEAR(Tableau1[[#This Row],[Enregistré le]])</f>
        <v>2020</v>
      </c>
      <c r="N3" s="2" t="str">
        <f t="shared" si="0"/>
        <v>Réponse</v>
      </c>
      <c r="O3" s="2">
        <f>Tableau1[[#This Row],[Attribué le]]-Tableau1[[#This Row],[Enregistré le]]</f>
        <v>1090</v>
      </c>
      <c r="P3" s="3" t="str">
        <f>IF(Tableau1[[#This Row],[ATTRIBUTION]]="Appui","15",IF(Tableau1[[#This Row],[ATTRIBUTION]]="Réponse","30","0"))</f>
        <v>30</v>
      </c>
      <c r="Q3" s="2" t="str">
        <f>IF(OR((Tableau1[[#This Row],[Traité le]]&gt;0),(Tableau1[[#This Row],[A/R envoyé le]]&gt;0)),"TRAITE","NON TRAITE")</f>
        <v>NON TRAITE</v>
      </c>
      <c r="R3" s="2" t="str">
        <f>IF(AND(Tableau1[[#This Row],[ATTRIBUTION]]="Réponse",Tableau1[[#This Row],[A/R envoyé le]]&gt;0),"OUI"," ")</f>
        <v xml:space="preserve"> </v>
      </c>
      <c r="S3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3" s="2">
        <f ca="1">IF(Tableau1[[#This Row],[STATUT DE REPONSE]]="TRAITE",MAX(0,Tableau1[[#This Row],[DELAI DE TRAITEMENT]]-Tableau1[[#This Row],[DELAI DE REPONSE]]),$X$1-Tableau1[[#This Row],[Enregistré le]])</f>
        <v>1131</v>
      </c>
      <c r="U3" s="2" t="str">
        <f ca="1">IF(Tableau1[[#This Row],[DELAI DE SOUFFRANCE]]&gt;0,"Non conforme","Conforme")</f>
        <v>Non conforme</v>
      </c>
      <c r="V3" s="2" t="str">
        <f>IF(Tableau1[[#This Row],[Type de courrier]]="Réclamation","Réclamation","")</f>
        <v/>
      </c>
      <c r="X3"/>
      <c r="Y3"/>
    </row>
    <row r="4" spans="2:25" x14ac:dyDescent="0.25">
      <c r="D4" t="s">
        <v>89</v>
      </c>
      <c r="E4" s="1">
        <v>43999</v>
      </c>
      <c r="F4" s="1">
        <v>43993</v>
      </c>
      <c r="J4" s="1">
        <v>44930</v>
      </c>
      <c r="L4" t="s">
        <v>11</v>
      </c>
      <c r="M4">
        <f>YEAR(Tableau1[[#This Row],[Enregistré le]])</f>
        <v>2020</v>
      </c>
      <c r="N4" s="2" t="str">
        <f t="shared" si="0"/>
        <v>Réponse</v>
      </c>
      <c r="O4" s="2">
        <f>Tableau1[[#This Row],[Attribué le]]-Tableau1[[#This Row],[Enregistré le]]</f>
        <v>931</v>
      </c>
      <c r="P4" s="3" t="str">
        <f>IF(Tableau1[[#This Row],[ATTRIBUTION]]="Appui","15",IF(Tableau1[[#This Row],[ATTRIBUTION]]="Réponse","30","0"))</f>
        <v>30</v>
      </c>
      <c r="Q4" s="2" t="str">
        <f>IF(OR((Tableau1[[#This Row],[Traité le]]&gt;0),(Tableau1[[#This Row],[A/R envoyé le]]&gt;0)),"TRAITE","NON TRAITE")</f>
        <v>NON TRAITE</v>
      </c>
      <c r="R4" s="2" t="str">
        <f>IF(AND(Tableau1[[#This Row],[ATTRIBUTION]]="Réponse",Tableau1[[#This Row],[A/R envoyé le]]&gt;0),"OUI"," ")</f>
        <v xml:space="preserve"> </v>
      </c>
      <c r="S4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4" s="2">
        <f ca="1">IF(Tableau1[[#This Row],[STATUT DE REPONSE]]="TRAITE",MAX(0,Tableau1[[#This Row],[DELAI DE TRAITEMENT]]-Tableau1[[#This Row],[DELAI DE REPONSE]]),$X$1-Tableau1[[#This Row],[Enregistré le]])</f>
        <v>972</v>
      </c>
      <c r="U4" s="2" t="str">
        <f ca="1">IF(Tableau1[[#This Row],[DELAI DE SOUFFRANCE]]&gt;0,"Non conforme","Conforme")</f>
        <v>Non conforme</v>
      </c>
      <c r="V4" s="2" t="str">
        <f>IF(Tableau1[[#This Row],[Type de courrier]]="Réclamation","Réclamation","")</f>
        <v/>
      </c>
      <c r="X4"/>
      <c r="Y4"/>
    </row>
    <row r="5" spans="2:25" x14ac:dyDescent="0.25">
      <c r="D5">
        <v>20031158</v>
      </c>
      <c r="E5" s="1">
        <v>44019</v>
      </c>
      <c r="F5" s="1">
        <v>44019</v>
      </c>
      <c r="J5" s="1">
        <v>44019</v>
      </c>
      <c r="L5" t="s">
        <v>12</v>
      </c>
      <c r="M5">
        <f>YEAR(Tableau1[[#This Row],[Enregistré le]])</f>
        <v>2020</v>
      </c>
      <c r="N5" s="2" t="str">
        <f t="shared" si="0"/>
        <v>Réponse</v>
      </c>
      <c r="O5" s="2">
        <f>Tableau1[[#This Row],[Attribué le]]-Tableau1[[#This Row],[Enregistré le]]</f>
        <v>0</v>
      </c>
      <c r="P5" s="3" t="str">
        <f>IF(Tableau1[[#This Row],[ATTRIBUTION]]="Appui","15",IF(Tableau1[[#This Row],[ATTRIBUTION]]="Réponse","30","0"))</f>
        <v>30</v>
      </c>
      <c r="Q5" s="2" t="str">
        <f>IF(OR((Tableau1[[#This Row],[Traité le]]&gt;0),(Tableau1[[#This Row],[A/R envoyé le]]&gt;0)),"TRAITE","NON TRAITE")</f>
        <v>NON TRAITE</v>
      </c>
      <c r="R5" s="2" t="str">
        <f>IF(AND(Tableau1[[#This Row],[ATTRIBUTION]]="Réponse",Tableau1[[#This Row],[A/R envoyé le]]&gt;0),"OUI"," ")</f>
        <v xml:space="preserve"> </v>
      </c>
      <c r="S5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5" s="2">
        <f ca="1">IF(Tableau1[[#This Row],[STATUT DE REPONSE]]="TRAITE",MAX(0,Tableau1[[#This Row],[DELAI DE TRAITEMENT]]-Tableau1[[#This Row],[DELAI DE REPONSE]]),$X$1-Tableau1[[#This Row],[Enregistré le]])</f>
        <v>952</v>
      </c>
      <c r="U5" s="2" t="str">
        <f ca="1">IF(Tableau1[[#This Row],[DELAI DE SOUFFRANCE]]&gt;0,"Non conforme","Conforme")</f>
        <v>Non conforme</v>
      </c>
      <c r="V5" s="2" t="str">
        <f>IF(Tableau1[[#This Row],[Type de courrier]]="Réclamation","Réclamation","")</f>
        <v/>
      </c>
      <c r="X5"/>
      <c r="Y5"/>
    </row>
    <row r="6" spans="2:25" x14ac:dyDescent="0.25">
      <c r="D6">
        <v>20044801</v>
      </c>
      <c r="E6" s="1">
        <v>44090</v>
      </c>
      <c r="F6" s="1">
        <v>44084</v>
      </c>
      <c r="J6" s="1">
        <v>44917</v>
      </c>
      <c r="L6" t="s">
        <v>11</v>
      </c>
      <c r="M6">
        <f>YEAR(Tableau1[[#This Row],[Enregistré le]])</f>
        <v>2020</v>
      </c>
      <c r="N6" s="2" t="str">
        <f t="shared" si="0"/>
        <v>Réponse</v>
      </c>
      <c r="O6" s="2">
        <f>Tableau1[[#This Row],[Attribué le]]-Tableau1[[#This Row],[Enregistré le]]</f>
        <v>827</v>
      </c>
      <c r="P6" s="3" t="str">
        <f>IF(Tableau1[[#This Row],[ATTRIBUTION]]="Appui","15",IF(Tableau1[[#This Row],[ATTRIBUTION]]="Réponse","30","0"))</f>
        <v>30</v>
      </c>
      <c r="Q6" s="2" t="str">
        <f>IF(OR((Tableau1[[#This Row],[Traité le]]&gt;0),(Tableau1[[#This Row],[A/R envoyé le]]&gt;0)),"TRAITE","NON TRAITE")</f>
        <v>NON TRAITE</v>
      </c>
      <c r="R6" s="2" t="str">
        <f>IF(AND(Tableau1[[#This Row],[ATTRIBUTION]]="Réponse",Tableau1[[#This Row],[A/R envoyé le]]&gt;0),"OUI"," ")</f>
        <v xml:space="preserve"> </v>
      </c>
      <c r="S6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6" s="2">
        <f ca="1">IF(Tableau1[[#This Row],[STATUT DE REPONSE]]="TRAITE",MAX(0,Tableau1[[#This Row],[DELAI DE TRAITEMENT]]-Tableau1[[#This Row],[DELAI DE REPONSE]]),$X$1-Tableau1[[#This Row],[Enregistré le]])</f>
        <v>881</v>
      </c>
      <c r="U6" s="2" t="str">
        <f ca="1">IF(Tableau1[[#This Row],[DELAI DE SOUFFRANCE]]&gt;0,"Non conforme","Conforme")</f>
        <v>Non conforme</v>
      </c>
      <c r="V6" s="2" t="str">
        <f>IF(Tableau1[[#This Row],[Type de courrier]]="Réclamation","Réclamation","")</f>
        <v/>
      </c>
      <c r="X6"/>
      <c r="Y6"/>
    </row>
    <row r="7" spans="2:25" x14ac:dyDescent="0.25">
      <c r="D7" t="s">
        <v>90</v>
      </c>
      <c r="E7" s="1">
        <v>44141</v>
      </c>
      <c r="F7" s="1">
        <v>44139</v>
      </c>
      <c r="J7" s="1">
        <v>44917</v>
      </c>
      <c r="L7" t="s">
        <v>11</v>
      </c>
      <c r="M7">
        <f>YEAR(Tableau1[[#This Row],[Enregistré le]])</f>
        <v>2020</v>
      </c>
      <c r="N7" s="2" t="str">
        <f t="shared" si="0"/>
        <v>Réponse</v>
      </c>
      <c r="O7" s="2">
        <f>Tableau1[[#This Row],[Attribué le]]-Tableau1[[#This Row],[Enregistré le]]</f>
        <v>776</v>
      </c>
      <c r="P7" s="3" t="str">
        <f>IF(Tableau1[[#This Row],[ATTRIBUTION]]="Appui","15",IF(Tableau1[[#This Row],[ATTRIBUTION]]="Réponse","30","0"))</f>
        <v>30</v>
      </c>
      <c r="Q7" s="2" t="str">
        <f>IF(OR((Tableau1[[#This Row],[Traité le]]&gt;0),(Tableau1[[#This Row],[A/R envoyé le]]&gt;0)),"TRAITE","NON TRAITE")</f>
        <v>NON TRAITE</v>
      </c>
      <c r="R7" s="2" t="str">
        <f>IF(AND(Tableau1[[#This Row],[ATTRIBUTION]]="Réponse",Tableau1[[#This Row],[A/R envoyé le]]&gt;0),"OUI"," ")</f>
        <v xml:space="preserve"> </v>
      </c>
      <c r="S7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7" s="2">
        <f ca="1">IF(Tableau1[[#This Row],[STATUT DE REPONSE]]="TRAITE",MAX(0,Tableau1[[#This Row],[DELAI DE TRAITEMENT]]-Tableau1[[#This Row],[DELAI DE REPONSE]]),$X$1-Tableau1[[#This Row],[Enregistré le]])</f>
        <v>830</v>
      </c>
      <c r="U7" s="2" t="str">
        <f ca="1">IF(Tableau1[[#This Row],[DELAI DE SOUFFRANCE]]&gt;0,"Non conforme","Conforme")</f>
        <v>Non conforme</v>
      </c>
      <c r="V7" s="2" t="str">
        <f>IF(Tableau1[[#This Row],[Type de courrier]]="Réclamation","Réclamation","")</f>
        <v/>
      </c>
      <c r="X7"/>
      <c r="Y7"/>
    </row>
    <row r="8" spans="2:25" x14ac:dyDescent="0.25">
      <c r="D8">
        <v>20066694</v>
      </c>
      <c r="E8" s="1">
        <v>44173</v>
      </c>
      <c r="F8" s="1">
        <v>44165</v>
      </c>
      <c r="J8" s="1">
        <v>44173</v>
      </c>
      <c r="L8" t="s">
        <v>12</v>
      </c>
      <c r="M8">
        <f>YEAR(Tableau1[[#This Row],[Enregistré le]])</f>
        <v>2020</v>
      </c>
      <c r="N8" s="2" t="str">
        <f t="shared" si="0"/>
        <v>Réponse</v>
      </c>
      <c r="O8" s="2">
        <f>Tableau1[[#This Row],[Attribué le]]-Tableau1[[#This Row],[Enregistré le]]</f>
        <v>0</v>
      </c>
      <c r="P8" s="3" t="str">
        <f>IF(Tableau1[[#This Row],[ATTRIBUTION]]="Appui","15",IF(Tableau1[[#This Row],[ATTRIBUTION]]="Réponse","30","0"))</f>
        <v>30</v>
      </c>
      <c r="Q8" s="2" t="str">
        <f>IF(OR((Tableau1[[#This Row],[Traité le]]&gt;0),(Tableau1[[#This Row],[A/R envoyé le]]&gt;0)),"TRAITE","NON TRAITE")</f>
        <v>NON TRAITE</v>
      </c>
      <c r="R8" s="2" t="str">
        <f>IF(AND(Tableau1[[#This Row],[ATTRIBUTION]]="Réponse",Tableau1[[#This Row],[A/R envoyé le]]&gt;0),"OUI"," ")</f>
        <v xml:space="preserve"> </v>
      </c>
      <c r="S8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8" s="2">
        <f ca="1">IF(Tableau1[[#This Row],[STATUT DE REPONSE]]="TRAITE",MAX(0,Tableau1[[#This Row],[DELAI DE TRAITEMENT]]-Tableau1[[#This Row],[DELAI DE REPONSE]]),$X$1-Tableau1[[#This Row],[Enregistré le]])</f>
        <v>798</v>
      </c>
      <c r="U8" s="2" t="str">
        <f ca="1">IF(Tableau1[[#This Row],[DELAI DE SOUFFRANCE]]&gt;0,"Non conforme","Conforme")</f>
        <v>Non conforme</v>
      </c>
      <c r="V8" s="2" t="str">
        <f>IF(Tableau1[[#This Row],[Type de courrier]]="Réclamation","Réclamation","")</f>
        <v/>
      </c>
      <c r="X8"/>
      <c r="Y8"/>
    </row>
    <row r="9" spans="2:25" x14ac:dyDescent="0.25">
      <c r="D9">
        <v>21061152</v>
      </c>
      <c r="E9" s="1">
        <v>44496</v>
      </c>
      <c r="F9" s="1">
        <v>44487</v>
      </c>
      <c r="J9" s="1">
        <v>44496</v>
      </c>
      <c r="L9" t="s">
        <v>11</v>
      </c>
      <c r="M9">
        <f>YEAR(Tableau1[[#This Row],[Enregistré le]])</f>
        <v>2021</v>
      </c>
      <c r="N9" s="2" t="str">
        <f t="shared" si="0"/>
        <v>Réponse</v>
      </c>
      <c r="O9" s="2">
        <f>Tableau1[[#This Row],[Attribué le]]-Tableau1[[#This Row],[Enregistré le]]</f>
        <v>0</v>
      </c>
      <c r="P9" s="3" t="str">
        <f>IF(Tableau1[[#This Row],[ATTRIBUTION]]="Appui","15",IF(Tableau1[[#This Row],[ATTRIBUTION]]="Réponse","30","0"))</f>
        <v>30</v>
      </c>
      <c r="Q9" s="2" t="str">
        <f>IF(OR((Tableau1[[#This Row],[Traité le]]&gt;0),(Tableau1[[#This Row],[A/R envoyé le]]&gt;0)),"TRAITE","NON TRAITE")</f>
        <v>NON TRAITE</v>
      </c>
      <c r="R9" s="2" t="str">
        <f>IF(AND(Tableau1[[#This Row],[ATTRIBUTION]]="Réponse",Tableau1[[#This Row],[A/R envoyé le]]&gt;0),"OUI"," ")</f>
        <v xml:space="preserve"> </v>
      </c>
      <c r="S9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9" s="2">
        <f ca="1">IF(Tableau1[[#This Row],[STATUT DE REPONSE]]="TRAITE",MAX(0,Tableau1[[#This Row],[DELAI DE TRAITEMENT]]-Tableau1[[#This Row],[DELAI DE REPONSE]]),$X$1-Tableau1[[#This Row],[Enregistré le]])</f>
        <v>475</v>
      </c>
      <c r="U9" s="2" t="str">
        <f ca="1">IF(Tableau1[[#This Row],[DELAI DE SOUFFRANCE]]&gt;0,"Non conforme","Conforme")</f>
        <v>Non conforme</v>
      </c>
      <c r="V9" s="2" t="str">
        <f>IF(Tableau1[[#This Row],[Type de courrier]]="Réclamation","Réclamation","")</f>
        <v/>
      </c>
      <c r="X9"/>
      <c r="Y9"/>
    </row>
    <row r="10" spans="2:25" x14ac:dyDescent="0.25">
      <c r="D10">
        <v>22017602</v>
      </c>
      <c r="E10" s="1">
        <v>44676</v>
      </c>
      <c r="F10" s="1">
        <v>44670</v>
      </c>
      <c r="J10" s="1">
        <v>44676</v>
      </c>
      <c r="L10" t="s">
        <v>11</v>
      </c>
      <c r="M10">
        <f>YEAR(Tableau1[[#This Row],[Enregistré le]])</f>
        <v>2022</v>
      </c>
      <c r="N10" s="2" t="str">
        <f t="shared" si="0"/>
        <v>Réponse</v>
      </c>
      <c r="O10" s="2">
        <f>Tableau1[[#This Row],[Attribué le]]-Tableau1[[#This Row],[Enregistré le]]</f>
        <v>0</v>
      </c>
      <c r="P10" s="3" t="str">
        <f>IF(Tableau1[[#This Row],[ATTRIBUTION]]="Appui","15",IF(Tableau1[[#This Row],[ATTRIBUTION]]="Réponse","30","0"))</f>
        <v>30</v>
      </c>
      <c r="Q10" s="2" t="str">
        <f>IF(OR((Tableau1[[#This Row],[Traité le]]&gt;0),(Tableau1[[#This Row],[A/R envoyé le]]&gt;0)),"TRAITE","NON TRAITE")</f>
        <v>NON TRAITE</v>
      </c>
      <c r="R10" s="2" t="str">
        <f>IF(AND(Tableau1[[#This Row],[ATTRIBUTION]]="Réponse",Tableau1[[#This Row],[A/R envoyé le]]&gt;0),"OUI"," ")</f>
        <v xml:space="preserve"> </v>
      </c>
      <c r="S10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10" s="2">
        <f ca="1">IF(Tableau1[[#This Row],[STATUT DE REPONSE]]="TRAITE",MAX(0,Tableau1[[#This Row],[DELAI DE TRAITEMENT]]-Tableau1[[#This Row],[DELAI DE REPONSE]]),$X$1-Tableau1[[#This Row],[Enregistré le]])</f>
        <v>295</v>
      </c>
      <c r="U10" s="2" t="str">
        <f ca="1">IF(Tableau1[[#This Row],[DELAI DE SOUFFRANCE]]&gt;0,"Non conforme","Conforme")</f>
        <v>Non conforme</v>
      </c>
      <c r="V10" s="2" t="str">
        <f>IF(Tableau1[[#This Row],[Type de courrier]]="Réclamation","Réclamation","")</f>
        <v/>
      </c>
      <c r="X10"/>
      <c r="Y10"/>
    </row>
    <row r="11" spans="2:25" x14ac:dyDescent="0.25">
      <c r="D11">
        <v>22018876</v>
      </c>
      <c r="E11" s="1">
        <v>44686</v>
      </c>
      <c r="F11" s="1">
        <v>44685</v>
      </c>
      <c r="J11" s="1">
        <v>44686</v>
      </c>
      <c r="L11" t="s">
        <v>11</v>
      </c>
      <c r="M11">
        <f>YEAR(Tableau1[[#This Row],[Enregistré le]])</f>
        <v>2022</v>
      </c>
      <c r="N11" s="2" t="str">
        <f t="shared" si="0"/>
        <v>Réponse</v>
      </c>
      <c r="O11" s="2">
        <f>Tableau1[[#This Row],[Attribué le]]-Tableau1[[#This Row],[Enregistré le]]</f>
        <v>0</v>
      </c>
      <c r="P11" s="3" t="str">
        <f>IF(Tableau1[[#This Row],[ATTRIBUTION]]="Appui","15",IF(Tableau1[[#This Row],[ATTRIBUTION]]="Réponse","30","0"))</f>
        <v>30</v>
      </c>
      <c r="Q11" s="2" t="str">
        <f>IF(OR((Tableau1[[#This Row],[Traité le]]&gt;0),(Tableau1[[#This Row],[A/R envoyé le]]&gt;0)),"TRAITE","NON TRAITE")</f>
        <v>NON TRAITE</v>
      </c>
      <c r="R11" s="2" t="str">
        <f>IF(AND(Tableau1[[#This Row],[ATTRIBUTION]]="Réponse",Tableau1[[#This Row],[A/R envoyé le]]&gt;0),"OUI"," ")</f>
        <v xml:space="preserve"> </v>
      </c>
      <c r="S11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11" s="2">
        <f ca="1">IF(Tableau1[[#This Row],[STATUT DE REPONSE]]="TRAITE",MAX(0,Tableau1[[#This Row],[DELAI DE TRAITEMENT]]-Tableau1[[#This Row],[DELAI DE REPONSE]]),$X$1-Tableau1[[#This Row],[Enregistré le]])</f>
        <v>285</v>
      </c>
      <c r="U11" s="2" t="str">
        <f ca="1">IF(Tableau1[[#This Row],[DELAI DE SOUFFRANCE]]&gt;0,"Non conforme","Conforme")</f>
        <v>Non conforme</v>
      </c>
      <c r="V11" s="2" t="str">
        <f>IF(Tableau1[[#This Row],[Type de courrier]]="Réclamation","Réclamation","")</f>
        <v/>
      </c>
      <c r="X11"/>
      <c r="Y11"/>
    </row>
    <row r="12" spans="2:25" x14ac:dyDescent="0.25">
      <c r="D12">
        <v>22023350</v>
      </c>
      <c r="E12" s="1">
        <v>44714</v>
      </c>
      <c r="F12" s="1">
        <v>44705</v>
      </c>
      <c r="G12" s="1">
        <v>44743</v>
      </c>
      <c r="J12" s="1">
        <v>44902</v>
      </c>
      <c r="L12" t="s">
        <v>11</v>
      </c>
      <c r="M12">
        <f>YEAR(Tableau1[[#This Row],[Enregistré le]])</f>
        <v>2022</v>
      </c>
      <c r="N12" s="2" t="str">
        <f t="shared" si="0"/>
        <v>Réponse</v>
      </c>
      <c r="O12" s="2">
        <f>Tableau1[[#This Row],[Attribué le]]-Tableau1[[#This Row],[Enregistré le]]</f>
        <v>188</v>
      </c>
      <c r="P12" s="3" t="str">
        <f>IF(Tableau1[[#This Row],[ATTRIBUTION]]="Appui","15",IF(Tableau1[[#This Row],[ATTRIBUTION]]="Réponse","30","0"))</f>
        <v>30</v>
      </c>
      <c r="Q12" s="2" t="str">
        <f>IF(OR((Tableau1[[#This Row],[Traité le]]&gt;0),(Tableau1[[#This Row],[A/R envoyé le]]&gt;0)),"TRAITE","NON TRAITE")</f>
        <v>TRAITE</v>
      </c>
      <c r="R12" s="2" t="str">
        <f>IF(AND(Tableau1[[#This Row],[ATTRIBUTION]]="Réponse",Tableau1[[#This Row],[A/R envoyé le]]&gt;0),"OUI"," ")</f>
        <v>OUI</v>
      </c>
      <c r="S1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29</v>
      </c>
      <c r="T12" s="2">
        <f>IF(Tableau1[[#This Row],[STATUT DE REPONSE]]="TRAITE",MAX(0,Tableau1[[#This Row],[DELAI DE TRAITEMENT]]-Tableau1[[#This Row],[DELAI DE REPONSE]]),$X$1-Tableau1[[#This Row],[Enregistré le]])</f>
        <v>0</v>
      </c>
      <c r="U12" s="2" t="str">
        <f>IF(Tableau1[[#This Row],[DELAI DE SOUFFRANCE]]&gt;0,"Non conforme","Conforme")</f>
        <v>Conforme</v>
      </c>
      <c r="V12" s="2" t="str">
        <f>IF(Tableau1[[#This Row],[Type de courrier]]="Réclamation","Réclamation","")</f>
        <v/>
      </c>
      <c r="X12"/>
      <c r="Y12"/>
    </row>
    <row r="13" spans="2:25" x14ac:dyDescent="0.25">
      <c r="D13">
        <v>22036712</v>
      </c>
      <c r="E13" s="1">
        <v>44806</v>
      </c>
      <c r="F13" s="1">
        <v>44693</v>
      </c>
      <c r="J13" s="1">
        <v>44806</v>
      </c>
      <c r="L13" t="s">
        <v>11</v>
      </c>
      <c r="M13">
        <f>YEAR(Tableau1[[#This Row],[Enregistré le]])</f>
        <v>2022</v>
      </c>
      <c r="N13" s="2" t="str">
        <f t="shared" si="0"/>
        <v>Réponse</v>
      </c>
      <c r="O13" s="2">
        <f>Tableau1[[#This Row],[Attribué le]]-Tableau1[[#This Row],[Enregistré le]]</f>
        <v>0</v>
      </c>
      <c r="P13" s="3" t="str">
        <f>IF(Tableau1[[#This Row],[ATTRIBUTION]]="Appui","15",IF(Tableau1[[#This Row],[ATTRIBUTION]]="Réponse","30","0"))</f>
        <v>30</v>
      </c>
      <c r="Q13" s="2" t="str">
        <f>IF(OR((Tableau1[[#This Row],[Traité le]]&gt;0),(Tableau1[[#This Row],[A/R envoyé le]]&gt;0)),"TRAITE","NON TRAITE")</f>
        <v>NON TRAITE</v>
      </c>
      <c r="R13" s="2" t="str">
        <f>IF(AND(Tableau1[[#This Row],[ATTRIBUTION]]="Réponse",Tableau1[[#This Row],[A/R envoyé le]]&gt;0),"OUI"," ")</f>
        <v xml:space="preserve"> </v>
      </c>
      <c r="S13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13" s="2">
        <f ca="1">IF(Tableau1[[#This Row],[STATUT DE REPONSE]]="TRAITE",MAX(0,Tableau1[[#This Row],[DELAI DE TRAITEMENT]]-Tableau1[[#This Row],[DELAI DE REPONSE]]),$X$1-Tableau1[[#This Row],[Enregistré le]])</f>
        <v>165</v>
      </c>
      <c r="U13" s="2" t="str">
        <f ca="1">IF(Tableau1[[#This Row],[DELAI DE SOUFFRANCE]]&gt;0,"Non conforme","Conforme")</f>
        <v>Non conforme</v>
      </c>
      <c r="V13" s="2" t="str">
        <f>IF(Tableau1[[#This Row],[Type de courrier]]="Réclamation","Réclamation","")</f>
        <v/>
      </c>
      <c r="X13"/>
      <c r="Y13"/>
    </row>
    <row r="14" spans="2:25" x14ac:dyDescent="0.25">
      <c r="D14">
        <v>22039898</v>
      </c>
      <c r="E14" s="1">
        <v>44825</v>
      </c>
      <c r="F14" s="1">
        <v>44818</v>
      </c>
      <c r="J14" s="1">
        <v>44825</v>
      </c>
      <c r="L14" t="s">
        <v>11</v>
      </c>
      <c r="M14">
        <f>YEAR(Tableau1[[#This Row],[Enregistré le]])</f>
        <v>2022</v>
      </c>
      <c r="N14" s="2" t="str">
        <f t="shared" si="0"/>
        <v>Réponse</v>
      </c>
      <c r="O14" s="2">
        <f>Tableau1[[#This Row],[Attribué le]]-Tableau1[[#This Row],[Enregistré le]]</f>
        <v>0</v>
      </c>
      <c r="P14" s="3" t="str">
        <f>IF(Tableau1[[#This Row],[ATTRIBUTION]]="Appui","15",IF(Tableau1[[#This Row],[ATTRIBUTION]]="Réponse","30","0"))</f>
        <v>30</v>
      </c>
      <c r="Q14" s="2" t="str">
        <f>IF(OR((Tableau1[[#This Row],[Traité le]]&gt;0),(Tableau1[[#This Row],[A/R envoyé le]]&gt;0)),"TRAITE","NON TRAITE")</f>
        <v>NON TRAITE</v>
      </c>
      <c r="R14" s="2" t="str">
        <f>IF(AND(Tableau1[[#This Row],[ATTRIBUTION]]="Réponse",Tableau1[[#This Row],[A/R envoyé le]]&gt;0),"OUI"," ")</f>
        <v xml:space="preserve"> </v>
      </c>
      <c r="S14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14" s="2">
        <f ca="1">IF(Tableau1[[#This Row],[STATUT DE REPONSE]]="TRAITE",MAX(0,Tableau1[[#This Row],[DELAI DE TRAITEMENT]]-Tableau1[[#This Row],[DELAI DE REPONSE]]),$X$1-Tableau1[[#This Row],[Enregistré le]])</f>
        <v>146</v>
      </c>
      <c r="U14" s="2" t="str">
        <f ca="1">IF(Tableau1[[#This Row],[DELAI DE SOUFFRANCE]]&gt;0,"Non conforme","Conforme")</f>
        <v>Non conforme</v>
      </c>
      <c r="V14" s="2" t="str">
        <f>IF(Tableau1[[#This Row],[Type de courrier]]="Réclamation","Réclamation","")</f>
        <v/>
      </c>
      <c r="X14"/>
      <c r="Y14"/>
    </row>
    <row r="15" spans="2:25" x14ac:dyDescent="0.25">
      <c r="D15">
        <v>22056838</v>
      </c>
      <c r="E15" s="1">
        <v>44886</v>
      </c>
      <c r="F15" s="1">
        <v>44879</v>
      </c>
      <c r="J15" s="1">
        <v>44886</v>
      </c>
      <c r="L15" t="s">
        <v>12</v>
      </c>
      <c r="M15">
        <f>YEAR(Tableau1[[#This Row],[Enregistré le]])</f>
        <v>2022</v>
      </c>
      <c r="N15" s="2" t="str">
        <f t="shared" si="0"/>
        <v>Réponse</v>
      </c>
      <c r="O15" s="2">
        <f>Tableau1[[#This Row],[Attribué le]]-Tableau1[[#This Row],[Enregistré le]]</f>
        <v>0</v>
      </c>
      <c r="P15" s="3" t="str">
        <f>IF(Tableau1[[#This Row],[ATTRIBUTION]]="Appui","15",IF(Tableau1[[#This Row],[ATTRIBUTION]]="Réponse","30","0"))</f>
        <v>30</v>
      </c>
      <c r="Q15" s="2" t="str">
        <f>IF(OR((Tableau1[[#This Row],[Traité le]]&gt;0),(Tableau1[[#This Row],[A/R envoyé le]]&gt;0)),"TRAITE","NON TRAITE")</f>
        <v>NON TRAITE</v>
      </c>
      <c r="R15" s="2" t="str">
        <f>IF(AND(Tableau1[[#This Row],[ATTRIBUTION]]="Réponse",Tableau1[[#This Row],[A/R envoyé le]]&gt;0),"OUI"," ")</f>
        <v xml:space="preserve"> </v>
      </c>
      <c r="S15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15" s="2">
        <f ca="1">IF(Tableau1[[#This Row],[STATUT DE REPONSE]]="TRAITE",MAX(0,Tableau1[[#This Row],[DELAI DE TRAITEMENT]]-Tableau1[[#This Row],[DELAI DE REPONSE]]),$X$1-Tableau1[[#This Row],[Enregistré le]])</f>
        <v>85</v>
      </c>
      <c r="U15" s="2" t="str">
        <f ca="1">IF(Tableau1[[#This Row],[DELAI DE SOUFFRANCE]]&gt;0,"Non conforme","Conforme")</f>
        <v>Non conforme</v>
      </c>
      <c r="V15" s="2" t="str">
        <f>IF(Tableau1[[#This Row],[Type de courrier]]="Réclamation","Réclamation","")</f>
        <v/>
      </c>
      <c r="X15"/>
      <c r="Y15"/>
    </row>
    <row r="16" spans="2:25" x14ac:dyDescent="0.25">
      <c r="D16">
        <v>22059103</v>
      </c>
      <c r="E16" s="1">
        <v>44900</v>
      </c>
      <c r="F16" s="1">
        <v>44887</v>
      </c>
      <c r="J16" s="1">
        <v>44900</v>
      </c>
      <c r="L16" t="s">
        <v>11</v>
      </c>
      <c r="M16">
        <f>YEAR(Tableau1[[#This Row],[Enregistré le]])</f>
        <v>2022</v>
      </c>
      <c r="N16" s="2" t="str">
        <f t="shared" si="0"/>
        <v>Réponse</v>
      </c>
      <c r="O16" s="2">
        <f>Tableau1[[#This Row],[Attribué le]]-Tableau1[[#This Row],[Enregistré le]]</f>
        <v>0</v>
      </c>
      <c r="P16" s="3" t="str">
        <f>IF(Tableau1[[#This Row],[ATTRIBUTION]]="Appui","15",IF(Tableau1[[#This Row],[ATTRIBUTION]]="Réponse","30","0"))</f>
        <v>30</v>
      </c>
      <c r="Q16" s="2" t="str">
        <f>IF(OR((Tableau1[[#This Row],[Traité le]]&gt;0),(Tableau1[[#This Row],[A/R envoyé le]]&gt;0)),"TRAITE","NON TRAITE")</f>
        <v>NON TRAITE</v>
      </c>
      <c r="R16" s="2" t="str">
        <f>IF(AND(Tableau1[[#This Row],[ATTRIBUTION]]="Réponse",Tableau1[[#This Row],[A/R envoyé le]]&gt;0),"OUI"," ")</f>
        <v xml:space="preserve"> </v>
      </c>
      <c r="S16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16" s="2">
        <f ca="1">IF(Tableau1[[#This Row],[STATUT DE REPONSE]]="TRAITE",MAX(0,Tableau1[[#This Row],[DELAI DE TRAITEMENT]]-Tableau1[[#This Row],[DELAI DE REPONSE]]),$X$1-Tableau1[[#This Row],[Enregistré le]])</f>
        <v>71</v>
      </c>
      <c r="U16" s="2" t="str">
        <f ca="1">IF(Tableau1[[#This Row],[DELAI DE SOUFFRANCE]]&gt;0,"Non conforme","Conforme")</f>
        <v>Non conforme</v>
      </c>
      <c r="V16" s="2" t="str">
        <f>IF(Tableau1[[#This Row],[Type de courrier]]="Réclamation","Réclamation","")</f>
        <v/>
      </c>
      <c r="X16"/>
      <c r="Y16"/>
    </row>
    <row r="17" spans="4:25" x14ac:dyDescent="0.25">
      <c r="D17" t="s">
        <v>91</v>
      </c>
      <c r="E17" s="1">
        <v>44902</v>
      </c>
      <c r="F17" s="1">
        <v>44901</v>
      </c>
      <c r="J17" s="1">
        <v>44902</v>
      </c>
      <c r="L17" t="s">
        <v>15</v>
      </c>
      <c r="M17">
        <f>YEAR(Tableau1[[#This Row],[Enregistré le]])</f>
        <v>2022</v>
      </c>
      <c r="N17" s="2" t="str">
        <f t="shared" si="0"/>
        <v>Appui</v>
      </c>
      <c r="O17" s="2">
        <f>Tableau1[[#This Row],[Attribué le]]-Tableau1[[#This Row],[Enregistré le]]</f>
        <v>0</v>
      </c>
      <c r="P17" s="3" t="str">
        <f>IF(Tableau1[[#This Row],[ATTRIBUTION]]="Appui","15",IF(Tableau1[[#This Row],[ATTRIBUTION]]="Réponse","30","0"))</f>
        <v>15</v>
      </c>
      <c r="Q17" s="2" t="str">
        <f>IF(OR((Tableau1[[#This Row],[Traité le]]&gt;0),(Tableau1[[#This Row],[A/R envoyé le]]&gt;0)),"TRAITE","NON TRAITE")</f>
        <v>NON TRAITE</v>
      </c>
      <c r="R17" s="2" t="str">
        <f>IF(AND(Tableau1[[#This Row],[ATTRIBUTION]]="Réponse",Tableau1[[#This Row],[A/R envoyé le]]&gt;0),"OUI"," ")</f>
        <v xml:space="preserve"> </v>
      </c>
      <c r="S17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17" s="2">
        <f ca="1">IF(Tableau1[[#This Row],[STATUT DE REPONSE]]="TRAITE",MAX(0,Tableau1[[#This Row],[DELAI DE TRAITEMENT]]-Tableau1[[#This Row],[DELAI DE REPONSE]]),$X$1-Tableau1[[#This Row],[Enregistré le]])</f>
        <v>69</v>
      </c>
      <c r="U17" s="2" t="str">
        <f ca="1">IF(Tableau1[[#This Row],[DELAI DE SOUFFRANCE]]&gt;0,"Non conforme","Conforme")</f>
        <v>Non conforme</v>
      </c>
      <c r="V17" s="2" t="str">
        <f>IF(Tableau1[[#This Row],[Type de courrier]]="Réclamation","Réclamation","")</f>
        <v/>
      </c>
      <c r="X17"/>
      <c r="Y17"/>
    </row>
    <row r="18" spans="4:25" x14ac:dyDescent="0.25">
      <c r="D18">
        <v>22061635</v>
      </c>
      <c r="E18" s="1">
        <v>44921</v>
      </c>
      <c r="F18" s="1">
        <v>44914</v>
      </c>
      <c r="J18" s="1">
        <v>44921</v>
      </c>
      <c r="L18" t="s">
        <v>12</v>
      </c>
      <c r="M18">
        <f>YEAR(Tableau1[[#This Row],[Enregistré le]])</f>
        <v>2022</v>
      </c>
      <c r="N18" s="2" t="str">
        <f t="shared" si="0"/>
        <v>Réponse</v>
      </c>
      <c r="O18" s="2">
        <f>Tableau1[[#This Row],[Attribué le]]-Tableau1[[#This Row],[Enregistré le]]</f>
        <v>0</v>
      </c>
      <c r="P18" s="3" t="str">
        <f>IF(Tableau1[[#This Row],[ATTRIBUTION]]="Appui","15",IF(Tableau1[[#This Row],[ATTRIBUTION]]="Réponse","30","0"))</f>
        <v>30</v>
      </c>
      <c r="Q18" s="2" t="str">
        <f>IF(OR((Tableau1[[#This Row],[Traité le]]&gt;0),(Tableau1[[#This Row],[A/R envoyé le]]&gt;0)),"TRAITE","NON TRAITE")</f>
        <v>NON TRAITE</v>
      </c>
      <c r="R18" s="2" t="str">
        <f>IF(AND(Tableau1[[#This Row],[ATTRIBUTION]]="Réponse",Tableau1[[#This Row],[A/R envoyé le]]&gt;0),"OUI"," ")</f>
        <v xml:space="preserve"> </v>
      </c>
      <c r="S18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18" s="2">
        <f ca="1">IF(Tableau1[[#This Row],[STATUT DE REPONSE]]="TRAITE",MAX(0,Tableau1[[#This Row],[DELAI DE TRAITEMENT]]-Tableau1[[#This Row],[DELAI DE REPONSE]]),$X$1-Tableau1[[#This Row],[Enregistré le]])</f>
        <v>50</v>
      </c>
      <c r="U18" s="2" t="str">
        <f ca="1">IF(Tableau1[[#This Row],[DELAI DE SOUFFRANCE]]&gt;0,"Non conforme","Conforme")</f>
        <v>Non conforme</v>
      </c>
      <c r="V18" s="2" t="str">
        <f>IF(Tableau1[[#This Row],[Type de courrier]]="Réclamation","Réclamation","")</f>
        <v/>
      </c>
      <c r="X18"/>
      <c r="Y18"/>
    </row>
    <row r="19" spans="4:25" x14ac:dyDescent="0.25">
      <c r="D19" t="s">
        <v>93</v>
      </c>
      <c r="E19" s="1">
        <v>44938</v>
      </c>
      <c r="F19" s="1">
        <v>44937</v>
      </c>
      <c r="J19" s="1">
        <v>44938</v>
      </c>
      <c r="L19" t="s">
        <v>15</v>
      </c>
      <c r="M19">
        <f>YEAR(Tableau1[[#This Row],[Enregistré le]])</f>
        <v>2023</v>
      </c>
      <c r="N19" s="2" t="str">
        <f t="shared" si="0"/>
        <v>Appui</v>
      </c>
      <c r="O19" s="2">
        <f>Tableau1[[#This Row],[Attribué le]]-Tableau1[[#This Row],[Enregistré le]]</f>
        <v>0</v>
      </c>
      <c r="P19" s="3" t="str">
        <f>IF(Tableau1[[#This Row],[ATTRIBUTION]]="Appui","15",IF(Tableau1[[#This Row],[ATTRIBUTION]]="Réponse","30","0"))</f>
        <v>15</v>
      </c>
      <c r="Q19" s="2" t="str">
        <f>IF(OR((Tableau1[[#This Row],[Traité le]]&gt;0),(Tableau1[[#This Row],[A/R envoyé le]]&gt;0)),"TRAITE","NON TRAITE")</f>
        <v>NON TRAITE</v>
      </c>
      <c r="R19" s="2" t="str">
        <f>IF(AND(Tableau1[[#This Row],[ATTRIBUTION]]="Réponse",Tableau1[[#This Row],[A/R envoyé le]]&gt;0),"OUI"," ")</f>
        <v xml:space="preserve"> </v>
      </c>
      <c r="S19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19" s="2">
        <f ca="1">IF(Tableau1[[#This Row],[STATUT DE REPONSE]]="TRAITE",MAX(0,Tableau1[[#This Row],[DELAI DE TRAITEMENT]]-Tableau1[[#This Row],[DELAI DE REPONSE]]),$X$1-Tableau1[[#This Row],[Enregistré le]])</f>
        <v>33</v>
      </c>
      <c r="U19" s="2" t="str">
        <f ca="1">IF(Tableau1[[#This Row],[DELAI DE SOUFFRANCE]]&gt;0,"Non conforme","Conforme")</f>
        <v>Non conforme</v>
      </c>
      <c r="V19" s="2" t="str">
        <f>IF(Tableau1[[#This Row],[Type de courrier]]="Réclamation","Réclamation","")</f>
        <v/>
      </c>
      <c r="X19"/>
      <c r="Y19"/>
    </row>
    <row r="20" spans="4:25" x14ac:dyDescent="0.25">
      <c r="D20" t="s">
        <v>94</v>
      </c>
      <c r="E20" s="1">
        <v>44938</v>
      </c>
      <c r="F20" s="1">
        <v>44935</v>
      </c>
      <c r="J20" s="1">
        <v>44939</v>
      </c>
      <c r="L20" t="s">
        <v>11</v>
      </c>
      <c r="M20">
        <f>YEAR(Tableau1[[#This Row],[Enregistré le]])</f>
        <v>2023</v>
      </c>
      <c r="N20" s="2" t="str">
        <f t="shared" si="0"/>
        <v>Réponse</v>
      </c>
      <c r="O20" s="2">
        <f>Tableau1[[#This Row],[Attribué le]]-Tableau1[[#This Row],[Enregistré le]]</f>
        <v>1</v>
      </c>
      <c r="P20" s="3" t="str">
        <f>IF(Tableau1[[#This Row],[ATTRIBUTION]]="Appui","15",IF(Tableau1[[#This Row],[ATTRIBUTION]]="Réponse","30","0"))</f>
        <v>30</v>
      </c>
      <c r="Q20" s="2" t="str">
        <f>IF(OR((Tableau1[[#This Row],[Traité le]]&gt;0),(Tableau1[[#This Row],[A/R envoyé le]]&gt;0)),"TRAITE","NON TRAITE")</f>
        <v>NON TRAITE</v>
      </c>
      <c r="R20" s="2" t="str">
        <f>IF(AND(Tableau1[[#This Row],[ATTRIBUTION]]="Réponse",Tableau1[[#This Row],[A/R envoyé le]]&gt;0),"OUI"," ")</f>
        <v xml:space="preserve"> </v>
      </c>
      <c r="S20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20" s="2">
        <f ca="1">IF(Tableau1[[#This Row],[STATUT DE REPONSE]]="TRAITE",MAX(0,Tableau1[[#This Row],[DELAI DE TRAITEMENT]]-Tableau1[[#This Row],[DELAI DE REPONSE]]),$X$1-Tableau1[[#This Row],[Enregistré le]])</f>
        <v>33</v>
      </c>
      <c r="U20" s="2" t="str">
        <f ca="1">IF(Tableau1[[#This Row],[DELAI DE SOUFFRANCE]]&gt;0,"Non conforme","Conforme")</f>
        <v>Non conforme</v>
      </c>
      <c r="V20" s="2" t="str">
        <f>IF(Tableau1[[#This Row],[Type de courrier]]="Réclamation","Réclamation","")</f>
        <v/>
      </c>
      <c r="X20"/>
      <c r="Y20"/>
    </row>
    <row r="21" spans="4:25" x14ac:dyDescent="0.25">
      <c r="D21">
        <v>23001714</v>
      </c>
      <c r="E21" s="1">
        <v>44939</v>
      </c>
      <c r="F21" s="1">
        <v>44928</v>
      </c>
      <c r="J21" s="1">
        <v>44939</v>
      </c>
      <c r="L21" t="s">
        <v>11</v>
      </c>
      <c r="M21">
        <f>YEAR(Tableau1[[#This Row],[Enregistré le]])</f>
        <v>2023</v>
      </c>
      <c r="N21" s="2" t="str">
        <f t="shared" si="0"/>
        <v>Réponse</v>
      </c>
      <c r="O21" s="2">
        <f>Tableau1[[#This Row],[Attribué le]]-Tableau1[[#This Row],[Enregistré le]]</f>
        <v>0</v>
      </c>
      <c r="P21" s="3" t="str">
        <f>IF(Tableau1[[#This Row],[ATTRIBUTION]]="Appui","15",IF(Tableau1[[#This Row],[ATTRIBUTION]]="Réponse","30","0"))</f>
        <v>30</v>
      </c>
      <c r="Q21" s="2" t="str">
        <f>IF(OR((Tableau1[[#This Row],[Traité le]]&gt;0),(Tableau1[[#This Row],[A/R envoyé le]]&gt;0)),"TRAITE","NON TRAITE")</f>
        <v>NON TRAITE</v>
      </c>
      <c r="R21" s="2" t="str">
        <f>IF(AND(Tableau1[[#This Row],[ATTRIBUTION]]="Réponse",Tableau1[[#This Row],[A/R envoyé le]]&gt;0),"OUI"," ")</f>
        <v xml:space="preserve"> </v>
      </c>
      <c r="S21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21" s="2">
        <f ca="1">IF(Tableau1[[#This Row],[STATUT DE REPONSE]]="TRAITE",MAX(0,Tableau1[[#This Row],[DELAI DE TRAITEMENT]]-Tableau1[[#This Row],[DELAI DE REPONSE]]),$X$1-Tableau1[[#This Row],[Enregistré le]])</f>
        <v>32</v>
      </c>
      <c r="U21" s="2" t="str">
        <f ca="1">IF(Tableau1[[#This Row],[DELAI DE SOUFFRANCE]]&gt;0,"Non conforme","Conforme")</f>
        <v>Non conforme</v>
      </c>
      <c r="V21" s="2" t="str">
        <f>IF(Tableau1[[#This Row],[Type de courrier]]="Réclamation","Réclamation","")</f>
        <v/>
      </c>
      <c r="X21"/>
      <c r="Y21"/>
    </row>
    <row r="22" spans="4:25" x14ac:dyDescent="0.25">
      <c r="D22">
        <v>23002310</v>
      </c>
      <c r="E22" s="1">
        <v>44943</v>
      </c>
      <c r="F22" s="1">
        <v>44937</v>
      </c>
      <c r="J22" s="1">
        <v>44952</v>
      </c>
      <c r="L22" t="s">
        <v>11</v>
      </c>
      <c r="M22">
        <f>YEAR(Tableau1[[#This Row],[Enregistré le]])</f>
        <v>2023</v>
      </c>
      <c r="N22" s="2" t="str">
        <f t="shared" si="0"/>
        <v>Réponse</v>
      </c>
      <c r="O22" s="2">
        <f>Tableau1[[#This Row],[Attribué le]]-Tableau1[[#This Row],[Enregistré le]]</f>
        <v>9</v>
      </c>
      <c r="P22" s="3" t="str">
        <f>IF(Tableau1[[#This Row],[ATTRIBUTION]]="Appui","15",IF(Tableau1[[#This Row],[ATTRIBUTION]]="Réponse","30","0"))</f>
        <v>30</v>
      </c>
      <c r="Q22" s="2" t="str">
        <f>IF(OR((Tableau1[[#This Row],[Traité le]]&gt;0),(Tableau1[[#This Row],[A/R envoyé le]]&gt;0)),"TRAITE","NON TRAITE")</f>
        <v>NON TRAITE</v>
      </c>
      <c r="R22" s="2" t="str">
        <f>IF(AND(Tableau1[[#This Row],[ATTRIBUTION]]="Réponse",Tableau1[[#This Row],[A/R envoyé le]]&gt;0),"OUI"," ")</f>
        <v xml:space="preserve"> </v>
      </c>
      <c r="S22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22" s="2">
        <f ca="1">IF(Tableau1[[#This Row],[STATUT DE REPONSE]]="TRAITE",MAX(0,Tableau1[[#This Row],[DELAI DE TRAITEMENT]]-Tableau1[[#This Row],[DELAI DE REPONSE]]),$X$1-Tableau1[[#This Row],[Enregistré le]])</f>
        <v>28</v>
      </c>
      <c r="U22" s="2" t="str">
        <f ca="1">IF(Tableau1[[#This Row],[DELAI DE SOUFFRANCE]]&gt;0,"Non conforme","Conforme")</f>
        <v>Non conforme</v>
      </c>
      <c r="V22" s="2" t="str">
        <f>IF(Tableau1[[#This Row],[Type de courrier]]="Réclamation","Réclamation","")</f>
        <v/>
      </c>
      <c r="X22"/>
      <c r="Y22"/>
    </row>
    <row r="23" spans="4:25" x14ac:dyDescent="0.25">
      <c r="D23">
        <v>23002568</v>
      </c>
      <c r="E23" s="1">
        <v>44944</v>
      </c>
      <c r="F23" s="1">
        <v>44929</v>
      </c>
      <c r="J23" s="1">
        <v>44944</v>
      </c>
      <c r="L23" t="s">
        <v>11</v>
      </c>
      <c r="M23">
        <f>YEAR(Tableau1[[#This Row],[Enregistré le]])</f>
        <v>2023</v>
      </c>
      <c r="N23" s="2" t="str">
        <f t="shared" si="0"/>
        <v>Réponse</v>
      </c>
      <c r="O23" s="2">
        <f>Tableau1[[#This Row],[Attribué le]]-Tableau1[[#This Row],[Enregistré le]]</f>
        <v>0</v>
      </c>
      <c r="P23" s="3" t="str">
        <f>IF(Tableau1[[#This Row],[ATTRIBUTION]]="Appui","15",IF(Tableau1[[#This Row],[ATTRIBUTION]]="Réponse","30","0"))</f>
        <v>30</v>
      </c>
      <c r="Q23" s="2" t="str">
        <f>IF(OR((Tableau1[[#This Row],[Traité le]]&gt;0),(Tableau1[[#This Row],[A/R envoyé le]]&gt;0)),"TRAITE","NON TRAITE")</f>
        <v>NON TRAITE</v>
      </c>
      <c r="R23" s="2" t="str">
        <f>IF(AND(Tableau1[[#This Row],[ATTRIBUTION]]="Réponse",Tableau1[[#This Row],[A/R envoyé le]]&gt;0),"OUI"," ")</f>
        <v xml:space="preserve"> </v>
      </c>
      <c r="S23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23" s="2">
        <f ca="1">IF(Tableau1[[#This Row],[STATUT DE REPONSE]]="TRAITE",MAX(0,Tableau1[[#This Row],[DELAI DE TRAITEMENT]]-Tableau1[[#This Row],[DELAI DE REPONSE]]),$X$1-Tableau1[[#This Row],[Enregistré le]])</f>
        <v>27</v>
      </c>
      <c r="U23" s="2" t="str">
        <f ca="1">IF(Tableau1[[#This Row],[DELAI DE SOUFFRANCE]]&gt;0,"Non conforme","Conforme")</f>
        <v>Non conforme</v>
      </c>
      <c r="V23" s="2" t="str">
        <f>IF(Tableau1[[#This Row],[Type de courrier]]="Réclamation","Réclamation","")</f>
        <v/>
      </c>
      <c r="X23"/>
      <c r="Y23"/>
    </row>
    <row r="24" spans="4:25" x14ac:dyDescent="0.25">
      <c r="D24">
        <v>23002891</v>
      </c>
      <c r="E24" s="1">
        <v>44946</v>
      </c>
      <c r="F24" s="1">
        <v>44945</v>
      </c>
      <c r="J24" s="1">
        <v>44963</v>
      </c>
      <c r="L24" t="s">
        <v>11</v>
      </c>
      <c r="M24">
        <f>YEAR(Tableau1[[#This Row],[Enregistré le]])</f>
        <v>2023</v>
      </c>
      <c r="N24" s="2" t="str">
        <f t="shared" si="0"/>
        <v>Réponse</v>
      </c>
      <c r="O24" s="2">
        <f>Tableau1[[#This Row],[Attribué le]]-Tableau1[[#This Row],[Enregistré le]]</f>
        <v>17</v>
      </c>
      <c r="P24" s="3" t="str">
        <f>IF(Tableau1[[#This Row],[ATTRIBUTION]]="Appui","15",IF(Tableau1[[#This Row],[ATTRIBUTION]]="Réponse","30","0"))</f>
        <v>30</v>
      </c>
      <c r="Q24" s="2" t="str">
        <f>IF(OR((Tableau1[[#This Row],[Traité le]]&gt;0),(Tableau1[[#This Row],[A/R envoyé le]]&gt;0)),"TRAITE","NON TRAITE")</f>
        <v>NON TRAITE</v>
      </c>
      <c r="R24" s="2" t="str">
        <f>IF(AND(Tableau1[[#This Row],[ATTRIBUTION]]="Réponse",Tableau1[[#This Row],[A/R envoyé le]]&gt;0),"OUI"," ")</f>
        <v xml:space="preserve"> </v>
      </c>
      <c r="S24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24" s="2">
        <f ca="1">IF(Tableau1[[#This Row],[STATUT DE REPONSE]]="TRAITE",MAX(0,Tableau1[[#This Row],[DELAI DE TRAITEMENT]]-Tableau1[[#This Row],[DELAI DE REPONSE]]),$X$1-Tableau1[[#This Row],[Enregistré le]])</f>
        <v>25</v>
      </c>
      <c r="U24" s="2" t="str">
        <f ca="1">IF(Tableau1[[#This Row],[DELAI DE SOUFFRANCE]]&gt;0,"Non conforme","Conforme")</f>
        <v>Non conforme</v>
      </c>
      <c r="V24" s="2" t="str">
        <f>IF(Tableau1[[#This Row],[Type de courrier]]="Réclamation","Réclamation","")</f>
        <v/>
      </c>
      <c r="X24"/>
      <c r="Y24"/>
    </row>
    <row r="25" spans="4:25" x14ac:dyDescent="0.25">
      <c r="D25">
        <v>23003250</v>
      </c>
      <c r="E25" s="1">
        <v>44950</v>
      </c>
      <c r="F25" s="1">
        <v>44950</v>
      </c>
      <c r="H25" t="s">
        <v>29</v>
      </c>
      <c r="J25" s="1">
        <v>44950</v>
      </c>
      <c r="L25" t="s">
        <v>11</v>
      </c>
      <c r="M25">
        <f>YEAR(Tableau1[[#This Row],[Enregistré le]])</f>
        <v>2023</v>
      </c>
      <c r="N25" s="2" t="str">
        <f t="shared" si="0"/>
        <v>Réponse</v>
      </c>
      <c r="O25" s="2">
        <f>Tableau1[[#This Row],[Attribué le]]-Tableau1[[#This Row],[Enregistré le]]</f>
        <v>0</v>
      </c>
      <c r="P25" s="3" t="str">
        <f>IF(Tableau1[[#This Row],[ATTRIBUTION]]="Appui","15",IF(Tableau1[[#This Row],[ATTRIBUTION]]="Réponse","30","0"))</f>
        <v>30</v>
      </c>
      <c r="Q25" s="2" t="str">
        <f>IF(OR((Tableau1[[#This Row],[Traité le]]&gt;0),(Tableau1[[#This Row],[A/R envoyé le]]&gt;0)),"TRAITE","NON TRAITE")</f>
        <v>NON TRAITE</v>
      </c>
      <c r="R25" s="2" t="str">
        <f>IF(AND(Tableau1[[#This Row],[ATTRIBUTION]]="Réponse",Tableau1[[#This Row],[A/R envoyé le]]&gt;0),"OUI"," ")</f>
        <v xml:space="preserve"> </v>
      </c>
      <c r="S25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25" s="2">
        <f ca="1">IF(Tableau1[[#This Row],[STATUT DE REPONSE]]="TRAITE",MAX(0,Tableau1[[#This Row],[DELAI DE TRAITEMENT]]-Tableau1[[#This Row],[DELAI DE REPONSE]]),$X$1-Tableau1[[#This Row],[Enregistré le]])</f>
        <v>21</v>
      </c>
      <c r="U25" s="2" t="str">
        <f ca="1">IF(Tableau1[[#This Row],[DELAI DE SOUFFRANCE]]&gt;0,"Non conforme","Conforme")</f>
        <v>Non conforme</v>
      </c>
      <c r="V25" s="2" t="str">
        <f>IF(Tableau1[[#This Row],[Type de courrier]]="Réclamation","Réclamation","")</f>
        <v>Réclamation</v>
      </c>
      <c r="X25"/>
      <c r="Y25"/>
    </row>
    <row r="26" spans="4:25" x14ac:dyDescent="0.25">
      <c r="D26">
        <v>23003255</v>
      </c>
      <c r="E26" s="1">
        <v>44950</v>
      </c>
      <c r="F26" s="1">
        <v>44950</v>
      </c>
      <c r="H26" t="s">
        <v>29</v>
      </c>
      <c r="J26" s="1">
        <v>44950</v>
      </c>
      <c r="L26" t="s">
        <v>11</v>
      </c>
      <c r="M26">
        <f>YEAR(Tableau1[[#This Row],[Enregistré le]])</f>
        <v>2023</v>
      </c>
      <c r="N26" s="2" t="str">
        <f t="shared" si="0"/>
        <v>Réponse</v>
      </c>
      <c r="O26" s="2">
        <f>Tableau1[[#This Row],[Attribué le]]-Tableau1[[#This Row],[Enregistré le]]</f>
        <v>0</v>
      </c>
      <c r="P26" s="3" t="str">
        <f>IF(Tableau1[[#This Row],[ATTRIBUTION]]="Appui","15",IF(Tableau1[[#This Row],[ATTRIBUTION]]="Réponse","30","0"))</f>
        <v>30</v>
      </c>
      <c r="Q26" s="2" t="str">
        <f>IF(OR((Tableau1[[#This Row],[Traité le]]&gt;0),(Tableau1[[#This Row],[A/R envoyé le]]&gt;0)),"TRAITE","NON TRAITE")</f>
        <v>NON TRAITE</v>
      </c>
      <c r="R26" s="2" t="str">
        <f>IF(AND(Tableau1[[#This Row],[ATTRIBUTION]]="Réponse",Tableau1[[#This Row],[A/R envoyé le]]&gt;0),"OUI"," ")</f>
        <v xml:space="preserve"> </v>
      </c>
      <c r="S26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26" s="2">
        <f ca="1">IF(Tableau1[[#This Row],[STATUT DE REPONSE]]="TRAITE",MAX(0,Tableau1[[#This Row],[DELAI DE TRAITEMENT]]-Tableau1[[#This Row],[DELAI DE REPONSE]]),$X$1-Tableau1[[#This Row],[Enregistré le]])</f>
        <v>21</v>
      </c>
      <c r="U26" s="2" t="str">
        <f ca="1">IF(Tableau1[[#This Row],[DELAI DE SOUFFRANCE]]&gt;0,"Non conforme","Conforme")</f>
        <v>Non conforme</v>
      </c>
      <c r="V26" s="2" t="str">
        <f>IF(Tableau1[[#This Row],[Type de courrier]]="Réclamation","Réclamation","")</f>
        <v>Réclamation</v>
      </c>
      <c r="X26"/>
      <c r="Y26"/>
    </row>
    <row r="27" spans="4:25" x14ac:dyDescent="0.25">
      <c r="D27">
        <v>23003333</v>
      </c>
      <c r="E27" s="1">
        <v>44950</v>
      </c>
      <c r="F27" s="1">
        <v>44943</v>
      </c>
      <c r="J27" s="1">
        <v>44950</v>
      </c>
      <c r="L27" t="s">
        <v>11</v>
      </c>
      <c r="M27">
        <f>YEAR(Tableau1[[#This Row],[Enregistré le]])</f>
        <v>2023</v>
      </c>
      <c r="N27" s="2" t="str">
        <f t="shared" si="0"/>
        <v>Réponse</v>
      </c>
      <c r="O27" s="2">
        <f>Tableau1[[#This Row],[Attribué le]]-Tableau1[[#This Row],[Enregistré le]]</f>
        <v>0</v>
      </c>
      <c r="P27" s="3" t="str">
        <f>IF(Tableau1[[#This Row],[ATTRIBUTION]]="Appui","15",IF(Tableau1[[#This Row],[ATTRIBUTION]]="Réponse","30","0"))</f>
        <v>30</v>
      </c>
      <c r="Q27" s="2" t="str">
        <f>IF(OR((Tableau1[[#This Row],[Traité le]]&gt;0),(Tableau1[[#This Row],[A/R envoyé le]]&gt;0)),"TRAITE","NON TRAITE")</f>
        <v>NON TRAITE</v>
      </c>
      <c r="R27" s="2" t="str">
        <f>IF(AND(Tableau1[[#This Row],[ATTRIBUTION]]="Réponse",Tableau1[[#This Row],[A/R envoyé le]]&gt;0),"OUI"," ")</f>
        <v xml:space="preserve"> </v>
      </c>
      <c r="S27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27" s="2">
        <f ca="1">IF(Tableau1[[#This Row],[STATUT DE REPONSE]]="TRAITE",MAX(0,Tableau1[[#This Row],[DELAI DE TRAITEMENT]]-Tableau1[[#This Row],[DELAI DE REPONSE]]),$X$1-Tableau1[[#This Row],[Enregistré le]])</f>
        <v>21</v>
      </c>
      <c r="U27" s="2" t="str">
        <f ca="1">IF(Tableau1[[#This Row],[DELAI DE SOUFFRANCE]]&gt;0,"Non conforme","Conforme")</f>
        <v>Non conforme</v>
      </c>
      <c r="V27" s="2" t="str">
        <f>IF(Tableau1[[#This Row],[Type de courrier]]="Réclamation","Réclamation","")</f>
        <v/>
      </c>
      <c r="X27"/>
      <c r="Y27"/>
    </row>
    <row r="28" spans="4:25" x14ac:dyDescent="0.25">
      <c r="D28" t="s">
        <v>129</v>
      </c>
      <c r="E28" s="1">
        <v>44951</v>
      </c>
      <c r="F28" s="1">
        <v>44950</v>
      </c>
      <c r="J28" s="1">
        <v>44952</v>
      </c>
      <c r="L28" t="s">
        <v>15</v>
      </c>
      <c r="M28">
        <f>YEAR(Tableau1[[#This Row],[Enregistré le]])</f>
        <v>2023</v>
      </c>
      <c r="N28" s="2" t="str">
        <f t="shared" si="0"/>
        <v>Appui</v>
      </c>
      <c r="O28" s="2">
        <f>Tableau1[[#This Row],[Attribué le]]-Tableau1[[#This Row],[Enregistré le]]</f>
        <v>1</v>
      </c>
      <c r="P28" s="3" t="str">
        <f>IF(Tableau1[[#This Row],[ATTRIBUTION]]="Appui","15",IF(Tableau1[[#This Row],[ATTRIBUTION]]="Réponse","30","0"))</f>
        <v>15</v>
      </c>
      <c r="Q28" s="2" t="str">
        <f>IF(OR((Tableau1[[#This Row],[Traité le]]&gt;0),(Tableau1[[#This Row],[A/R envoyé le]]&gt;0)),"TRAITE","NON TRAITE")</f>
        <v>NON TRAITE</v>
      </c>
      <c r="R28" s="2" t="str">
        <f>IF(AND(Tableau1[[#This Row],[ATTRIBUTION]]="Réponse",Tableau1[[#This Row],[A/R envoyé le]]&gt;0),"OUI"," ")</f>
        <v xml:space="preserve"> </v>
      </c>
      <c r="S28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28" s="2">
        <f ca="1">IF(Tableau1[[#This Row],[STATUT DE REPONSE]]="TRAITE",MAX(0,Tableau1[[#This Row],[DELAI DE TRAITEMENT]]-Tableau1[[#This Row],[DELAI DE REPONSE]]),$X$1-Tableau1[[#This Row],[Enregistré le]])</f>
        <v>20</v>
      </c>
      <c r="U28" s="2" t="str">
        <f ca="1">IF(Tableau1[[#This Row],[DELAI DE SOUFFRANCE]]&gt;0,"Non conforme","Conforme")</f>
        <v>Non conforme</v>
      </c>
      <c r="V28" s="2" t="str">
        <f>IF(Tableau1[[#This Row],[Type de courrier]]="Réclamation","Réclamation","")</f>
        <v/>
      </c>
      <c r="X28"/>
      <c r="Y28"/>
    </row>
    <row r="29" spans="4:25" x14ac:dyDescent="0.25">
      <c r="D29">
        <v>23003911</v>
      </c>
      <c r="E29" s="1">
        <v>44953</v>
      </c>
      <c r="F29" s="1">
        <v>44949</v>
      </c>
      <c r="J29" s="1">
        <v>44958</v>
      </c>
      <c r="L29" t="s">
        <v>11</v>
      </c>
      <c r="M29">
        <f>YEAR(Tableau1[[#This Row],[Enregistré le]])</f>
        <v>2023</v>
      </c>
      <c r="N29" s="2" t="str">
        <f t="shared" si="0"/>
        <v>Réponse</v>
      </c>
      <c r="O29" s="2">
        <f>Tableau1[[#This Row],[Attribué le]]-Tableau1[[#This Row],[Enregistré le]]</f>
        <v>5</v>
      </c>
      <c r="P29" s="3" t="str">
        <f>IF(Tableau1[[#This Row],[ATTRIBUTION]]="Appui","15",IF(Tableau1[[#This Row],[ATTRIBUTION]]="Réponse","30","0"))</f>
        <v>30</v>
      </c>
      <c r="Q29" s="2" t="str">
        <f>IF(OR((Tableau1[[#This Row],[Traité le]]&gt;0),(Tableau1[[#This Row],[A/R envoyé le]]&gt;0)),"TRAITE","NON TRAITE")</f>
        <v>NON TRAITE</v>
      </c>
      <c r="R29" s="2" t="str">
        <f>IF(AND(Tableau1[[#This Row],[ATTRIBUTION]]="Réponse",Tableau1[[#This Row],[A/R envoyé le]]&gt;0),"OUI"," ")</f>
        <v xml:space="preserve"> </v>
      </c>
      <c r="S29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29" s="2">
        <f ca="1">IF(Tableau1[[#This Row],[STATUT DE REPONSE]]="TRAITE",MAX(0,Tableau1[[#This Row],[DELAI DE TRAITEMENT]]-Tableau1[[#This Row],[DELAI DE REPONSE]]),$X$1-Tableau1[[#This Row],[Enregistré le]])</f>
        <v>18</v>
      </c>
      <c r="U29" s="2" t="str">
        <f ca="1">IF(Tableau1[[#This Row],[DELAI DE SOUFFRANCE]]&gt;0,"Non conforme","Conforme")</f>
        <v>Non conforme</v>
      </c>
      <c r="V29" s="2" t="str">
        <f>IF(Tableau1[[#This Row],[Type de courrier]]="Réclamation","Réclamation","")</f>
        <v/>
      </c>
      <c r="X29"/>
      <c r="Y29"/>
    </row>
    <row r="30" spans="4:25" x14ac:dyDescent="0.25">
      <c r="D30">
        <v>23004200</v>
      </c>
      <c r="E30" s="1">
        <v>44957</v>
      </c>
      <c r="F30" s="1">
        <v>44945</v>
      </c>
      <c r="J30" s="1">
        <v>44957</v>
      </c>
      <c r="L30" t="s">
        <v>11</v>
      </c>
      <c r="M30">
        <f>YEAR(Tableau1[[#This Row],[Enregistré le]])</f>
        <v>2023</v>
      </c>
      <c r="N30" s="2" t="str">
        <f t="shared" si="0"/>
        <v>Réponse</v>
      </c>
      <c r="O30" s="2">
        <f>Tableau1[[#This Row],[Attribué le]]-Tableau1[[#This Row],[Enregistré le]]</f>
        <v>0</v>
      </c>
      <c r="P30" s="3" t="str">
        <f>IF(Tableau1[[#This Row],[ATTRIBUTION]]="Appui","15",IF(Tableau1[[#This Row],[ATTRIBUTION]]="Réponse","30","0"))</f>
        <v>30</v>
      </c>
      <c r="Q30" s="2" t="str">
        <f>IF(OR((Tableau1[[#This Row],[Traité le]]&gt;0),(Tableau1[[#This Row],[A/R envoyé le]]&gt;0)),"TRAITE","NON TRAITE")</f>
        <v>NON TRAITE</v>
      </c>
      <c r="R30" s="2" t="str">
        <f>IF(AND(Tableau1[[#This Row],[ATTRIBUTION]]="Réponse",Tableau1[[#This Row],[A/R envoyé le]]&gt;0),"OUI"," ")</f>
        <v xml:space="preserve"> </v>
      </c>
      <c r="S30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30" s="2">
        <f ca="1">IF(Tableau1[[#This Row],[STATUT DE REPONSE]]="TRAITE",MAX(0,Tableau1[[#This Row],[DELAI DE TRAITEMENT]]-Tableau1[[#This Row],[DELAI DE REPONSE]]),$X$1-Tableau1[[#This Row],[Enregistré le]])</f>
        <v>14</v>
      </c>
      <c r="U30" s="2" t="str">
        <f ca="1">IF(Tableau1[[#This Row],[DELAI DE SOUFFRANCE]]&gt;0,"Non conforme","Conforme")</f>
        <v>Non conforme</v>
      </c>
      <c r="V30" s="2" t="str">
        <f>IF(Tableau1[[#This Row],[Type de courrier]]="Réclamation","Réclamation","")</f>
        <v/>
      </c>
      <c r="X30"/>
      <c r="Y30"/>
    </row>
    <row r="31" spans="4:25" x14ac:dyDescent="0.25">
      <c r="D31">
        <v>23004684</v>
      </c>
      <c r="E31" s="1">
        <v>44959</v>
      </c>
      <c r="F31" s="1">
        <v>44958</v>
      </c>
      <c r="H31" t="s">
        <v>29</v>
      </c>
      <c r="J31" s="1">
        <v>44959</v>
      </c>
      <c r="L31" t="s">
        <v>11</v>
      </c>
      <c r="M31">
        <f>YEAR(Tableau1[[#This Row],[Enregistré le]])</f>
        <v>2023</v>
      </c>
      <c r="N31" s="2" t="str">
        <f t="shared" si="0"/>
        <v>Réponse</v>
      </c>
      <c r="O31" s="2">
        <f>Tableau1[[#This Row],[Attribué le]]-Tableau1[[#This Row],[Enregistré le]]</f>
        <v>0</v>
      </c>
      <c r="P31" s="3" t="str">
        <f>IF(Tableau1[[#This Row],[ATTRIBUTION]]="Appui","15",IF(Tableau1[[#This Row],[ATTRIBUTION]]="Réponse","30","0"))</f>
        <v>30</v>
      </c>
      <c r="Q31" s="2" t="str">
        <f>IF(OR((Tableau1[[#This Row],[Traité le]]&gt;0),(Tableau1[[#This Row],[A/R envoyé le]]&gt;0)),"TRAITE","NON TRAITE")</f>
        <v>NON TRAITE</v>
      </c>
      <c r="R31" s="2" t="str">
        <f>IF(AND(Tableau1[[#This Row],[ATTRIBUTION]]="Réponse",Tableau1[[#This Row],[A/R envoyé le]]&gt;0),"OUI"," ")</f>
        <v xml:space="preserve"> </v>
      </c>
      <c r="S31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31" s="2">
        <f ca="1">IF(Tableau1[[#This Row],[STATUT DE REPONSE]]="TRAITE",MAX(0,Tableau1[[#This Row],[DELAI DE TRAITEMENT]]-Tableau1[[#This Row],[DELAI DE REPONSE]]),$X$1-Tableau1[[#This Row],[Enregistré le]])</f>
        <v>12</v>
      </c>
      <c r="U31" s="2" t="str">
        <f ca="1">IF(Tableau1[[#This Row],[DELAI DE SOUFFRANCE]]&gt;0,"Non conforme","Conforme")</f>
        <v>Non conforme</v>
      </c>
      <c r="V31" s="2" t="str">
        <f>IF(Tableau1[[#This Row],[Type de courrier]]="Réclamation","Réclamation","")</f>
        <v>Réclamation</v>
      </c>
      <c r="X31"/>
      <c r="Y31"/>
    </row>
    <row r="32" spans="4:25" x14ac:dyDescent="0.25">
      <c r="D32">
        <v>23004707</v>
      </c>
      <c r="E32" s="1">
        <v>44959</v>
      </c>
      <c r="F32" s="1">
        <v>44952</v>
      </c>
      <c r="J32" s="1">
        <v>44959</v>
      </c>
      <c r="L32" t="s">
        <v>11</v>
      </c>
      <c r="M32">
        <f>YEAR(Tableau1[[#This Row],[Enregistré le]])</f>
        <v>2023</v>
      </c>
      <c r="N32" s="2" t="str">
        <f t="shared" si="0"/>
        <v>Réponse</v>
      </c>
      <c r="O32" s="2">
        <f>Tableau1[[#This Row],[Attribué le]]-Tableau1[[#This Row],[Enregistré le]]</f>
        <v>0</v>
      </c>
      <c r="P32" s="3" t="str">
        <f>IF(Tableau1[[#This Row],[ATTRIBUTION]]="Appui","15",IF(Tableau1[[#This Row],[ATTRIBUTION]]="Réponse","30","0"))</f>
        <v>30</v>
      </c>
      <c r="Q32" s="2" t="str">
        <f>IF(OR((Tableau1[[#This Row],[Traité le]]&gt;0),(Tableau1[[#This Row],[A/R envoyé le]]&gt;0)),"TRAITE","NON TRAITE")</f>
        <v>NON TRAITE</v>
      </c>
      <c r="R32" s="2" t="str">
        <f>IF(AND(Tableau1[[#This Row],[ATTRIBUTION]]="Réponse",Tableau1[[#This Row],[A/R envoyé le]]&gt;0),"OUI"," ")</f>
        <v xml:space="preserve"> </v>
      </c>
      <c r="S32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32" s="2">
        <f ca="1">IF(Tableau1[[#This Row],[STATUT DE REPONSE]]="TRAITE",MAX(0,Tableau1[[#This Row],[DELAI DE TRAITEMENT]]-Tableau1[[#This Row],[DELAI DE REPONSE]]),$X$1-Tableau1[[#This Row],[Enregistré le]])</f>
        <v>12</v>
      </c>
      <c r="U32" s="2" t="str">
        <f ca="1">IF(Tableau1[[#This Row],[DELAI DE SOUFFRANCE]]&gt;0,"Non conforme","Conforme")</f>
        <v>Non conforme</v>
      </c>
      <c r="V32" s="2" t="str">
        <f>IF(Tableau1[[#This Row],[Type de courrier]]="Réclamation","Réclamation","")</f>
        <v/>
      </c>
      <c r="X32"/>
      <c r="Y32"/>
    </row>
    <row r="33" spans="2:25" x14ac:dyDescent="0.25">
      <c r="D33">
        <v>23004799</v>
      </c>
      <c r="E33" s="1">
        <v>44959</v>
      </c>
      <c r="F33" s="1">
        <v>44946</v>
      </c>
      <c r="J33" s="1">
        <v>44959</v>
      </c>
      <c r="L33" t="s">
        <v>11</v>
      </c>
      <c r="M33">
        <f>YEAR(Tableau1[[#This Row],[Enregistré le]])</f>
        <v>2023</v>
      </c>
      <c r="N33" s="2" t="str">
        <f t="shared" si="0"/>
        <v>Réponse</v>
      </c>
      <c r="O33" s="2">
        <f>Tableau1[[#This Row],[Attribué le]]-Tableau1[[#This Row],[Enregistré le]]</f>
        <v>0</v>
      </c>
      <c r="P33" s="3" t="str">
        <f>IF(Tableau1[[#This Row],[ATTRIBUTION]]="Appui","15",IF(Tableau1[[#This Row],[ATTRIBUTION]]="Réponse","30","0"))</f>
        <v>30</v>
      </c>
      <c r="Q33" s="2" t="str">
        <f>IF(OR((Tableau1[[#This Row],[Traité le]]&gt;0),(Tableau1[[#This Row],[A/R envoyé le]]&gt;0)),"TRAITE","NON TRAITE")</f>
        <v>NON TRAITE</v>
      </c>
      <c r="R33" s="2" t="str">
        <f>IF(AND(Tableau1[[#This Row],[ATTRIBUTION]]="Réponse",Tableau1[[#This Row],[A/R envoyé le]]&gt;0),"OUI"," ")</f>
        <v xml:space="preserve"> </v>
      </c>
      <c r="S33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33" s="2">
        <f ca="1">IF(Tableau1[[#This Row],[STATUT DE REPONSE]]="TRAITE",MAX(0,Tableau1[[#This Row],[DELAI DE TRAITEMENT]]-Tableau1[[#This Row],[DELAI DE REPONSE]]),$X$1-Tableau1[[#This Row],[Enregistré le]])</f>
        <v>12</v>
      </c>
      <c r="U33" s="2" t="str">
        <f ca="1">IF(Tableau1[[#This Row],[DELAI DE SOUFFRANCE]]&gt;0,"Non conforme","Conforme")</f>
        <v>Non conforme</v>
      </c>
      <c r="V33" s="2" t="str">
        <f>IF(Tableau1[[#This Row],[Type de courrier]]="Réclamation","Réclamation","")</f>
        <v/>
      </c>
      <c r="X33"/>
      <c r="Y33"/>
    </row>
    <row r="34" spans="2:25" x14ac:dyDescent="0.25">
      <c r="D34">
        <v>23005099</v>
      </c>
      <c r="E34" s="1">
        <v>44963</v>
      </c>
      <c r="F34" s="1">
        <v>44961</v>
      </c>
      <c r="H34" t="s">
        <v>29</v>
      </c>
      <c r="J34" s="1">
        <v>44963</v>
      </c>
      <c r="L34" t="s">
        <v>11</v>
      </c>
      <c r="M34">
        <f>YEAR(Tableau1[[#This Row],[Enregistré le]])</f>
        <v>2023</v>
      </c>
      <c r="N34" s="2" t="str">
        <f t="shared" si="0"/>
        <v>Réponse</v>
      </c>
      <c r="O34" s="2">
        <f>Tableau1[[#This Row],[Attribué le]]-Tableau1[[#This Row],[Enregistré le]]</f>
        <v>0</v>
      </c>
      <c r="P34" s="3" t="str">
        <f>IF(Tableau1[[#This Row],[ATTRIBUTION]]="Appui","15",IF(Tableau1[[#This Row],[ATTRIBUTION]]="Réponse","30","0"))</f>
        <v>30</v>
      </c>
      <c r="Q34" s="2" t="str">
        <f>IF(OR((Tableau1[[#This Row],[Traité le]]&gt;0),(Tableau1[[#This Row],[A/R envoyé le]]&gt;0)),"TRAITE","NON TRAITE")</f>
        <v>NON TRAITE</v>
      </c>
      <c r="R34" s="2" t="str">
        <f>IF(AND(Tableau1[[#This Row],[ATTRIBUTION]]="Réponse",Tableau1[[#This Row],[A/R envoyé le]]&gt;0),"OUI"," ")</f>
        <v xml:space="preserve"> </v>
      </c>
      <c r="S34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34" s="2">
        <f ca="1">IF(Tableau1[[#This Row],[STATUT DE REPONSE]]="TRAITE",MAX(0,Tableau1[[#This Row],[DELAI DE TRAITEMENT]]-Tableau1[[#This Row],[DELAI DE REPONSE]]),$X$1-Tableau1[[#This Row],[Enregistré le]])</f>
        <v>8</v>
      </c>
      <c r="U34" s="2" t="str">
        <f ca="1">IF(Tableau1[[#This Row],[DELAI DE SOUFFRANCE]]&gt;0,"Non conforme","Conforme")</f>
        <v>Non conforme</v>
      </c>
      <c r="V34" s="2" t="str">
        <f>IF(Tableau1[[#This Row],[Type de courrier]]="Réclamation","Réclamation","")</f>
        <v>Réclamation</v>
      </c>
      <c r="X34"/>
      <c r="Y34"/>
    </row>
    <row r="35" spans="2:25" x14ac:dyDescent="0.25">
      <c r="D35">
        <v>23005392</v>
      </c>
      <c r="E35" s="1">
        <v>44964</v>
      </c>
      <c r="F35" s="1">
        <v>44958</v>
      </c>
      <c r="J35" s="1">
        <v>44964</v>
      </c>
      <c r="L35" t="s">
        <v>11</v>
      </c>
      <c r="M35">
        <f>YEAR(Tableau1[[#This Row],[Enregistré le]])</f>
        <v>2023</v>
      </c>
      <c r="N35" s="2" t="str">
        <f t="shared" si="0"/>
        <v>Réponse</v>
      </c>
      <c r="O35" s="2">
        <f>Tableau1[[#This Row],[Attribué le]]-Tableau1[[#This Row],[Enregistré le]]</f>
        <v>0</v>
      </c>
      <c r="P35" s="3" t="str">
        <f>IF(Tableau1[[#This Row],[ATTRIBUTION]]="Appui","15",IF(Tableau1[[#This Row],[ATTRIBUTION]]="Réponse","30","0"))</f>
        <v>30</v>
      </c>
      <c r="Q35" s="2" t="str">
        <f>IF(OR((Tableau1[[#This Row],[Traité le]]&gt;0),(Tableau1[[#This Row],[A/R envoyé le]]&gt;0)),"TRAITE","NON TRAITE")</f>
        <v>NON TRAITE</v>
      </c>
      <c r="R35" s="2" t="str">
        <f>IF(AND(Tableau1[[#This Row],[ATTRIBUTION]]="Réponse",Tableau1[[#This Row],[A/R envoyé le]]&gt;0),"OUI"," ")</f>
        <v xml:space="preserve"> </v>
      </c>
      <c r="S35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35" s="2">
        <f ca="1">IF(Tableau1[[#This Row],[STATUT DE REPONSE]]="TRAITE",MAX(0,Tableau1[[#This Row],[DELAI DE TRAITEMENT]]-Tableau1[[#This Row],[DELAI DE REPONSE]]),$X$1-Tableau1[[#This Row],[Enregistré le]])</f>
        <v>7</v>
      </c>
      <c r="U35" s="2" t="str">
        <f ca="1">IF(Tableau1[[#This Row],[DELAI DE SOUFFRANCE]]&gt;0,"Non conforme","Conforme")</f>
        <v>Non conforme</v>
      </c>
      <c r="V35" s="2" t="str">
        <f>IF(Tableau1[[#This Row],[Type de courrier]]="Réclamation","Réclamation","")</f>
        <v/>
      </c>
      <c r="X35"/>
      <c r="Y35"/>
    </row>
    <row r="36" spans="2:25" x14ac:dyDescent="0.25">
      <c r="D36">
        <v>23005728</v>
      </c>
      <c r="E36" s="1">
        <v>44965</v>
      </c>
      <c r="F36" s="1">
        <v>44950</v>
      </c>
      <c r="J36" s="1">
        <v>44965</v>
      </c>
      <c r="L36" t="s">
        <v>11</v>
      </c>
      <c r="M36">
        <f>YEAR(Tableau1[[#This Row],[Enregistré le]])</f>
        <v>2023</v>
      </c>
      <c r="N36" s="2" t="str">
        <f t="shared" si="0"/>
        <v>Réponse</v>
      </c>
      <c r="O36" s="2">
        <f>Tableau1[[#This Row],[Attribué le]]-Tableau1[[#This Row],[Enregistré le]]</f>
        <v>0</v>
      </c>
      <c r="P36" s="3" t="str">
        <f>IF(Tableau1[[#This Row],[ATTRIBUTION]]="Appui","15",IF(Tableau1[[#This Row],[ATTRIBUTION]]="Réponse","30","0"))</f>
        <v>30</v>
      </c>
      <c r="Q36" s="2" t="str">
        <f>IF(OR((Tableau1[[#This Row],[Traité le]]&gt;0),(Tableau1[[#This Row],[A/R envoyé le]]&gt;0)),"TRAITE","NON TRAITE")</f>
        <v>NON TRAITE</v>
      </c>
      <c r="R36" s="2" t="str">
        <f>IF(AND(Tableau1[[#This Row],[ATTRIBUTION]]="Réponse",Tableau1[[#This Row],[A/R envoyé le]]&gt;0),"OUI"," ")</f>
        <v xml:space="preserve"> </v>
      </c>
      <c r="S36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36" s="2">
        <f ca="1">IF(Tableau1[[#This Row],[STATUT DE REPONSE]]="TRAITE",MAX(0,Tableau1[[#This Row],[DELAI DE TRAITEMENT]]-Tableau1[[#This Row],[DELAI DE REPONSE]]),$X$1-Tableau1[[#This Row],[Enregistré le]])</f>
        <v>6</v>
      </c>
      <c r="U36" s="2" t="str">
        <f ca="1">IF(Tableau1[[#This Row],[DELAI DE SOUFFRANCE]]&gt;0,"Non conforme","Conforme")</f>
        <v>Non conforme</v>
      </c>
      <c r="V36" s="2" t="str">
        <f>IF(Tableau1[[#This Row],[Type de courrier]]="Réclamation","Réclamation","")</f>
        <v/>
      </c>
      <c r="X36"/>
      <c r="Y36"/>
    </row>
    <row r="37" spans="2:25" x14ac:dyDescent="0.25">
      <c r="D37">
        <v>23005882</v>
      </c>
      <c r="E37" s="1">
        <v>44966</v>
      </c>
      <c r="F37" s="1">
        <v>44959</v>
      </c>
      <c r="J37" s="1">
        <v>44966</v>
      </c>
      <c r="L37" t="s">
        <v>11</v>
      </c>
      <c r="M37">
        <f>YEAR(Tableau1[[#This Row],[Enregistré le]])</f>
        <v>2023</v>
      </c>
      <c r="N37" s="2" t="str">
        <f t="shared" si="0"/>
        <v>Réponse</v>
      </c>
      <c r="O37" s="2">
        <f>Tableau1[[#This Row],[Attribué le]]-Tableau1[[#This Row],[Enregistré le]]</f>
        <v>0</v>
      </c>
      <c r="P37" s="3" t="str">
        <f>IF(Tableau1[[#This Row],[ATTRIBUTION]]="Appui","15",IF(Tableau1[[#This Row],[ATTRIBUTION]]="Réponse","30","0"))</f>
        <v>30</v>
      </c>
      <c r="Q37" s="2" t="str">
        <f>IF(OR((Tableau1[[#This Row],[Traité le]]&gt;0),(Tableau1[[#This Row],[A/R envoyé le]]&gt;0)),"TRAITE","NON TRAITE")</f>
        <v>NON TRAITE</v>
      </c>
      <c r="R37" s="2" t="str">
        <f>IF(AND(Tableau1[[#This Row],[ATTRIBUTION]]="Réponse",Tableau1[[#This Row],[A/R envoyé le]]&gt;0),"OUI"," ")</f>
        <v xml:space="preserve"> </v>
      </c>
      <c r="S37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37" s="2">
        <f ca="1">IF(Tableau1[[#This Row],[STATUT DE REPONSE]]="TRAITE",MAX(0,Tableau1[[#This Row],[DELAI DE TRAITEMENT]]-Tableau1[[#This Row],[DELAI DE REPONSE]]),$X$1-Tableau1[[#This Row],[Enregistré le]])</f>
        <v>5</v>
      </c>
      <c r="U37" s="2" t="str">
        <f ca="1">IF(Tableau1[[#This Row],[DELAI DE SOUFFRANCE]]&gt;0,"Non conforme","Conforme")</f>
        <v>Non conforme</v>
      </c>
      <c r="V37" s="2" t="str">
        <f>IF(Tableau1[[#This Row],[Type de courrier]]="Réclamation","Réclamation","")</f>
        <v/>
      </c>
      <c r="X37"/>
      <c r="Y37"/>
    </row>
    <row r="38" spans="2:25" x14ac:dyDescent="0.25">
      <c r="D38">
        <v>23005982</v>
      </c>
      <c r="E38" s="1">
        <v>44966</v>
      </c>
      <c r="F38" s="1">
        <v>44944</v>
      </c>
      <c r="J38" s="1">
        <v>44966</v>
      </c>
      <c r="L38" t="s">
        <v>11</v>
      </c>
      <c r="M38">
        <f>YEAR(Tableau1[[#This Row],[Enregistré le]])</f>
        <v>2023</v>
      </c>
      <c r="N38" s="2" t="str">
        <f t="shared" si="0"/>
        <v>Réponse</v>
      </c>
      <c r="O38" s="2">
        <f>Tableau1[[#This Row],[Attribué le]]-Tableau1[[#This Row],[Enregistré le]]</f>
        <v>0</v>
      </c>
      <c r="P38" s="3" t="str">
        <f>IF(Tableau1[[#This Row],[ATTRIBUTION]]="Appui","15",IF(Tableau1[[#This Row],[ATTRIBUTION]]="Réponse","30","0"))</f>
        <v>30</v>
      </c>
      <c r="Q38" s="2" t="str">
        <f>IF(OR((Tableau1[[#This Row],[Traité le]]&gt;0),(Tableau1[[#This Row],[A/R envoyé le]]&gt;0)),"TRAITE","NON TRAITE")</f>
        <v>NON TRAITE</v>
      </c>
      <c r="R38" s="2" t="str">
        <f>IF(AND(Tableau1[[#This Row],[ATTRIBUTION]]="Réponse",Tableau1[[#This Row],[A/R envoyé le]]&gt;0),"OUI"," ")</f>
        <v xml:space="preserve"> </v>
      </c>
      <c r="S38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38" s="2">
        <f ca="1">IF(Tableau1[[#This Row],[STATUT DE REPONSE]]="TRAITE",MAX(0,Tableau1[[#This Row],[DELAI DE TRAITEMENT]]-Tableau1[[#This Row],[DELAI DE REPONSE]]),$X$1-Tableau1[[#This Row],[Enregistré le]])</f>
        <v>5</v>
      </c>
      <c r="U38" s="2" t="str">
        <f ca="1">IF(Tableau1[[#This Row],[DELAI DE SOUFFRANCE]]&gt;0,"Non conforme","Conforme")</f>
        <v>Non conforme</v>
      </c>
      <c r="V38" s="2" t="str">
        <f>IF(Tableau1[[#This Row],[Type de courrier]]="Réclamation","Réclamation","")</f>
        <v/>
      </c>
      <c r="X38"/>
      <c r="Y38"/>
    </row>
    <row r="39" spans="2:25" x14ac:dyDescent="0.25">
      <c r="D39">
        <v>23006213</v>
      </c>
      <c r="E39" s="1">
        <v>44967</v>
      </c>
      <c r="F39" s="1">
        <v>44963</v>
      </c>
      <c r="J39" s="1">
        <v>44967</v>
      </c>
      <c r="L39" t="s">
        <v>11</v>
      </c>
      <c r="M39">
        <f>YEAR(Tableau1[[#This Row],[Enregistré le]])</f>
        <v>2023</v>
      </c>
      <c r="N39" s="2" t="str">
        <f t="shared" si="0"/>
        <v>Réponse</v>
      </c>
      <c r="O39" s="2">
        <f>Tableau1[[#This Row],[Attribué le]]-Tableau1[[#This Row],[Enregistré le]]</f>
        <v>0</v>
      </c>
      <c r="P39" s="3" t="str">
        <f>IF(Tableau1[[#This Row],[ATTRIBUTION]]="Appui","15",IF(Tableau1[[#This Row],[ATTRIBUTION]]="Réponse","30","0"))</f>
        <v>30</v>
      </c>
      <c r="Q39" s="2" t="str">
        <f>IF(OR((Tableau1[[#This Row],[Traité le]]&gt;0),(Tableau1[[#This Row],[A/R envoyé le]]&gt;0)),"TRAITE","NON TRAITE")</f>
        <v>NON TRAITE</v>
      </c>
      <c r="R39" s="2" t="str">
        <f>IF(AND(Tableau1[[#This Row],[ATTRIBUTION]]="Réponse",Tableau1[[#This Row],[A/R envoyé le]]&gt;0),"OUI"," ")</f>
        <v xml:space="preserve"> </v>
      </c>
      <c r="S39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39" s="2">
        <f ca="1">IF(Tableau1[[#This Row],[STATUT DE REPONSE]]="TRAITE",MAX(0,Tableau1[[#This Row],[DELAI DE TRAITEMENT]]-Tableau1[[#This Row],[DELAI DE REPONSE]]),$X$1-Tableau1[[#This Row],[Enregistré le]])</f>
        <v>4</v>
      </c>
      <c r="U39" s="2" t="str">
        <f ca="1">IF(Tableau1[[#This Row],[DELAI DE SOUFFRANCE]]&gt;0,"Non conforme","Conforme")</f>
        <v>Non conforme</v>
      </c>
      <c r="V39" s="2" t="str">
        <f>IF(Tableau1[[#This Row],[Type de courrier]]="Réclamation","Réclamation","")</f>
        <v/>
      </c>
      <c r="X39"/>
      <c r="Y39"/>
    </row>
    <row r="40" spans="2:25" x14ac:dyDescent="0.25">
      <c r="B40" t="s">
        <v>21</v>
      </c>
      <c r="C40" t="s">
        <v>21</v>
      </c>
      <c r="D40">
        <v>20002371</v>
      </c>
      <c r="E40" s="1">
        <v>43844</v>
      </c>
      <c r="F40" s="1">
        <v>43838</v>
      </c>
      <c r="I40" s="1">
        <v>44158</v>
      </c>
      <c r="J40" s="1">
        <v>43844</v>
      </c>
      <c r="L40" t="s">
        <v>11</v>
      </c>
      <c r="M40">
        <f>YEAR(Tableau1[[#This Row],[Enregistré le]])</f>
        <v>2020</v>
      </c>
      <c r="N40" s="2" t="str">
        <f t="shared" si="0"/>
        <v>Réponse</v>
      </c>
      <c r="O40" s="2">
        <f>Tableau1[[#This Row],[Attribué le]]-Tableau1[[#This Row],[Enregistré le]]</f>
        <v>0</v>
      </c>
      <c r="P40" s="3" t="str">
        <f>IF(Tableau1[[#This Row],[ATTRIBUTION]]="Appui","15",IF(Tableau1[[#This Row],[ATTRIBUTION]]="Réponse","30","0"))</f>
        <v>30</v>
      </c>
      <c r="Q40" s="2" t="str">
        <f>IF(OR((Tableau1[[#This Row],[Traité le]]&gt;0),(Tableau1[[#This Row],[A/R envoyé le]]&gt;0)),"TRAITE","NON TRAITE")</f>
        <v>TRAITE</v>
      </c>
      <c r="R40" s="2" t="str">
        <f>IF(AND(Tableau1[[#This Row],[ATTRIBUTION]]="Réponse",Tableau1[[#This Row],[A/R envoyé le]]&gt;0),"OUI"," ")</f>
        <v xml:space="preserve"> </v>
      </c>
      <c r="S4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314</v>
      </c>
      <c r="T40" s="2">
        <f>IF(Tableau1[[#This Row],[STATUT DE REPONSE]]="TRAITE",MAX(0,Tableau1[[#This Row],[DELAI DE TRAITEMENT]]-Tableau1[[#This Row],[DELAI DE REPONSE]]),$X$1-Tableau1[[#This Row],[Enregistré le]])</f>
        <v>284</v>
      </c>
      <c r="U40" s="2" t="str">
        <f>IF(Tableau1[[#This Row],[DELAI DE SOUFFRANCE]]&gt;0,"Non conforme","Conforme")</f>
        <v>Non conforme</v>
      </c>
      <c r="V40" s="2" t="str">
        <f>IF(Tableau1[[#This Row],[Type de courrier]]="Réclamation","Réclamation","")</f>
        <v/>
      </c>
      <c r="X40"/>
      <c r="Y40"/>
    </row>
    <row r="41" spans="2:25" x14ac:dyDescent="0.25">
      <c r="B41" t="s">
        <v>21</v>
      </c>
      <c r="C41" t="s">
        <v>21</v>
      </c>
      <c r="D41">
        <v>20004919</v>
      </c>
      <c r="E41" s="1">
        <v>43854</v>
      </c>
      <c r="F41" s="1">
        <v>43844</v>
      </c>
      <c r="I41" s="1">
        <v>43895</v>
      </c>
      <c r="J41" s="1">
        <v>43859</v>
      </c>
      <c r="L41" t="s">
        <v>11</v>
      </c>
      <c r="M41">
        <f>YEAR(Tableau1[[#This Row],[Enregistré le]])</f>
        <v>2020</v>
      </c>
      <c r="N41" s="2" t="str">
        <f t="shared" si="0"/>
        <v>Réponse</v>
      </c>
      <c r="O41" s="2">
        <f>Tableau1[[#This Row],[Attribué le]]-Tableau1[[#This Row],[Enregistré le]]</f>
        <v>5</v>
      </c>
      <c r="P41" s="3" t="str">
        <f>IF(Tableau1[[#This Row],[ATTRIBUTION]]="Appui","15",IF(Tableau1[[#This Row],[ATTRIBUTION]]="Réponse","30","0"))</f>
        <v>30</v>
      </c>
      <c r="Q41" s="2" t="str">
        <f>IF(OR((Tableau1[[#This Row],[Traité le]]&gt;0),(Tableau1[[#This Row],[A/R envoyé le]]&gt;0)),"TRAITE","NON TRAITE")</f>
        <v>TRAITE</v>
      </c>
      <c r="R41" s="2" t="str">
        <f>IF(AND(Tableau1[[#This Row],[ATTRIBUTION]]="Réponse",Tableau1[[#This Row],[A/R envoyé le]]&gt;0),"OUI"," ")</f>
        <v xml:space="preserve"> </v>
      </c>
      <c r="S4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36</v>
      </c>
      <c r="T41" s="2">
        <f>IF(Tableau1[[#This Row],[STATUT DE REPONSE]]="TRAITE",MAX(0,Tableau1[[#This Row],[DELAI DE TRAITEMENT]]-Tableau1[[#This Row],[DELAI DE REPONSE]]),$X$1-Tableau1[[#This Row],[Enregistré le]])</f>
        <v>6</v>
      </c>
      <c r="U41" s="2" t="str">
        <f>IF(Tableau1[[#This Row],[DELAI DE SOUFFRANCE]]&gt;0,"Non conforme","Conforme")</f>
        <v>Non conforme</v>
      </c>
      <c r="V41" s="2" t="str">
        <f>IF(Tableau1[[#This Row],[Type de courrier]]="Réclamation","Réclamation","")</f>
        <v/>
      </c>
      <c r="X41"/>
      <c r="Y41"/>
    </row>
    <row r="42" spans="2:25" x14ac:dyDescent="0.25">
      <c r="B42" t="s">
        <v>21</v>
      </c>
      <c r="C42" t="s">
        <v>21</v>
      </c>
      <c r="D42">
        <v>20008038</v>
      </c>
      <c r="E42" s="1">
        <v>43868</v>
      </c>
      <c r="F42" s="1">
        <v>43858</v>
      </c>
      <c r="I42" s="1">
        <v>43879</v>
      </c>
      <c r="J42" s="1">
        <v>43868</v>
      </c>
      <c r="L42" t="s">
        <v>11</v>
      </c>
      <c r="M42">
        <f>YEAR(Tableau1[[#This Row],[Enregistré le]])</f>
        <v>2020</v>
      </c>
      <c r="N42" s="2" t="str">
        <f t="shared" si="0"/>
        <v>Réponse</v>
      </c>
      <c r="O42" s="2">
        <f>Tableau1[[#This Row],[Attribué le]]-Tableau1[[#This Row],[Enregistré le]]</f>
        <v>0</v>
      </c>
      <c r="P42" s="3" t="str">
        <f>IF(Tableau1[[#This Row],[ATTRIBUTION]]="Appui","15",IF(Tableau1[[#This Row],[ATTRIBUTION]]="Réponse","30","0"))</f>
        <v>30</v>
      </c>
      <c r="Q42" s="2" t="str">
        <f>IF(OR((Tableau1[[#This Row],[Traité le]]&gt;0),(Tableau1[[#This Row],[A/R envoyé le]]&gt;0)),"TRAITE","NON TRAITE")</f>
        <v>TRAITE</v>
      </c>
      <c r="R42" s="2" t="str">
        <f>IF(AND(Tableau1[[#This Row],[ATTRIBUTION]]="Réponse",Tableau1[[#This Row],[A/R envoyé le]]&gt;0),"OUI"," ")</f>
        <v xml:space="preserve"> </v>
      </c>
      <c r="S4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11</v>
      </c>
      <c r="T42" s="2">
        <f>IF(Tableau1[[#This Row],[STATUT DE REPONSE]]="TRAITE",MAX(0,Tableau1[[#This Row],[DELAI DE TRAITEMENT]]-Tableau1[[#This Row],[DELAI DE REPONSE]]),$X$1-Tableau1[[#This Row],[Enregistré le]])</f>
        <v>0</v>
      </c>
      <c r="U42" s="2" t="str">
        <f>IF(Tableau1[[#This Row],[DELAI DE SOUFFRANCE]]&gt;0,"Non conforme","Conforme")</f>
        <v>Conforme</v>
      </c>
      <c r="V42" s="2" t="str">
        <f>IF(Tableau1[[#This Row],[Type de courrier]]="Réclamation","Réclamation","")</f>
        <v/>
      </c>
      <c r="X42"/>
      <c r="Y42"/>
    </row>
    <row r="43" spans="2:25" x14ac:dyDescent="0.25">
      <c r="B43" t="s">
        <v>21</v>
      </c>
      <c r="C43" t="s">
        <v>21</v>
      </c>
      <c r="D43">
        <v>20010145</v>
      </c>
      <c r="E43" s="1">
        <v>43879</v>
      </c>
      <c r="F43" s="1">
        <v>43874</v>
      </c>
      <c r="I43" s="1">
        <v>44253</v>
      </c>
      <c r="J43" s="1">
        <v>43879</v>
      </c>
      <c r="L43" t="s">
        <v>11</v>
      </c>
      <c r="M43">
        <f>YEAR(Tableau1[[#This Row],[Enregistré le]])</f>
        <v>2020</v>
      </c>
      <c r="N43" s="2" t="str">
        <f t="shared" si="0"/>
        <v>Réponse</v>
      </c>
      <c r="O43" s="2">
        <f>Tableau1[[#This Row],[Attribué le]]-Tableau1[[#This Row],[Enregistré le]]</f>
        <v>0</v>
      </c>
      <c r="P43" s="3" t="str">
        <f>IF(Tableau1[[#This Row],[ATTRIBUTION]]="Appui","15",IF(Tableau1[[#This Row],[ATTRIBUTION]]="Réponse","30","0"))</f>
        <v>30</v>
      </c>
      <c r="Q43" s="2" t="str">
        <f>IF(OR((Tableau1[[#This Row],[Traité le]]&gt;0),(Tableau1[[#This Row],[A/R envoyé le]]&gt;0)),"TRAITE","NON TRAITE")</f>
        <v>TRAITE</v>
      </c>
      <c r="R43" s="2" t="str">
        <f>IF(AND(Tableau1[[#This Row],[ATTRIBUTION]]="Réponse",Tableau1[[#This Row],[A/R envoyé le]]&gt;0),"OUI"," ")</f>
        <v xml:space="preserve"> </v>
      </c>
      <c r="S4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374</v>
      </c>
      <c r="T43" s="2">
        <f>IF(Tableau1[[#This Row],[STATUT DE REPONSE]]="TRAITE",MAX(0,Tableau1[[#This Row],[DELAI DE TRAITEMENT]]-Tableau1[[#This Row],[DELAI DE REPONSE]]),$X$1-Tableau1[[#This Row],[Enregistré le]])</f>
        <v>344</v>
      </c>
      <c r="U43" s="2" t="str">
        <f>IF(Tableau1[[#This Row],[DELAI DE SOUFFRANCE]]&gt;0,"Non conforme","Conforme")</f>
        <v>Non conforme</v>
      </c>
      <c r="V43" s="2" t="str">
        <f>IF(Tableau1[[#This Row],[Type de courrier]]="Réclamation","Réclamation","")</f>
        <v/>
      </c>
      <c r="X43"/>
      <c r="Y43"/>
    </row>
    <row r="44" spans="2:25" x14ac:dyDescent="0.25">
      <c r="B44" t="s">
        <v>21</v>
      </c>
      <c r="C44" t="s">
        <v>21</v>
      </c>
      <c r="D44" t="s">
        <v>96</v>
      </c>
      <c r="E44" s="1">
        <v>43886</v>
      </c>
      <c r="F44" s="1">
        <v>43882</v>
      </c>
      <c r="I44" s="1">
        <v>44278</v>
      </c>
      <c r="J44" s="1">
        <v>43886</v>
      </c>
      <c r="L44" t="s">
        <v>15</v>
      </c>
      <c r="M44">
        <f>YEAR(Tableau1[[#This Row],[Enregistré le]])</f>
        <v>2020</v>
      </c>
      <c r="N44" s="2" t="str">
        <f t="shared" si="0"/>
        <v>Appui</v>
      </c>
      <c r="O44" s="2">
        <f>Tableau1[[#This Row],[Attribué le]]-Tableau1[[#This Row],[Enregistré le]]</f>
        <v>0</v>
      </c>
      <c r="P44" s="3" t="str">
        <f>IF(Tableau1[[#This Row],[ATTRIBUTION]]="Appui","15",IF(Tableau1[[#This Row],[ATTRIBUTION]]="Réponse","30","0"))</f>
        <v>15</v>
      </c>
      <c r="Q44" s="2" t="str">
        <f>IF(OR((Tableau1[[#This Row],[Traité le]]&gt;0),(Tableau1[[#This Row],[A/R envoyé le]]&gt;0)),"TRAITE","NON TRAITE")</f>
        <v>TRAITE</v>
      </c>
      <c r="R44" s="2" t="str">
        <f>IF(AND(Tableau1[[#This Row],[ATTRIBUTION]]="Réponse",Tableau1[[#This Row],[A/R envoyé le]]&gt;0),"OUI"," ")</f>
        <v xml:space="preserve"> </v>
      </c>
      <c r="S4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392</v>
      </c>
      <c r="T44" s="2">
        <f>IF(Tableau1[[#This Row],[STATUT DE REPONSE]]="TRAITE",MAX(0,Tableau1[[#This Row],[DELAI DE TRAITEMENT]]-Tableau1[[#This Row],[DELAI DE REPONSE]]),$X$1-Tableau1[[#This Row],[Enregistré le]])</f>
        <v>377</v>
      </c>
      <c r="U44" s="2" t="str">
        <f>IF(Tableau1[[#This Row],[DELAI DE SOUFFRANCE]]&gt;0,"Non conforme","Conforme")</f>
        <v>Non conforme</v>
      </c>
      <c r="V44" s="2" t="str">
        <f>IF(Tableau1[[#This Row],[Type de courrier]]="Réclamation","Réclamation","")</f>
        <v/>
      </c>
      <c r="X44"/>
      <c r="Y44"/>
    </row>
    <row r="45" spans="2:25" x14ac:dyDescent="0.25">
      <c r="B45" t="s">
        <v>21</v>
      </c>
      <c r="C45" t="s">
        <v>21</v>
      </c>
      <c r="D45" t="s">
        <v>97</v>
      </c>
      <c r="E45" s="1">
        <v>43886</v>
      </c>
      <c r="F45" s="1">
        <v>43882</v>
      </c>
      <c r="I45" s="1">
        <v>43909</v>
      </c>
      <c r="J45" s="1">
        <v>44279</v>
      </c>
      <c r="L45" t="s">
        <v>24</v>
      </c>
      <c r="M45">
        <f>YEAR(Tableau1[[#This Row],[Enregistré le]])</f>
        <v>2020</v>
      </c>
      <c r="N45" s="2" t="str">
        <f t="shared" si="0"/>
        <v>Appui</v>
      </c>
      <c r="O45" s="2">
        <f>Tableau1[[#This Row],[Attribué le]]-Tableau1[[#This Row],[Enregistré le]]</f>
        <v>393</v>
      </c>
      <c r="P45" s="3" t="str">
        <f>IF(Tableau1[[#This Row],[ATTRIBUTION]]="Appui","15",IF(Tableau1[[#This Row],[ATTRIBUTION]]="Réponse","30","0"))</f>
        <v>15</v>
      </c>
      <c r="Q45" s="2" t="str">
        <f>IF(OR((Tableau1[[#This Row],[Traité le]]&gt;0),(Tableau1[[#This Row],[A/R envoyé le]]&gt;0)),"TRAITE","NON TRAITE")</f>
        <v>TRAITE</v>
      </c>
      <c r="R45" s="2" t="str">
        <f>IF(AND(Tableau1[[#This Row],[ATTRIBUTION]]="Réponse",Tableau1[[#This Row],[A/R envoyé le]]&gt;0),"OUI"," ")</f>
        <v xml:space="preserve"> </v>
      </c>
      <c r="S4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23</v>
      </c>
      <c r="T45" s="2">
        <f>IF(Tableau1[[#This Row],[STATUT DE REPONSE]]="TRAITE",MAX(0,Tableau1[[#This Row],[DELAI DE TRAITEMENT]]-Tableau1[[#This Row],[DELAI DE REPONSE]]),$X$1-Tableau1[[#This Row],[Enregistré le]])</f>
        <v>8</v>
      </c>
      <c r="U45" s="2" t="str">
        <f>IF(Tableau1[[#This Row],[DELAI DE SOUFFRANCE]]&gt;0,"Non conforme","Conforme")</f>
        <v>Non conforme</v>
      </c>
      <c r="V45" s="2" t="str">
        <f>IF(Tableau1[[#This Row],[Type de courrier]]="Réclamation","Réclamation","")</f>
        <v/>
      </c>
      <c r="X45"/>
      <c r="Y45"/>
    </row>
    <row r="46" spans="2:25" x14ac:dyDescent="0.25">
      <c r="B46" t="s">
        <v>21</v>
      </c>
      <c r="C46" t="s">
        <v>21</v>
      </c>
      <c r="D46">
        <v>20023080</v>
      </c>
      <c r="E46" s="1">
        <v>43984</v>
      </c>
      <c r="F46" s="1">
        <v>43958</v>
      </c>
      <c r="H46" t="s">
        <v>38</v>
      </c>
      <c r="I46" s="1">
        <v>44806</v>
      </c>
      <c r="J46" s="1">
        <v>44804</v>
      </c>
      <c r="L46" t="s">
        <v>11</v>
      </c>
      <c r="M46">
        <f>YEAR(Tableau1[[#This Row],[Enregistré le]])</f>
        <v>2020</v>
      </c>
      <c r="N46" s="2" t="str">
        <f t="shared" si="0"/>
        <v>Réponse</v>
      </c>
      <c r="O46" s="2">
        <f>Tableau1[[#This Row],[Attribué le]]-Tableau1[[#This Row],[Enregistré le]]</f>
        <v>820</v>
      </c>
      <c r="P46" s="3" t="str">
        <f>IF(Tableau1[[#This Row],[ATTRIBUTION]]="Appui","15",IF(Tableau1[[#This Row],[ATTRIBUTION]]="Réponse","30","0"))</f>
        <v>30</v>
      </c>
      <c r="Q46" s="2" t="str">
        <f>IF(OR((Tableau1[[#This Row],[Traité le]]&gt;0),(Tableau1[[#This Row],[A/R envoyé le]]&gt;0)),"TRAITE","NON TRAITE")</f>
        <v>TRAITE</v>
      </c>
      <c r="R46" s="2" t="str">
        <f>IF(AND(Tableau1[[#This Row],[ATTRIBUTION]]="Réponse",Tableau1[[#This Row],[A/R envoyé le]]&gt;0),"OUI"," ")</f>
        <v xml:space="preserve"> </v>
      </c>
      <c r="S4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</v>
      </c>
      <c r="T46" s="2">
        <f>IF(Tableau1[[#This Row],[STATUT DE REPONSE]]="TRAITE",MAX(0,Tableau1[[#This Row],[DELAI DE TRAITEMENT]]-Tableau1[[#This Row],[DELAI DE REPONSE]]),$X$1-Tableau1[[#This Row],[Enregistré le]])</f>
        <v>0</v>
      </c>
      <c r="U46" s="2" t="str">
        <f>IF(Tableau1[[#This Row],[DELAI DE SOUFFRANCE]]&gt;0,"Non conforme","Conforme")</f>
        <v>Conforme</v>
      </c>
      <c r="V46" s="2" t="str">
        <f>IF(Tableau1[[#This Row],[Type de courrier]]="Réclamation","Réclamation","")</f>
        <v/>
      </c>
      <c r="X46"/>
      <c r="Y46"/>
    </row>
    <row r="47" spans="2:25" x14ac:dyDescent="0.25">
      <c r="B47" t="s">
        <v>21</v>
      </c>
      <c r="C47" t="s">
        <v>21</v>
      </c>
      <c r="D47" t="s">
        <v>22</v>
      </c>
      <c r="E47" s="1">
        <v>44326</v>
      </c>
      <c r="F47" s="1">
        <v>44321</v>
      </c>
      <c r="I47" s="1">
        <v>44357</v>
      </c>
      <c r="J47" s="1">
        <v>44552</v>
      </c>
      <c r="L47" t="s">
        <v>11</v>
      </c>
      <c r="M47">
        <f>YEAR(Tableau1[[#This Row],[Enregistré le]])</f>
        <v>2021</v>
      </c>
      <c r="N47" s="2" t="str">
        <f t="shared" si="0"/>
        <v>Réponse</v>
      </c>
      <c r="O47" s="2">
        <f>Tableau1[[#This Row],[Attribué le]]-Tableau1[[#This Row],[Enregistré le]]</f>
        <v>226</v>
      </c>
      <c r="P47" s="3" t="str">
        <f>IF(Tableau1[[#This Row],[ATTRIBUTION]]="Appui","15",IF(Tableau1[[#This Row],[ATTRIBUTION]]="Réponse","30","0"))</f>
        <v>30</v>
      </c>
      <c r="Q47" s="2" t="str">
        <f>IF(OR((Tableau1[[#This Row],[Traité le]]&gt;0),(Tableau1[[#This Row],[A/R envoyé le]]&gt;0)),"TRAITE","NON TRAITE")</f>
        <v>TRAITE</v>
      </c>
      <c r="R47" s="2" t="str">
        <f>IF(AND(Tableau1[[#This Row],[ATTRIBUTION]]="Réponse",Tableau1[[#This Row],[A/R envoyé le]]&gt;0),"OUI"," ")</f>
        <v xml:space="preserve"> </v>
      </c>
      <c r="S4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31</v>
      </c>
      <c r="T47" s="2">
        <f>IF(Tableau1[[#This Row],[STATUT DE REPONSE]]="TRAITE",MAX(0,Tableau1[[#This Row],[DELAI DE TRAITEMENT]]-Tableau1[[#This Row],[DELAI DE REPONSE]]),$X$1-Tableau1[[#This Row],[Enregistré le]])</f>
        <v>1</v>
      </c>
      <c r="U47" s="2" t="str">
        <f>IF(Tableau1[[#This Row],[DELAI DE SOUFFRANCE]]&gt;0,"Non conforme","Conforme")</f>
        <v>Non conforme</v>
      </c>
      <c r="V47" s="2" t="str">
        <f>IF(Tableau1[[#This Row],[Type de courrier]]="Réclamation","Réclamation","")</f>
        <v/>
      </c>
      <c r="X47"/>
      <c r="Y47"/>
    </row>
    <row r="48" spans="2:25" x14ac:dyDescent="0.25">
      <c r="B48" t="s">
        <v>21</v>
      </c>
      <c r="C48" t="s">
        <v>21</v>
      </c>
      <c r="D48" t="s">
        <v>23</v>
      </c>
      <c r="E48" s="1">
        <v>44446</v>
      </c>
      <c r="F48" s="1">
        <v>44439</v>
      </c>
      <c r="I48" s="1">
        <v>44504</v>
      </c>
      <c r="J48" s="1">
        <v>44452</v>
      </c>
      <c r="L48" t="s">
        <v>24</v>
      </c>
      <c r="M48">
        <f>YEAR(Tableau1[[#This Row],[Enregistré le]])</f>
        <v>2021</v>
      </c>
      <c r="N48" s="2" t="str">
        <f t="shared" si="0"/>
        <v>Appui</v>
      </c>
      <c r="O48" s="2">
        <f>Tableau1[[#This Row],[Attribué le]]-Tableau1[[#This Row],[Enregistré le]]</f>
        <v>6</v>
      </c>
      <c r="P48" s="3" t="str">
        <f>IF(Tableau1[[#This Row],[ATTRIBUTION]]="Appui","15",IF(Tableau1[[#This Row],[ATTRIBUTION]]="Réponse","30","0"))</f>
        <v>15</v>
      </c>
      <c r="Q48" s="2" t="str">
        <f>IF(OR((Tableau1[[#This Row],[Traité le]]&gt;0),(Tableau1[[#This Row],[A/R envoyé le]]&gt;0)),"TRAITE","NON TRAITE")</f>
        <v>TRAITE</v>
      </c>
      <c r="R48" s="2" t="str">
        <f>IF(AND(Tableau1[[#This Row],[ATTRIBUTION]]="Réponse",Tableau1[[#This Row],[A/R envoyé le]]&gt;0),"OUI"," ")</f>
        <v xml:space="preserve"> </v>
      </c>
      <c r="S4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52</v>
      </c>
      <c r="T48" s="2">
        <f>IF(Tableau1[[#This Row],[STATUT DE REPONSE]]="TRAITE",MAX(0,Tableau1[[#This Row],[DELAI DE TRAITEMENT]]-Tableau1[[#This Row],[DELAI DE REPONSE]]),$X$1-Tableau1[[#This Row],[Enregistré le]])</f>
        <v>37</v>
      </c>
      <c r="U48" s="2" t="str">
        <f>IF(Tableau1[[#This Row],[DELAI DE SOUFFRANCE]]&gt;0,"Non conforme","Conforme")</f>
        <v>Non conforme</v>
      </c>
      <c r="V48" s="2" t="str">
        <f>IF(Tableau1[[#This Row],[Type de courrier]]="Réclamation","Réclamation","")</f>
        <v/>
      </c>
      <c r="X48"/>
      <c r="Y48"/>
    </row>
    <row r="49" spans="2:25" x14ac:dyDescent="0.25">
      <c r="B49" t="s">
        <v>21</v>
      </c>
      <c r="D49">
        <v>20000318</v>
      </c>
      <c r="E49" s="1">
        <v>43833</v>
      </c>
      <c r="F49" s="1">
        <v>43831</v>
      </c>
      <c r="H49" t="s">
        <v>80</v>
      </c>
      <c r="I49" s="1">
        <v>43965</v>
      </c>
      <c r="J49" s="1">
        <v>43852</v>
      </c>
      <c r="L49" t="s">
        <v>12</v>
      </c>
      <c r="M49">
        <f>YEAR(Tableau1[[#This Row],[Enregistré le]])</f>
        <v>2020</v>
      </c>
      <c r="N49" s="2" t="str">
        <f t="shared" si="0"/>
        <v>Réponse</v>
      </c>
      <c r="O49" s="2">
        <f>Tableau1[[#This Row],[Attribué le]]-Tableau1[[#This Row],[Enregistré le]]</f>
        <v>19</v>
      </c>
      <c r="P49" s="3" t="str">
        <f>IF(Tableau1[[#This Row],[ATTRIBUTION]]="Appui","15",IF(Tableau1[[#This Row],[ATTRIBUTION]]="Réponse","30","0"))</f>
        <v>30</v>
      </c>
      <c r="Q49" s="2" t="str">
        <f>IF(OR((Tableau1[[#This Row],[Traité le]]&gt;0),(Tableau1[[#This Row],[A/R envoyé le]]&gt;0)),"TRAITE","NON TRAITE")</f>
        <v>TRAITE</v>
      </c>
      <c r="R49" s="2" t="str">
        <f>IF(AND(Tableau1[[#This Row],[ATTRIBUTION]]="Réponse",Tableau1[[#This Row],[A/R envoyé le]]&gt;0),"OUI"," ")</f>
        <v xml:space="preserve"> </v>
      </c>
      <c r="S4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113</v>
      </c>
      <c r="T49" s="2">
        <f>IF(Tableau1[[#This Row],[STATUT DE REPONSE]]="TRAITE",MAX(0,Tableau1[[#This Row],[DELAI DE TRAITEMENT]]-Tableau1[[#This Row],[DELAI DE REPONSE]]),$X$1-Tableau1[[#This Row],[Enregistré le]])</f>
        <v>83</v>
      </c>
      <c r="U49" s="2" t="str">
        <f>IF(Tableau1[[#This Row],[DELAI DE SOUFFRANCE]]&gt;0,"Non conforme","Conforme")</f>
        <v>Non conforme</v>
      </c>
      <c r="V49" s="2" t="str">
        <f>IF(Tableau1[[#This Row],[Type de courrier]]="Réclamation","Réclamation","")</f>
        <v/>
      </c>
      <c r="X49"/>
      <c r="Y49"/>
    </row>
    <row r="50" spans="2:25" x14ac:dyDescent="0.25">
      <c r="B50" t="s">
        <v>21</v>
      </c>
      <c r="D50">
        <v>20000363</v>
      </c>
      <c r="E50" s="1">
        <v>43833</v>
      </c>
      <c r="F50" s="1">
        <v>43827</v>
      </c>
      <c r="I50" s="1">
        <v>43858</v>
      </c>
      <c r="J50" s="1">
        <v>43833</v>
      </c>
      <c r="L50" t="s">
        <v>11</v>
      </c>
      <c r="M50">
        <f>YEAR(Tableau1[[#This Row],[Enregistré le]])</f>
        <v>2020</v>
      </c>
      <c r="N50" s="2" t="str">
        <f t="shared" si="0"/>
        <v>Réponse</v>
      </c>
      <c r="O50" s="2">
        <f>Tableau1[[#This Row],[Attribué le]]-Tableau1[[#This Row],[Enregistré le]]</f>
        <v>0</v>
      </c>
      <c r="P50" s="3" t="str">
        <f>IF(Tableau1[[#This Row],[ATTRIBUTION]]="Appui","15",IF(Tableau1[[#This Row],[ATTRIBUTION]]="Réponse","30","0"))</f>
        <v>30</v>
      </c>
      <c r="Q50" s="2" t="str">
        <f>IF(OR((Tableau1[[#This Row],[Traité le]]&gt;0),(Tableau1[[#This Row],[A/R envoyé le]]&gt;0)),"TRAITE","NON TRAITE")</f>
        <v>TRAITE</v>
      </c>
      <c r="R50" s="2" t="str">
        <f>IF(AND(Tableau1[[#This Row],[ATTRIBUTION]]="Réponse",Tableau1[[#This Row],[A/R envoyé le]]&gt;0),"OUI"," ")</f>
        <v xml:space="preserve"> </v>
      </c>
      <c r="S5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25</v>
      </c>
      <c r="T50" s="2">
        <f>IF(Tableau1[[#This Row],[STATUT DE REPONSE]]="TRAITE",MAX(0,Tableau1[[#This Row],[DELAI DE TRAITEMENT]]-Tableau1[[#This Row],[DELAI DE REPONSE]]),$X$1-Tableau1[[#This Row],[Enregistré le]])</f>
        <v>0</v>
      </c>
      <c r="U50" s="2" t="str">
        <f>IF(Tableau1[[#This Row],[DELAI DE SOUFFRANCE]]&gt;0,"Non conforme","Conforme")</f>
        <v>Conforme</v>
      </c>
      <c r="V50" s="2" t="str">
        <f>IF(Tableau1[[#This Row],[Type de courrier]]="Réclamation","Réclamation","")</f>
        <v/>
      </c>
      <c r="X50"/>
      <c r="Y50"/>
    </row>
    <row r="51" spans="2:25" x14ac:dyDescent="0.25">
      <c r="B51" t="s">
        <v>21</v>
      </c>
      <c r="D51" t="s">
        <v>86</v>
      </c>
      <c r="E51" s="1">
        <v>43838</v>
      </c>
      <c r="F51" s="1">
        <v>43837</v>
      </c>
      <c r="I51" s="1">
        <v>43844</v>
      </c>
      <c r="J51" s="1">
        <v>43860</v>
      </c>
      <c r="L51" t="s">
        <v>24</v>
      </c>
      <c r="M51">
        <f>YEAR(Tableau1[[#This Row],[Enregistré le]])</f>
        <v>2020</v>
      </c>
      <c r="N51" s="2" t="str">
        <f t="shared" si="0"/>
        <v>Appui</v>
      </c>
      <c r="O51" s="2">
        <f>Tableau1[[#This Row],[Attribué le]]-Tableau1[[#This Row],[Enregistré le]]</f>
        <v>22</v>
      </c>
      <c r="P51" s="3" t="str">
        <f>IF(Tableau1[[#This Row],[ATTRIBUTION]]="Appui","15",IF(Tableau1[[#This Row],[ATTRIBUTION]]="Réponse","30","0"))</f>
        <v>15</v>
      </c>
      <c r="Q51" s="2" t="str">
        <f>IF(OR((Tableau1[[#This Row],[Traité le]]&gt;0),(Tableau1[[#This Row],[A/R envoyé le]]&gt;0)),"TRAITE","NON TRAITE")</f>
        <v>TRAITE</v>
      </c>
      <c r="R51" s="2" t="str">
        <f>IF(AND(Tableau1[[#This Row],[ATTRIBUTION]]="Réponse",Tableau1[[#This Row],[A/R envoyé le]]&gt;0),"OUI"," ")</f>
        <v xml:space="preserve"> </v>
      </c>
      <c r="S5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</v>
      </c>
      <c r="T51" s="2">
        <f>IF(Tableau1[[#This Row],[STATUT DE REPONSE]]="TRAITE",MAX(0,Tableau1[[#This Row],[DELAI DE TRAITEMENT]]-Tableau1[[#This Row],[DELAI DE REPONSE]]),$X$1-Tableau1[[#This Row],[Enregistré le]])</f>
        <v>0</v>
      </c>
      <c r="U51" s="2" t="str">
        <f>IF(Tableau1[[#This Row],[DELAI DE SOUFFRANCE]]&gt;0,"Non conforme","Conforme")</f>
        <v>Conforme</v>
      </c>
      <c r="V51" s="2" t="str">
        <f>IF(Tableau1[[#This Row],[Type de courrier]]="Réclamation","Réclamation","")</f>
        <v/>
      </c>
      <c r="X51"/>
      <c r="Y51"/>
    </row>
    <row r="52" spans="2:25" x14ac:dyDescent="0.25">
      <c r="B52" t="s">
        <v>21</v>
      </c>
      <c r="D52">
        <v>20001340</v>
      </c>
      <c r="E52" s="1">
        <v>43839</v>
      </c>
      <c r="F52" s="1">
        <v>43836</v>
      </c>
      <c r="I52" s="1">
        <v>43899</v>
      </c>
      <c r="J52" s="1">
        <v>43874</v>
      </c>
      <c r="L52" t="s">
        <v>11</v>
      </c>
      <c r="M52">
        <f>YEAR(Tableau1[[#This Row],[Enregistré le]])</f>
        <v>2020</v>
      </c>
      <c r="N52" s="2" t="str">
        <f t="shared" si="0"/>
        <v>Réponse</v>
      </c>
      <c r="O52" s="2">
        <f>Tableau1[[#This Row],[Attribué le]]-Tableau1[[#This Row],[Enregistré le]]</f>
        <v>35</v>
      </c>
      <c r="P52" s="3" t="str">
        <f>IF(Tableau1[[#This Row],[ATTRIBUTION]]="Appui","15",IF(Tableau1[[#This Row],[ATTRIBUTION]]="Réponse","30","0"))</f>
        <v>30</v>
      </c>
      <c r="Q52" s="2" t="str">
        <f>IF(OR((Tableau1[[#This Row],[Traité le]]&gt;0),(Tableau1[[#This Row],[A/R envoyé le]]&gt;0)),"TRAITE","NON TRAITE")</f>
        <v>TRAITE</v>
      </c>
      <c r="R52" s="2" t="str">
        <f>IF(AND(Tableau1[[#This Row],[ATTRIBUTION]]="Réponse",Tableau1[[#This Row],[A/R envoyé le]]&gt;0),"OUI"," ")</f>
        <v xml:space="preserve"> </v>
      </c>
      <c r="S5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25</v>
      </c>
      <c r="T52" s="2">
        <f>IF(Tableau1[[#This Row],[STATUT DE REPONSE]]="TRAITE",MAX(0,Tableau1[[#This Row],[DELAI DE TRAITEMENT]]-Tableau1[[#This Row],[DELAI DE REPONSE]]),$X$1-Tableau1[[#This Row],[Enregistré le]])</f>
        <v>0</v>
      </c>
      <c r="U52" s="2" t="str">
        <f>IF(Tableau1[[#This Row],[DELAI DE SOUFFRANCE]]&gt;0,"Non conforme","Conforme")</f>
        <v>Conforme</v>
      </c>
      <c r="V52" s="2" t="str">
        <f>IF(Tableau1[[#This Row],[Type de courrier]]="Réclamation","Réclamation","")</f>
        <v/>
      </c>
      <c r="X52"/>
      <c r="Y52"/>
    </row>
    <row r="53" spans="2:25" x14ac:dyDescent="0.25">
      <c r="B53" t="s">
        <v>21</v>
      </c>
      <c r="D53">
        <v>20001662</v>
      </c>
      <c r="E53" s="1">
        <v>43840</v>
      </c>
      <c r="F53" s="1">
        <v>43738</v>
      </c>
      <c r="H53" t="s">
        <v>98</v>
      </c>
      <c r="I53" s="1">
        <v>43854</v>
      </c>
      <c r="J53" s="1">
        <v>43840</v>
      </c>
      <c r="L53" t="s">
        <v>11</v>
      </c>
      <c r="M53">
        <f>YEAR(Tableau1[[#This Row],[Enregistré le]])</f>
        <v>2020</v>
      </c>
      <c r="N53" s="2" t="str">
        <f t="shared" si="0"/>
        <v>Réponse</v>
      </c>
      <c r="O53" s="2">
        <f>Tableau1[[#This Row],[Attribué le]]-Tableau1[[#This Row],[Enregistré le]]</f>
        <v>0</v>
      </c>
      <c r="P53" s="3" t="str">
        <f>IF(Tableau1[[#This Row],[ATTRIBUTION]]="Appui","15",IF(Tableau1[[#This Row],[ATTRIBUTION]]="Réponse","30","0"))</f>
        <v>30</v>
      </c>
      <c r="Q53" s="2" t="str">
        <f>IF(OR((Tableau1[[#This Row],[Traité le]]&gt;0),(Tableau1[[#This Row],[A/R envoyé le]]&gt;0)),"TRAITE","NON TRAITE")</f>
        <v>TRAITE</v>
      </c>
      <c r="R53" s="2" t="str">
        <f>IF(AND(Tableau1[[#This Row],[ATTRIBUTION]]="Réponse",Tableau1[[#This Row],[A/R envoyé le]]&gt;0),"OUI"," ")</f>
        <v xml:space="preserve"> </v>
      </c>
      <c r="S5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14</v>
      </c>
      <c r="T53" s="2">
        <f>IF(Tableau1[[#This Row],[STATUT DE REPONSE]]="TRAITE",MAX(0,Tableau1[[#This Row],[DELAI DE TRAITEMENT]]-Tableau1[[#This Row],[DELAI DE REPONSE]]),$X$1-Tableau1[[#This Row],[Enregistré le]])</f>
        <v>0</v>
      </c>
      <c r="U53" s="2" t="str">
        <f>IF(Tableau1[[#This Row],[DELAI DE SOUFFRANCE]]&gt;0,"Non conforme","Conforme")</f>
        <v>Conforme</v>
      </c>
      <c r="V53" s="2" t="str">
        <f>IF(Tableau1[[#This Row],[Type de courrier]]="Réclamation","Réclamation","")</f>
        <v/>
      </c>
      <c r="X53"/>
      <c r="Y53"/>
    </row>
    <row r="54" spans="2:25" x14ac:dyDescent="0.25">
      <c r="B54" t="s">
        <v>21</v>
      </c>
      <c r="D54">
        <v>20001980</v>
      </c>
      <c r="E54" s="1">
        <v>43843</v>
      </c>
      <c r="F54" s="1">
        <v>43839</v>
      </c>
      <c r="H54" t="s">
        <v>29</v>
      </c>
      <c r="I54" s="1">
        <v>43864</v>
      </c>
      <c r="J54" s="1">
        <v>43843</v>
      </c>
      <c r="L54" t="s">
        <v>11</v>
      </c>
      <c r="M54">
        <f>YEAR(Tableau1[[#This Row],[Enregistré le]])</f>
        <v>2020</v>
      </c>
      <c r="N54" s="2" t="str">
        <f t="shared" si="0"/>
        <v>Réponse</v>
      </c>
      <c r="O54" s="2">
        <f>Tableau1[[#This Row],[Attribué le]]-Tableau1[[#This Row],[Enregistré le]]</f>
        <v>0</v>
      </c>
      <c r="P54" s="3" t="str">
        <f>IF(Tableau1[[#This Row],[ATTRIBUTION]]="Appui","15",IF(Tableau1[[#This Row],[ATTRIBUTION]]="Réponse","30","0"))</f>
        <v>30</v>
      </c>
      <c r="Q54" s="2" t="str">
        <f>IF(OR((Tableau1[[#This Row],[Traité le]]&gt;0),(Tableau1[[#This Row],[A/R envoyé le]]&gt;0)),"TRAITE","NON TRAITE")</f>
        <v>TRAITE</v>
      </c>
      <c r="R54" s="2" t="str">
        <f>IF(AND(Tableau1[[#This Row],[ATTRIBUTION]]="Réponse",Tableau1[[#This Row],[A/R envoyé le]]&gt;0),"OUI"," ")</f>
        <v xml:space="preserve"> </v>
      </c>
      <c r="S5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21</v>
      </c>
      <c r="T54" s="2">
        <f>IF(Tableau1[[#This Row],[STATUT DE REPONSE]]="TRAITE",MAX(0,Tableau1[[#This Row],[DELAI DE TRAITEMENT]]-Tableau1[[#This Row],[DELAI DE REPONSE]]),$X$1-Tableau1[[#This Row],[Enregistré le]])</f>
        <v>0</v>
      </c>
      <c r="U54" s="2" t="str">
        <f>IF(Tableau1[[#This Row],[DELAI DE SOUFFRANCE]]&gt;0,"Non conforme","Conforme")</f>
        <v>Conforme</v>
      </c>
      <c r="V54" s="2" t="str">
        <f>IF(Tableau1[[#This Row],[Type de courrier]]="Réclamation","Réclamation","")</f>
        <v>Réclamation</v>
      </c>
      <c r="X54"/>
      <c r="Y54"/>
    </row>
    <row r="55" spans="2:25" x14ac:dyDescent="0.25">
      <c r="B55" t="s">
        <v>21</v>
      </c>
      <c r="D55">
        <v>20002471</v>
      </c>
      <c r="E55" s="1">
        <v>43844</v>
      </c>
      <c r="F55" s="1">
        <v>43840</v>
      </c>
      <c r="I55" s="1">
        <v>43861</v>
      </c>
      <c r="J55" s="1">
        <v>43844</v>
      </c>
      <c r="L55" t="s">
        <v>11</v>
      </c>
      <c r="M55">
        <f>YEAR(Tableau1[[#This Row],[Enregistré le]])</f>
        <v>2020</v>
      </c>
      <c r="N55" s="2" t="str">
        <f t="shared" si="0"/>
        <v>Réponse</v>
      </c>
      <c r="O55" s="2">
        <f>Tableau1[[#This Row],[Attribué le]]-Tableau1[[#This Row],[Enregistré le]]</f>
        <v>0</v>
      </c>
      <c r="P55" s="3" t="str">
        <f>IF(Tableau1[[#This Row],[ATTRIBUTION]]="Appui","15",IF(Tableau1[[#This Row],[ATTRIBUTION]]="Réponse","30","0"))</f>
        <v>30</v>
      </c>
      <c r="Q55" s="2" t="str">
        <f>IF(OR((Tableau1[[#This Row],[Traité le]]&gt;0),(Tableau1[[#This Row],[A/R envoyé le]]&gt;0)),"TRAITE","NON TRAITE")</f>
        <v>TRAITE</v>
      </c>
      <c r="R55" s="2" t="str">
        <f>IF(AND(Tableau1[[#This Row],[ATTRIBUTION]]="Réponse",Tableau1[[#This Row],[A/R envoyé le]]&gt;0),"OUI"," ")</f>
        <v xml:space="preserve"> </v>
      </c>
      <c r="S5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17</v>
      </c>
      <c r="T55" s="2">
        <f>IF(Tableau1[[#This Row],[STATUT DE REPONSE]]="TRAITE",MAX(0,Tableau1[[#This Row],[DELAI DE TRAITEMENT]]-Tableau1[[#This Row],[DELAI DE REPONSE]]),$X$1-Tableau1[[#This Row],[Enregistré le]])</f>
        <v>0</v>
      </c>
      <c r="U55" s="2" t="str">
        <f>IF(Tableau1[[#This Row],[DELAI DE SOUFFRANCE]]&gt;0,"Non conforme","Conforme")</f>
        <v>Conforme</v>
      </c>
      <c r="V55" s="2" t="str">
        <f>IF(Tableau1[[#This Row],[Type de courrier]]="Réclamation","Réclamation","")</f>
        <v/>
      </c>
      <c r="X55"/>
      <c r="Y55"/>
    </row>
    <row r="56" spans="2:25" x14ac:dyDescent="0.25">
      <c r="B56" t="s">
        <v>21</v>
      </c>
      <c r="D56">
        <v>20004002</v>
      </c>
      <c r="E56" s="1">
        <v>43851</v>
      </c>
      <c r="F56" s="1">
        <v>43843</v>
      </c>
      <c r="I56" s="1">
        <v>43853</v>
      </c>
      <c r="J56" s="1">
        <v>44917</v>
      </c>
      <c r="L56" t="s">
        <v>32</v>
      </c>
      <c r="M56">
        <f>YEAR(Tableau1[[#This Row],[Enregistré le]])</f>
        <v>2020</v>
      </c>
      <c r="N56" s="2" t="str">
        <f t="shared" si="0"/>
        <v>Info</v>
      </c>
      <c r="O56" s="2">
        <f>Tableau1[[#This Row],[Attribué le]]-Tableau1[[#This Row],[Enregistré le]]</f>
        <v>1066</v>
      </c>
      <c r="P56" s="3" t="str">
        <f>IF(Tableau1[[#This Row],[ATTRIBUTION]]="Appui","15",IF(Tableau1[[#This Row],[ATTRIBUTION]]="Réponse","30","0"))</f>
        <v>0</v>
      </c>
      <c r="Q56" s="2" t="str">
        <f>IF(OR((Tableau1[[#This Row],[Traité le]]&gt;0),(Tableau1[[#This Row],[A/R envoyé le]]&gt;0)),"TRAITE","NON TRAITE")</f>
        <v>TRAITE</v>
      </c>
      <c r="R56" s="2" t="str">
        <f>IF(AND(Tableau1[[#This Row],[ATTRIBUTION]]="Réponse",Tableau1[[#This Row],[A/R envoyé le]]&gt;0),"OUI"," ")</f>
        <v xml:space="preserve"> </v>
      </c>
      <c r="S5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</v>
      </c>
      <c r="T56" s="2">
        <f>IF(Tableau1[[#This Row],[STATUT DE REPONSE]]="TRAITE",MAX(0,Tableau1[[#This Row],[DELAI DE TRAITEMENT]]-Tableau1[[#This Row],[DELAI DE REPONSE]]),$X$1-Tableau1[[#This Row],[Enregistré le]])</f>
        <v>2</v>
      </c>
      <c r="U56" s="2" t="str">
        <f>IF(Tableau1[[#This Row],[DELAI DE SOUFFRANCE]]&gt;0,"Non conforme","Conforme")</f>
        <v>Non conforme</v>
      </c>
      <c r="V56" s="2" t="str">
        <f>IF(Tableau1[[#This Row],[Type de courrier]]="Réclamation","Réclamation","")</f>
        <v/>
      </c>
      <c r="X56"/>
      <c r="Y56"/>
    </row>
    <row r="57" spans="2:25" x14ac:dyDescent="0.25">
      <c r="B57" t="s">
        <v>21</v>
      </c>
      <c r="D57" t="s">
        <v>99</v>
      </c>
      <c r="E57" s="1">
        <v>43853</v>
      </c>
      <c r="F57" s="1">
        <v>43852</v>
      </c>
      <c r="I57" s="1">
        <v>43860</v>
      </c>
      <c r="J57" s="1">
        <v>43859</v>
      </c>
      <c r="L57" t="s">
        <v>11</v>
      </c>
      <c r="M57">
        <f>YEAR(Tableau1[[#This Row],[Enregistré le]])</f>
        <v>2020</v>
      </c>
      <c r="N57" s="2" t="str">
        <f t="shared" si="0"/>
        <v>Réponse</v>
      </c>
      <c r="O57" s="2">
        <f>Tableau1[[#This Row],[Attribué le]]-Tableau1[[#This Row],[Enregistré le]]</f>
        <v>6</v>
      </c>
      <c r="P57" s="3" t="str">
        <f>IF(Tableau1[[#This Row],[ATTRIBUTION]]="Appui","15",IF(Tableau1[[#This Row],[ATTRIBUTION]]="Réponse","30","0"))</f>
        <v>30</v>
      </c>
      <c r="Q57" s="2" t="str">
        <f>IF(OR((Tableau1[[#This Row],[Traité le]]&gt;0),(Tableau1[[#This Row],[A/R envoyé le]]&gt;0)),"TRAITE","NON TRAITE")</f>
        <v>TRAITE</v>
      </c>
      <c r="R57" s="2" t="str">
        <f>IF(AND(Tableau1[[#This Row],[ATTRIBUTION]]="Réponse",Tableau1[[#This Row],[A/R envoyé le]]&gt;0),"OUI"," ")</f>
        <v xml:space="preserve"> </v>
      </c>
      <c r="S5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57" s="2">
        <f>IF(Tableau1[[#This Row],[STATUT DE REPONSE]]="TRAITE",MAX(0,Tableau1[[#This Row],[DELAI DE TRAITEMENT]]-Tableau1[[#This Row],[DELAI DE REPONSE]]),$X$1-Tableau1[[#This Row],[Enregistré le]])</f>
        <v>0</v>
      </c>
      <c r="U57" s="2" t="str">
        <f>IF(Tableau1[[#This Row],[DELAI DE SOUFFRANCE]]&gt;0,"Non conforme","Conforme")</f>
        <v>Conforme</v>
      </c>
      <c r="V57" s="2" t="str">
        <f>IF(Tableau1[[#This Row],[Type de courrier]]="Réclamation","Réclamation","")</f>
        <v/>
      </c>
      <c r="X57"/>
      <c r="Y57"/>
    </row>
    <row r="58" spans="2:25" x14ac:dyDescent="0.25">
      <c r="B58" t="s">
        <v>21</v>
      </c>
      <c r="D58" t="s">
        <v>100</v>
      </c>
      <c r="E58" s="1">
        <v>43853</v>
      </c>
      <c r="F58" s="1">
        <v>43852</v>
      </c>
      <c r="I58" s="1">
        <v>43859</v>
      </c>
      <c r="J58" s="1">
        <v>43853</v>
      </c>
      <c r="L58" t="s">
        <v>15</v>
      </c>
      <c r="M58">
        <f>YEAR(Tableau1[[#This Row],[Enregistré le]])</f>
        <v>2020</v>
      </c>
      <c r="N58" s="2" t="str">
        <f t="shared" si="0"/>
        <v>Appui</v>
      </c>
      <c r="O58" s="2">
        <f>Tableau1[[#This Row],[Attribué le]]-Tableau1[[#This Row],[Enregistré le]]</f>
        <v>0</v>
      </c>
      <c r="P58" s="3" t="str">
        <f>IF(Tableau1[[#This Row],[ATTRIBUTION]]="Appui","15",IF(Tableau1[[#This Row],[ATTRIBUTION]]="Réponse","30","0"))</f>
        <v>15</v>
      </c>
      <c r="Q58" s="2" t="str">
        <f>IF(OR((Tableau1[[#This Row],[Traité le]]&gt;0),(Tableau1[[#This Row],[A/R envoyé le]]&gt;0)),"TRAITE","NON TRAITE")</f>
        <v>TRAITE</v>
      </c>
      <c r="R58" s="2" t="str">
        <f>IF(AND(Tableau1[[#This Row],[ATTRIBUTION]]="Réponse",Tableau1[[#This Row],[A/R envoyé le]]&gt;0),"OUI"," ")</f>
        <v xml:space="preserve"> </v>
      </c>
      <c r="S5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</v>
      </c>
      <c r="T58" s="2">
        <f>IF(Tableau1[[#This Row],[STATUT DE REPONSE]]="TRAITE",MAX(0,Tableau1[[#This Row],[DELAI DE TRAITEMENT]]-Tableau1[[#This Row],[DELAI DE REPONSE]]),$X$1-Tableau1[[#This Row],[Enregistré le]])</f>
        <v>0</v>
      </c>
      <c r="U58" s="2" t="str">
        <f>IF(Tableau1[[#This Row],[DELAI DE SOUFFRANCE]]&gt;0,"Non conforme","Conforme")</f>
        <v>Conforme</v>
      </c>
      <c r="V58" s="2" t="str">
        <f>IF(Tableau1[[#This Row],[Type de courrier]]="Réclamation","Réclamation","")</f>
        <v/>
      </c>
      <c r="X58"/>
      <c r="Y58"/>
    </row>
    <row r="59" spans="2:25" x14ac:dyDescent="0.25">
      <c r="B59" t="s">
        <v>21</v>
      </c>
      <c r="D59">
        <v>20004861</v>
      </c>
      <c r="E59" s="1">
        <v>43854</v>
      </c>
      <c r="F59" s="1">
        <v>43845</v>
      </c>
      <c r="H59" t="s">
        <v>29</v>
      </c>
      <c r="I59" s="1">
        <v>44060</v>
      </c>
      <c r="J59" s="1">
        <v>43854</v>
      </c>
      <c r="L59" t="s">
        <v>11</v>
      </c>
      <c r="M59">
        <f>YEAR(Tableau1[[#This Row],[Enregistré le]])</f>
        <v>2020</v>
      </c>
      <c r="N59" s="2" t="str">
        <f t="shared" si="0"/>
        <v>Réponse</v>
      </c>
      <c r="O59" s="2">
        <f>Tableau1[[#This Row],[Attribué le]]-Tableau1[[#This Row],[Enregistré le]]</f>
        <v>0</v>
      </c>
      <c r="P59" s="3" t="str">
        <f>IF(Tableau1[[#This Row],[ATTRIBUTION]]="Appui","15",IF(Tableau1[[#This Row],[ATTRIBUTION]]="Réponse","30","0"))</f>
        <v>30</v>
      </c>
      <c r="Q59" s="2" t="str">
        <f>IF(OR((Tableau1[[#This Row],[Traité le]]&gt;0),(Tableau1[[#This Row],[A/R envoyé le]]&gt;0)),"TRAITE","NON TRAITE")</f>
        <v>TRAITE</v>
      </c>
      <c r="R59" s="2" t="str">
        <f>IF(AND(Tableau1[[#This Row],[ATTRIBUTION]]="Réponse",Tableau1[[#This Row],[A/R envoyé le]]&gt;0),"OUI"," ")</f>
        <v xml:space="preserve"> </v>
      </c>
      <c r="S5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206</v>
      </c>
      <c r="T59" s="2">
        <f>IF(Tableau1[[#This Row],[STATUT DE REPONSE]]="TRAITE",MAX(0,Tableau1[[#This Row],[DELAI DE TRAITEMENT]]-Tableau1[[#This Row],[DELAI DE REPONSE]]),$X$1-Tableau1[[#This Row],[Enregistré le]])</f>
        <v>176</v>
      </c>
      <c r="U59" s="2" t="str">
        <f>IF(Tableau1[[#This Row],[DELAI DE SOUFFRANCE]]&gt;0,"Non conforme","Conforme")</f>
        <v>Non conforme</v>
      </c>
      <c r="V59" s="2" t="str">
        <f>IF(Tableau1[[#This Row],[Type de courrier]]="Réclamation","Réclamation","")</f>
        <v>Réclamation</v>
      </c>
      <c r="X59"/>
      <c r="Y59"/>
    </row>
    <row r="60" spans="2:25" x14ac:dyDescent="0.25">
      <c r="B60" t="s">
        <v>21</v>
      </c>
      <c r="D60" t="s">
        <v>101</v>
      </c>
      <c r="E60" s="1">
        <v>43858</v>
      </c>
      <c r="F60" s="1">
        <v>43857</v>
      </c>
      <c r="I60" s="1">
        <v>43874</v>
      </c>
      <c r="J60" s="1">
        <v>43858</v>
      </c>
      <c r="L60" t="s">
        <v>15</v>
      </c>
      <c r="M60">
        <f>YEAR(Tableau1[[#This Row],[Enregistré le]])</f>
        <v>2020</v>
      </c>
      <c r="N60" s="2" t="str">
        <f t="shared" si="0"/>
        <v>Appui</v>
      </c>
      <c r="O60" s="2">
        <f>Tableau1[[#This Row],[Attribué le]]-Tableau1[[#This Row],[Enregistré le]]</f>
        <v>0</v>
      </c>
      <c r="P60" s="3" t="str">
        <f>IF(Tableau1[[#This Row],[ATTRIBUTION]]="Appui","15",IF(Tableau1[[#This Row],[ATTRIBUTION]]="Réponse","30","0"))</f>
        <v>15</v>
      </c>
      <c r="Q60" s="2" t="str">
        <f>IF(OR((Tableau1[[#This Row],[Traité le]]&gt;0),(Tableau1[[#This Row],[A/R envoyé le]]&gt;0)),"TRAITE","NON TRAITE")</f>
        <v>TRAITE</v>
      </c>
      <c r="R60" s="2" t="str">
        <f>IF(AND(Tableau1[[#This Row],[ATTRIBUTION]]="Réponse",Tableau1[[#This Row],[A/R envoyé le]]&gt;0),"OUI"," ")</f>
        <v xml:space="preserve"> </v>
      </c>
      <c r="S6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16</v>
      </c>
      <c r="T60" s="2">
        <f>IF(Tableau1[[#This Row],[STATUT DE REPONSE]]="TRAITE",MAX(0,Tableau1[[#This Row],[DELAI DE TRAITEMENT]]-Tableau1[[#This Row],[DELAI DE REPONSE]]),$X$1-Tableau1[[#This Row],[Enregistré le]])</f>
        <v>1</v>
      </c>
      <c r="U60" s="2" t="str">
        <f>IF(Tableau1[[#This Row],[DELAI DE SOUFFRANCE]]&gt;0,"Non conforme","Conforme")</f>
        <v>Non conforme</v>
      </c>
      <c r="V60" s="2" t="str">
        <f>IF(Tableau1[[#This Row],[Type de courrier]]="Réclamation","Réclamation","")</f>
        <v/>
      </c>
      <c r="X60"/>
      <c r="Y60"/>
    </row>
    <row r="61" spans="2:25" x14ac:dyDescent="0.25">
      <c r="B61" t="s">
        <v>21</v>
      </c>
      <c r="D61">
        <v>20005840</v>
      </c>
      <c r="E61" s="1">
        <v>43859</v>
      </c>
      <c r="F61" s="1">
        <v>43854</v>
      </c>
      <c r="I61" s="1">
        <v>44158</v>
      </c>
      <c r="J61" s="1">
        <v>44006</v>
      </c>
      <c r="L61" t="s">
        <v>11</v>
      </c>
      <c r="M61">
        <f>YEAR(Tableau1[[#This Row],[Enregistré le]])</f>
        <v>2020</v>
      </c>
      <c r="N61" s="2" t="str">
        <f t="shared" si="0"/>
        <v>Réponse</v>
      </c>
      <c r="O61" s="2">
        <f>Tableau1[[#This Row],[Attribué le]]-Tableau1[[#This Row],[Enregistré le]]</f>
        <v>147</v>
      </c>
      <c r="P61" s="3" t="str">
        <f>IF(Tableau1[[#This Row],[ATTRIBUTION]]="Appui","15",IF(Tableau1[[#This Row],[ATTRIBUTION]]="Réponse","30","0"))</f>
        <v>30</v>
      </c>
      <c r="Q61" s="2" t="str">
        <f>IF(OR((Tableau1[[#This Row],[Traité le]]&gt;0),(Tableau1[[#This Row],[A/R envoyé le]]&gt;0)),"TRAITE","NON TRAITE")</f>
        <v>TRAITE</v>
      </c>
      <c r="R61" s="2" t="str">
        <f>IF(AND(Tableau1[[#This Row],[ATTRIBUTION]]="Réponse",Tableau1[[#This Row],[A/R envoyé le]]&gt;0),"OUI"," ")</f>
        <v xml:space="preserve"> </v>
      </c>
      <c r="S6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152</v>
      </c>
      <c r="T61" s="2">
        <f>IF(Tableau1[[#This Row],[STATUT DE REPONSE]]="TRAITE",MAX(0,Tableau1[[#This Row],[DELAI DE TRAITEMENT]]-Tableau1[[#This Row],[DELAI DE REPONSE]]),$X$1-Tableau1[[#This Row],[Enregistré le]])</f>
        <v>122</v>
      </c>
      <c r="U61" s="2" t="str">
        <f>IF(Tableau1[[#This Row],[DELAI DE SOUFFRANCE]]&gt;0,"Non conforme","Conforme")</f>
        <v>Non conforme</v>
      </c>
      <c r="V61" s="2" t="str">
        <f>IF(Tableau1[[#This Row],[Type de courrier]]="Réclamation","Réclamation","")</f>
        <v/>
      </c>
      <c r="X61"/>
      <c r="Y61"/>
    </row>
    <row r="62" spans="2:25" x14ac:dyDescent="0.25">
      <c r="B62" t="s">
        <v>21</v>
      </c>
      <c r="D62">
        <v>20005962</v>
      </c>
      <c r="E62" s="1">
        <v>43859</v>
      </c>
      <c r="F62" s="1">
        <v>43852</v>
      </c>
      <c r="I62" s="1">
        <v>43906</v>
      </c>
      <c r="J62" s="1">
        <v>44930</v>
      </c>
      <c r="L62" t="s">
        <v>11</v>
      </c>
      <c r="M62">
        <f>YEAR(Tableau1[[#This Row],[Enregistré le]])</f>
        <v>2020</v>
      </c>
      <c r="N62" s="2" t="str">
        <f t="shared" si="0"/>
        <v>Réponse</v>
      </c>
      <c r="O62" s="2">
        <f>Tableau1[[#This Row],[Attribué le]]-Tableau1[[#This Row],[Enregistré le]]</f>
        <v>1071</v>
      </c>
      <c r="P62" s="3" t="str">
        <f>IF(Tableau1[[#This Row],[ATTRIBUTION]]="Appui","15",IF(Tableau1[[#This Row],[ATTRIBUTION]]="Réponse","30","0"))</f>
        <v>30</v>
      </c>
      <c r="Q62" s="2" t="str">
        <f>IF(OR((Tableau1[[#This Row],[Traité le]]&gt;0),(Tableau1[[#This Row],[A/R envoyé le]]&gt;0)),"TRAITE","NON TRAITE")</f>
        <v>TRAITE</v>
      </c>
      <c r="R62" s="2" t="str">
        <f>IF(AND(Tableau1[[#This Row],[ATTRIBUTION]]="Réponse",Tableau1[[#This Row],[A/R envoyé le]]&gt;0),"OUI"," ")</f>
        <v xml:space="preserve"> </v>
      </c>
      <c r="S6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47</v>
      </c>
      <c r="T62" s="2">
        <f>IF(Tableau1[[#This Row],[STATUT DE REPONSE]]="TRAITE",MAX(0,Tableau1[[#This Row],[DELAI DE TRAITEMENT]]-Tableau1[[#This Row],[DELAI DE REPONSE]]),$X$1-Tableau1[[#This Row],[Enregistré le]])</f>
        <v>17</v>
      </c>
      <c r="U62" s="2" t="str">
        <f>IF(Tableau1[[#This Row],[DELAI DE SOUFFRANCE]]&gt;0,"Non conforme","Conforme")</f>
        <v>Non conforme</v>
      </c>
      <c r="V62" s="2" t="str">
        <f>IF(Tableau1[[#This Row],[Type de courrier]]="Réclamation","Réclamation","")</f>
        <v/>
      </c>
      <c r="X62"/>
      <c r="Y62"/>
    </row>
    <row r="63" spans="2:25" x14ac:dyDescent="0.25">
      <c r="B63" t="s">
        <v>21</v>
      </c>
      <c r="D63">
        <v>20006021</v>
      </c>
      <c r="E63" s="1">
        <v>43860</v>
      </c>
      <c r="F63" s="1">
        <v>43857</v>
      </c>
      <c r="I63" s="1">
        <v>44090</v>
      </c>
      <c r="J63" s="1">
        <v>43860</v>
      </c>
      <c r="L63" t="s">
        <v>11</v>
      </c>
      <c r="M63">
        <f>YEAR(Tableau1[[#This Row],[Enregistré le]])</f>
        <v>2020</v>
      </c>
      <c r="N63" s="2" t="str">
        <f t="shared" si="0"/>
        <v>Réponse</v>
      </c>
      <c r="O63" s="2">
        <f>Tableau1[[#This Row],[Attribué le]]-Tableau1[[#This Row],[Enregistré le]]</f>
        <v>0</v>
      </c>
      <c r="P63" s="3" t="str">
        <f>IF(Tableau1[[#This Row],[ATTRIBUTION]]="Appui","15",IF(Tableau1[[#This Row],[ATTRIBUTION]]="Réponse","30","0"))</f>
        <v>30</v>
      </c>
      <c r="Q63" s="2" t="str">
        <f>IF(OR((Tableau1[[#This Row],[Traité le]]&gt;0),(Tableau1[[#This Row],[A/R envoyé le]]&gt;0)),"TRAITE","NON TRAITE")</f>
        <v>TRAITE</v>
      </c>
      <c r="R63" s="2" t="str">
        <f>IF(AND(Tableau1[[#This Row],[ATTRIBUTION]]="Réponse",Tableau1[[#This Row],[A/R envoyé le]]&gt;0),"OUI"," ")</f>
        <v xml:space="preserve"> </v>
      </c>
      <c r="S6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230</v>
      </c>
      <c r="T63" s="2">
        <f>IF(Tableau1[[#This Row],[STATUT DE REPONSE]]="TRAITE",MAX(0,Tableau1[[#This Row],[DELAI DE TRAITEMENT]]-Tableau1[[#This Row],[DELAI DE REPONSE]]),$X$1-Tableau1[[#This Row],[Enregistré le]])</f>
        <v>200</v>
      </c>
      <c r="U63" s="2" t="str">
        <f>IF(Tableau1[[#This Row],[DELAI DE SOUFFRANCE]]&gt;0,"Non conforme","Conforme")</f>
        <v>Non conforme</v>
      </c>
      <c r="V63" s="2" t="str">
        <f>IF(Tableau1[[#This Row],[Type de courrier]]="Réclamation","Réclamation","")</f>
        <v/>
      </c>
      <c r="X63"/>
      <c r="Y63"/>
    </row>
    <row r="64" spans="2:25" x14ac:dyDescent="0.25">
      <c r="B64" t="s">
        <v>21</v>
      </c>
      <c r="D64">
        <v>20006196</v>
      </c>
      <c r="E64" s="1">
        <v>43860</v>
      </c>
      <c r="F64" s="1">
        <v>43855</v>
      </c>
      <c r="I64" s="1">
        <v>43906</v>
      </c>
      <c r="J64" s="1">
        <v>44930</v>
      </c>
      <c r="L64" t="s">
        <v>11</v>
      </c>
      <c r="M64">
        <f>YEAR(Tableau1[[#This Row],[Enregistré le]])</f>
        <v>2020</v>
      </c>
      <c r="N64" s="2" t="str">
        <f t="shared" ref="N64:N127" si="1">IF(OR(L64="Appui",L64="Elément de réponse"),"Appui",IF(L64="Information","Info","Réponse"))</f>
        <v>Réponse</v>
      </c>
      <c r="O64" s="2">
        <f>Tableau1[[#This Row],[Attribué le]]-Tableau1[[#This Row],[Enregistré le]]</f>
        <v>1070</v>
      </c>
      <c r="P64" s="3" t="str">
        <f>IF(Tableau1[[#This Row],[ATTRIBUTION]]="Appui","15",IF(Tableau1[[#This Row],[ATTRIBUTION]]="Réponse","30","0"))</f>
        <v>30</v>
      </c>
      <c r="Q64" s="2" t="str">
        <f>IF(OR((Tableau1[[#This Row],[Traité le]]&gt;0),(Tableau1[[#This Row],[A/R envoyé le]]&gt;0)),"TRAITE","NON TRAITE")</f>
        <v>TRAITE</v>
      </c>
      <c r="R64" s="2" t="str">
        <f>IF(AND(Tableau1[[#This Row],[ATTRIBUTION]]="Réponse",Tableau1[[#This Row],[A/R envoyé le]]&gt;0),"OUI"," ")</f>
        <v xml:space="preserve"> </v>
      </c>
      <c r="S6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46</v>
      </c>
      <c r="T64" s="2">
        <f>IF(Tableau1[[#This Row],[STATUT DE REPONSE]]="TRAITE",MAX(0,Tableau1[[#This Row],[DELAI DE TRAITEMENT]]-Tableau1[[#This Row],[DELAI DE REPONSE]]),$X$1-Tableau1[[#This Row],[Enregistré le]])</f>
        <v>16</v>
      </c>
      <c r="U64" s="2" t="str">
        <f>IF(Tableau1[[#This Row],[DELAI DE SOUFFRANCE]]&gt;0,"Non conforme","Conforme")</f>
        <v>Non conforme</v>
      </c>
      <c r="V64" s="2" t="str">
        <f>IF(Tableau1[[#This Row],[Type de courrier]]="Réclamation","Réclamation","")</f>
        <v/>
      </c>
      <c r="X64"/>
      <c r="Y64"/>
    </row>
    <row r="65" spans="2:25" x14ac:dyDescent="0.25">
      <c r="B65" t="s">
        <v>21</v>
      </c>
      <c r="D65">
        <v>20006547</v>
      </c>
      <c r="E65" s="1">
        <v>43864</v>
      </c>
      <c r="F65" s="1">
        <v>43859</v>
      </c>
      <c r="I65" s="1">
        <v>44062</v>
      </c>
      <c r="J65" s="1">
        <v>43864</v>
      </c>
      <c r="L65" t="s">
        <v>11</v>
      </c>
      <c r="M65">
        <f>YEAR(Tableau1[[#This Row],[Enregistré le]])</f>
        <v>2020</v>
      </c>
      <c r="N65" s="2" t="str">
        <f t="shared" si="1"/>
        <v>Réponse</v>
      </c>
      <c r="O65" s="2">
        <f>Tableau1[[#This Row],[Attribué le]]-Tableau1[[#This Row],[Enregistré le]]</f>
        <v>0</v>
      </c>
      <c r="P65" s="3" t="str">
        <f>IF(Tableau1[[#This Row],[ATTRIBUTION]]="Appui","15",IF(Tableau1[[#This Row],[ATTRIBUTION]]="Réponse","30","0"))</f>
        <v>30</v>
      </c>
      <c r="Q65" s="2" t="str">
        <f>IF(OR((Tableau1[[#This Row],[Traité le]]&gt;0),(Tableau1[[#This Row],[A/R envoyé le]]&gt;0)),"TRAITE","NON TRAITE")</f>
        <v>TRAITE</v>
      </c>
      <c r="R65" s="2" t="str">
        <f>IF(AND(Tableau1[[#This Row],[ATTRIBUTION]]="Réponse",Tableau1[[#This Row],[A/R envoyé le]]&gt;0),"OUI"," ")</f>
        <v xml:space="preserve"> </v>
      </c>
      <c r="S6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198</v>
      </c>
      <c r="T65" s="2">
        <f>IF(Tableau1[[#This Row],[STATUT DE REPONSE]]="TRAITE",MAX(0,Tableau1[[#This Row],[DELAI DE TRAITEMENT]]-Tableau1[[#This Row],[DELAI DE REPONSE]]),$X$1-Tableau1[[#This Row],[Enregistré le]])</f>
        <v>168</v>
      </c>
      <c r="U65" s="2" t="str">
        <f>IF(Tableau1[[#This Row],[DELAI DE SOUFFRANCE]]&gt;0,"Non conforme","Conforme")</f>
        <v>Non conforme</v>
      </c>
      <c r="V65" s="2" t="str">
        <f>IF(Tableau1[[#This Row],[Type de courrier]]="Réclamation","Réclamation","")</f>
        <v/>
      </c>
      <c r="X65"/>
      <c r="Y65"/>
    </row>
    <row r="66" spans="2:25" x14ac:dyDescent="0.25">
      <c r="B66" t="s">
        <v>21</v>
      </c>
      <c r="D66">
        <v>20007217</v>
      </c>
      <c r="E66" s="1">
        <v>43866</v>
      </c>
      <c r="F66" s="1">
        <v>43861</v>
      </c>
      <c r="I66" s="1">
        <v>44140</v>
      </c>
      <c r="J66" s="1">
        <v>43881</v>
      </c>
      <c r="L66" t="s">
        <v>11</v>
      </c>
      <c r="M66">
        <f>YEAR(Tableau1[[#This Row],[Enregistré le]])</f>
        <v>2020</v>
      </c>
      <c r="N66" s="2" t="str">
        <f t="shared" si="1"/>
        <v>Réponse</v>
      </c>
      <c r="O66" s="2">
        <f>Tableau1[[#This Row],[Attribué le]]-Tableau1[[#This Row],[Enregistré le]]</f>
        <v>15</v>
      </c>
      <c r="P66" s="3" t="str">
        <f>IF(Tableau1[[#This Row],[ATTRIBUTION]]="Appui","15",IF(Tableau1[[#This Row],[ATTRIBUTION]]="Réponse","30","0"))</f>
        <v>30</v>
      </c>
      <c r="Q66" s="2" t="str">
        <f>IF(OR((Tableau1[[#This Row],[Traité le]]&gt;0),(Tableau1[[#This Row],[A/R envoyé le]]&gt;0)),"TRAITE","NON TRAITE")</f>
        <v>TRAITE</v>
      </c>
      <c r="R66" s="2" t="str">
        <f>IF(AND(Tableau1[[#This Row],[ATTRIBUTION]]="Réponse",Tableau1[[#This Row],[A/R envoyé le]]&gt;0),"OUI"," ")</f>
        <v xml:space="preserve"> </v>
      </c>
      <c r="S6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259</v>
      </c>
      <c r="T66" s="2">
        <f>IF(Tableau1[[#This Row],[STATUT DE REPONSE]]="TRAITE",MAX(0,Tableau1[[#This Row],[DELAI DE TRAITEMENT]]-Tableau1[[#This Row],[DELAI DE REPONSE]]),$X$1-Tableau1[[#This Row],[Enregistré le]])</f>
        <v>229</v>
      </c>
      <c r="U66" s="2" t="str">
        <f>IF(Tableau1[[#This Row],[DELAI DE SOUFFRANCE]]&gt;0,"Non conforme","Conforme")</f>
        <v>Non conforme</v>
      </c>
      <c r="V66" s="2" t="str">
        <f>IF(Tableau1[[#This Row],[Type de courrier]]="Réclamation","Réclamation","")</f>
        <v/>
      </c>
      <c r="X66"/>
      <c r="Y66"/>
    </row>
    <row r="67" spans="2:25" x14ac:dyDescent="0.25">
      <c r="B67" t="s">
        <v>21</v>
      </c>
      <c r="D67">
        <v>20008696</v>
      </c>
      <c r="E67" s="1">
        <v>43872</v>
      </c>
      <c r="F67" s="1">
        <v>43859</v>
      </c>
      <c r="I67" s="1">
        <v>43875</v>
      </c>
      <c r="J67" s="1">
        <v>43872</v>
      </c>
      <c r="L67" t="s">
        <v>11</v>
      </c>
      <c r="M67">
        <f>YEAR(Tableau1[[#This Row],[Enregistré le]])</f>
        <v>2020</v>
      </c>
      <c r="N67" s="2" t="str">
        <f t="shared" si="1"/>
        <v>Réponse</v>
      </c>
      <c r="O67" s="2">
        <f>Tableau1[[#This Row],[Attribué le]]-Tableau1[[#This Row],[Enregistré le]]</f>
        <v>0</v>
      </c>
      <c r="P67" s="3" t="str">
        <f>IF(Tableau1[[#This Row],[ATTRIBUTION]]="Appui","15",IF(Tableau1[[#This Row],[ATTRIBUTION]]="Réponse","30","0"))</f>
        <v>30</v>
      </c>
      <c r="Q67" s="2" t="str">
        <f>IF(OR((Tableau1[[#This Row],[Traité le]]&gt;0),(Tableau1[[#This Row],[A/R envoyé le]]&gt;0)),"TRAITE","NON TRAITE")</f>
        <v>TRAITE</v>
      </c>
      <c r="R67" s="2" t="str">
        <f>IF(AND(Tableau1[[#This Row],[ATTRIBUTION]]="Réponse",Tableau1[[#This Row],[A/R envoyé le]]&gt;0),"OUI"," ")</f>
        <v xml:space="preserve"> </v>
      </c>
      <c r="S6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</v>
      </c>
      <c r="T67" s="2">
        <f>IF(Tableau1[[#This Row],[STATUT DE REPONSE]]="TRAITE",MAX(0,Tableau1[[#This Row],[DELAI DE TRAITEMENT]]-Tableau1[[#This Row],[DELAI DE REPONSE]]),$X$1-Tableau1[[#This Row],[Enregistré le]])</f>
        <v>0</v>
      </c>
      <c r="U67" s="2" t="str">
        <f>IF(Tableau1[[#This Row],[DELAI DE SOUFFRANCE]]&gt;0,"Non conforme","Conforme")</f>
        <v>Conforme</v>
      </c>
      <c r="V67" s="2" t="str">
        <f>IF(Tableau1[[#This Row],[Type de courrier]]="Réclamation","Réclamation","")</f>
        <v/>
      </c>
      <c r="X67"/>
      <c r="Y67"/>
    </row>
    <row r="68" spans="2:25" x14ac:dyDescent="0.25">
      <c r="B68" t="s">
        <v>21</v>
      </c>
      <c r="D68">
        <v>20008717</v>
      </c>
      <c r="E68" s="1">
        <v>43872</v>
      </c>
      <c r="F68" s="1">
        <v>43868</v>
      </c>
      <c r="I68" s="1">
        <v>44372</v>
      </c>
      <c r="J68" s="1">
        <v>43872</v>
      </c>
      <c r="L68" t="s">
        <v>11</v>
      </c>
      <c r="M68">
        <f>YEAR(Tableau1[[#This Row],[Enregistré le]])</f>
        <v>2020</v>
      </c>
      <c r="N68" s="2" t="str">
        <f t="shared" si="1"/>
        <v>Réponse</v>
      </c>
      <c r="O68" s="2">
        <f>Tableau1[[#This Row],[Attribué le]]-Tableau1[[#This Row],[Enregistré le]]</f>
        <v>0</v>
      </c>
      <c r="P68" s="3" t="str">
        <f>IF(Tableau1[[#This Row],[ATTRIBUTION]]="Appui","15",IF(Tableau1[[#This Row],[ATTRIBUTION]]="Réponse","30","0"))</f>
        <v>30</v>
      </c>
      <c r="Q68" s="2" t="str">
        <f>IF(OR((Tableau1[[#This Row],[Traité le]]&gt;0),(Tableau1[[#This Row],[A/R envoyé le]]&gt;0)),"TRAITE","NON TRAITE")</f>
        <v>TRAITE</v>
      </c>
      <c r="R68" s="2" t="str">
        <f>IF(AND(Tableau1[[#This Row],[ATTRIBUTION]]="Réponse",Tableau1[[#This Row],[A/R envoyé le]]&gt;0),"OUI"," ")</f>
        <v xml:space="preserve"> </v>
      </c>
      <c r="S6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500</v>
      </c>
      <c r="T68" s="2">
        <f>IF(Tableau1[[#This Row],[STATUT DE REPONSE]]="TRAITE",MAX(0,Tableau1[[#This Row],[DELAI DE TRAITEMENT]]-Tableau1[[#This Row],[DELAI DE REPONSE]]),$X$1-Tableau1[[#This Row],[Enregistré le]])</f>
        <v>470</v>
      </c>
      <c r="U68" s="2" t="str">
        <f>IF(Tableau1[[#This Row],[DELAI DE SOUFFRANCE]]&gt;0,"Non conforme","Conforme")</f>
        <v>Non conforme</v>
      </c>
      <c r="V68" s="2" t="str">
        <f>IF(Tableau1[[#This Row],[Type de courrier]]="Réclamation","Réclamation","")</f>
        <v/>
      </c>
      <c r="X68"/>
      <c r="Y68"/>
    </row>
    <row r="69" spans="2:25" x14ac:dyDescent="0.25">
      <c r="B69" t="s">
        <v>21</v>
      </c>
      <c r="D69">
        <v>20009027</v>
      </c>
      <c r="E69" s="1">
        <v>43873</v>
      </c>
      <c r="F69" s="1">
        <v>43861</v>
      </c>
      <c r="I69" s="1">
        <v>43899</v>
      </c>
      <c r="J69" s="1">
        <v>43873</v>
      </c>
      <c r="L69" t="s">
        <v>12</v>
      </c>
      <c r="M69">
        <f>YEAR(Tableau1[[#This Row],[Enregistré le]])</f>
        <v>2020</v>
      </c>
      <c r="N69" s="2" t="str">
        <f t="shared" si="1"/>
        <v>Réponse</v>
      </c>
      <c r="O69" s="2">
        <f>Tableau1[[#This Row],[Attribué le]]-Tableau1[[#This Row],[Enregistré le]]</f>
        <v>0</v>
      </c>
      <c r="P69" s="3" t="str">
        <f>IF(Tableau1[[#This Row],[ATTRIBUTION]]="Appui","15",IF(Tableau1[[#This Row],[ATTRIBUTION]]="Réponse","30","0"))</f>
        <v>30</v>
      </c>
      <c r="Q69" s="2" t="str">
        <f>IF(OR((Tableau1[[#This Row],[Traité le]]&gt;0),(Tableau1[[#This Row],[A/R envoyé le]]&gt;0)),"TRAITE","NON TRAITE")</f>
        <v>TRAITE</v>
      </c>
      <c r="R69" s="2" t="str">
        <f>IF(AND(Tableau1[[#This Row],[ATTRIBUTION]]="Réponse",Tableau1[[#This Row],[A/R envoyé le]]&gt;0),"OUI"," ")</f>
        <v xml:space="preserve"> </v>
      </c>
      <c r="S6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26</v>
      </c>
      <c r="T69" s="2">
        <f>IF(Tableau1[[#This Row],[STATUT DE REPONSE]]="TRAITE",MAX(0,Tableau1[[#This Row],[DELAI DE TRAITEMENT]]-Tableau1[[#This Row],[DELAI DE REPONSE]]),$X$1-Tableau1[[#This Row],[Enregistré le]])</f>
        <v>0</v>
      </c>
      <c r="U69" s="2" t="str">
        <f>IF(Tableau1[[#This Row],[DELAI DE SOUFFRANCE]]&gt;0,"Non conforme","Conforme")</f>
        <v>Conforme</v>
      </c>
      <c r="V69" s="2" t="str">
        <f>IF(Tableau1[[#This Row],[Type de courrier]]="Réclamation","Réclamation","")</f>
        <v/>
      </c>
      <c r="X69"/>
      <c r="Y69"/>
    </row>
    <row r="70" spans="2:25" x14ac:dyDescent="0.25">
      <c r="B70" t="s">
        <v>21</v>
      </c>
      <c r="D70">
        <v>20009773</v>
      </c>
      <c r="E70" s="1">
        <v>43875</v>
      </c>
      <c r="F70" s="1">
        <v>43872</v>
      </c>
      <c r="I70" s="1">
        <v>43964</v>
      </c>
      <c r="J70" s="1">
        <v>43880</v>
      </c>
      <c r="L70" t="s">
        <v>11</v>
      </c>
      <c r="M70">
        <f>YEAR(Tableau1[[#This Row],[Enregistré le]])</f>
        <v>2020</v>
      </c>
      <c r="N70" s="2" t="str">
        <f t="shared" si="1"/>
        <v>Réponse</v>
      </c>
      <c r="O70" s="2">
        <f>Tableau1[[#This Row],[Attribué le]]-Tableau1[[#This Row],[Enregistré le]]</f>
        <v>5</v>
      </c>
      <c r="P70" s="3" t="str">
        <f>IF(Tableau1[[#This Row],[ATTRIBUTION]]="Appui","15",IF(Tableau1[[#This Row],[ATTRIBUTION]]="Réponse","30","0"))</f>
        <v>30</v>
      </c>
      <c r="Q70" s="2" t="str">
        <f>IF(OR((Tableau1[[#This Row],[Traité le]]&gt;0),(Tableau1[[#This Row],[A/R envoyé le]]&gt;0)),"TRAITE","NON TRAITE")</f>
        <v>TRAITE</v>
      </c>
      <c r="R70" s="2" t="str">
        <f>IF(AND(Tableau1[[#This Row],[ATTRIBUTION]]="Réponse",Tableau1[[#This Row],[A/R envoyé le]]&gt;0),"OUI"," ")</f>
        <v xml:space="preserve"> </v>
      </c>
      <c r="S7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84</v>
      </c>
      <c r="T70" s="2">
        <f>IF(Tableau1[[#This Row],[STATUT DE REPONSE]]="TRAITE",MAX(0,Tableau1[[#This Row],[DELAI DE TRAITEMENT]]-Tableau1[[#This Row],[DELAI DE REPONSE]]),$X$1-Tableau1[[#This Row],[Enregistré le]])</f>
        <v>54</v>
      </c>
      <c r="U70" s="2" t="str">
        <f>IF(Tableau1[[#This Row],[DELAI DE SOUFFRANCE]]&gt;0,"Non conforme","Conforme")</f>
        <v>Non conforme</v>
      </c>
      <c r="V70" s="2" t="str">
        <f>IF(Tableau1[[#This Row],[Type de courrier]]="Réclamation","Réclamation","")</f>
        <v/>
      </c>
      <c r="X70"/>
      <c r="Y70"/>
    </row>
    <row r="71" spans="2:25" x14ac:dyDescent="0.25">
      <c r="B71" t="s">
        <v>21</v>
      </c>
      <c r="D71" t="s">
        <v>88</v>
      </c>
      <c r="E71" s="1">
        <v>43878</v>
      </c>
      <c r="F71" s="1">
        <v>43874</v>
      </c>
      <c r="I71" s="1">
        <v>43880</v>
      </c>
      <c r="J71" s="1">
        <v>43880</v>
      </c>
      <c r="L71" t="s">
        <v>24</v>
      </c>
      <c r="M71">
        <f>YEAR(Tableau1[[#This Row],[Enregistré le]])</f>
        <v>2020</v>
      </c>
      <c r="N71" s="2" t="str">
        <f t="shared" si="1"/>
        <v>Appui</v>
      </c>
      <c r="O71" s="2">
        <f>Tableau1[[#This Row],[Attribué le]]-Tableau1[[#This Row],[Enregistré le]]</f>
        <v>2</v>
      </c>
      <c r="P71" s="3" t="str">
        <f>IF(Tableau1[[#This Row],[ATTRIBUTION]]="Appui","15",IF(Tableau1[[#This Row],[ATTRIBUTION]]="Réponse","30","0"))</f>
        <v>15</v>
      </c>
      <c r="Q71" s="2" t="str">
        <f>IF(OR((Tableau1[[#This Row],[Traité le]]&gt;0),(Tableau1[[#This Row],[A/R envoyé le]]&gt;0)),"TRAITE","NON TRAITE")</f>
        <v>TRAITE</v>
      </c>
      <c r="R71" s="2" t="str">
        <f>IF(AND(Tableau1[[#This Row],[ATTRIBUTION]]="Réponse",Tableau1[[#This Row],[A/R envoyé le]]&gt;0),"OUI"," ")</f>
        <v xml:space="preserve"> </v>
      </c>
      <c r="S7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</v>
      </c>
      <c r="T71" s="2">
        <f>IF(Tableau1[[#This Row],[STATUT DE REPONSE]]="TRAITE",MAX(0,Tableau1[[#This Row],[DELAI DE TRAITEMENT]]-Tableau1[[#This Row],[DELAI DE REPONSE]]),$X$1-Tableau1[[#This Row],[Enregistré le]])</f>
        <v>0</v>
      </c>
      <c r="U71" s="2" t="str">
        <f>IF(Tableau1[[#This Row],[DELAI DE SOUFFRANCE]]&gt;0,"Non conforme","Conforme")</f>
        <v>Conforme</v>
      </c>
      <c r="V71" s="2" t="str">
        <f>IF(Tableau1[[#This Row],[Type de courrier]]="Réclamation","Réclamation","")</f>
        <v/>
      </c>
      <c r="X71"/>
      <c r="Y71"/>
    </row>
    <row r="72" spans="2:25" x14ac:dyDescent="0.25">
      <c r="B72" t="s">
        <v>21</v>
      </c>
      <c r="D72">
        <v>20010169</v>
      </c>
      <c r="E72" s="1">
        <v>43879</v>
      </c>
      <c r="F72" s="1">
        <v>43504</v>
      </c>
      <c r="I72" s="1">
        <v>44158</v>
      </c>
      <c r="J72" s="1">
        <v>43879</v>
      </c>
      <c r="L72" t="s">
        <v>11</v>
      </c>
      <c r="M72">
        <f>YEAR(Tableau1[[#This Row],[Enregistré le]])</f>
        <v>2020</v>
      </c>
      <c r="N72" s="2" t="str">
        <f t="shared" si="1"/>
        <v>Réponse</v>
      </c>
      <c r="O72" s="2">
        <f>Tableau1[[#This Row],[Attribué le]]-Tableau1[[#This Row],[Enregistré le]]</f>
        <v>0</v>
      </c>
      <c r="P72" s="3" t="str">
        <f>IF(Tableau1[[#This Row],[ATTRIBUTION]]="Appui","15",IF(Tableau1[[#This Row],[ATTRIBUTION]]="Réponse","30","0"))</f>
        <v>30</v>
      </c>
      <c r="Q72" s="2" t="str">
        <f>IF(OR((Tableau1[[#This Row],[Traité le]]&gt;0),(Tableau1[[#This Row],[A/R envoyé le]]&gt;0)),"TRAITE","NON TRAITE")</f>
        <v>TRAITE</v>
      </c>
      <c r="R72" s="2" t="str">
        <f>IF(AND(Tableau1[[#This Row],[ATTRIBUTION]]="Réponse",Tableau1[[#This Row],[A/R envoyé le]]&gt;0),"OUI"," ")</f>
        <v xml:space="preserve"> </v>
      </c>
      <c r="S7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279</v>
      </c>
      <c r="T72" s="2">
        <f>IF(Tableau1[[#This Row],[STATUT DE REPONSE]]="TRAITE",MAX(0,Tableau1[[#This Row],[DELAI DE TRAITEMENT]]-Tableau1[[#This Row],[DELAI DE REPONSE]]),$X$1-Tableau1[[#This Row],[Enregistré le]])</f>
        <v>249</v>
      </c>
      <c r="U72" s="2" t="str">
        <f>IF(Tableau1[[#This Row],[DELAI DE SOUFFRANCE]]&gt;0,"Non conforme","Conforme")</f>
        <v>Non conforme</v>
      </c>
      <c r="V72" s="2" t="str">
        <f>IF(Tableau1[[#This Row],[Type de courrier]]="Réclamation","Réclamation","")</f>
        <v/>
      </c>
      <c r="X72"/>
      <c r="Y72"/>
    </row>
    <row r="73" spans="2:25" x14ac:dyDescent="0.25">
      <c r="B73" t="s">
        <v>21</v>
      </c>
      <c r="D73">
        <v>20010184</v>
      </c>
      <c r="E73" s="1">
        <v>43879</v>
      </c>
      <c r="F73" s="1">
        <v>43866</v>
      </c>
      <c r="I73" s="1">
        <v>43984</v>
      </c>
      <c r="J73" s="1">
        <v>43879</v>
      </c>
      <c r="L73" t="s">
        <v>11</v>
      </c>
      <c r="M73">
        <f>YEAR(Tableau1[[#This Row],[Enregistré le]])</f>
        <v>2020</v>
      </c>
      <c r="N73" s="2" t="str">
        <f t="shared" si="1"/>
        <v>Réponse</v>
      </c>
      <c r="O73" s="2">
        <f>Tableau1[[#This Row],[Attribué le]]-Tableau1[[#This Row],[Enregistré le]]</f>
        <v>0</v>
      </c>
      <c r="P73" s="3" t="str">
        <f>IF(Tableau1[[#This Row],[ATTRIBUTION]]="Appui","15",IF(Tableau1[[#This Row],[ATTRIBUTION]]="Réponse","30","0"))</f>
        <v>30</v>
      </c>
      <c r="Q73" s="2" t="str">
        <f>IF(OR((Tableau1[[#This Row],[Traité le]]&gt;0),(Tableau1[[#This Row],[A/R envoyé le]]&gt;0)),"TRAITE","NON TRAITE")</f>
        <v>TRAITE</v>
      </c>
      <c r="R73" s="2" t="str">
        <f>IF(AND(Tableau1[[#This Row],[ATTRIBUTION]]="Réponse",Tableau1[[#This Row],[A/R envoyé le]]&gt;0),"OUI"," ")</f>
        <v xml:space="preserve"> </v>
      </c>
      <c r="S7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105</v>
      </c>
      <c r="T73" s="2">
        <f>IF(Tableau1[[#This Row],[STATUT DE REPONSE]]="TRAITE",MAX(0,Tableau1[[#This Row],[DELAI DE TRAITEMENT]]-Tableau1[[#This Row],[DELAI DE REPONSE]]),$X$1-Tableau1[[#This Row],[Enregistré le]])</f>
        <v>75</v>
      </c>
      <c r="U73" s="2" t="str">
        <f>IF(Tableau1[[#This Row],[DELAI DE SOUFFRANCE]]&gt;0,"Non conforme","Conforme")</f>
        <v>Non conforme</v>
      </c>
      <c r="V73" s="2" t="str">
        <f>IF(Tableau1[[#This Row],[Type de courrier]]="Réclamation","Réclamation","")</f>
        <v/>
      </c>
      <c r="X73"/>
      <c r="Y73"/>
    </row>
    <row r="74" spans="2:25" x14ac:dyDescent="0.25">
      <c r="B74" t="s">
        <v>21</v>
      </c>
      <c r="D74">
        <v>20010664</v>
      </c>
      <c r="E74" s="1">
        <v>43880</v>
      </c>
      <c r="F74" s="1">
        <v>43878</v>
      </c>
      <c r="I74" s="1">
        <v>44182</v>
      </c>
      <c r="J74" s="1">
        <v>44095</v>
      </c>
      <c r="L74" t="s">
        <v>11</v>
      </c>
      <c r="M74">
        <f>YEAR(Tableau1[[#This Row],[Enregistré le]])</f>
        <v>2020</v>
      </c>
      <c r="N74" s="2" t="str">
        <f t="shared" si="1"/>
        <v>Réponse</v>
      </c>
      <c r="O74" s="2">
        <f>Tableau1[[#This Row],[Attribué le]]-Tableau1[[#This Row],[Enregistré le]]</f>
        <v>215</v>
      </c>
      <c r="P74" s="3" t="str">
        <f>IF(Tableau1[[#This Row],[ATTRIBUTION]]="Appui","15",IF(Tableau1[[#This Row],[ATTRIBUTION]]="Réponse","30","0"))</f>
        <v>30</v>
      </c>
      <c r="Q74" s="2" t="str">
        <f>IF(OR((Tableau1[[#This Row],[Traité le]]&gt;0),(Tableau1[[#This Row],[A/R envoyé le]]&gt;0)),"TRAITE","NON TRAITE")</f>
        <v>TRAITE</v>
      </c>
      <c r="R74" s="2" t="str">
        <f>IF(AND(Tableau1[[#This Row],[ATTRIBUTION]]="Réponse",Tableau1[[#This Row],[A/R envoyé le]]&gt;0),"OUI"," ")</f>
        <v xml:space="preserve"> </v>
      </c>
      <c r="S7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87</v>
      </c>
      <c r="T74" s="2">
        <f>IF(Tableau1[[#This Row],[STATUT DE REPONSE]]="TRAITE",MAX(0,Tableau1[[#This Row],[DELAI DE TRAITEMENT]]-Tableau1[[#This Row],[DELAI DE REPONSE]]),$X$1-Tableau1[[#This Row],[Enregistré le]])</f>
        <v>57</v>
      </c>
      <c r="U74" s="2" t="str">
        <f>IF(Tableau1[[#This Row],[DELAI DE SOUFFRANCE]]&gt;0,"Non conforme","Conforme")</f>
        <v>Non conforme</v>
      </c>
      <c r="V74" s="2" t="str">
        <f>IF(Tableau1[[#This Row],[Type de courrier]]="Réclamation","Réclamation","")</f>
        <v/>
      </c>
      <c r="X74"/>
      <c r="Y74"/>
    </row>
    <row r="75" spans="2:25" x14ac:dyDescent="0.25">
      <c r="B75" t="s">
        <v>21</v>
      </c>
      <c r="D75">
        <v>20012580</v>
      </c>
      <c r="E75" s="1">
        <v>43889</v>
      </c>
      <c r="F75" s="1">
        <v>43886</v>
      </c>
      <c r="I75" s="1">
        <v>43903</v>
      </c>
      <c r="J75" s="1">
        <v>43889</v>
      </c>
      <c r="L75" t="s">
        <v>11</v>
      </c>
      <c r="M75">
        <f>YEAR(Tableau1[[#This Row],[Enregistré le]])</f>
        <v>2020</v>
      </c>
      <c r="N75" s="2" t="str">
        <f t="shared" si="1"/>
        <v>Réponse</v>
      </c>
      <c r="O75" s="2">
        <f>Tableau1[[#This Row],[Attribué le]]-Tableau1[[#This Row],[Enregistré le]]</f>
        <v>0</v>
      </c>
      <c r="P75" s="3" t="str">
        <f>IF(Tableau1[[#This Row],[ATTRIBUTION]]="Appui","15",IF(Tableau1[[#This Row],[ATTRIBUTION]]="Réponse","30","0"))</f>
        <v>30</v>
      </c>
      <c r="Q75" s="2" t="str">
        <f>IF(OR((Tableau1[[#This Row],[Traité le]]&gt;0),(Tableau1[[#This Row],[A/R envoyé le]]&gt;0)),"TRAITE","NON TRAITE")</f>
        <v>TRAITE</v>
      </c>
      <c r="R75" s="2" t="str">
        <f>IF(AND(Tableau1[[#This Row],[ATTRIBUTION]]="Réponse",Tableau1[[#This Row],[A/R envoyé le]]&gt;0),"OUI"," ")</f>
        <v xml:space="preserve"> </v>
      </c>
      <c r="S7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14</v>
      </c>
      <c r="T75" s="2">
        <f>IF(Tableau1[[#This Row],[STATUT DE REPONSE]]="TRAITE",MAX(0,Tableau1[[#This Row],[DELAI DE TRAITEMENT]]-Tableau1[[#This Row],[DELAI DE REPONSE]]),$X$1-Tableau1[[#This Row],[Enregistré le]])</f>
        <v>0</v>
      </c>
      <c r="U75" s="2" t="str">
        <f>IF(Tableau1[[#This Row],[DELAI DE SOUFFRANCE]]&gt;0,"Non conforme","Conforme")</f>
        <v>Conforme</v>
      </c>
      <c r="V75" s="2" t="str">
        <f>IF(Tableau1[[#This Row],[Type de courrier]]="Réclamation","Réclamation","")</f>
        <v/>
      </c>
      <c r="X75"/>
      <c r="Y75"/>
    </row>
    <row r="76" spans="2:25" x14ac:dyDescent="0.25">
      <c r="B76" t="s">
        <v>21</v>
      </c>
      <c r="D76">
        <v>20012843</v>
      </c>
      <c r="E76" s="1">
        <v>43892</v>
      </c>
      <c r="F76" s="1">
        <v>43887</v>
      </c>
      <c r="I76" s="1">
        <v>44085</v>
      </c>
      <c r="J76" s="1">
        <v>43895</v>
      </c>
      <c r="L76" t="s">
        <v>11</v>
      </c>
      <c r="M76">
        <f>YEAR(Tableau1[[#This Row],[Enregistré le]])</f>
        <v>2020</v>
      </c>
      <c r="N76" s="2" t="str">
        <f t="shared" si="1"/>
        <v>Réponse</v>
      </c>
      <c r="O76" s="2">
        <f>Tableau1[[#This Row],[Attribué le]]-Tableau1[[#This Row],[Enregistré le]]</f>
        <v>3</v>
      </c>
      <c r="P76" s="3" t="str">
        <f>IF(Tableau1[[#This Row],[ATTRIBUTION]]="Appui","15",IF(Tableau1[[#This Row],[ATTRIBUTION]]="Réponse","30","0"))</f>
        <v>30</v>
      </c>
      <c r="Q76" s="2" t="str">
        <f>IF(OR((Tableau1[[#This Row],[Traité le]]&gt;0),(Tableau1[[#This Row],[A/R envoyé le]]&gt;0)),"TRAITE","NON TRAITE")</f>
        <v>TRAITE</v>
      </c>
      <c r="R76" s="2" t="str">
        <f>IF(AND(Tableau1[[#This Row],[ATTRIBUTION]]="Réponse",Tableau1[[#This Row],[A/R envoyé le]]&gt;0),"OUI"," ")</f>
        <v xml:space="preserve"> </v>
      </c>
      <c r="S7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190</v>
      </c>
      <c r="T76" s="2">
        <f>IF(Tableau1[[#This Row],[STATUT DE REPONSE]]="TRAITE",MAX(0,Tableau1[[#This Row],[DELAI DE TRAITEMENT]]-Tableau1[[#This Row],[DELAI DE REPONSE]]),$X$1-Tableau1[[#This Row],[Enregistré le]])</f>
        <v>160</v>
      </c>
      <c r="U76" s="2" t="str">
        <f>IF(Tableau1[[#This Row],[DELAI DE SOUFFRANCE]]&gt;0,"Non conforme","Conforme")</f>
        <v>Non conforme</v>
      </c>
      <c r="V76" s="2" t="str">
        <f>IF(Tableau1[[#This Row],[Type de courrier]]="Réclamation","Réclamation","")</f>
        <v/>
      </c>
      <c r="X76"/>
      <c r="Y76"/>
    </row>
    <row r="77" spans="2:25" x14ac:dyDescent="0.25">
      <c r="B77" t="s">
        <v>21</v>
      </c>
      <c r="D77">
        <v>20012845</v>
      </c>
      <c r="E77" s="1">
        <v>43892</v>
      </c>
      <c r="F77" s="1">
        <v>43886</v>
      </c>
      <c r="I77" s="1">
        <v>43965</v>
      </c>
      <c r="J77" s="1">
        <v>43894</v>
      </c>
      <c r="L77" t="s">
        <v>11</v>
      </c>
      <c r="M77">
        <f>YEAR(Tableau1[[#This Row],[Enregistré le]])</f>
        <v>2020</v>
      </c>
      <c r="N77" s="2" t="str">
        <f t="shared" si="1"/>
        <v>Réponse</v>
      </c>
      <c r="O77" s="2">
        <f>Tableau1[[#This Row],[Attribué le]]-Tableau1[[#This Row],[Enregistré le]]</f>
        <v>2</v>
      </c>
      <c r="P77" s="3" t="str">
        <f>IF(Tableau1[[#This Row],[ATTRIBUTION]]="Appui","15",IF(Tableau1[[#This Row],[ATTRIBUTION]]="Réponse","30","0"))</f>
        <v>30</v>
      </c>
      <c r="Q77" s="2" t="str">
        <f>IF(OR((Tableau1[[#This Row],[Traité le]]&gt;0),(Tableau1[[#This Row],[A/R envoyé le]]&gt;0)),"TRAITE","NON TRAITE")</f>
        <v>TRAITE</v>
      </c>
      <c r="R77" s="2" t="str">
        <f>IF(AND(Tableau1[[#This Row],[ATTRIBUTION]]="Réponse",Tableau1[[#This Row],[A/R envoyé le]]&gt;0),"OUI"," ")</f>
        <v xml:space="preserve"> </v>
      </c>
      <c r="S7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71</v>
      </c>
      <c r="T77" s="2">
        <f>IF(Tableau1[[#This Row],[STATUT DE REPONSE]]="TRAITE",MAX(0,Tableau1[[#This Row],[DELAI DE TRAITEMENT]]-Tableau1[[#This Row],[DELAI DE REPONSE]]),$X$1-Tableau1[[#This Row],[Enregistré le]])</f>
        <v>41</v>
      </c>
      <c r="U77" s="2" t="str">
        <f>IF(Tableau1[[#This Row],[DELAI DE SOUFFRANCE]]&gt;0,"Non conforme","Conforme")</f>
        <v>Non conforme</v>
      </c>
      <c r="V77" s="2" t="str">
        <f>IF(Tableau1[[#This Row],[Type de courrier]]="Réclamation","Réclamation","")</f>
        <v/>
      </c>
      <c r="X77"/>
      <c r="Y77"/>
    </row>
    <row r="78" spans="2:25" x14ac:dyDescent="0.25">
      <c r="B78" t="s">
        <v>21</v>
      </c>
      <c r="D78">
        <v>20012849</v>
      </c>
      <c r="E78" s="1">
        <v>43892</v>
      </c>
      <c r="F78" s="1">
        <v>43887</v>
      </c>
      <c r="I78" s="1">
        <v>43899</v>
      </c>
      <c r="J78" s="1">
        <v>44917</v>
      </c>
      <c r="L78" t="s">
        <v>11</v>
      </c>
      <c r="M78">
        <f>YEAR(Tableau1[[#This Row],[Enregistré le]])</f>
        <v>2020</v>
      </c>
      <c r="N78" s="2" t="str">
        <f t="shared" si="1"/>
        <v>Réponse</v>
      </c>
      <c r="O78" s="2">
        <f>Tableau1[[#This Row],[Attribué le]]-Tableau1[[#This Row],[Enregistré le]]</f>
        <v>1025</v>
      </c>
      <c r="P78" s="3" t="str">
        <f>IF(Tableau1[[#This Row],[ATTRIBUTION]]="Appui","15",IF(Tableau1[[#This Row],[ATTRIBUTION]]="Réponse","30","0"))</f>
        <v>30</v>
      </c>
      <c r="Q78" s="2" t="str">
        <f>IF(OR((Tableau1[[#This Row],[Traité le]]&gt;0),(Tableau1[[#This Row],[A/R envoyé le]]&gt;0)),"TRAITE","NON TRAITE")</f>
        <v>TRAITE</v>
      </c>
      <c r="R78" s="2" t="str">
        <f>IF(AND(Tableau1[[#This Row],[ATTRIBUTION]]="Réponse",Tableau1[[#This Row],[A/R envoyé le]]&gt;0),"OUI"," ")</f>
        <v xml:space="preserve"> </v>
      </c>
      <c r="S7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78" s="2">
        <f>IF(Tableau1[[#This Row],[STATUT DE REPONSE]]="TRAITE",MAX(0,Tableau1[[#This Row],[DELAI DE TRAITEMENT]]-Tableau1[[#This Row],[DELAI DE REPONSE]]),$X$1-Tableau1[[#This Row],[Enregistré le]])</f>
        <v>0</v>
      </c>
      <c r="U78" s="2" t="str">
        <f>IF(Tableau1[[#This Row],[DELAI DE SOUFFRANCE]]&gt;0,"Non conforme","Conforme")</f>
        <v>Conforme</v>
      </c>
      <c r="V78" s="2" t="str">
        <f>IF(Tableau1[[#This Row],[Type de courrier]]="Réclamation","Réclamation","")</f>
        <v/>
      </c>
      <c r="X78"/>
      <c r="Y78"/>
    </row>
    <row r="79" spans="2:25" x14ac:dyDescent="0.25">
      <c r="B79" t="s">
        <v>21</v>
      </c>
      <c r="D79">
        <v>20012850</v>
      </c>
      <c r="E79" s="1">
        <v>43892</v>
      </c>
      <c r="F79" s="1">
        <v>43887</v>
      </c>
      <c r="I79" s="1">
        <v>43899</v>
      </c>
      <c r="J79" s="1">
        <v>44917</v>
      </c>
      <c r="L79" t="s">
        <v>11</v>
      </c>
      <c r="M79">
        <f>YEAR(Tableau1[[#This Row],[Enregistré le]])</f>
        <v>2020</v>
      </c>
      <c r="N79" s="2" t="str">
        <f t="shared" si="1"/>
        <v>Réponse</v>
      </c>
      <c r="O79" s="2">
        <f>Tableau1[[#This Row],[Attribué le]]-Tableau1[[#This Row],[Enregistré le]]</f>
        <v>1025</v>
      </c>
      <c r="P79" s="3" t="str">
        <f>IF(Tableau1[[#This Row],[ATTRIBUTION]]="Appui","15",IF(Tableau1[[#This Row],[ATTRIBUTION]]="Réponse","30","0"))</f>
        <v>30</v>
      </c>
      <c r="Q79" s="2" t="str">
        <f>IF(OR((Tableau1[[#This Row],[Traité le]]&gt;0),(Tableau1[[#This Row],[A/R envoyé le]]&gt;0)),"TRAITE","NON TRAITE")</f>
        <v>TRAITE</v>
      </c>
      <c r="R79" s="2" t="str">
        <f>IF(AND(Tableau1[[#This Row],[ATTRIBUTION]]="Réponse",Tableau1[[#This Row],[A/R envoyé le]]&gt;0),"OUI"," ")</f>
        <v xml:space="preserve"> </v>
      </c>
      <c r="S7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79" s="2">
        <f>IF(Tableau1[[#This Row],[STATUT DE REPONSE]]="TRAITE",MAX(0,Tableau1[[#This Row],[DELAI DE TRAITEMENT]]-Tableau1[[#This Row],[DELAI DE REPONSE]]),$X$1-Tableau1[[#This Row],[Enregistré le]])</f>
        <v>0</v>
      </c>
      <c r="U79" s="2" t="str">
        <f>IF(Tableau1[[#This Row],[DELAI DE SOUFFRANCE]]&gt;0,"Non conforme","Conforme")</f>
        <v>Conforme</v>
      </c>
      <c r="V79" s="2" t="str">
        <f>IF(Tableau1[[#This Row],[Type de courrier]]="Réclamation","Réclamation","")</f>
        <v/>
      </c>
      <c r="X79"/>
      <c r="Y79"/>
    </row>
    <row r="80" spans="2:25" x14ac:dyDescent="0.25">
      <c r="B80" t="s">
        <v>21</v>
      </c>
      <c r="D80">
        <v>20012875</v>
      </c>
      <c r="E80" s="1">
        <v>43892</v>
      </c>
      <c r="F80" s="1">
        <v>43887</v>
      </c>
      <c r="I80" s="1">
        <v>43901</v>
      </c>
      <c r="J80" s="1">
        <v>43894</v>
      </c>
      <c r="L80" t="s">
        <v>11</v>
      </c>
      <c r="M80">
        <f>YEAR(Tableau1[[#This Row],[Enregistré le]])</f>
        <v>2020</v>
      </c>
      <c r="N80" s="2" t="str">
        <f t="shared" si="1"/>
        <v>Réponse</v>
      </c>
      <c r="O80" s="2">
        <f>Tableau1[[#This Row],[Attribué le]]-Tableau1[[#This Row],[Enregistré le]]</f>
        <v>2</v>
      </c>
      <c r="P80" s="3" t="str">
        <f>IF(Tableau1[[#This Row],[ATTRIBUTION]]="Appui","15",IF(Tableau1[[#This Row],[ATTRIBUTION]]="Réponse","30","0"))</f>
        <v>30</v>
      </c>
      <c r="Q80" s="2" t="str">
        <f>IF(OR((Tableau1[[#This Row],[Traité le]]&gt;0),(Tableau1[[#This Row],[A/R envoyé le]]&gt;0)),"TRAITE","NON TRAITE")</f>
        <v>TRAITE</v>
      </c>
      <c r="R80" s="2" t="str">
        <f>IF(AND(Tableau1[[#This Row],[ATTRIBUTION]]="Réponse",Tableau1[[#This Row],[A/R envoyé le]]&gt;0),"OUI"," ")</f>
        <v xml:space="preserve"> </v>
      </c>
      <c r="S8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80" s="2">
        <f>IF(Tableau1[[#This Row],[STATUT DE REPONSE]]="TRAITE",MAX(0,Tableau1[[#This Row],[DELAI DE TRAITEMENT]]-Tableau1[[#This Row],[DELAI DE REPONSE]]),$X$1-Tableau1[[#This Row],[Enregistré le]])</f>
        <v>0</v>
      </c>
      <c r="U80" s="2" t="str">
        <f>IF(Tableau1[[#This Row],[DELAI DE SOUFFRANCE]]&gt;0,"Non conforme","Conforme")</f>
        <v>Conforme</v>
      </c>
      <c r="V80" s="2" t="str">
        <f>IF(Tableau1[[#This Row],[Type de courrier]]="Réclamation","Réclamation","")</f>
        <v/>
      </c>
      <c r="X80"/>
      <c r="Y80"/>
    </row>
    <row r="81" spans="2:25" x14ac:dyDescent="0.25">
      <c r="B81" t="s">
        <v>21</v>
      </c>
      <c r="D81">
        <v>20013065</v>
      </c>
      <c r="E81" s="1">
        <v>43893</v>
      </c>
      <c r="F81" s="1">
        <v>43875</v>
      </c>
      <c r="I81" s="1">
        <v>43899</v>
      </c>
      <c r="J81" s="1">
        <v>43893</v>
      </c>
      <c r="L81" t="s">
        <v>11</v>
      </c>
      <c r="M81">
        <f>YEAR(Tableau1[[#This Row],[Enregistré le]])</f>
        <v>2020</v>
      </c>
      <c r="N81" s="2" t="str">
        <f t="shared" si="1"/>
        <v>Réponse</v>
      </c>
      <c r="O81" s="2">
        <f>Tableau1[[#This Row],[Attribué le]]-Tableau1[[#This Row],[Enregistré le]]</f>
        <v>0</v>
      </c>
      <c r="P81" s="3" t="str">
        <f>IF(Tableau1[[#This Row],[ATTRIBUTION]]="Appui","15",IF(Tableau1[[#This Row],[ATTRIBUTION]]="Réponse","30","0"))</f>
        <v>30</v>
      </c>
      <c r="Q81" s="2" t="str">
        <f>IF(OR((Tableau1[[#This Row],[Traité le]]&gt;0),(Tableau1[[#This Row],[A/R envoyé le]]&gt;0)),"TRAITE","NON TRAITE")</f>
        <v>TRAITE</v>
      </c>
      <c r="R81" s="2" t="str">
        <f>IF(AND(Tableau1[[#This Row],[ATTRIBUTION]]="Réponse",Tableau1[[#This Row],[A/R envoyé le]]&gt;0),"OUI"," ")</f>
        <v xml:space="preserve"> </v>
      </c>
      <c r="S8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</v>
      </c>
      <c r="T81" s="2">
        <f>IF(Tableau1[[#This Row],[STATUT DE REPONSE]]="TRAITE",MAX(0,Tableau1[[#This Row],[DELAI DE TRAITEMENT]]-Tableau1[[#This Row],[DELAI DE REPONSE]]),$X$1-Tableau1[[#This Row],[Enregistré le]])</f>
        <v>0</v>
      </c>
      <c r="U81" s="2" t="str">
        <f>IF(Tableau1[[#This Row],[DELAI DE SOUFFRANCE]]&gt;0,"Non conforme","Conforme")</f>
        <v>Conforme</v>
      </c>
      <c r="V81" s="2" t="str">
        <f>IF(Tableau1[[#This Row],[Type de courrier]]="Réclamation","Réclamation","")</f>
        <v/>
      </c>
      <c r="X81"/>
      <c r="Y81"/>
    </row>
    <row r="82" spans="2:25" x14ac:dyDescent="0.25">
      <c r="B82" t="s">
        <v>21</v>
      </c>
      <c r="D82">
        <v>20013071</v>
      </c>
      <c r="E82" s="1">
        <v>43893</v>
      </c>
      <c r="F82" s="1">
        <v>43882</v>
      </c>
      <c r="I82" s="1">
        <v>44067</v>
      </c>
      <c r="J82" s="1">
        <v>43893</v>
      </c>
      <c r="L82" t="s">
        <v>11</v>
      </c>
      <c r="M82">
        <f>YEAR(Tableau1[[#This Row],[Enregistré le]])</f>
        <v>2020</v>
      </c>
      <c r="N82" s="2" t="str">
        <f t="shared" si="1"/>
        <v>Réponse</v>
      </c>
      <c r="O82" s="2">
        <f>Tableau1[[#This Row],[Attribué le]]-Tableau1[[#This Row],[Enregistré le]]</f>
        <v>0</v>
      </c>
      <c r="P82" s="3" t="str">
        <f>IF(Tableau1[[#This Row],[ATTRIBUTION]]="Appui","15",IF(Tableau1[[#This Row],[ATTRIBUTION]]="Réponse","30","0"))</f>
        <v>30</v>
      </c>
      <c r="Q82" s="2" t="str">
        <f>IF(OR((Tableau1[[#This Row],[Traité le]]&gt;0),(Tableau1[[#This Row],[A/R envoyé le]]&gt;0)),"TRAITE","NON TRAITE")</f>
        <v>TRAITE</v>
      </c>
      <c r="R82" s="2" t="str">
        <f>IF(AND(Tableau1[[#This Row],[ATTRIBUTION]]="Réponse",Tableau1[[#This Row],[A/R envoyé le]]&gt;0),"OUI"," ")</f>
        <v xml:space="preserve"> </v>
      </c>
      <c r="S8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174</v>
      </c>
      <c r="T82" s="2">
        <f>IF(Tableau1[[#This Row],[STATUT DE REPONSE]]="TRAITE",MAX(0,Tableau1[[#This Row],[DELAI DE TRAITEMENT]]-Tableau1[[#This Row],[DELAI DE REPONSE]]),$X$1-Tableau1[[#This Row],[Enregistré le]])</f>
        <v>144</v>
      </c>
      <c r="U82" s="2" t="str">
        <f>IF(Tableau1[[#This Row],[DELAI DE SOUFFRANCE]]&gt;0,"Non conforme","Conforme")</f>
        <v>Non conforme</v>
      </c>
      <c r="V82" s="2" t="str">
        <f>IF(Tableau1[[#This Row],[Type de courrier]]="Réclamation","Réclamation","")</f>
        <v/>
      </c>
      <c r="X82"/>
      <c r="Y82"/>
    </row>
    <row r="83" spans="2:25" x14ac:dyDescent="0.25">
      <c r="B83" t="s">
        <v>21</v>
      </c>
      <c r="D83">
        <v>20013190</v>
      </c>
      <c r="E83" s="1">
        <v>43893</v>
      </c>
      <c r="F83" s="1">
        <v>43881</v>
      </c>
      <c r="I83" s="1">
        <v>43900</v>
      </c>
      <c r="J83" s="1">
        <v>44917</v>
      </c>
      <c r="L83" t="s">
        <v>11</v>
      </c>
      <c r="M83">
        <f>YEAR(Tableau1[[#This Row],[Enregistré le]])</f>
        <v>2020</v>
      </c>
      <c r="N83" s="2" t="str">
        <f t="shared" si="1"/>
        <v>Réponse</v>
      </c>
      <c r="O83" s="2">
        <f>Tableau1[[#This Row],[Attribué le]]-Tableau1[[#This Row],[Enregistré le]]</f>
        <v>1024</v>
      </c>
      <c r="P83" s="3" t="str">
        <f>IF(Tableau1[[#This Row],[ATTRIBUTION]]="Appui","15",IF(Tableau1[[#This Row],[ATTRIBUTION]]="Réponse","30","0"))</f>
        <v>30</v>
      </c>
      <c r="Q83" s="2" t="str">
        <f>IF(OR((Tableau1[[#This Row],[Traité le]]&gt;0),(Tableau1[[#This Row],[A/R envoyé le]]&gt;0)),"TRAITE","NON TRAITE")</f>
        <v>TRAITE</v>
      </c>
      <c r="R83" s="2" t="str">
        <f>IF(AND(Tableau1[[#This Row],[ATTRIBUTION]]="Réponse",Tableau1[[#This Row],[A/R envoyé le]]&gt;0),"OUI"," ")</f>
        <v xml:space="preserve"> </v>
      </c>
      <c r="S8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83" s="2">
        <f>IF(Tableau1[[#This Row],[STATUT DE REPONSE]]="TRAITE",MAX(0,Tableau1[[#This Row],[DELAI DE TRAITEMENT]]-Tableau1[[#This Row],[DELAI DE REPONSE]]),$X$1-Tableau1[[#This Row],[Enregistré le]])</f>
        <v>0</v>
      </c>
      <c r="U83" s="2" t="str">
        <f>IF(Tableau1[[#This Row],[DELAI DE SOUFFRANCE]]&gt;0,"Non conforme","Conforme")</f>
        <v>Conforme</v>
      </c>
      <c r="V83" s="2" t="str">
        <f>IF(Tableau1[[#This Row],[Type de courrier]]="Réclamation","Réclamation","")</f>
        <v/>
      </c>
      <c r="X83"/>
      <c r="Y83"/>
    </row>
    <row r="84" spans="2:25" x14ac:dyDescent="0.25">
      <c r="B84" t="s">
        <v>21</v>
      </c>
      <c r="D84">
        <v>20013194</v>
      </c>
      <c r="E84" s="1">
        <v>43893</v>
      </c>
      <c r="F84" s="1">
        <v>43881</v>
      </c>
      <c r="I84" s="1">
        <v>43900</v>
      </c>
      <c r="J84" s="1">
        <v>44917</v>
      </c>
      <c r="L84" t="s">
        <v>11</v>
      </c>
      <c r="M84">
        <f>YEAR(Tableau1[[#This Row],[Enregistré le]])</f>
        <v>2020</v>
      </c>
      <c r="N84" s="2" t="str">
        <f t="shared" si="1"/>
        <v>Réponse</v>
      </c>
      <c r="O84" s="2">
        <f>Tableau1[[#This Row],[Attribué le]]-Tableau1[[#This Row],[Enregistré le]]</f>
        <v>1024</v>
      </c>
      <c r="P84" s="3" t="str">
        <f>IF(Tableau1[[#This Row],[ATTRIBUTION]]="Appui","15",IF(Tableau1[[#This Row],[ATTRIBUTION]]="Réponse","30","0"))</f>
        <v>30</v>
      </c>
      <c r="Q84" s="2" t="str">
        <f>IF(OR((Tableau1[[#This Row],[Traité le]]&gt;0),(Tableau1[[#This Row],[A/R envoyé le]]&gt;0)),"TRAITE","NON TRAITE")</f>
        <v>TRAITE</v>
      </c>
      <c r="R84" s="2" t="str">
        <f>IF(AND(Tableau1[[#This Row],[ATTRIBUTION]]="Réponse",Tableau1[[#This Row],[A/R envoyé le]]&gt;0),"OUI"," ")</f>
        <v xml:space="preserve"> </v>
      </c>
      <c r="S8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84" s="2">
        <f>IF(Tableau1[[#This Row],[STATUT DE REPONSE]]="TRAITE",MAX(0,Tableau1[[#This Row],[DELAI DE TRAITEMENT]]-Tableau1[[#This Row],[DELAI DE REPONSE]]),$X$1-Tableau1[[#This Row],[Enregistré le]])</f>
        <v>0</v>
      </c>
      <c r="U84" s="2" t="str">
        <f>IF(Tableau1[[#This Row],[DELAI DE SOUFFRANCE]]&gt;0,"Non conforme","Conforme")</f>
        <v>Conforme</v>
      </c>
      <c r="V84" s="2" t="str">
        <f>IF(Tableau1[[#This Row],[Type de courrier]]="Réclamation","Réclamation","")</f>
        <v/>
      </c>
      <c r="X84"/>
      <c r="Y84"/>
    </row>
    <row r="85" spans="2:25" x14ac:dyDescent="0.25">
      <c r="B85" t="s">
        <v>21</v>
      </c>
      <c r="D85">
        <v>20013198</v>
      </c>
      <c r="E85" s="1">
        <v>43893</v>
      </c>
      <c r="F85" s="1">
        <v>43881</v>
      </c>
      <c r="I85" s="1">
        <v>43900</v>
      </c>
      <c r="J85" s="1">
        <v>44917</v>
      </c>
      <c r="L85" t="s">
        <v>11</v>
      </c>
      <c r="M85">
        <f>YEAR(Tableau1[[#This Row],[Enregistré le]])</f>
        <v>2020</v>
      </c>
      <c r="N85" s="2" t="str">
        <f t="shared" si="1"/>
        <v>Réponse</v>
      </c>
      <c r="O85" s="2">
        <f>Tableau1[[#This Row],[Attribué le]]-Tableau1[[#This Row],[Enregistré le]]</f>
        <v>1024</v>
      </c>
      <c r="P85" s="3" t="str">
        <f>IF(Tableau1[[#This Row],[ATTRIBUTION]]="Appui","15",IF(Tableau1[[#This Row],[ATTRIBUTION]]="Réponse","30","0"))</f>
        <v>30</v>
      </c>
      <c r="Q85" s="2" t="str">
        <f>IF(OR((Tableau1[[#This Row],[Traité le]]&gt;0),(Tableau1[[#This Row],[A/R envoyé le]]&gt;0)),"TRAITE","NON TRAITE")</f>
        <v>TRAITE</v>
      </c>
      <c r="R85" s="2" t="str">
        <f>IF(AND(Tableau1[[#This Row],[ATTRIBUTION]]="Réponse",Tableau1[[#This Row],[A/R envoyé le]]&gt;0),"OUI"," ")</f>
        <v xml:space="preserve"> </v>
      </c>
      <c r="S8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85" s="2">
        <f>IF(Tableau1[[#This Row],[STATUT DE REPONSE]]="TRAITE",MAX(0,Tableau1[[#This Row],[DELAI DE TRAITEMENT]]-Tableau1[[#This Row],[DELAI DE REPONSE]]),$X$1-Tableau1[[#This Row],[Enregistré le]])</f>
        <v>0</v>
      </c>
      <c r="U85" s="2" t="str">
        <f>IF(Tableau1[[#This Row],[DELAI DE SOUFFRANCE]]&gt;0,"Non conforme","Conforme")</f>
        <v>Conforme</v>
      </c>
      <c r="V85" s="2" t="str">
        <f>IF(Tableau1[[#This Row],[Type de courrier]]="Réclamation","Réclamation","")</f>
        <v/>
      </c>
      <c r="X85"/>
      <c r="Y85"/>
    </row>
    <row r="86" spans="2:25" x14ac:dyDescent="0.25">
      <c r="B86" t="s">
        <v>21</v>
      </c>
      <c r="D86">
        <v>20013203</v>
      </c>
      <c r="E86" s="1">
        <v>43893</v>
      </c>
      <c r="F86" s="1">
        <v>43881</v>
      </c>
      <c r="I86" s="1">
        <v>43893</v>
      </c>
      <c r="J86" s="1">
        <v>44917</v>
      </c>
      <c r="L86" t="s">
        <v>11</v>
      </c>
      <c r="M86">
        <f>YEAR(Tableau1[[#This Row],[Enregistré le]])</f>
        <v>2020</v>
      </c>
      <c r="N86" s="2" t="str">
        <f t="shared" si="1"/>
        <v>Réponse</v>
      </c>
      <c r="O86" s="2">
        <f>Tableau1[[#This Row],[Attribué le]]-Tableau1[[#This Row],[Enregistré le]]</f>
        <v>1024</v>
      </c>
      <c r="P86" s="3" t="str">
        <f>IF(Tableau1[[#This Row],[ATTRIBUTION]]="Appui","15",IF(Tableau1[[#This Row],[ATTRIBUTION]]="Réponse","30","0"))</f>
        <v>30</v>
      </c>
      <c r="Q86" s="2" t="str">
        <f>IF(OR((Tableau1[[#This Row],[Traité le]]&gt;0),(Tableau1[[#This Row],[A/R envoyé le]]&gt;0)),"TRAITE","NON TRAITE")</f>
        <v>TRAITE</v>
      </c>
      <c r="R86" s="2" t="str">
        <f>IF(AND(Tableau1[[#This Row],[ATTRIBUTION]]="Réponse",Tableau1[[#This Row],[A/R envoyé le]]&gt;0),"OUI"," ")</f>
        <v xml:space="preserve"> </v>
      </c>
      <c r="S8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86" s="2">
        <f>IF(Tableau1[[#This Row],[STATUT DE REPONSE]]="TRAITE",MAX(0,Tableau1[[#This Row],[DELAI DE TRAITEMENT]]-Tableau1[[#This Row],[DELAI DE REPONSE]]),$X$1-Tableau1[[#This Row],[Enregistré le]])</f>
        <v>0</v>
      </c>
      <c r="U86" s="2" t="str">
        <f>IF(Tableau1[[#This Row],[DELAI DE SOUFFRANCE]]&gt;0,"Non conforme","Conforme")</f>
        <v>Conforme</v>
      </c>
      <c r="V86" s="2" t="str">
        <f>IF(Tableau1[[#This Row],[Type de courrier]]="Réclamation","Réclamation","")</f>
        <v/>
      </c>
      <c r="X86"/>
      <c r="Y86"/>
    </row>
    <row r="87" spans="2:25" x14ac:dyDescent="0.25">
      <c r="B87" t="s">
        <v>21</v>
      </c>
      <c r="D87">
        <v>20013211</v>
      </c>
      <c r="E87" s="1">
        <v>43893</v>
      </c>
      <c r="F87" s="1">
        <v>43881</v>
      </c>
      <c r="I87" s="1">
        <v>43900</v>
      </c>
      <c r="J87" s="1">
        <v>44917</v>
      </c>
      <c r="L87" t="s">
        <v>11</v>
      </c>
      <c r="M87">
        <f>YEAR(Tableau1[[#This Row],[Enregistré le]])</f>
        <v>2020</v>
      </c>
      <c r="N87" s="2" t="str">
        <f t="shared" si="1"/>
        <v>Réponse</v>
      </c>
      <c r="O87" s="2">
        <f>Tableau1[[#This Row],[Attribué le]]-Tableau1[[#This Row],[Enregistré le]]</f>
        <v>1024</v>
      </c>
      <c r="P87" s="3" t="str">
        <f>IF(Tableau1[[#This Row],[ATTRIBUTION]]="Appui","15",IF(Tableau1[[#This Row],[ATTRIBUTION]]="Réponse","30","0"))</f>
        <v>30</v>
      </c>
      <c r="Q87" s="2" t="str">
        <f>IF(OR((Tableau1[[#This Row],[Traité le]]&gt;0),(Tableau1[[#This Row],[A/R envoyé le]]&gt;0)),"TRAITE","NON TRAITE")</f>
        <v>TRAITE</v>
      </c>
      <c r="R87" s="2" t="str">
        <f>IF(AND(Tableau1[[#This Row],[ATTRIBUTION]]="Réponse",Tableau1[[#This Row],[A/R envoyé le]]&gt;0),"OUI"," ")</f>
        <v xml:space="preserve"> </v>
      </c>
      <c r="S8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87" s="2">
        <f>IF(Tableau1[[#This Row],[STATUT DE REPONSE]]="TRAITE",MAX(0,Tableau1[[#This Row],[DELAI DE TRAITEMENT]]-Tableau1[[#This Row],[DELAI DE REPONSE]]),$X$1-Tableau1[[#This Row],[Enregistré le]])</f>
        <v>0</v>
      </c>
      <c r="U87" s="2" t="str">
        <f>IF(Tableau1[[#This Row],[DELAI DE SOUFFRANCE]]&gt;0,"Non conforme","Conforme")</f>
        <v>Conforme</v>
      </c>
      <c r="V87" s="2" t="str">
        <f>IF(Tableau1[[#This Row],[Type de courrier]]="Réclamation","Réclamation","")</f>
        <v/>
      </c>
      <c r="X87"/>
      <c r="Y87"/>
    </row>
    <row r="88" spans="2:25" x14ac:dyDescent="0.25">
      <c r="B88" t="s">
        <v>21</v>
      </c>
      <c r="D88">
        <v>20013213</v>
      </c>
      <c r="E88" s="1">
        <v>43893</v>
      </c>
      <c r="F88" s="1">
        <v>43881</v>
      </c>
      <c r="I88" s="1">
        <v>43900</v>
      </c>
      <c r="J88" s="1">
        <v>44917</v>
      </c>
      <c r="L88" t="s">
        <v>11</v>
      </c>
      <c r="M88">
        <f>YEAR(Tableau1[[#This Row],[Enregistré le]])</f>
        <v>2020</v>
      </c>
      <c r="N88" s="2" t="str">
        <f t="shared" si="1"/>
        <v>Réponse</v>
      </c>
      <c r="O88" s="2">
        <f>Tableau1[[#This Row],[Attribué le]]-Tableau1[[#This Row],[Enregistré le]]</f>
        <v>1024</v>
      </c>
      <c r="P88" s="3" t="str">
        <f>IF(Tableau1[[#This Row],[ATTRIBUTION]]="Appui","15",IF(Tableau1[[#This Row],[ATTRIBUTION]]="Réponse","30","0"))</f>
        <v>30</v>
      </c>
      <c r="Q88" s="2" t="str">
        <f>IF(OR((Tableau1[[#This Row],[Traité le]]&gt;0),(Tableau1[[#This Row],[A/R envoyé le]]&gt;0)),"TRAITE","NON TRAITE")</f>
        <v>TRAITE</v>
      </c>
      <c r="R88" s="2" t="str">
        <f>IF(AND(Tableau1[[#This Row],[ATTRIBUTION]]="Réponse",Tableau1[[#This Row],[A/R envoyé le]]&gt;0),"OUI"," ")</f>
        <v xml:space="preserve"> </v>
      </c>
      <c r="S8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88" s="2">
        <f>IF(Tableau1[[#This Row],[STATUT DE REPONSE]]="TRAITE",MAX(0,Tableau1[[#This Row],[DELAI DE TRAITEMENT]]-Tableau1[[#This Row],[DELAI DE REPONSE]]),$X$1-Tableau1[[#This Row],[Enregistré le]])</f>
        <v>0</v>
      </c>
      <c r="U88" s="2" t="str">
        <f>IF(Tableau1[[#This Row],[DELAI DE SOUFFRANCE]]&gt;0,"Non conforme","Conforme")</f>
        <v>Conforme</v>
      </c>
      <c r="V88" s="2" t="str">
        <f>IF(Tableau1[[#This Row],[Type de courrier]]="Réclamation","Réclamation","")</f>
        <v/>
      </c>
      <c r="X88"/>
      <c r="Y88"/>
    </row>
    <row r="89" spans="2:25" x14ac:dyDescent="0.25">
      <c r="B89" t="s">
        <v>21</v>
      </c>
      <c r="D89">
        <v>20013215</v>
      </c>
      <c r="E89" s="1">
        <v>43893</v>
      </c>
      <c r="F89" s="1">
        <v>43881</v>
      </c>
      <c r="I89" s="1">
        <v>43900</v>
      </c>
      <c r="J89" s="1">
        <v>44917</v>
      </c>
      <c r="L89" t="s">
        <v>11</v>
      </c>
      <c r="M89">
        <f>YEAR(Tableau1[[#This Row],[Enregistré le]])</f>
        <v>2020</v>
      </c>
      <c r="N89" s="2" t="str">
        <f t="shared" si="1"/>
        <v>Réponse</v>
      </c>
      <c r="O89" s="2">
        <f>Tableau1[[#This Row],[Attribué le]]-Tableau1[[#This Row],[Enregistré le]]</f>
        <v>1024</v>
      </c>
      <c r="P89" s="3" t="str">
        <f>IF(Tableau1[[#This Row],[ATTRIBUTION]]="Appui","15",IF(Tableau1[[#This Row],[ATTRIBUTION]]="Réponse","30","0"))</f>
        <v>30</v>
      </c>
      <c r="Q89" s="2" t="str">
        <f>IF(OR((Tableau1[[#This Row],[Traité le]]&gt;0),(Tableau1[[#This Row],[A/R envoyé le]]&gt;0)),"TRAITE","NON TRAITE")</f>
        <v>TRAITE</v>
      </c>
      <c r="R89" s="2" t="str">
        <f>IF(AND(Tableau1[[#This Row],[ATTRIBUTION]]="Réponse",Tableau1[[#This Row],[A/R envoyé le]]&gt;0),"OUI"," ")</f>
        <v xml:space="preserve"> </v>
      </c>
      <c r="S8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89" s="2">
        <f>IF(Tableau1[[#This Row],[STATUT DE REPONSE]]="TRAITE",MAX(0,Tableau1[[#This Row],[DELAI DE TRAITEMENT]]-Tableau1[[#This Row],[DELAI DE REPONSE]]),$X$1-Tableau1[[#This Row],[Enregistré le]])</f>
        <v>0</v>
      </c>
      <c r="U89" s="2" t="str">
        <f>IF(Tableau1[[#This Row],[DELAI DE SOUFFRANCE]]&gt;0,"Non conforme","Conforme")</f>
        <v>Conforme</v>
      </c>
      <c r="V89" s="2" t="str">
        <f>IF(Tableau1[[#This Row],[Type de courrier]]="Réclamation","Réclamation","")</f>
        <v/>
      </c>
      <c r="X89"/>
      <c r="Y89"/>
    </row>
    <row r="90" spans="2:25" x14ac:dyDescent="0.25">
      <c r="B90" t="s">
        <v>21</v>
      </c>
      <c r="D90">
        <v>20013218</v>
      </c>
      <c r="E90" s="1">
        <v>43893</v>
      </c>
      <c r="F90" s="1">
        <v>43881</v>
      </c>
      <c r="I90" s="1">
        <v>43900</v>
      </c>
      <c r="J90" s="1">
        <v>44917</v>
      </c>
      <c r="L90" t="s">
        <v>11</v>
      </c>
      <c r="M90">
        <f>YEAR(Tableau1[[#This Row],[Enregistré le]])</f>
        <v>2020</v>
      </c>
      <c r="N90" s="2" t="str">
        <f t="shared" si="1"/>
        <v>Réponse</v>
      </c>
      <c r="O90" s="2">
        <f>Tableau1[[#This Row],[Attribué le]]-Tableau1[[#This Row],[Enregistré le]]</f>
        <v>1024</v>
      </c>
      <c r="P90" s="3" t="str">
        <f>IF(Tableau1[[#This Row],[ATTRIBUTION]]="Appui","15",IF(Tableau1[[#This Row],[ATTRIBUTION]]="Réponse","30","0"))</f>
        <v>30</v>
      </c>
      <c r="Q90" s="2" t="str">
        <f>IF(OR((Tableau1[[#This Row],[Traité le]]&gt;0),(Tableau1[[#This Row],[A/R envoyé le]]&gt;0)),"TRAITE","NON TRAITE")</f>
        <v>TRAITE</v>
      </c>
      <c r="R90" s="2" t="str">
        <f>IF(AND(Tableau1[[#This Row],[ATTRIBUTION]]="Réponse",Tableau1[[#This Row],[A/R envoyé le]]&gt;0),"OUI"," ")</f>
        <v xml:space="preserve"> </v>
      </c>
      <c r="S9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90" s="2">
        <f>IF(Tableau1[[#This Row],[STATUT DE REPONSE]]="TRAITE",MAX(0,Tableau1[[#This Row],[DELAI DE TRAITEMENT]]-Tableau1[[#This Row],[DELAI DE REPONSE]]),$X$1-Tableau1[[#This Row],[Enregistré le]])</f>
        <v>0</v>
      </c>
      <c r="U90" s="2" t="str">
        <f>IF(Tableau1[[#This Row],[DELAI DE SOUFFRANCE]]&gt;0,"Non conforme","Conforme")</f>
        <v>Conforme</v>
      </c>
      <c r="V90" s="2" t="str">
        <f>IF(Tableau1[[#This Row],[Type de courrier]]="Réclamation","Réclamation","")</f>
        <v/>
      </c>
      <c r="X90"/>
      <c r="Y90"/>
    </row>
    <row r="91" spans="2:25" x14ac:dyDescent="0.25">
      <c r="B91" t="s">
        <v>21</v>
      </c>
      <c r="D91">
        <v>20013221</v>
      </c>
      <c r="E91" s="1">
        <v>43893</v>
      </c>
      <c r="F91" s="1">
        <v>43881</v>
      </c>
      <c r="I91" s="1">
        <v>43900</v>
      </c>
      <c r="J91" s="1">
        <v>44917</v>
      </c>
      <c r="L91" t="s">
        <v>11</v>
      </c>
      <c r="M91">
        <f>YEAR(Tableau1[[#This Row],[Enregistré le]])</f>
        <v>2020</v>
      </c>
      <c r="N91" s="2" t="str">
        <f t="shared" si="1"/>
        <v>Réponse</v>
      </c>
      <c r="O91" s="2">
        <f>Tableau1[[#This Row],[Attribué le]]-Tableau1[[#This Row],[Enregistré le]]</f>
        <v>1024</v>
      </c>
      <c r="P91" s="3" t="str">
        <f>IF(Tableau1[[#This Row],[ATTRIBUTION]]="Appui","15",IF(Tableau1[[#This Row],[ATTRIBUTION]]="Réponse","30","0"))</f>
        <v>30</v>
      </c>
      <c r="Q91" s="2" t="str">
        <f>IF(OR((Tableau1[[#This Row],[Traité le]]&gt;0),(Tableau1[[#This Row],[A/R envoyé le]]&gt;0)),"TRAITE","NON TRAITE")</f>
        <v>TRAITE</v>
      </c>
      <c r="R91" s="2" t="str">
        <f>IF(AND(Tableau1[[#This Row],[ATTRIBUTION]]="Réponse",Tableau1[[#This Row],[A/R envoyé le]]&gt;0),"OUI"," ")</f>
        <v xml:space="preserve"> </v>
      </c>
      <c r="S9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91" s="2">
        <f>IF(Tableau1[[#This Row],[STATUT DE REPONSE]]="TRAITE",MAX(0,Tableau1[[#This Row],[DELAI DE TRAITEMENT]]-Tableau1[[#This Row],[DELAI DE REPONSE]]),$X$1-Tableau1[[#This Row],[Enregistré le]])</f>
        <v>0</v>
      </c>
      <c r="U91" s="2" t="str">
        <f>IF(Tableau1[[#This Row],[DELAI DE SOUFFRANCE]]&gt;0,"Non conforme","Conforme")</f>
        <v>Conforme</v>
      </c>
      <c r="V91" s="2" t="str">
        <f>IF(Tableau1[[#This Row],[Type de courrier]]="Réclamation","Réclamation","")</f>
        <v/>
      </c>
      <c r="X91"/>
      <c r="Y91"/>
    </row>
    <row r="92" spans="2:25" x14ac:dyDescent="0.25">
      <c r="B92" t="s">
        <v>21</v>
      </c>
      <c r="D92">
        <v>20013224</v>
      </c>
      <c r="E92" s="1">
        <v>43893</v>
      </c>
      <c r="F92" s="1">
        <v>43881</v>
      </c>
      <c r="I92" s="1">
        <v>43900</v>
      </c>
      <c r="J92" s="1">
        <v>44917</v>
      </c>
      <c r="L92" t="s">
        <v>11</v>
      </c>
      <c r="M92">
        <f>YEAR(Tableau1[[#This Row],[Enregistré le]])</f>
        <v>2020</v>
      </c>
      <c r="N92" s="2" t="str">
        <f t="shared" si="1"/>
        <v>Réponse</v>
      </c>
      <c r="O92" s="2">
        <f>Tableau1[[#This Row],[Attribué le]]-Tableau1[[#This Row],[Enregistré le]]</f>
        <v>1024</v>
      </c>
      <c r="P92" s="3" t="str">
        <f>IF(Tableau1[[#This Row],[ATTRIBUTION]]="Appui","15",IF(Tableau1[[#This Row],[ATTRIBUTION]]="Réponse","30","0"))</f>
        <v>30</v>
      </c>
      <c r="Q92" s="2" t="str">
        <f>IF(OR((Tableau1[[#This Row],[Traité le]]&gt;0),(Tableau1[[#This Row],[A/R envoyé le]]&gt;0)),"TRAITE","NON TRAITE")</f>
        <v>TRAITE</v>
      </c>
      <c r="R92" s="2" t="str">
        <f>IF(AND(Tableau1[[#This Row],[ATTRIBUTION]]="Réponse",Tableau1[[#This Row],[A/R envoyé le]]&gt;0),"OUI"," ")</f>
        <v xml:space="preserve"> </v>
      </c>
      <c r="S9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92" s="2">
        <f>IF(Tableau1[[#This Row],[STATUT DE REPONSE]]="TRAITE",MAX(0,Tableau1[[#This Row],[DELAI DE TRAITEMENT]]-Tableau1[[#This Row],[DELAI DE REPONSE]]),$X$1-Tableau1[[#This Row],[Enregistré le]])</f>
        <v>0</v>
      </c>
      <c r="U92" s="2" t="str">
        <f>IF(Tableau1[[#This Row],[DELAI DE SOUFFRANCE]]&gt;0,"Non conforme","Conforme")</f>
        <v>Conforme</v>
      </c>
      <c r="V92" s="2" t="str">
        <f>IF(Tableau1[[#This Row],[Type de courrier]]="Réclamation","Réclamation","")</f>
        <v/>
      </c>
      <c r="X92"/>
      <c r="Y92"/>
    </row>
    <row r="93" spans="2:25" x14ac:dyDescent="0.25">
      <c r="B93" t="s">
        <v>21</v>
      </c>
      <c r="D93">
        <v>20013230</v>
      </c>
      <c r="E93" s="1">
        <v>43893</v>
      </c>
      <c r="F93" s="1">
        <v>43881</v>
      </c>
      <c r="I93" s="1">
        <v>43900</v>
      </c>
      <c r="J93" s="1">
        <v>44917</v>
      </c>
      <c r="L93" t="s">
        <v>11</v>
      </c>
      <c r="M93">
        <f>YEAR(Tableau1[[#This Row],[Enregistré le]])</f>
        <v>2020</v>
      </c>
      <c r="N93" s="2" t="str">
        <f t="shared" si="1"/>
        <v>Réponse</v>
      </c>
      <c r="O93" s="2">
        <f>Tableau1[[#This Row],[Attribué le]]-Tableau1[[#This Row],[Enregistré le]]</f>
        <v>1024</v>
      </c>
      <c r="P93" s="3" t="str">
        <f>IF(Tableau1[[#This Row],[ATTRIBUTION]]="Appui","15",IF(Tableau1[[#This Row],[ATTRIBUTION]]="Réponse","30","0"))</f>
        <v>30</v>
      </c>
      <c r="Q93" s="2" t="str">
        <f>IF(OR((Tableau1[[#This Row],[Traité le]]&gt;0),(Tableau1[[#This Row],[A/R envoyé le]]&gt;0)),"TRAITE","NON TRAITE")</f>
        <v>TRAITE</v>
      </c>
      <c r="R93" s="2" t="str">
        <f>IF(AND(Tableau1[[#This Row],[ATTRIBUTION]]="Réponse",Tableau1[[#This Row],[A/R envoyé le]]&gt;0),"OUI"," ")</f>
        <v xml:space="preserve"> </v>
      </c>
      <c r="S9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93" s="2">
        <f>IF(Tableau1[[#This Row],[STATUT DE REPONSE]]="TRAITE",MAX(0,Tableau1[[#This Row],[DELAI DE TRAITEMENT]]-Tableau1[[#This Row],[DELAI DE REPONSE]]),$X$1-Tableau1[[#This Row],[Enregistré le]])</f>
        <v>0</v>
      </c>
      <c r="U93" s="2" t="str">
        <f>IF(Tableau1[[#This Row],[DELAI DE SOUFFRANCE]]&gt;0,"Non conforme","Conforme")</f>
        <v>Conforme</v>
      </c>
      <c r="V93" s="2" t="str">
        <f>IF(Tableau1[[#This Row],[Type de courrier]]="Réclamation","Réclamation","")</f>
        <v/>
      </c>
      <c r="X93"/>
      <c r="Y93"/>
    </row>
    <row r="94" spans="2:25" x14ac:dyDescent="0.25">
      <c r="B94" t="s">
        <v>21</v>
      </c>
      <c r="D94">
        <v>20013231</v>
      </c>
      <c r="E94" s="1">
        <v>43893</v>
      </c>
      <c r="F94" s="1">
        <v>43881</v>
      </c>
      <c r="I94" s="1">
        <v>44175</v>
      </c>
      <c r="J94" s="1">
        <v>44917</v>
      </c>
      <c r="L94" t="s">
        <v>11</v>
      </c>
      <c r="M94">
        <f>YEAR(Tableau1[[#This Row],[Enregistré le]])</f>
        <v>2020</v>
      </c>
      <c r="N94" s="2" t="str">
        <f t="shared" si="1"/>
        <v>Réponse</v>
      </c>
      <c r="O94" s="2">
        <f>Tableau1[[#This Row],[Attribué le]]-Tableau1[[#This Row],[Enregistré le]]</f>
        <v>1024</v>
      </c>
      <c r="P94" s="3" t="str">
        <f>IF(Tableau1[[#This Row],[ATTRIBUTION]]="Appui","15",IF(Tableau1[[#This Row],[ATTRIBUTION]]="Réponse","30","0"))</f>
        <v>30</v>
      </c>
      <c r="Q94" s="2" t="str">
        <f>IF(OR((Tableau1[[#This Row],[Traité le]]&gt;0),(Tableau1[[#This Row],[A/R envoyé le]]&gt;0)),"TRAITE","NON TRAITE")</f>
        <v>TRAITE</v>
      </c>
      <c r="R94" s="2" t="str">
        <f>IF(AND(Tableau1[[#This Row],[ATTRIBUTION]]="Réponse",Tableau1[[#This Row],[A/R envoyé le]]&gt;0),"OUI"," ")</f>
        <v xml:space="preserve"> </v>
      </c>
      <c r="S9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282</v>
      </c>
      <c r="T94" s="2">
        <f>IF(Tableau1[[#This Row],[STATUT DE REPONSE]]="TRAITE",MAX(0,Tableau1[[#This Row],[DELAI DE TRAITEMENT]]-Tableau1[[#This Row],[DELAI DE REPONSE]]),$X$1-Tableau1[[#This Row],[Enregistré le]])</f>
        <v>252</v>
      </c>
      <c r="U94" s="2" t="str">
        <f>IF(Tableau1[[#This Row],[DELAI DE SOUFFRANCE]]&gt;0,"Non conforme","Conforme")</f>
        <v>Non conforme</v>
      </c>
      <c r="V94" s="2" t="str">
        <f>IF(Tableau1[[#This Row],[Type de courrier]]="Réclamation","Réclamation","")</f>
        <v/>
      </c>
      <c r="X94"/>
      <c r="Y94"/>
    </row>
    <row r="95" spans="2:25" x14ac:dyDescent="0.25">
      <c r="B95" t="s">
        <v>21</v>
      </c>
      <c r="D95">
        <v>20013243</v>
      </c>
      <c r="E95" s="1">
        <v>43893</v>
      </c>
      <c r="F95" s="1">
        <v>43881</v>
      </c>
      <c r="I95" s="1">
        <v>43900</v>
      </c>
      <c r="J95" s="1">
        <v>44917</v>
      </c>
      <c r="L95" t="s">
        <v>11</v>
      </c>
      <c r="M95">
        <f>YEAR(Tableau1[[#This Row],[Enregistré le]])</f>
        <v>2020</v>
      </c>
      <c r="N95" s="2" t="str">
        <f t="shared" si="1"/>
        <v>Réponse</v>
      </c>
      <c r="O95" s="2">
        <f>Tableau1[[#This Row],[Attribué le]]-Tableau1[[#This Row],[Enregistré le]]</f>
        <v>1024</v>
      </c>
      <c r="P95" s="3" t="str">
        <f>IF(Tableau1[[#This Row],[ATTRIBUTION]]="Appui","15",IF(Tableau1[[#This Row],[ATTRIBUTION]]="Réponse","30","0"))</f>
        <v>30</v>
      </c>
      <c r="Q95" s="2" t="str">
        <f>IF(OR((Tableau1[[#This Row],[Traité le]]&gt;0),(Tableau1[[#This Row],[A/R envoyé le]]&gt;0)),"TRAITE","NON TRAITE")</f>
        <v>TRAITE</v>
      </c>
      <c r="R95" s="2" t="str">
        <f>IF(AND(Tableau1[[#This Row],[ATTRIBUTION]]="Réponse",Tableau1[[#This Row],[A/R envoyé le]]&gt;0),"OUI"," ")</f>
        <v xml:space="preserve"> </v>
      </c>
      <c r="S9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95" s="2">
        <f>IF(Tableau1[[#This Row],[STATUT DE REPONSE]]="TRAITE",MAX(0,Tableau1[[#This Row],[DELAI DE TRAITEMENT]]-Tableau1[[#This Row],[DELAI DE REPONSE]]),$X$1-Tableau1[[#This Row],[Enregistré le]])</f>
        <v>0</v>
      </c>
      <c r="U95" s="2" t="str">
        <f>IF(Tableau1[[#This Row],[DELAI DE SOUFFRANCE]]&gt;0,"Non conforme","Conforme")</f>
        <v>Conforme</v>
      </c>
      <c r="V95" s="2" t="str">
        <f>IF(Tableau1[[#This Row],[Type de courrier]]="Réclamation","Réclamation","")</f>
        <v/>
      </c>
      <c r="X95"/>
      <c r="Y95"/>
    </row>
    <row r="96" spans="2:25" x14ac:dyDescent="0.25">
      <c r="B96" t="s">
        <v>21</v>
      </c>
      <c r="D96">
        <v>20013244</v>
      </c>
      <c r="E96" s="1">
        <v>43893</v>
      </c>
      <c r="F96" s="1">
        <v>43881</v>
      </c>
      <c r="I96" s="1">
        <v>43900</v>
      </c>
      <c r="J96" s="1">
        <v>44917</v>
      </c>
      <c r="L96" t="s">
        <v>11</v>
      </c>
      <c r="M96">
        <f>YEAR(Tableau1[[#This Row],[Enregistré le]])</f>
        <v>2020</v>
      </c>
      <c r="N96" s="2" t="str">
        <f t="shared" si="1"/>
        <v>Réponse</v>
      </c>
      <c r="O96" s="2">
        <f>Tableau1[[#This Row],[Attribué le]]-Tableau1[[#This Row],[Enregistré le]]</f>
        <v>1024</v>
      </c>
      <c r="P96" s="3" t="str">
        <f>IF(Tableau1[[#This Row],[ATTRIBUTION]]="Appui","15",IF(Tableau1[[#This Row],[ATTRIBUTION]]="Réponse","30","0"))</f>
        <v>30</v>
      </c>
      <c r="Q96" s="2" t="str">
        <f>IF(OR((Tableau1[[#This Row],[Traité le]]&gt;0),(Tableau1[[#This Row],[A/R envoyé le]]&gt;0)),"TRAITE","NON TRAITE")</f>
        <v>TRAITE</v>
      </c>
      <c r="R96" s="2" t="str">
        <f>IF(AND(Tableau1[[#This Row],[ATTRIBUTION]]="Réponse",Tableau1[[#This Row],[A/R envoyé le]]&gt;0),"OUI"," ")</f>
        <v xml:space="preserve"> </v>
      </c>
      <c r="S9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96" s="2">
        <f>IF(Tableau1[[#This Row],[STATUT DE REPONSE]]="TRAITE",MAX(0,Tableau1[[#This Row],[DELAI DE TRAITEMENT]]-Tableau1[[#This Row],[DELAI DE REPONSE]]),$X$1-Tableau1[[#This Row],[Enregistré le]])</f>
        <v>0</v>
      </c>
      <c r="U96" s="2" t="str">
        <f>IF(Tableau1[[#This Row],[DELAI DE SOUFFRANCE]]&gt;0,"Non conforme","Conforme")</f>
        <v>Conforme</v>
      </c>
      <c r="V96" s="2" t="str">
        <f>IF(Tableau1[[#This Row],[Type de courrier]]="Réclamation","Réclamation","")</f>
        <v/>
      </c>
      <c r="X96"/>
      <c r="Y96"/>
    </row>
    <row r="97" spans="2:25" x14ac:dyDescent="0.25">
      <c r="B97" t="s">
        <v>21</v>
      </c>
      <c r="D97">
        <v>20013245</v>
      </c>
      <c r="E97" s="1">
        <v>43893</v>
      </c>
      <c r="F97" s="1">
        <v>43881</v>
      </c>
      <c r="I97" s="1">
        <v>43900</v>
      </c>
      <c r="J97" s="1">
        <v>44917</v>
      </c>
      <c r="L97" t="s">
        <v>11</v>
      </c>
      <c r="M97">
        <f>YEAR(Tableau1[[#This Row],[Enregistré le]])</f>
        <v>2020</v>
      </c>
      <c r="N97" s="2" t="str">
        <f t="shared" si="1"/>
        <v>Réponse</v>
      </c>
      <c r="O97" s="2">
        <f>Tableau1[[#This Row],[Attribué le]]-Tableau1[[#This Row],[Enregistré le]]</f>
        <v>1024</v>
      </c>
      <c r="P97" s="3" t="str">
        <f>IF(Tableau1[[#This Row],[ATTRIBUTION]]="Appui","15",IF(Tableau1[[#This Row],[ATTRIBUTION]]="Réponse","30","0"))</f>
        <v>30</v>
      </c>
      <c r="Q97" s="2" t="str">
        <f>IF(OR((Tableau1[[#This Row],[Traité le]]&gt;0),(Tableau1[[#This Row],[A/R envoyé le]]&gt;0)),"TRAITE","NON TRAITE")</f>
        <v>TRAITE</v>
      </c>
      <c r="R97" s="2" t="str">
        <f>IF(AND(Tableau1[[#This Row],[ATTRIBUTION]]="Réponse",Tableau1[[#This Row],[A/R envoyé le]]&gt;0),"OUI"," ")</f>
        <v xml:space="preserve"> </v>
      </c>
      <c r="S9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97" s="2">
        <f>IF(Tableau1[[#This Row],[STATUT DE REPONSE]]="TRAITE",MAX(0,Tableau1[[#This Row],[DELAI DE TRAITEMENT]]-Tableau1[[#This Row],[DELAI DE REPONSE]]),$X$1-Tableau1[[#This Row],[Enregistré le]])</f>
        <v>0</v>
      </c>
      <c r="U97" s="2" t="str">
        <f>IF(Tableau1[[#This Row],[DELAI DE SOUFFRANCE]]&gt;0,"Non conforme","Conforme")</f>
        <v>Conforme</v>
      </c>
      <c r="V97" s="2" t="str">
        <f>IF(Tableau1[[#This Row],[Type de courrier]]="Réclamation","Réclamation","")</f>
        <v/>
      </c>
      <c r="X97"/>
      <c r="Y97"/>
    </row>
    <row r="98" spans="2:25" x14ac:dyDescent="0.25">
      <c r="B98" t="s">
        <v>21</v>
      </c>
      <c r="D98">
        <v>20014303</v>
      </c>
      <c r="E98" s="1">
        <v>43896</v>
      </c>
      <c r="F98" s="1">
        <v>43892</v>
      </c>
      <c r="H98" t="s">
        <v>29</v>
      </c>
      <c r="I98" s="1">
        <v>44635</v>
      </c>
      <c r="J98" s="1">
        <v>44081</v>
      </c>
      <c r="L98" t="s">
        <v>11</v>
      </c>
      <c r="M98">
        <f>YEAR(Tableau1[[#This Row],[Enregistré le]])</f>
        <v>2020</v>
      </c>
      <c r="N98" s="2" t="str">
        <f t="shared" si="1"/>
        <v>Réponse</v>
      </c>
      <c r="O98" s="2">
        <f>Tableau1[[#This Row],[Attribué le]]-Tableau1[[#This Row],[Enregistré le]]</f>
        <v>185</v>
      </c>
      <c r="P98" s="3" t="str">
        <f>IF(Tableau1[[#This Row],[ATTRIBUTION]]="Appui","15",IF(Tableau1[[#This Row],[ATTRIBUTION]]="Réponse","30","0"))</f>
        <v>30</v>
      </c>
      <c r="Q98" s="2" t="str">
        <f>IF(OR((Tableau1[[#This Row],[Traité le]]&gt;0),(Tableau1[[#This Row],[A/R envoyé le]]&gt;0)),"TRAITE","NON TRAITE")</f>
        <v>TRAITE</v>
      </c>
      <c r="R98" s="2" t="str">
        <f>IF(AND(Tableau1[[#This Row],[ATTRIBUTION]]="Réponse",Tableau1[[#This Row],[A/R envoyé le]]&gt;0),"OUI"," ")</f>
        <v xml:space="preserve"> </v>
      </c>
      <c r="S9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554</v>
      </c>
      <c r="T98" s="2">
        <f>IF(Tableau1[[#This Row],[STATUT DE REPONSE]]="TRAITE",MAX(0,Tableau1[[#This Row],[DELAI DE TRAITEMENT]]-Tableau1[[#This Row],[DELAI DE REPONSE]]),$X$1-Tableau1[[#This Row],[Enregistré le]])</f>
        <v>524</v>
      </c>
      <c r="U98" s="2" t="str">
        <f>IF(Tableau1[[#This Row],[DELAI DE SOUFFRANCE]]&gt;0,"Non conforme","Conforme")</f>
        <v>Non conforme</v>
      </c>
      <c r="V98" s="2" t="str">
        <f>IF(Tableau1[[#This Row],[Type de courrier]]="Réclamation","Réclamation","")</f>
        <v>Réclamation</v>
      </c>
      <c r="X98"/>
      <c r="Y98"/>
    </row>
    <row r="99" spans="2:25" x14ac:dyDescent="0.25">
      <c r="B99" t="s">
        <v>21</v>
      </c>
      <c r="D99">
        <v>20014337</v>
      </c>
      <c r="E99" s="1">
        <v>43896</v>
      </c>
      <c r="F99" s="1">
        <v>43882</v>
      </c>
      <c r="I99" s="1">
        <v>43903</v>
      </c>
      <c r="J99" s="1">
        <v>44917</v>
      </c>
      <c r="L99" t="s">
        <v>11</v>
      </c>
      <c r="M99">
        <f>YEAR(Tableau1[[#This Row],[Enregistré le]])</f>
        <v>2020</v>
      </c>
      <c r="N99" s="2" t="str">
        <f t="shared" si="1"/>
        <v>Réponse</v>
      </c>
      <c r="O99" s="2">
        <f>Tableau1[[#This Row],[Attribué le]]-Tableau1[[#This Row],[Enregistré le]]</f>
        <v>1021</v>
      </c>
      <c r="P99" s="3" t="str">
        <f>IF(Tableau1[[#This Row],[ATTRIBUTION]]="Appui","15",IF(Tableau1[[#This Row],[ATTRIBUTION]]="Réponse","30","0"))</f>
        <v>30</v>
      </c>
      <c r="Q99" s="2" t="str">
        <f>IF(OR((Tableau1[[#This Row],[Traité le]]&gt;0),(Tableau1[[#This Row],[A/R envoyé le]]&gt;0)),"TRAITE","NON TRAITE")</f>
        <v>TRAITE</v>
      </c>
      <c r="R99" s="2" t="str">
        <f>IF(AND(Tableau1[[#This Row],[ATTRIBUTION]]="Réponse",Tableau1[[#This Row],[A/R envoyé le]]&gt;0),"OUI"," ")</f>
        <v xml:space="preserve"> </v>
      </c>
      <c r="S9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99" s="2">
        <f>IF(Tableau1[[#This Row],[STATUT DE REPONSE]]="TRAITE",MAX(0,Tableau1[[#This Row],[DELAI DE TRAITEMENT]]-Tableau1[[#This Row],[DELAI DE REPONSE]]),$X$1-Tableau1[[#This Row],[Enregistré le]])</f>
        <v>0</v>
      </c>
      <c r="U99" s="2" t="str">
        <f>IF(Tableau1[[#This Row],[DELAI DE SOUFFRANCE]]&gt;0,"Non conforme","Conforme")</f>
        <v>Conforme</v>
      </c>
      <c r="V99" s="2" t="str">
        <f>IF(Tableau1[[#This Row],[Type de courrier]]="Réclamation","Réclamation","")</f>
        <v/>
      </c>
      <c r="X99"/>
      <c r="Y99"/>
    </row>
    <row r="100" spans="2:25" x14ac:dyDescent="0.25">
      <c r="B100" t="s">
        <v>21</v>
      </c>
      <c r="D100">
        <v>20014342</v>
      </c>
      <c r="E100" s="1">
        <v>43896</v>
      </c>
      <c r="F100" s="1">
        <v>43882</v>
      </c>
      <c r="I100" s="1">
        <v>43903</v>
      </c>
      <c r="J100" s="1">
        <v>44917</v>
      </c>
      <c r="L100" t="s">
        <v>11</v>
      </c>
      <c r="M100">
        <f>YEAR(Tableau1[[#This Row],[Enregistré le]])</f>
        <v>2020</v>
      </c>
      <c r="N100" s="2" t="str">
        <f t="shared" si="1"/>
        <v>Réponse</v>
      </c>
      <c r="O100" s="2">
        <f>Tableau1[[#This Row],[Attribué le]]-Tableau1[[#This Row],[Enregistré le]]</f>
        <v>1021</v>
      </c>
      <c r="P100" s="3" t="str">
        <f>IF(Tableau1[[#This Row],[ATTRIBUTION]]="Appui","15",IF(Tableau1[[#This Row],[ATTRIBUTION]]="Réponse","30","0"))</f>
        <v>30</v>
      </c>
      <c r="Q100" s="2" t="str">
        <f>IF(OR((Tableau1[[#This Row],[Traité le]]&gt;0),(Tableau1[[#This Row],[A/R envoyé le]]&gt;0)),"TRAITE","NON TRAITE")</f>
        <v>TRAITE</v>
      </c>
      <c r="R100" s="2" t="str">
        <f>IF(AND(Tableau1[[#This Row],[ATTRIBUTION]]="Réponse",Tableau1[[#This Row],[A/R envoyé le]]&gt;0),"OUI"," ")</f>
        <v xml:space="preserve"> </v>
      </c>
      <c r="S10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100" s="2">
        <f>IF(Tableau1[[#This Row],[STATUT DE REPONSE]]="TRAITE",MAX(0,Tableau1[[#This Row],[DELAI DE TRAITEMENT]]-Tableau1[[#This Row],[DELAI DE REPONSE]]),$X$1-Tableau1[[#This Row],[Enregistré le]])</f>
        <v>0</v>
      </c>
      <c r="U100" s="2" t="str">
        <f>IF(Tableau1[[#This Row],[DELAI DE SOUFFRANCE]]&gt;0,"Non conforme","Conforme")</f>
        <v>Conforme</v>
      </c>
      <c r="V100" s="2" t="str">
        <f>IF(Tableau1[[#This Row],[Type de courrier]]="Réclamation","Réclamation","")</f>
        <v/>
      </c>
      <c r="X100"/>
      <c r="Y100"/>
    </row>
    <row r="101" spans="2:25" x14ac:dyDescent="0.25">
      <c r="B101" t="s">
        <v>21</v>
      </c>
      <c r="D101">
        <v>20014344</v>
      </c>
      <c r="E101" s="1">
        <v>43896</v>
      </c>
      <c r="F101" s="1">
        <v>43882</v>
      </c>
      <c r="I101" s="1">
        <v>44062</v>
      </c>
      <c r="J101" s="1">
        <v>43902</v>
      </c>
      <c r="L101" t="s">
        <v>11</v>
      </c>
      <c r="M101">
        <f>YEAR(Tableau1[[#This Row],[Enregistré le]])</f>
        <v>2020</v>
      </c>
      <c r="N101" s="2" t="str">
        <f t="shared" si="1"/>
        <v>Réponse</v>
      </c>
      <c r="O101" s="2">
        <f>Tableau1[[#This Row],[Attribué le]]-Tableau1[[#This Row],[Enregistré le]]</f>
        <v>6</v>
      </c>
      <c r="P101" s="3" t="str">
        <f>IF(Tableau1[[#This Row],[ATTRIBUTION]]="Appui","15",IF(Tableau1[[#This Row],[ATTRIBUTION]]="Réponse","30","0"))</f>
        <v>30</v>
      </c>
      <c r="Q101" s="2" t="str">
        <f>IF(OR((Tableau1[[#This Row],[Traité le]]&gt;0),(Tableau1[[#This Row],[A/R envoyé le]]&gt;0)),"TRAITE","NON TRAITE")</f>
        <v>TRAITE</v>
      </c>
      <c r="R101" s="2" t="str">
        <f>IF(AND(Tableau1[[#This Row],[ATTRIBUTION]]="Réponse",Tableau1[[#This Row],[A/R envoyé le]]&gt;0),"OUI"," ")</f>
        <v xml:space="preserve"> </v>
      </c>
      <c r="S10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160</v>
      </c>
      <c r="T101" s="2">
        <f>IF(Tableau1[[#This Row],[STATUT DE REPONSE]]="TRAITE",MAX(0,Tableau1[[#This Row],[DELAI DE TRAITEMENT]]-Tableau1[[#This Row],[DELAI DE REPONSE]]),$X$1-Tableau1[[#This Row],[Enregistré le]])</f>
        <v>130</v>
      </c>
      <c r="U101" s="2" t="str">
        <f>IF(Tableau1[[#This Row],[DELAI DE SOUFFRANCE]]&gt;0,"Non conforme","Conforme")</f>
        <v>Non conforme</v>
      </c>
      <c r="V101" s="2" t="str">
        <f>IF(Tableau1[[#This Row],[Type de courrier]]="Réclamation","Réclamation","")</f>
        <v/>
      </c>
      <c r="X101"/>
      <c r="Y101"/>
    </row>
    <row r="102" spans="2:25" x14ac:dyDescent="0.25">
      <c r="B102" t="s">
        <v>21</v>
      </c>
      <c r="D102">
        <v>20014345</v>
      </c>
      <c r="E102" s="1">
        <v>43896</v>
      </c>
      <c r="F102" s="1">
        <v>43882</v>
      </c>
      <c r="I102" s="1">
        <v>43903</v>
      </c>
      <c r="J102" s="1">
        <v>44917</v>
      </c>
      <c r="L102" t="s">
        <v>11</v>
      </c>
      <c r="M102">
        <f>YEAR(Tableau1[[#This Row],[Enregistré le]])</f>
        <v>2020</v>
      </c>
      <c r="N102" s="2" t="str">
        <f t="shared" si="1"/>
        <v>Réponse</v>
      </c>
      <c r="O102" s="2">
        <f>Tableau1[[#This Row],[Attribué le]]-Tableau1[[#This Row],[Enregistré le]]</f>
        <v>1021</v>
      </c>
      <c r="P102" s="3" t="str">
        <f>IF(Tableau1[[#This Row],[ATTRIBUTION]]="Appui","15",IF(Tableau1[[#This Row],[ATTRIBUTION]]="Réponse","30","0"))</f>
        <v>30</v>
      </c>
      <c r="Q102" s="2" t="str">
        <f>IF(OR((Tableau1[[#This Row],[Traité le]]&gt;0),(Tableau1[[#This Row],[A/R envoyé le]]&gt;0)),"TRAITE","NON TRAITE")</f>
        <v>TRAITE</v>
      </c>
      <c r="R102" s="2" t="str">
        <f>IF(AND(Tableau1[[#This Row],[ATTRIBUTION]]="Réponse",Tableau1[[#This Row],[A/R envoyé le]]&gt;0),"OUI"," ")</f>
        <v xml:space="preserve"> </v>
      </c>
      <c r="S10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102" s="2">
        <f>IF(Tableau1[[#This Row],[STATUT DE REPONSE]]="TRAITE",MAX(0,Tableau1[[#This Row],[DELAI DE TRAITEMENT]]-Tableau1[[#This Row],[DELAI DE REPONSE]]),$X$1-Tableau1[[#This Row],[Enregistré le]])</f>
        <v>0</v>
      </c>
      <c r="U102" s="2" t="str">
        <f>IF(Tableau1[[#This Row],[DELAI DE SOUFFRANCE]]&gt;0,"Non conforme","Conforme")</f>
        <v>Conforme</v>
      </c>
      <c r="V102" s="2" t="str">
        <f>IF(Tableau1[[#This Row],[Type de courrier]]="Réclamation","Réclamation","")</f>
        <v/>
      </c>
      <c r="X102"/>
      <c r="Y102"/>
    </row>
    <row r="103" spans="2:25" x14ac:dyDescent="0.25">
      <c r="B103" t="s">
        <v>21</v>
      </c>
      <c r="D103">
        <v>20014352</v>
      </c>
      <c r="E103" s="1">
        <v>43896</v>
      </c>
      <c r="F103" s="1">
        <v>43882</v>
      </c>
      <c r="I103" s="1">
        <v>43902</v>
      </c>
      <c r="J103" s="1">
        <v>43902</v>
      </c>
      <c r="L103" t="s">
        <v>11</v>
      </c>
      <c r="M103">
        <f>YEAR(Tableau1[[#This Row],[Enregistré le]])</f>
        <v>2020</v>
      </c>
      <c r="N103" s="2" t="str">
        <f t="shared" si="1"/>
        <v>Réponse</v>
      </c>
      <c r="O103" s="2">
        <f>Tableau1[[#This Row],[Attribué le]]-Tableau1[[#This Row],[Enregistré le]]</f>
        <v>6</v>
      </c>
      <c r="P103" s="3" t="str">
        <f>IF(Tableau1[[#This Row],[ATTRIBUTION]]="Appui","15",IF(Tableau1[[#This Row],[ATTRIBUTION]]="Réponse","30","0"))</f>
        <v>30</v>
      </c>
      <c r="Q103" s="2" t="str">
        <f>IF(OR((Tableau1[[#This Row],[Traité le]]&gt;0),(Tableau1[[#This Row],[A/R envoyé le]]&gt;0)),"TRAITE","NON TRAITE")</f>
        <v>TRAITE</v>
      </c>
      <c r="R103" s="2" t="str">
        <f>IF(AND(Tableau1[[#This Row],[ATTRIBUTION]]="Réponse",Tableau1[[#This Row],[A/R envoyé le]]&gt;0),"OUI"," ")</f>
        <v xml:space="preserve"> </v>
      </c>
      <c r="S10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</v>
      </c>
      <c r="T103" s="2">
        <f>IF(Tableau1[[#This Row],[STATUT DE REPONSE]]="TRAITE",MAX(0,Tableau1[[#This Row],[DELAI DE TRAITEMENT]]-Tableau1[[#This Row],[DELAI DE REPONSE]]),$X$1-Tableau1[[#This Row],[Enregistré le]])</f>
        <v>0</v>
      </c>
      <c r="U103" s="2" t="str">
        <f>IF(Tableau1[[#This Row],[DELAI DE SOUFFRANCE]]&gt;0,"Non conforme","Conforme")</f>
        <v>Conforme</v>
      </c>
      <c r="V103" s="2" t="str">
        <f>IF(Tableau1[[#This Row],[Type de courrier]]="Réclamation","Réclamation","")</f>
        <v/>
      </c>
      <c r="X103"/>
      <c r="Y103"/>
    </row>
    <row r="104" spans="2:25" x14ac:dyDescent="0.25">
      <c r="B104" t="s">
        <v>21</v>
      </c>
      <c r="D104">
        <v>20015612</v>
      </c>
      <c r="E104" s="1">
        <v>43902</v>
      </c>
      <c r="F104" s="1">
        <v>43896</v>
      </c>
      <c r="H104" t="s">
        <v>29</v>
      </c>
      <c r="I104" s="1">
        <v>43902</v>
      </c>
      <c r="J104" s="1">
        <v>44939</v>
      </c>
      <c r="L104" t="s">
        <v>11</v>
      </c>
      <c r="M104">
        <f>YEAR(Tableau1[[#This Row],[Enregistré le]])</f>
        <v>2020</v>
      </c>
      <c r="N104" s="2" t="str">
        <f t="shared" si="1"/>
        <v>Réponse</v>
      </c>
      <c r="O104" s="2">
        <f>Tableau1[[#This Row],[Attribué le]]-Tableau1[[#This Row],[Enregistré le]]</f>
        <v>1037</v>
      </c>
      <c r="P104" s="3" t="str">
        <f>IF(Tableau1[[#This Row],[ATTRIBUTION]]="Appui","15",IF(Tableau1[[#This Row],[ATTRIBUTION]]="Réponse","30","0"))</f>
        <v>30</v>
      </c>
      <c r="Q104" s="2" t="str">
        <f>IF(OR((Tableau1[[#This Row],[Traité le]]&gt;0),(Tableau1[[#This Row],[A/R envoyé le]]&gt;0)),"TRAITE","NON TRAITE")</f>
        <v>TRAITE</v>
      </c>
      <c r="R104" s="2" t="str">
        <f>IF(AND(Tableau1[[#This Row],[ATTRIBUTION]]="Réponse",Tableau1[[#This Row],[A/R envoyé le]]&gt;0),"OUI"," ")</f>
        <v xml:space="preserve"> </v>
      </c>
      <c r="S10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04" s="2">
        <f>IF(Tableau1[[#This Row],[STATUT DE REPONSE]]="TRAITE",MAX(0,Tableau1[[#This Row],[DELAI DE TRAITEMENT]]-Tableau1[[#This Row],[DELAI DE REPONSE]]),$X$1-Tableau1[[#This Row],[Enregistré le]])</f>
        <v>0</v>
      </c>
      <c r="U104" s="2" t="str">
        <f>IF(Tableau1[[#This Row],[DELAI DE SOUFFRANCE]]&gt;0,"Non conforme","Conforme")</f>
        <v>Conforme</v>
      </c>
      <c r="V104" s="2" t="str">
        <f>IF(Tableau1[[#This Row],[Type de courrier]]="Réclamation","Réclamation","")</f>
        <v>Réclamation</v>
      </c>
      <c r="X104"/>
      <c r="Y104"/>
    </row>
    <row r="105" spans="2:25" x14ac:dyDescent="0.25">
      <c r="B105" t="s">
        <v>21</v>
      </c>
      <c r="D105">
        <v>20016278</v>
      </c>
      <c r="E105" s="1">
        <v>43908</v>
      </c>
      <c r="F105" s="1">
        <v>43893</v>
      </c>
      <c r="I105" s="1">
        <v>43915</v>
      </c>
      <c r="J105" s="1">
        <v>44917</v>
      </c>
      <c r="L105" t="s">
        <v>11</v>
      </c>
      <c r="M105">
        <f>YEAR(Tableau1[[#This Row],[Enregistré le]])</f>
        <v>2020</v>
      </c>
      <c r="N105" s="2" t="str">
        <f t="shared" si="1"/>
        <v>Réponse</v>
      </c>
      <c r="O105" s="2">
        <f>Tableau1[[#This Row],[Attribué le]]-Tableau1[[#This Row],[Enregistré le]]</f>
        <v>1009</v>
      </c>
      <c r="P105" s="3" t="str">
        <f>IF(Tableau1[[#This Row],[ATTRIBUTION]]="Appui","15",IF(Tableau1[[#This Row],[ATTRIBUTION]]="Réponse","30","0"))</f>
        <v>30</v>
      </c>
      <c r="Q105" s="2" t="str">
        <f>IF(OR((Tableau1[[#This Row],[Traité le]]&gt;0),(Tableau1[[#This Row],[A/R envoyé le]]&gt;0)),"TRAITE","NON TRAITE")</f>
        <v>TRAITE</v>
      </c>
      <c r="R105" s="2" t="str">
        <f>IF(AND(Tableau1[[#This Row],[ATTRIBUTION]]="Réponse",Tableau1[[#This Row],[A/R envoyé le]]&gt;0),"OUI"," ")</f>
        <v xml:space="preserve"> </v>
      </c>
      <c r="S10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105" s="2">
        <f>IF(Tableau1[[#This Row],[STATUT DE REPONSE]]="TRAITE",MAX(0,Tableau1[[#This Row],[DELAI DE TRAITEMENT]]-Tableau1[[#This Row],[DELAI DE REPONSE]]),$X$1-Tableau1[[#This Row],[Enregistré le]])</f>
        <v>0</v>
      </c>
      <c r="U105" s="2" t="str">
        <f>IF(Tableau1[[#This Row],[DELAI DE SOUFFRANCE]]&gt;0,"Non conforme","Conforme")</f>
        <v>Conforme</v>
      </c>
      <c r="V105" s="2" t="str">
        <f>IF(Tableau1[[#This Row],[Type de courrier]]="Réclamation","Réclamation","")</f>
        <v/>
      </c>
      <c r="X105"/>
      <c r="Y105"/>
    </row>
    <row r="106" spans="2:25" x14ac:dyDescent="0.25">
      <c r="B106" t="s">
        <v>21</v>
      </c>
      <c r="D106">
        <v>20016279</v>
      </c>
      <c r="E106" s="1">
        <v>43908</v>
      </c>
      <c r="F106" s="1">
        <v>43907</v>
      </c>
      <c r="I106" s="1">
        <v>43927</v>
      </c>
      <c r="J106" s="1">
        <v>43908</v>
      </c>
      <c r="L106" t="s">
        <v>11</v>
      </c>
      <c r="M106">
        <f>YEAR(Tableau1[[#This Row],[Enregistré le]])</f>
        <v>2020</v>
      </c>
      <c r="N106" s="2" t="str">
        <f t="shared" si="1"/>
        <v>Réponse</v>
      </c>
      <c r="O106" s="2">
        <f>Tableau1[[#This Row],[Attribué le]]-Tableau1[[#This Row],[Enregistré le]]</f>
        <v>0</v>
      </c>
      <c r="P106" s="3" t="str">
        <f>IF(Tableau1[[#This Row],[ATTRIBUTION]]="Appui","15",IF(Tableau1[[#This Row],[ATTRIBUTION]]="Réponse","30","0"))</f>
        <v>30</v>
      </c>
      <c r="Q106" s="2" t="str">
        <f>IF(OR((Tableau1[[#This Row],[Traité le]]&gt;0),(Tableau1[[#This Row],[A/R envoyé le]]&gt;0)),"TRAITE","NON TRAITE")</f>
        <v>TRAITE</v>
      </c>
      <c r="R106" s="2" t="str">
        <f>IF(AND(Tableau1[[#This Row],[ATTRIBUTION]]="Réponse",Tableau1[[#This Row],[A/R envoyé le]]&gt;0),"OUI"," ")</f>
        <v xml:space="preserve"> </v>
      </c>
      <c r="S10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19</v>
      </c>
      <c r="T106" s="2">
        <f>IF(Tableau1[[#This Row],[STATUT DE REPONSE]]="TRAITE",MAX(0,Tableau1[[#This Row],[DELAI DE TRAITEMENT]]-Tableau1[[#This Row],[DELAI DE REPONSE]]),$X$1-Tableau1[[#This Row],[Enregistré le]])</f>
        <v>0</v>
      </c>
      <c r="U106" s="2" t="str">
        <f>IF(Tableau1[[#This Row],[DELAI DE SOUFFRANCE]]&gt;0,"Non conforme","Conforme")</f>
        <v>Conforme</v>
      </c>
      <c r="V106" s="2" t="str">
        <f>IF(Tableau1[[#This Row],[Type de courrier]]="Réclamation","Réclamation","")</f>
        <v/>
      </c>
      <c r="X106"/>
      <c r="Y106"/>
    </row>
    <row r="107" spans="2:25" x14ac:dyDescent="0.25">
      <c r="B107" t="s">
        <v>21</v>
      </c>
      <c r="D107">
        <v>20016282</v>
      </c>
      <c r="E107" s="1">
        <v>43908</v>
      </c>
      <c r="F107" s="1">
        <v>43902</v>
      </c>
      <c r="I107" s="1">
        <v>44044</v>
      </c>
      <c r="J107" s="1">
        <v>44930</v>
      </c>
      <c r="L107" t="s">
        <v>11</v>
      </c>
      <c r="M107">
        <f>YEAR(Tableau1[[#This Row],[Enregistré le]])</f>
        <v>2020</v>
      </c>
      <c r="N107" s="2" t="str">
        <f t="shared" si="1"/>
        <v>Réponse</v>
      </c>
      <c r="O107" s="2">
        <f>Tableau1[[#This Row],[Attribué le]]-Tableau1[[#This Row],[Enregistré le]]</f>
        <v>1022</v>
      </c>
      <c r="P107" s="3" t="str">
        <f>IF(Tableau1[[#This Row],[ATTRIBUTION]]="Appui","15",IF(Tableau1[[#This Row],[ATTRIBUTION]]="Réponse","30","0"))</f>
        <v>30</v>
      </c>
      <c r="Q107" s="2" t="str">
        <f>IF(OR((Tableau1[[#This Row],[Traité le]]&gt;0),(Tableau1[[#This Row],[A/R envoyé le]]&gt;0)),"TRAITE","NON TRAITE")</f>
        <v>TRAITE</v>
      </c>
      <c r="R107" s="2" t="str">
        <f>IF(AND(Tableau1[[#This Row],[ATTRIBUTION]]="Réponse",Tableau1[[#This Row],[A/R envoyé le]]&gt;0),"OUI"," ")</f>
        <v xml:space="preserve"> </v>
      </c>
      <c r="S10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136</v>
      </c>
      <c r="T107" s="2">
        <f>IF(Tableau1[[#This Row],[STATUT DE REPONSE]]="TRAITE",MAX(0,Tableau1[[#This Row],[DELAI DE TRAITEMENT]]-Tableau1[[#This Row],[DELAI DE REPONSE]]),$X$1-Tableau1[[#This Row],[Enregistré le]])</f>
        <v>106</v>
      </c>
      <c r="U107" s="2" t="str">
        <f>IF(Tableau1[[#This Row],[DELAI DE SOUFFRANCE]]&gt;0,"Non conforme","Conforme")</f>
        <v>Non conforme</v>
      </c>
      <c r="V107" s="2" t="str">
        <f>IF(Tableau1[[#This Row],[Type de courrier]]="Réclamation","Réclamation","")</f>
        <v/>
      </c>
      <c r="X107"/>
      <c r="Y107"/>
    </row>
    <row r="108" spans="2:25" x14ac:dyDescent="0.25">
      <c r="B108" t="s">
        <v>21</v>
      </c>
      <c r="D108" t="s">
        <v>102</v>
      </c>
      <c r="E108" s="1">
        <v>43908</v>
      </c>
      <c r="F108" s="1">
        <v>43541</v>
      </c>
      <c r="I108" s="1">
        <v>43909</v>
      </c>
      <c r="J108" s="1">
        <v>43908</v>
      </c>
      <c r="L108" t="s">
        <v>15</v>
      </c>
      <c r="M108">
        <f>YEAR(Tableau1[[#This Row],[Enregistré le]])</f>
        <v>2020</v>
      </c>
      <c r="N108" s="2" t="str">
        <f t="shared" si="1"/>
        <v>Appui</v>
      </c>
      <c r="O108" s="2">
        <f>Tableau1[[#This Row],[Attribué le]]-Tableau1[[#This Row],[Enregistré le]]</f>
        <v>0</v>
      </c>
      <c r="P108" s="3" t="str">
        <f>IF(Tableau1[[#This Row],[ATTRIBUTION]]="Appui","15",IF(Tableau1[[#This Row],[ATTRIBUTION]]="Réponse","30","0"))</f>
        <v>15</v>
      </c>
      <c r="Q108" s="2" t="str">
        <f>IF(OR((Tableau1[[#This Row],[Traité le]]&gt;0),(Tableau1[[#This Row],[A/R envoyé le]]&gt;0)),"TRAITE","NON TRAITE")</f>
        <v>TRAITE</v>
      </c>
      <c r="R108" s="2" t="str">
        <f>IF(AND(Tableau1[[#This Row],[ATTRIBUTION]]="Réponse",Tableau1[[#This Row],[A/R envoyé le]]&gt;0),"OUI"," ")</f>
        <v xml:space="preserve"> </v>
      </c>
      <c r="S10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108" s="2">
        <f>IF(Tableau1[[#This Row],[STATUT DE REPONSE]]="TRAITE",MAX(0,Tableau1[[#This Row],[DELAI DE TRAITEMENT]]-Tableau1[[#This Row],[DELAI DE REPONSE]]),$X$1-Tableau1[[#This Row],[Enregistré le]])</f>
        <v>0</v>
      </c>
      <c r="U108" s="2" t="str">
        <f>IF(Tableau1[[#This Row],[DELAI DE SOUFFRANCE]]&gt;0,"Non conforme","Conforme")</f>
        <v>Conforme</v>
      </c>
      <c r="V108" s="2" t="str">
        <f>IF(Tableau1[[#This Row],[Type de courrier]]="Réclamation","Réclamation","")</f>
        <v/>
      </c>
      <c r="X108"/>
      <c r="Y108"/>
    </row>
    <row r="109" spans="2:25" x14ac:dyDescent="0.25">
      <c r="B109" t="s">
        <v>21</v>
      </c>
      <c r="D109">
        <v>20016301</v>
      </c>
      <c r="E109" s="1">
        <v>43908</v>
      </c>
      <c r="F109" s="1">
        <v>43893</v>
      </c>
      <c r="I109" s="1">
        <v>43909</v>
      </c>
      <c r="J109" s="1">
        <v>44930</v>
      </c>
      <c r="L109" t="s">
        <v>11</v>
      </c>
      <c r="M109">
        <f>YEAR(Tableau1[[#This Row],[Enregistré le]])</f>
        <v>2020</v>
      </c>
      <c r="N109" s="2" t="str">
        <f t="shared" si="1"/>
        <v>Réponse</v>
      </c>
      <c r="O109" s="2">
        <f>Tableau1[[#This Row],[Attribué le]]-Tableau1[[#This Row],[Enregistré le]]</f>
        <v>1022</v>
      </c>
      <c r="P109" s="3" t="str">
        <f>IF(Tableau1[[#This Row],[ATTRIBUTION]]="Appui","15",IF(Tableau1[[#This Row],[ATTRIBUTION]]="Réponse","30","0"))</f>
        <v>30</v>
      </c>
      <c r="Q109" s="2" t="str">
        <f>IF(OR((Tableau1[[#This Row],[Traité le]]&gt;0),(Tableau1[[#This Row],[A/R envoyé le]]&gt;0)),"TRAITE","NON TRAITE")</f>
        <v>TRAITE</v>
      </c>
      <c r="R109" s="2" t="str">
        <f>IF(AND(Tableau1[[#This Row],[ATTRIBUTION]]="Réponse",Tableau1[[#This Row],[A/R envoyé le]]&gt;0),"OUI"," ")</f>
        <v xml:space="preserve"> </v>
      </c>
      <c r="S10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109" s="2">
        <f>IF(Tableau1[[#This Row],[STATUT DE REPONSE]]="TRAITE",MAX(0,Tableau1[[#This Row],[DELAI DE TRAITEMENT]]-Tableau1[[#This Row],[DELAI DE REPONSE]]),$X$1-Tableau1[[#This Row],[Enregistré le]])</f>
        <v>0</v>
      </c>
      <c r="U109" s="2" t="str">
        <f>IF(Tableau1[[#This Row],[DELAI DE SOUFFRANCE]]&gt;0,"Non conforme","Conforme")</f>
        <v>Conforme</v>
      </c>
      <c r="V109" s="2" t="str">
        <f>IF(Tableau1[[#This Row],[Type de courrier]]="Réclamation","Réclamation","")</f>
        <v/>
      </c>
      <c r="X109"/>
      <c r="Y109"/>
    </row>
    <row r="110" spans="2:25" x14ac:dyDescent="0.25">
      <c r="B110" t="s">
        <v>21</v>
      </c>
      <c r="D110">
        <v>20017443</v>
      </c>
      <c r="E110" s="1">
        <v>43929</v>
      </c>
      <c r="F110" s="1">
        <v>43926</v>
      </c>
      <c r="I110" s="1">
        <v>43991</v>
      </c>
      <c r="J110" s="1">
        <v>43929</v>
      </c>
      <c r="L110" t="s">
        <v>12</v>
      </c>
      <c r="M110">
        <f>YEAR(Tableau1[[#This Row],[Enregistré le]])</f>
        <v>2020</v>
      </c>
      <c r="N110" s="2" t="str">
        <f t="shared" si="1"/>
        <v>Réponse</v>
      </c>
      <c r="O110" s="2">
        <f>Tableau1[[#This Row],[Attribué le]]-Tableau1[[#This Row],[Enregistré le]]</f>
        <v>0</v>
      </c>
      <c r="P110" s="3" t="str">
        <f>IF(Tableau1[[#This Row],[ATTRIBUTION]]="Appui","15",IF(Tableau1[[#This Row],[ATTRIBUTION]]="Réponse","30","0"))</f>
        <v>30</v>
      </c>
      <c r="Q110" s="2" t="str">
        <f>IF(OR((Tableau1[[#This Row],[Traité le]]&gt;0),(Tableau1[[#This Row],[A/R envoyé le]]&gt;0)),"TRAITE","NON TRAITE")</f>
        <v>TRAITE</v>
      </c>
      <c r="R110" s="2" t="str">
        <f>IF(AND(Tableau1[[#This Row],[ATTRIBUTION]]="Réponse",Tableau1[[#This Row],[A/R envoyé le]]&gt;0),"OUI"," ")</f>
        <v xml:space="preserve"> </v>
      </c>
      <c r="S11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62</v>
      </c>
      <c r="T110" s="2">
        <f>IF(Tableau1[[#This Row],[STATUT DE REPONSE]]="TRAITE",MAX(0,Tableau1[[#This Row],[DELAI DE TRAITEMENT]]-Tableau1[[#This Row],[DELAI DE REPONSE]]),$X$1-Tableau1[[#This Row],[Enregistré le]])</f>
        <v>32</v>
      </c>
      <c r="U110" s="2" t="str">
        <f>IF(Tableau1[[#This Row],[DELAI DE SOUFFRANCE]]&gt;0,"Non conforme","Conforme")</f>
        <v>Non conforme</v>
      </c>
      <c r="V110" s="2" t="str">
        <f>IF(Tableau1[[#This Row],[Type de courrier]]="Réclamation","Réclamation","")</f>
        <v/>
      </c>
      <c r="X110"/>
      <c r="Y110"/>
    </row>
    <row r="111" spans="2:25" x14ac:dyDescent="0.25">
      <c r="B111" t="s">
        <v>21</v>
      </c>
      <c r="D111">
        <v>20017486</v>
      </c>
      <c r="E111" s="1">
        <v>43930</v>
      </c>
      <c r="F111" s="1">
        <v>43921</v>
      </c>
      <c r="I111" s="1">
        <v>43980</v>
      </c>
      <c r="J111" s="1">
        <v>43980</v>
      </c>
      <c r="L111" t="s">
        <v>11</v>
      </c>
      <c r="M111">
        <f>YEAR(Tableau1[[#This Row],[Enregistré le]])</f>
        <v>2020</v>
      </c>
      <c r="N111" s="2" t="str">
        <f t="shared" si="1"/>
        <v>Réponse</v>
      </c>
      <c r="O111" s="2">
        <f>Tableau1[[#This Row],[Attribué le]]-Tableau1[[#This Row],[Enregistré le]]</f>
        <v>50</v>
      </c>
      <c r="P111" s="3" t="str">
        <f>IF(Tableau1[[#This Row],[ATTRIBUTION]]="Appui","15",IF(Tableau1[[#This Row],[ATTRIBUTION]]="Réponse","30","0"))</f>
        <v>30</v>
      </c>
      <c r="Q111" s="2" t="str">
        <f>IF(OR((Tableau1[[#This Row],[Traité le]]&gt;0),(Tableau1[[#This Row],[A/R envoyé le]]&gt;0)),"TRAITE","NON TRAITE")</f>
        <v>TRAITE</v>
      </c>
      <c r="R111" s="2" t="str">
        <f>IF(AND(Tableau1[[#This Row],[ATTRIBUTION]]="Réponse",Tableau1[[#This Row],[A/R envoyé le]]&gt;0),"OUI"," ")</f>
        <v xml:space="preserve"> </v>
      </c>
      <c r="S11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50</v>
      </c>
      <c r="T111" s="2">
        <f>IF(Tableau1[[#This Row],[STATUT DE REPONSE]]="TRAITE",MAX(0,Tableau1[[#This Row],[DELAI DE TRAITEMENT]]-Tableau1[[#This Row],[DELAI DE REPONSE]]),$X$1-Tableau1[[#This Row],[Enregistré le]])</f>
        <v>20</v>
      </c>
      <c r="U111" s="2" t="str">
        <f>IF(Tableau1[[#This Row],[DELAI DE SOUFFRANCE]]&gt;0,"Non conforme","Conforme")</f>
        <v>Non conforme</v>
      </c>
      <c r="V111" s="2" t="str">
        <f>IF(Tableau1[[#This Row],[Type de courrier]]="Réclamation","Réclamation","")</f>
        <v/>
      </c>
      <c r="X111"/>
      <c r="Y111"/>
    </row>
    <row r="112" spans="2:25" x14ac:dyDescent="0.25">
      <c r="B112" t="s">
        <v>21</v>
      </c>
      <c r="D112">
        <v>20017549</v>
      </c>
      <c r="E112" s="1">
        <v>43930</v>
      </c>
      <c r="F112" s="1">
        <v>43925</v>
      </c>
      <c r="I112" s="1">
        <v>43980</v>
      </c>
      <c r="J112" s="1">
        <v>43980</v>
      </c>
      <c r="L112" t="s">
        <v>11</v>
      </c>
      <c r="M112">
        <f>YEAR(Tableau1[[#This Row],[Enregistré le]])</f>
        <v>2020</v>
      </c>
      <c r="N112" s="2" t="str">
        <f t="shared" si="1"/>
        <v>Réponse</v>
      </c>
      <c r="O112" s="2">
        <f>Tableau1[[#This Row],[Attribué le]]-Tableau1[[#This Row],[Enregistré le]]</f>
        <v>50</v>
      </c>
      <c r="P112" s="3" t="str">
        <f>IF(Tableau1[[#This Row],[ATTRIBUTION]]="Appui","15",IF(Tableau1[[#This Row],[ATTRIBUTION]]="Réponse","30","0"))</f>
        <v>30</v>
      </c>
      <c r="Q112" s="2" t="str">
        <f>IF(OR((Tableau1[[#This Row],[Traité le]]&gt;0),(Tableau1[[#This Row],[A/R envoyé le]]&gt;0)),"TRAITE","NON TRAITE")</f>
        <v>TRAITE</v>
      </c>
      <c r="R112" s="2" t="str">
        <f>IF(AND(Tableau1[[#This Row],[ATTRIBUTION]]="Réponse",Tableau1[[#This Row],[A/R envoyé le]]&gt;0),"OUI"," ")</f>
        <v xml:space="preserve"> </v>
      </c>
      <c r="S11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50</v>
      </c>
      <c r="T112" s="2">
        <f>IF(Tableau1[[#This Row],[STATUT DE REPONSE]]="TRAITE",MAX(0,Tableau1[[#This Row],[DELAI DE TRAITEMENT]]-Tableau1[[#This Row],[DELAI DE REPONSE]]),$X$1-Tableau1[[#This Row],[Enregistré le]])</f>
        <v>20</v>
      </c>
      <c r="U112" s="2" t="str">
        <f>IF(Tableau1[[#This Row],[DELAI DE SOUFFRANCE]]&gt;0,"Non conforme","Conforme")</f>
        <v>Non conforme</v>
      </c>
      <c r="V112" s="2" t="str">
        <f>IF(Tableau1[[#This Row],[Type de courrier]]="Réclamation","Réclamation","")</f>
        <v/>
      </c>
      <c r="X112"/>
      <c r="Y112"/>
    </row>
    <row r="113" spans="2:25" x14ac:dyDescent="0.25">
      <c r="B113" t="s">
        <v>21</v>
      </c>
      <c r="D113">
        <v>20017557</v>
      </c>
      <c r="E113" s="1">
        <v>43931</v>
      </c>
      <c r="F113" s="1">
        <v>43902</v>
      </c>
      <c r="I113" s="1">
        <v>43985</v>
      </c>
      <c r="J113" s="1">
        <v>44431</v>
      </c>
      <c r="L113" t="s">
        <v>11</v>
      </c>
      <c r="M113">
        <f>YEAR(Tableau1[[#This Row],[Enregistré le]])</f>
        <v>2020</v>
      </c>
      <c r="N113" s="2" t="str">
        <f t="shared" si="1"/>
        <v>Réponse</v>
      </c>
      <c r="O113" s="2">
        <f>Tableau1[[#This Row],[Attribué le]]-Tableau1[[#This Row],[Enregistré le]]</f>
        <v>500</v>
      </c>
      <c r="P113" s="3" t="str">
        <f>IF(Tableau1[[#This Row],[ATTRIBUTION]]="Appui","15",IF(Tableau1[[#This Row],[ATTRIBUTION]]="Réponse","30","0"))</f>
        <v>30</v>
      </c>
      <c r="Q113" s="2" t="str">
        <f>IF(OR((Tableau1[[#This Row],[Traité le]]&gt;0),(Tableau1[[#This Row],[A/R envoyé le]]&gt;0)),"TRAITE","NON TRAITE")</f>
        <v>TRAITE</v>
      </c>
      <c r="R113" s="2" t="str">
        <f>IF(AND(Tableau1[[#This Row],[ATTRIBUTION]]="Réponse",Tableau1[[#This Row],[A/R envoyé le]]&gt;0),"OUI"," ")</f>
        <v xml:space="preserve"> </v>
      </c>
      <c r="S11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54</v>
      </c>
      <c r="T113" s="2">
        <f>IF(Tableau1[[#This Row],[STATUT DE REPONSE]]="TRAITE",MAX(0,Tableau1[[#This Row],[DELAI DE TRAITEMENT]]-Tableau1[[#This Row],[DELAI DE REPONSE]]),$X$1-Tableau1[[#This Row],[Enregistré le]])</f>
        <v>24</v>
      </c>
      <c r="U113" s="2" t="str">
        <f>IF(Tableau1[[#This Row],[DELAI DE SOUFFRANCE]]&gt;0,"Non conforme","Conforme")</f>
        <v>Non conforme</v>
      </c>
      <c r="V113" s="2" t="str">
        <f>IF(Tableau1[[#This Row],[Type de courrier]]="Réclamation","Réclamation","")</f>
        <v/>
      </c>
      <c r="X113"/>
      <c r="Y113"/>
    </row>
    <row r="114" spans="2:25" x14ac:dyDescent="0.25">
      <c r="B114" t="s">
        <v>21</v>
      </c>
      <c r="D114">
        <v>20017668</v>
      </c>
      <c r="E114" s="1">
        <v>43935</v>
      </c>
      <c r="F114" s="1">
        <v>43929</v>
      </c>
      <c r="I114" s="1">
        <v>43935</v>
      </c>
      <c r="J114" s="1">
        <v>43935</v>
      </c>
      <c r="L114" t="s">
        <v>11</v>
      </c>
      <c r="M114">
        <f>YEAR(Tableau1[[#This Row],[Enregistré le]])</f>
        <v>2020</v>
      </c>
      <c r="N114" s="2" t="str">
        <f t="shared" si="1"/>
        <v>Réponse</v>
      </c>
      <c r="O114" s="2">
        <f>Tableau1[[#This Row],[Attribué le]]-Tableau1[[#This Row],[Enregistré le]]</f>
        <v>0</v>
      </c>
      <c r="P114" s="3" t="str">
        <f>IF(Tableau1[[#This Row],[ATTRIBUTION]]="Appui","15",IF(Tableau1[[#This Row],[ATTRIBUTION]]="Réponse","30","0"))</f>
        <v>30</v>
      </c>
      <c r="Q114" s="2" t="str">
        <f>IF(OR((Tableau1[[#This Row],[Traité le]]&gt;0),(Tableau1[[#This Row],[A/R envoyé le]]&gt;0)),"TRAITE","NON TRAITE")</f>
        <v>TRAITE</v>
      </c>
      <c r="R114" s="2" t="str">
        <f>IF(AND(Tableau1[[#This Row],[ATTRIBUTION]]="Réponse",Tableau1[[#This Row],[A/R envoyé le]]&gt;0),"OUI"," ")</f>
        <v xml:space="preserve"> </v>
      </c>
      <c r="S11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14" s="2">
        <f>IF(Tableau1[[#This Row],[STATUT DE REPONSE]]="TRAITE",MAX(0,Tableau1[[#This Row],[DELAI DE TRAITEMENT]]-Tableau1[[#This Row],[DELAI DE REPONSE]]),$X$1-Tableau1[[#This Row],[Enregistré le]])</f>
        <v>0</v>
      </c>
      <c r="U114" s="2" t="str">
        <f>IF(Tableau1[[#This Row],[DELAI DE SOUFFRANCE]]&gt;0,"Non conforme","Conforme")</f>
        <v>Conforme</v>
      </c>
      <c r="V114" s="2" t="str">
        <f>IF(Tableau1[[#This Row],[Type de courrier]]="Réclamation","Réclamation","")</f>
        <v/>
      </c>
      <c r="X114"/>
      <c r="Y114"/>
    </row>
    <row r="115" spans="2:25" x14ac:dyDescent="0.25">
      <c r="B115" t="s">
        <v>21</v>
      </c>
      <c r="D115">
        <v>20017669</v>
      </c>
      <c r="E115" s="1">
        <v>43935</v>
      </c>
      <c r="F115" s="1">
        <v>43929</v>
      </c>
      <c r="I115" s="1">
        <v>43935</v>
      </c>
      <c r="J115" s="1">
        <v>43935</v>
      </c>
      <c r="L115" t="s">
        <v>11</v>
      </c>
      <c r="M115">
        <f>YEAR(Tableau1[[#This Row],[Enregistré le]])</f>
        <v>2020</v>
      </c>
      <c r="N115" s="2" t="str">
        <f t="shared" si="1"/>
        <v>Réponse</v>
      </c>
      <c r="O115" s="2">
        <f>Tableau1[[#This Row],[Attribué le]]-Tableau1[[#This Row],[Enregistré le]]</f>
        <v>0</v>
      </c>
      <c r="P115" s="3" t="str">
        <f>IF(Tableau1[[#This Row],[ATTRIBUTION]]="Appui","15",IF(Tableau1[[#This Row],[ATTRIBUTION]]="Réponse","30","0"))</f>
        <v>30</v>
      </c>
      <c r="Q115" s="2" t="str">
        <f>IF(OR((Tableau1[[#This Row],[Traité le]]&gt;0),(Tableau1[[#This Row],[A/R envoyé le]]&gt;0)),"TRAITE","NON TRAITE")</f>
        <v>TRAITE</v>
      </c>
      <c r="R115" s="2" t="str">
        <f>IF(AND(Tableau1[[#This Row],[ATTRIBUTION]]="Réponse",Tableau1[[#This Row],[A/R envoyé le]]&gt;0),"OUI"," ")</f>
        <v xml:space="preserve"> </v>
      </c>
      <c r="S11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15" s="2">
        <f>IF(Tableau1[[#This Row],[STATUT DE REPONSE]]="TRAITE",MAX(0,Tableau1[[#This Row],[DELAI DE TRAITEMENT]]-Tableau1[[#This Row],[DELAI DE REPONSE]]),$X$1-Tableau1[[#This Row],[Enregistré le]])</f>
        <v>0</v>
      </c>
      <c r="U115" s="2" t="str">
        <f>IF(Tableau1[[#This Row],[DELAI DE SOUFFRANCE]]&gt;0,"Non conforme","Conforme")</f>
        <v>Conforme</v>
      </c>
      <c r="V115" s="2" t="str">
        <f>IF(Tableau1[[#This Row],[Type de courrier]]="Réclamation","Réclamation","")</f>
        <v/>
      </c>
      <c r="X115"/>
      <c r="Y115"/>
    </row>
    <row r="116" spans="2:25" x14ac:dyDescent="0.25">
      <c r="B116" t="s">
        <v>21</v>
      </c>
      <c r="D116">
        <v>20017670</v>
      </c>
      <c r="E116" s="1">
        <v>43935</v>
      </c>
      <c r="F116" s="1">
        <v>43902</v>
      </c>
      <c r="I116" s="1">
        <v>43935</v>
      </c>
      <c r="J116" s="1">
        <v>43935</v>
      </c>
      <c r="L116" t="s">
        <v>11</v>
      </c>
      <c r="M116">
        <f>YEAR(Tableau1[[#This Row],[Enregistré le]])</f>
        <v>2020</v>
      </c>
      <c r="N116" s="2" t="str">
        <f t="shared" si="1"/>
        <v>Réponse</v>
      </c>
      <c r="O116" s="2">
        <f>Tableau1[[#This Row],[Attribué le]]-Tableau1[[#This Row],[Enregistré le]]</f>
        <v>0</v>
      </c>
      <c r="P116" s="3" t="str">
        <f>IF(Tableau1[[#This Row],[ATTRIBUTION]]="Appui","15",IF(Tableau1[[#This Row],[ATTRIBUTION]]="Réponse","30","0"))</f>
        <v>30</v>
      </c>
      <c r="Q116" s="2" t="str">
        <f>IF(OR((Tableau1[[#This Row],[Traité le]]&gt;0),(Tableau1[[#This Row],[A/R envoyé le]]&gt;0)),"TRAITE","NON TRAITE")</f>
        <v>TRAITE</v>
      </c>
      <c r="R116" s="2" t="str">
        <f>IF(AND(Tableau1[[#This Row],[ATTRIBUTION]]="Réponse",Tableau1[[#This Row],[A/R envoyé le]]&gt;0),"OUI"," ")</f>
        <v xml:space="preserve"> </v>
      </c>
      <c r="S11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16" s="2">
        <f>IF(Tableau1[[#This Row],[STATUT DE REPONSE]]="TRAITE",MAX(0,Tableau1[[#This Row],[DELAI DE TRAITEMENT]]-Tableau1[[#This Row],[DELAI DE REPONSE]]),$X$1-Tableau1[[#This Row],[Enregistré le]])</f>
        <v>0</v>
      </c>
      <c r="U116" s="2" t="str">
        <f>IF(Tableau1[[#This Row],[DELAI DE SOUFFRANCE]]&gt;0,"Non conforme","Conforme")</f>
        <v>Conforme</v>
      </c>
      <c r="V116" s="2" t="str">
        <f>IF(Tableau1[[#This Row],[Type de courrier]]="Réclamation","Réclamation","")</f>
        <v/>
      </c>
      <c r="X116"/>
      <c r="Y116"/>
    </row>
    <row r="117" spans="2:25" x14ac:dyDescent="0.25">
      <c r="B117" t="s">
        <v>21</v>
      </c>
      <c r="D117">
        <v>20017673</v>
      </c>
      <c r="E117" s="1">
        <v>43935</v>
      </c>
      <c r="F117" s="1">
        <v>43929</v>
      </c>
      <c r="I117" s="1">
        <v>43935</v>
      </c>
      <c r="J117" s="1">
        <v>43935</v>
      </c>
      <c r="L117" t="s">
        <v>11</v>
      </c>
      <c r="M117">
        <f>YEAR(Tableau1[[#This Row],[Enregistré le]])</f>
        <v>2020</v>
      </c>
      <c r="N117" s="2" t="str">
        <f t="shared" si="1"/>
        <v>Réponse</v>
      </c>
      <c r="O117" s="2">
        <f>Tableau1[[#This Row],[Attribué le]]-Tableau1[[#This Row],[Enregistré le]]</f>
        <v>0</v>
      </c>
      <c r="P117" s="3" t="str">
        <f>IF(Tableau1[[#This Row],[ATTRIBUTION]]="Appui","15",IF(Tableau1[[#This Row],[ATTRIBUTION]]="Réponse","30","0"))</f>
        <v>30</v>
      </c>
      <c r="Q117" s="2" t="str">
        <f>IF(OR((Tableau1[[#This Row],[Traité le]]&gt;0),(Tableau1[[#This Row],[A/R envoyé le]]&gt;0)),"TRAITE","NON TRAITE")</f>
        <v>TRAITE</v>
      </c>
      <c r="R117" s="2" t="str">
        <f>IF(AND(Tableau1[[#This Row],[ATTRIBUTION]]="Réponse",Tableau1[[#This Row],[A/R envoyé le]]&gt;0),"OUI"," ")</f>
        <v xml:space="preserve"> </v>
      </c>
      <c r="S11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17" s="2">
        <f>IF(Tableau1[[#This Row],[STATUT DE REPONSE]]="TRAITE",MAX(0,Tableau1[[#This Row],[DELAI DE TRAITEMENT]]-Tableau1[[#This Row],[DELAI DE REPONSE]]),$X$1-Tableau1[[#This Row],[Enregistré le]])</f>
        <v>0</v>
      </c>
      <c r="U117" s="2" t="str">
        <f>IF(Tableau1[[#This Row],[DELAI DE SOUFFRANCE]]&gt;0,"Non conforme","Conforme")</f>
        <v>Conforme</v>
      </c>
      <c r="V117" s="2" t="str">
        <f>IF(Tableau1[[#This Row],[Type de courrier]]="Réclamation","Réclamation","")</f>
        <v/>
      </c>
      <c r="X117"/>
      <c r="Y117"/>
    </row>
    <row r="118" spans="2:25" x14ac:dyDescent="0.25">
      <c r="B118" t="s">
        <v>21</v>
      </c>
      <c r="D118">
        <v>20017676</v>
      </c>
      <c r="E118" s="1">
        <v>43935</v>
      </c>
      <c r="F118" s="1">
        <v>43903</v>
      </c>
      <c r="I118" s="1">
        <v>43935</v>
      </c>
      <c r="J118" s="1">
        <v>43935</v>
      </c>
      <c r="L118" t="s">
        <v>11</v>
      </c>
      <c r="M118">
        <f>YEAR(Tableau1[[#This Row],[Enregistré le]])</f>
        <v>2020</v>
      </c>
      <c r="N118" s="2" t="str">
        <f t="shared" si="1"/>
        <v>Réponse</v>
      </c>
      <c r="O118" s="2">
        <f>Tableau1[[#This Row],[Attribué le]]-Tableau1[[#This Row],[Enregistré le]]</f>
        <v>0</v>
      </c>
      <c r="P118" s="3" t="str">
        <f>IF(Tableau1[[#This Row],[ATTRIBUTION]]="Appui","15",IF(Tableau1[[#This Row],[ATTRIBUTION]]="Réponse","30","0"))</f>
        <v>30</v>
      </c>
      <c r="Q118" s="2" t="str">
        <f>IF(OR((Tableau1[[#This Row],[Traité le]]&gt;0),(Tableau1[[#This Row],[A/R envoyé le]]&gt;0)),"TRAITE","NON TRAITE")</f>
        <v>TRAITE</v>
      </c>
      <c r="R118" s="2" t="str">
        <f>IF(AND(Tableau1[[#This Row],[ATTRIBUTION]]="Réponse",Tableau1[[#This Row],[A/R envoyé le]]&gt;0),"OUI"," ")</f>
        <v xml:space="preserve"> </v>
      </c>
      <c r="S11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18" s="2">
        <f>IF(Tableau1[[#This Row],[STATUT DE REPONSE]]="TRAITE",MAX(0,Tableau1[[#This Row],[DELAI DE TRAITEMENT]]-Tableau1[[#This Row],[DELAI DE REPONSE]]),$X$1-Tableau1[[#This Row],[Enregistré le]])</f>
        <v>0</v>
      </c>
      <c r="U118" s="2" t="str">
        <f>IF(Tableau1[[#This Row],[DELAI DE SOUFFRANCE]]&gt;0,"Non conforme","Conforme")</f>
        <v>Conforme</v>
      </c>
      <c r="V118" s="2" t="str">
        <f>IF(Tableau1[[#This Row],[Type de courrier]]="Réclamation","Réclamation","")</f>
        <v/>
      </c>
      <c r="X118"/>
      <c r="Y118"/>
    </row>
    <row r="119" spans="2:25" x14ac:dyDescent="0.25">
      <c r="B119" t="s">
        <v>21</v>
      </c>
      <c r="D119">
        <v>20017678</v>
      </c>
      <c r="E119" s="1">
        <v>43935</v>
      </c>
      <c r="F119" s="1">
        <v>43903</v>
      </c>
      <c r="I119" s="1">
        <v>43935</v>
      </c>
      <c r="J119" s="1">
        <v>43935</v>
      </c>
      <c r="L119" t="s">
        <v>11</v>
      </c>
      <c r="M119">
        <f>YEAR(Tableau1[[#This Row],[Enregistré le]])</f>
        <v>2020</v>
      </c>
      <c r="N119" s="2" t="str">
        <f t="shared" si="1"/>
        <v>Réponse</v>
      </c>
      <c r="O119" s="2">
        <f>Tableau1[[#This Row],[Attribué le]]-Tableau1[[#This Row],[Enregistré le]]</f>
        <v>0</v>
      </c>
      <c r="P119" s="3" t="str">
        <f>IF(Tableau1[[#This Row],[ATTRIBUTION]]="Appui","15",IF(Tableau1[[#This Row],[ATTRIBUTION]]="Réponse","30","0"))</f>
        <v>30</v>
      </c>
      <c r="Q119" s="2" t="str">
        <f>IF(OR((Tableau1[[#This Row],[Traité le]]&gt;0),(Tableau1[[#This Row],[A/R envoyé le]]&gt;0)),"TRAITE","NON TRAITE")</f>
        <v>TRAITE</v>
      </c>
      <c r="R119" s="2" t="str">
        <f>IF(AND(Tableau1[[#This Row],[ATTRIBUTION]]="Réponse",Tableau1[[#This Row],[A/R envoyé le]]&gt;0),"OUI"," ")</f>
        <v xml:space="preserve"> </v>
      </c>
      <c r="S11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19" s="2">
        <f>IF(Tableau1[[#This Row],[STATUT DE REPONSE]]="TRAITE",MAX(0,Tableau1[[#This Row],[DELAI DE TRAITEMENT]]-Tableau1[[#This Row],[DELAI DE REPONSE]]),$X$1-Tableau1[[#This Row],[Enregistré le]])</f>
        <v>0</v>
      </c>
      <c r="U119" s="2" t="str">
        <f>IF(Tableau1[[#This Row],[DELAI DE SOUFFRANCE]]&gt;0,"Non conforme","Conforme")</f>
        <v>Conforme</v>
      </c>
      <c r="V119" s="2" t="str">
        <f>IF(Tableau1[[#This Row],[Type de courrier]]="Réclamation","Réclamation","")</f>
        <v/>
      </c>
      <c r="X119"/>
      <c r="Y119"/>
    </row>
    <row r="120" spans="2:25" x14ac:dyDescent="0.25">
      <c r="B120" t="s">
        <v>21</v>
      </c>
      <c r="D120">
        <v>20017680</v>
      </c>
      <c r="E120" s="1">
        <v>43935</v>
      </c>
      <c r="F120" s="1">
        <v>43903</v>
      </c>
      <c r="I120" s="1">
        <v>43935</v>
      </c>
      <c r="J120" s="1">
        <v>43935</v>
      </c>
      <c r="L120" t="s">
        <v>11</v>
      </c>
      <c r="M120">
        <f>YEAR(Tableau1[[#This Row],[Enregistré le]])</f>
        <v>2020</v>
      </c>
      <c r="N120" s="2" t="str">
        <f t="shared" si="1"/>
        <v>Réponse</v>
      </c>
      <c r="O120" s="2">
        <f>Tableau1[[#This Row],[Attribué le]]-Tableau1[[#This Row],[Enregistré le]]</f>
        <v>0</v>
      </c>
      <c r="P120" s="3" t="str">
        <f>IF(Tableau1[[#This Row],[ATTRIBUTION]]="Appui","15",IF(Tableau1[[#This Row],[ATTRIBUTION]]="Réponse","30","0"))</f>
        <v>30</v>
      </c>
      <c r="Q120" s="2" t="str">
        <f>IF(OR((Tableau1[[#This Row],[Traité le]]&gt;0),(Tableau1[[#This Row],[A/R envoyé le]]&gt;0)),"TRAITE","NON TRAITE")</f>
        <v>TRAITE</v>
      </c>
      <c r="R120" s="2" t="str">
        <f>IF(AND(Tableau1[[#This Row],[ATTRIBUTION]]="Réponse",Tableau1[[#This Row],[A/R envoyé le]]&gt;0),"OUI"," ")</f>
        <v xml:space="preserve"> </v>
      </c>
      <c r="S12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20" s="2">
        <f>IF(Tableau1[[#This Row],[STATUT DE REPONSE]]="TRAITE",MAX(0,Tableau1[[#This Row],[DELAI DE TRAITEMENT]]-Tableau1[[#This Row],[DELAI DE REPONSE]]),$X$1-Tableau1[[#This Row],[Enregistré le]])</f>
        <v>0</v>
      </c>
      <c r="U120" s="2" t="str">
        <f>IF(Tableau1[[#This Row],[DELAI DE SOUFFRANCE]]&gt;0,"Non conforme","Conforme")</f>
        <v>Conforme</v>
      </c>
      <c r="V120" s="2" t="str">
        <f>IF(Tableau1[[#This Row],[Type de courrier]]="Réclamation","Réclamation","")</f>
        <v/>
      </c>
      <c r="X120"/>
      <c r="Y120"/>
    </row>
    <row r="121" spans="2:25" x14ac:dyDescent="0.25">
      <c r="B121" t="s">
        <v>21</v>
      </c>
      <c r="D121">
        <v>20017682</v>
      </c>
      <c r="E121" s="1">
        <v>43935</v>
      </c>
      <c r="F121" s="1">
        <v>43914</v>
      </c>
      <c r="I121" s="1">
        <v>43935</v>
      </c>
      <c r="J121" s="1">
        <v>43935</v>
      </c>
      <c r="L121" t="s">
        <v>11</v>
      </c>
      <c r="M121">
        <f>YEAR(Tableau1[[#This Row],[Enregistré le]])</f>
        <v>2020</v>
      </c>
      <c r="N121" s="2" t="str">
        <f t="shared" si="1"/>
        <v>Réponse</v>
      </c>
      <c r="O121" s="2">
        <f>Tableau1[[#This Row],[Attribué le]]-Tableau1[[#This Row],[Enregistré le]]</f>
        <v>0</v>
      </c>
      <c r="P121" s="3" t="str">
        <f>IF(Tableau1[[#This Row],[ATTRIBUTION]]="Appui","15",IF(Tableau1[[#This Row],[ATTRIBUTION]]="Réponse","30","0"))</f>
        <v>30</v>
      </c>
      <c r="Q121" s="2" t="str">
        <f>IF(OR((Tableau1[[#This Row],[Traité le]]&gt;0),(Tableau1[[#This Row],[A/R envoyé le]]&gt;0)),"TRAITE","NON TRAITE")</f>
        <v>TRAITE</v>
      </c>
      <c r="R121" s="2" t="str">
        <f>IF(AND(Tableau1[[#This Row],[ATTRIBUTION]]="Réponse",Tableau1[[#This Row],[A/R envoyé le]]&gt;0),"OUI"," ")</f>
        <v xml:space="preserve"> </v>
      </c>
      <c r="S12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21" s="2">
        <f>IF(Tableau1[[#This Row],[STATUT DE REPONSE]]="TRAITE",MAX(0,Tableau1[[#This Row],[DELAI DE TRAITEMENT]]-Tableau1[[#This Row],[DELAI DE REPONSE]]),$X$1-Tableau1[[#This Row],[Enregistré le]])</f>
        <v>0</v>
      </c>
      <c r="U121" s="2" t="str">
        <f>IF(Tableau1[[#This Row],[DELAI DE SOUFFRANCE]]&gt;0,"Non conforme","Conforme")</f>
        <v>Conforme</v>
      </c>
      <c r="V121" s="2" t="str">
        <f>IF(Tableau1[[#This Row],[Type de courrier]]="Réclamation","Réclamation","")</f>
        <v/>
      </c>
      <c r="X121"/>
      <c r="Y121"/>
    </row>
    <row r="122" spans="2:25" x14ac:dyDescent="0.25">
      <c r="B122" t="s">
        <v>21</v>
      </c>
      <c r="D122">
        <v>20017683</v>
      </c>
      <c r="E122" s="1">
        <v>43935</v>
      </c>
      <c r="F122" s="1">
        <v>43914</v>
      </c>
      <c r="I122" s="1">
        <v>43935</v>
      </c>
      <c r="J122" s="1">
        <v>43935</v>
      </c>
      <c r="L122" t="s">
        <v>11</v>
      </c>
      <c r="M122">
        <f>YEAR(Tableau1[[#This Row],[Enregistré le]])</f>
        <v>2020</v>
      </c>
      <c r="N122" s="2" t="str">
        <f t="shared" si="1"/>
        <v>Réponse</v>
      </c>
      <c r="O122" s="2">
        <f>Tableau1[[#This Row],[Attribué le]]-Tableau1[[#This Row],[Enregistré le]]</f>
        <v>0</v>
      </c>
      <c r="P122" s="3" t="str">
        <f>IF(Tableau1[[#This Row],[ATTRIBUTION]]="Appui","15",IF(Tableau1[[#This Row],[ATTRIBUTION]]="Réponse","30","0"))</f>
        <v>30</v>
      </c>
      <c r="Q122" s="2" t="str">
        <f>IF(OR((Tableau1[[#This Row],[Traité le]]&gt;0),(Tableau1[[#This Row],[A/R envoyé le]]&gt;0)),"TRAITE","NON TRAITE")</f>
        <v>TRAITE</v>
      </c>
      <c r="R122" s="2" t="str">
        <f>IF(AND(Tableau1[[#This Row],[ATTRIBUTION]]="Réponse",Tableau1[[#This Row],[A/R envoyé le]]&gt;0),"OUI"," ")</f>
        <v xml:space="preserve"> </v>
      </c>
      <c r="S12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22" s="2">
        <f>IF(Tableau1[[#This Row],[STATUT DE REPONSE]]="TRAITE",MAX(0,Tableau1[[#This Row],[DELAI DE TRAITEMENT]]-Tableau1[[#This Row],[DELAI DE REPONSE]]),$X$1-Tableau1[[#This Row],[Enregistré le]])</f>
        <v>0</v>
      </c>
      <c r="U122" s="2" t="str">
        <f>IF(Tableau1[[#This Row],[DELAI DE SOUFFRANCE]]&gt;0,"Non conforme","Conforme")</f>
        <v>Conforme</v>
      </c>
      <c r="V122" s="2" t="str">
        <f>IF(Tableau1[[#This Row],[Type de courrier]]="Réclamation","Réclamation","")</f>
        <v/>
      </c>
      <c r="X122"/>
      <c r="Y122"/>
    </row>
    <row r="123" spans="2:25" x14ac:dyDescent="0.25">
      <c r="B123" t="s">
        <v>21</v>
      </c>
      <c r="D123">
        <v>20017684</v>
      </c>
      <c r="E123" s="1">
        <v>43935</v>
      </c>
      <c r="F123" s="1">
        <v>43929</v>
      </c>
      <c r="I123" s="1">
        <v>43935</v>
      </c>
      <c r="J123" s="1">
        <v>43935</v>
      </c>
      <c r="L123" t="s">
        <v>11</v>
      </c>
      <c r="M123">
        <f>YEAR(Tableau1[[#This Row],[Enregistré le]])</f>
        <v>2020</v>
      </c>
      <c r="N123" s="2" t="str">
        <f t="shared" si="1"/>
        <v>Réponse</v>
      </c>
      <c r="O123" s="2">
        <f>Tableau1[[#This Row],[Attribué le]]-Tableau1[[#This Row],[Enregistré le]]</f>
        <v>0</v>
      </c>
      <c r="P123" s="3" t="str">
        <f>IF(Tableau1[[#This Row],[ATTRIBUTION]]="Appui","15",IF(Tableau1[[#This Row],[ATTRIBUTION]]="Réponse","30","0"))</f>
        <v>30</v>
      </c>
      <c r="Q123" s="2" t="str">
        <f>IF(OR((Tableau1[[#This Row],[Traité le]]&gt;0),(Tableau1[[#This Row],[A/R envoyé le]]&gt;0)),"TRAITE","NON TRAITE")</f>
        <v>TRAITE</v>
      </c>
      <c r="R123" s="2" t="str">
        <f>IF(AND(Tableau1[[#This Row],[ATTRIBUTION]]="Réponse",Tableau1[[#This Row],[A/R envoyé le]]&gt;0),"OUI"," ")</f>
        <v xml:space="preserve"> </v>
      </c>
      <c r="S12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23" s="2">
        <f>IF(Tableau1[[#This Row],[STATUT DE REPONSE]]="TRAITE",MAX(0,Tableau1[[#This Row],[DELAI DE TRAITEMENT]]-Tableau1[[#This Row],[DELAI DE REPONSE]]),$X$1-Tableau1[[#This Row],[Enregistré le]])</f>
        <v>0</v>
      </c>
      <c r="U123" s="2" t="str">
        <f>IF(Tableau1[[#This Row],[DELAI DE SOUFFRANCE]]&gt;0,"Non conforme","Conforme")</f>
        <v>Conforme</v>
      </c>
      <c r="V123" s="2" t="str">
        <f>IF(Tableau1[[#This Row],[Type de courrier]]="Réclamation","Réclamation","")</f>
        <v/>
      </c>
      <c r="X123"/>
      <c r="Y123"/>
    </row>
    <row r="124" spans="2:25" x14ac:dyDescent="0.25">
      <c r="B124" t="s">
        <v>21</v>
      </c>
      <c r="D124">
        <v>20017685</v>
      </c>
      <c r="E124" s="1">
        <v>43935</v>
      </c>
      <c r="F124" s="1">
        <v>43900</v>
      </c>
      <c r="I124" s="1">
        <v>43935</v>
      </c>
      <c r="J124" s="1">
        <v>43935</v>
      </c>
      <c r="L124" t="s">
        <v>11</v>
      </c>
      <c r="M124">
        <f>YEAR(Tableau1[[#This Row],[Enregistré le]])</f>
        <v>2020</v>
      </c>
      <c r="N124" s="2" t="str">
        <f t="shared" si="1"/>
        <v>Réponse</v>
      </c>
      <c r="O124" s="2">
        <f>Tableau1[[#This Row],[Attribué le]]-Tableau1[[#This Row],[Enregistré le]]</f>
        <v>0</v>
      </c>
      <c r="P124" s="3" t="str">
        <f>IF(Tableau1[[#This Row],[ATTRIBUTION]]="Appui","15",IF(Tableau1[[#This Row],[ATTRIBUTION]]="Réponse","30","0"))</f>
        <v>30</v>
      </c>
      <c r="Q124" s="2" t="str">
        <f>IF(OR((Tableau1[[#This Row],[Traité le]]&gt;0),(Tableau1[[#This Row],[A/R envoyé le]]&gt;0)),"TRAITE","NON TRAITE")</f>
        <v>TRAITE</v>
      </c>
      <c r="R124" s="2" t="str">
        <f>IF(AND(Tableau1[[#This Row],[ATTRIBUTION]]="Réponse",Tableau1[[#This Row],[A/R envoyé le]]&gt;0),"OUI"," ")</f>
        <v xml:space="preserve"> </v>
      </c>
      <c r="S12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24" s="2">
        <f>IF(Tableau1[[#This Row],[STATUT DE REPONSE]]="TRAITE",MAX(0,Tableau1[[#This Row],[DELAI DE TRAITEMENT]]-Tableau1[[#This Row],[DELAI DE REPONSE]]),$X$1-Tableau1[[#This Row],[Enregistré le]])</f>
        <v>0</v>
      </c>
      <c r="U124" s="2" t="str">
        <f>IF(Tableau1[[#This Row],[DELAI DE SOUFFRANCE]]&gt;0,"Non conforme","Conforme")</f>
        <v>Conforme</v>
      </c>
      <c r="V124" s="2" t="str">
        <f>IF(Tableau1[[#This Row],[Type de courrier]]="Réclamation","Réclamation","")</f>
        <v/>
      </c>
      <c r="X124"/>
      <c r="Y124"/>
    </row>
    <row r="125" spans="2:25" x14ac:dyDescent="0.25">
      <c r="B125" t="s">
        <v>21</v>
      </c>
      <c r="D125">
        <v>20017687</v>
      </c>
      <c r="E125" s="1">
        <v>43935</v>
      </c>
      <c r="F125" s="1">
        <v>43906</v>
      </c>
      <c r="I125" s="1">
        <v>43935</v>
      </c>
      <c r="J125" s="1">
        <v>43935</v>
      </c>
      <c r="L125" t="s">
        <v>11</v>
      </c>
      <c r="M125">
        <f>YEAR(Tableau1[[#This Row],[Enregistré le]])</f>
        <v>2020</v>
      </c>
      <c r="N125" s="2" t="str">
        <f t="shared" si="1"/>
        <v>Réponse</v>
      </c>
      <c r="O125" s="2">
        <f>Tableau1[[#This Row],[Attribué le]]-Tableau1[[#This Row],[Enregistré le]]</f>
        <v>0</v>
      </c>
      <c r="P125" s="3" t="str">
        <f>IF(Tableau1[[#This Row],[ATTRIBUTION]]="Appui","15",IF(Tableau1[[#This Row],[ATTRIBUTION]]="Réponse","30","0"))</f>
        <v>30</v>
      </c>
      <c r="Q125" s="2" t="str">
        <f>IF(OR((Tableau1[[#This Row],[Traité le]]&gt;0),(Tableau1[[#This Row],[A/R envoyé le]]&gt;0)),"TRAITE","NON TRAITE")</f>
        <v>TRAITE</v>
      </c>
      <c r="R125" s="2" t="str">
        <f>IF(AND(Tableau1[[#This Row],[ATTRIBUTION]]="Réponse",Tableau1[[#This Row],[A/R envoyé le]]&gt;0),"OUI"," ")</f>
        <v xml:space="preserve"> </v>
      </c>
      <c r="S12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25" s="2">
        <f>IF(Tableau1[[#This Row],[STATUT DE REPONSE]]="TRAITE",MAX(0,Tableau1[[#This Row],[DELAI DE TRAITEMENT]]-Tableau1[[#This Row],[DELAI DE REPONSE]]),$X$1-Tableau1[[#This Row],[Enregistré le]])</f>
        <v>0</v>
      </c>
      <c r="U125" s="2" t="str">
        <f>IF(Tableau1[[#This Row],[DELAI DE SOUFFRANCE]]&gt;0,"Non conforme","Conforme")</f>
        <v>Conforme</v>
      </c>
      <c r="V125" s="2" t="str">
        <f>IF(Tableau1[[#This Row],[Type de courrier]]="Réclamation","Réclamation","")</f>
        <v/>
      </c>
      <c r="X125"/>
      <c r="Y125"/>
    </row>
    <row r="126" spans="2:25" x14ac:dyDescent="0.25">
      <c r="B126" t="s">
        <v>21</v>
      </c>
      <c r="D126">
        <v>20017688</v>
      </c>
      <c r="E126" s="1">
        <v>43935</v>
      </c>
      <c r="F126" s="1">
        <v>43908</v>
      </c>
      <c r="I126" s="1">
        <v>43935</v>
      </c>
      <c r="J126" s="1">
        <v>43935</v>
      </c>
      <c r="L126" t="s">
        <v>11</v>
      </c>
      <c r="M126">
        <f>YEAR(Tableau1[[#This Row],[Enregistré le]])</f>
        <v>2020</v>
      </c>
      <c r="N126" s="2" t="str">
        <f t="shared" si="1"/>
        <v>Réponse</v>
      </c>
      <c r="O126" s="2">
        <f>Tableau1[[#This Row],[Attribué le]]-Tableau1[[#This Row],[Enregistré le]]</f>
        <v>0</v>
      </c>
      <c r="P126" s="3" t="str">
        <f>IF(Tableau1[[#This Row],[ATTRIBUTION]]="Appui","15",IF(Tableau1[[#This Row],[ATTRIBUTION]]="Réponse","30","0"))</f>
        <v>30</v>
      </c>
      <c r="Q126" s="2" t="str">
        <f>IF(OR((Tableau1[[#This Row],[Traité le]]&gt;0),(Tableau1[[#This Row],[A/R envoyé le]]&gt;0)),"TRAITE","NON TRAITE")</f>
        <v>TRAITE</v>
      </c>
      <c r="R126" s="2" t="str">
        <f>IF(AND(Tableau1[[#This Row],[ATTRIBUTION]]="Réponse",Tableau1[[#This Row],[A/R envoyé le]]&gt;0),"OUI"," ")</f>
        <v xml:space="preserve"> </v>
      </c>
      <c r="S12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26" s="2">
        <f>IF(Tableau1[[#This Row],[STATUT DE REPONSE]]="TRAITE",MAX(0,Tableau1[[#This Row],[DELAI DE TRAITEMENT]]-Tableau1[[#This Row],[DELAI DE REPONSE]]),$X$1-Tableau1[[#This Row],[Enregistré le]])</f>
        <v>0</v>
      </c>
      <c r="U126" s="2" t="str">
        <f>IF(Tableau1[[#This Row],[DELAI DE SOUFFRANCE]]&gt;0,"Non conforme","Conforme")</f>
        <v>Conforme</v>
      </c>
      <c r="V126" s="2" t="str">
        <f>IF(Tableau1[[#This Row],[Type de courrier]]="Réclamation","Réclamation","")</f>
        <v/>
      </c>
      <c r="X126"/>
      <c r="Y126"/>
    </row>
    <row r="127" spans="2:25" x14ac:dyDescent="0.25">
      <c r="B127" t="s">
        <v>21</v>
      </c>
      <c r="D127">
        <v>20017689</v>
      </c>
      <c r="E127" s="1">
        <v>43935</v>
      </c>
      <c r="F127" s="1">
        <v>43920</v>
      </c>
      <c r="I127" s="1">
        <v>43935</v>
      </c>
      <c r="J127" s="1">
        <v>43935</v>
      </c>
      <c r="L127" t="s">
        <v>11</v>
      </c>
      <c r="M127">
        <f>YEAR(Tableau1[[#This Row],[Enregistré le]])</f>
        <v>2020</v>
      </c>
      <c r="N127" s="2" t="str">
        <f t="shared" si="1"/>
        <v>Réponse</v>
      </c>
      <c r="O127" s="2">
        <f>Tableau1[[#This Row],[Attribué le]]-Tableau1[[#This Row],[Enregistré le]]</f>
        <v>0</v>
      </c>
      <c r="P127" s="3" t="str">
        <f>IF(Tableau1[[#This Row],[ATTRIBUTION]]="Appui","15",IF(Tableau1[[#This Row],[ATTRIBUTION]]="Réponse","30","0"))</f>
        <v>30</v>
      </c>
      <c r="Q127" s="2" t="str">
        <f>IF(OR((Tableau1[[#This Row],[Traité le]]&gt;0),(Tableau1[[#This Row],[A/R envoyé le]]&gt;0)),"TRAITE","NON TRAITE")</f>
        <v>TRAITE</v>
      </c>
      <c r="R127" s="2" t="str">
        <f>IF(AND(Tableau1[[#This Row],[ATTRIBUTION]]="Réponse",Tableau1[[#This Row],[A/R envoyé le]]&gt;0),"OUI"," ")</f>
        <v xml:space="preserve"> </v>
      </c>
      <c r="S12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27" s="2">
        <f>IF(Tableau1[[#This Row],[STATUT DE REPONSE]]="TRAITE",MAX(0,Tableau1[[#This Row],[DELAI DE TRAITEMENT]]-Tableau1[[#This Row],[DELAI DE REPONSE]]),$X$1-Tableau1[[#This Row],[Enregistré le]])</f>
        <v>0</v>
      </c>
      <c r="U127" s="2" t="str">
        <f>IF(Tableau1[[#This Row],[DELAI DE SOUFFRANCE]]&gt;0,"Non conforme","Conforme")</f>
        <v>Conforme</v>
      </c>
      <c r="V127" s="2" t="str">
        <f>IF(Tableau1[[#This Row],[Type de courrier]]="Réclamation","Réclamation","")</f>
        <v/>
      </c>
      <c r="X127"/>
      <c r="Y127"/>
    </row>
    <row r="128" spans="2:25" x14ac:dyDescent="0.25">
      <c r="B128" t="s">
        <v>21</v>
      </c>
      <c r="D128">
        <v>20017692</v>
      </c>
      <c r="E128" s="1">
        <v>43935</v>
      </c>
      <c r="F128" s="1">
        <v>43899</v>
      </c>
      <c r="I128" s="1">
        <v>43935</v>
      </c>
      <c r="J128" s="1">
        <v>43935</v>
      </c>
      <c r="L128" t="s">
        <v>11</v>
      </c>
      <c r="M128">
        <f>YEAR(Tableau1[[#This Row],[Enregistré le]])</f>
        <v>2020</v>
      </c>
      <c r="N128" s="2" t="str">
        <f t="shared" ref="N128:N191" si="2">IF(OR(L128="Appui",L128="Elément de réponse"),"Appui",IF(L128="Information","Info","Réponse"))</f>
        <v>Réponse</v>
      </c>
      <c r="O128" s="2">
        <f>Tableau1[[#This Row],[Attribué le]]-Tableau1[[#This Row],[Enregistré le]]</f>
        <v>0</v>
      </c>
      <c r="P128" s="3" t="str">
        <f>IF(Tableau1[[#This Row],[ATTRIBUTION]]="Appui","15",IF(Tableau1[[#This Row],[ATTRIBUTION]]="Réponse","30","0"))</f>
        <v>30</v>
      </c>
      <c r="Q128" s="2" t="str">
        <f>IF(OR((Tableau1[[#This Row],[Traité le]]&gt;0),(Tableau1[[#This Row],[A/R envoyé le]]&gt;0)),"TRAITE","NON TRAITE")</f>
        <v>TRAITE</v>
      </c>
      <c r="R128" s="2" t="str">
        <f>IF(AND(Tableau1[[#This Row],[ATTRIBUTION]]="Réponse",Tableau1[[#This Row],[A/R envoyé le]]&gt;0),"OUI"," ")</f>
        <v xml:space="preserve"> </v>
      </c>
      <c r="S12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28" s="2">
        <f>IF(Tableau1[[#This Row],[STATUT DE REPONSE]]="TRAITE",MAX(0,Tableau1[[#This Row],[DELAI DE TRAITEMENT]]-Tableau1[[#This Row],[DELAI DE REPONSE]]),$X$1-Tableau1[[#This Row],[Enregistré le]])</f>
        <v>0</v>
      </c>
      <c r="U128" s="2" t="str">
        <f>IF(Tableau1[[#This Row],[DELAI DE SOUFFRANCE]]&gt;0,"Non conforme","Conforme")</f>
        <v>Conforme</v>
      </c>
      <c r="V128" s="2" t="str">
        <f>IF(Tableau1[[#This Row],[Type de courrier]]="Réclamation","Réclamation","")</f>
        <v/>
      </c>
      <c r="X128"/>
      <c r="Y128"/>
    </row>
    <row r="129" spans="2:25" x14ac:dyDescent="0.25">
      <c r="B129" t="s">
        <v>21</v>
      </c>
      <c r="D129">
        <v>20017694</v>
      </c>
      <c r="E129" s="1">
        <v>43935</v>
      </c>
      <c r="F129" s="1">
        <v>43910</v>
      </c>
      <c r="I129" s="1">
        <v>43935</v>
      </c>
      <c r="J129" s="1">
        <v>43935</v>
      </c>
      <c r="L129" t="s">
        <v>11</v>
      </c>
      <c r="M129">
        <f>YEAR(Tableau1[[#This Row],[Enregistré le]])</f>
        <v>2020</v>
      </c>
      <c r="N129" s="2" t="str">
        <f t="shared" si="2"/>
        <v>Réponse</v>
      </c>
      <c r="O129" s="2">
        <f>Tableau1[[#This Row],[Attribué le]]-Tableau1[[#This Row],[Enregistré le]]</f>
        <v>0</v>
      </c>
      <c r="P129" s="3" t="str">
        <f>IF(Tableau1[[#This Row],[ATTRIBUTION]]="Appui","15",IF(Tableau1[[#This Row],[ATTRIBUTION]]="Réponse","30","0"))</f>
        <v>30</v>
      </c>
      <c r="Q129" s="2" t="str">
        <f>IF(OR((Tableau1[[#This Row],[Traité le]]&gt;0),(Tableau1[[#This Row],[A/R envoyé le]]&gt;0)),"TRAITE","NON TRAITE")</f>
        <v>TRAITE</v>
      </c>
      <c r="R129" s="2" t="str">
        <f>IF(AND(Tableau1[[#This Row],[ATTRIBUTION]]="Réponse",Tableau1[[#This Row],[A/R envoyé le]]&gt;0),"OUI"," ")</f>
        <v xml:space="preserve"> </v>
      </c>
      <c r="S12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29" s="2">
        <f>IF(Tableau1[[#This Row],[STATUT DE REPONSE]]="TRAITE",MAX(0,Tableau1[[#This Row],[DELAI DE TRAITEMENT]]-Tableau1[[#This Row],[DELAI DE REPONSE]]),$X$1-Tableau1[[#This Row],[Enregistré le]])</f>
        <v>0</v>
      </c>
      <c r="U129" s="2" t="str">
        <f>IF(Tableau1[[#This Row],[DELAI DE SOUFFRANCE]]&gt;0,"Non conforme","Conforme")</f>
        <v>Conforme</v>
      </c>
      <c r="V129" s="2" t="str">
        <f>IF(Tableau1[[#This Row],[Type de courrier]]="Réclamation","Réclamation","")</f>
        <v/>
      </c>
      <c r="X129"/>
      <c r="Y129"/>
    </row>
    <row r="130" spans="2:25" x14ac:dyDescent="0.25">
      <c r="B130" t="s">
        <v>21</v>
      </c>
      <c r="D130">
        <v>20017699</v>
      </c>
      <c r="E130" s="1">
        <v>43935</v>
      </c>
      <c r="F130" s="1">
        <v>43887</v>
      </c>
      <c r="I130" s="1">
        <v>43935</v>
      </c>
      <c r="J130" s="1">
        <v>43935</v>
      </c>
      <c r="L130" t="s">
        <v>11</v>
      </c>
      <c r="M130">
        <f>YEAR(Tableau1[[#This Row],[Enregistré le]])</f>
        <v>2020</v>
      </c>
      <c r="N130" s="2" t="str">
        <f t="shared" si="2"/>
        <v>Réponse</v>
      </c>
      <c r="O130" s="2">
        <f>Tableau1[[#This Row],[Attribué le]]-Tableau1[[#This Row],[Enregistré le]]</f>
        <v>0</v>
      </c>
      <c r="P130" s="3" t="str">
        <f>IF(Tableau1[[#This Row],[ATTRIBUTION]]="Appui","15",IF(Tableau1[[#This Row],[ATTRIBUTION]]="Réponse","30","0"))</f>
        <v>30</v>
      </c>
      <c r="Q130" s="2" t="str">
        <f>IF(OR((Tableau1[[#This Row],[Traité le]]&gt;0),(Tableau1[[#This Row],[A/R envoyé le]]&gt;0)),"TRAITE","NON TRAITE")</f>
        <v>TRAITE</v>
      </c>
      <c r="R130" s="2" t="str">
        <f>IF(AND(Tableau1[[#This Row],[ATTRIBUTION]]="Réponse",Tableau1[[#This Row],[A/R envoyé le]]&gt;0),"OUI"," ")</f>
        <v xml:space="preserve"> </v>
      </c>
      <c r="S13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30" s="2">
        <f>IF(Tableau1[[#This Row],[STATUT DE REPONSE]]="TRAITE",MAX(0,Tableau1[[#This Row],[DELAI DE TRAITEMENT]]-Tableau1[[#This Row],[DELAI DE REPONSE]]),$X$1-Tableau1[[#This Row],[Enregistré le]])</f>
        <v>0</v>
      </c>
      <c r="U130" s="2" t="str">
        <f>IF(Tableau1[[#This Row],[DELAI DE SOUFFRANCE]]&gt;0,"Non conforme","Conforme")</f>
        <v>Conforme</v>
      </c>
      <c r="V130" s="2" t="str">
        <f>IF(Tableau1[[#This Row],[Type de courrier]]="Réclamation","Réclamation","")</f>
        <v/>
      </c>
      <c r="X130"/>
      <c r="Y130"/>
    </row>
    <row r="131" spans="2:25" x14ac:dyDescent="0.25">
      <c r="B131" t="s">
        <v>21</v>
      </c>
      <c r="D131">
        <v>20017700</v>
      </c>
      <c r="E131" s="1">
        <v>43935</v>
      </c>
      <c r="F131" s="1">
        <v>43929</v>
      </c>
      <c r="I131" s="1">
        <v>43935</v>
      </c>
      <c r="J131" s="1">
        <v>43935</v>
      </c>
      <c r="L131" t="s">
        <v>11</v>
      </c>
      <c r="M131">
        <f>YEAR(Tableau1[[#This Row],[Enregistré le]])</f>
        <v>2020</v>
      </c>
      <c r="N131" s="2" t="str">
        <f t="shared" si="2"/>
        <v>Réponse</v>
      </c>
      <c r="O131" s="2">
        <f>Tableau1[[#This Row],[Attribué le]]-Tableau1[[#This Row],[Enregistré le]]</f>
        <v>0</v>
      </c>
      <c r="P131" s="3" t="str">
        <f>IF(Tableau1[[#This Row],[ATTRIBUTION]]="Appui","15",IF(Tableau1[[#This Row],[ATTRIBUTION]]="Réponse","30","0"))</f>
        <v>30</v>
      </c>
      <c r="Q131" s="2" t="str">
        <f>IF(OR((Tableau1[[#This Row],[Traité le]]&gt;0),(Tableau1[[#This Row],[A/R envoyé le]]&gt;0)),"TRAITE","NON TRAITE")</f>
        <v>TRAITE</v>
      </c>
      <c r="R131" s="2" t="str">
        <f>IF(AND(Tableau1[[#This Row],[ATTRIBUTION]]="Réponse",Tableau1[[#This Row],[A/R envoyé le]]&gt;0),"OUI"," ")</f>
        <v xml:space="preserve"> </v>
      </c>
      <c r="S13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31" s="2">
        <f>IF(Tableau1[[#This Row],[STATUT DE REPONSE]]="TRAITE",MAX(0,Tableau1[[#This Row],[DELAI DE TRAITEMENT]]-Tableau1[[#This Row],[DELAI DE REPONSE]]),$X$1-Tableau1[[#This Row],[Enregistré le]])</f>
        <v>0</v>
      </c>
      <c r="U131" s="2" t="str">
        <f>IF(Tableau1[[#This Row],[DELAI DE SOUFFRANCE]]&gt;0,"Non conforme","Conforme")</f>
        <v>Conforme</v>
      </c>
      <c r="V131" s="2" t="str">
        <f>IF(Tableau1[[#This Row],[Type de courrier]]="Réclamation","Réclamation","")</f>
        <v/>
      </c>
      <c r="X131"/>
      <c r="Y131"/>
    </row>
    <row r="132" spans="2:25" x14ac:dyDescent="0.25">
      <c r="B132" t="s">
        <v>21</v>
      </c>
      <c r="D132">
        <v>20017702</v>
      </c>
      <c r="E132" s="1">
        <v>43935</v>
      </c>
      <c r="F132" s="1">
        <v>43929</v>
      </c>
      <c r="I132" s="1">
        <v>43935</v>
      </c>
      <c r="J132" s="1">
        <v>43935</v>
      </c>
      <c r="L132" t="s">
        <v>11</v>
      </c>
      <c r="M132">
        <f>YEAR(Tableau1[[#This Row],[Enregistré le]])</f>
        <v>2020</v>
      </c>
      <c r="N132" s="2" t="str">
        <f t="shared" si="2"/>
        <v>Réponse</v>
      </c>
      <c r="O132" s="2">
        <f>Tableau1[[#This Row],[Attribué le]]-Tableau1[[#This Row],[Enregistré le]]</f>
        <v>0</v>
      </c>
      <c r="P132" s="3" t="str">
        <f>IF(Tableau1[[#This Row],[ATTRIBUTION]]="Appui","15",IF(Tableau1[[#This Row],[ATTRIBUTION]]="Réponse","30","0"))</f>
        <v>30</v>
      </c>
      <c r="Q132" s="2" t="str">
        <f>IF(OR((Tableau1[[#This Row],[Traité le]]&gt;0),(Tableau1[[#This Row],[A/R envoyé le]]&gt;0)),"TRAITE","NON TRAITE")</f>
        <v>TRAITE</v>
      </c>
      <c r="R132" s="2" t="str">
        <f>IF(AND(Tableau1[[#This Row],[ATTRIBUTION]]="Réponse",Tableau1[[#This Row],[A/R envoyé le]]&gt;0),"OUI"," ")</f>
        <v xml:space="preserve"> </v>
      </c>
      <c r="S13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32" s="2">
        <f>IF(Tableau1[[#This Row],[STATUT DE REPONSE]]="TRAITE",MAX(0,Tableau1[[#This Row],[DELAI DE TRAITEMENT]]-Tableau1[[#This Row],[DELAI DE REPONSE]]),$X$1-Tableau1[[#This Row],[Enregistré le]])</f>
        <v>0</v>
      </c>
      <c r="U132" s="2" t="str">
        <f>IF(Tableau1[[#This Row],[DELAI DE SOUFFRANCE]]&gt;0,"Non conforme","Conforme")</f>
        <v>Conforme</v>
      </c>
      <c r="V132" s="2" t="str">
        <f>IF(Tableau1[[#This Row],[Type de courrier]]="Réclamation","Réclamation","")</f>
        <v/>
      </c>
      <c r="X132"/>
      <c r="Y132"/>
    </row>
    <row r="133" spans="2:25" x14ac:dyDescent="0.25">
      <c r="B133" t="s">
        <v>21</v>
      </c>
      <c r="D133">
        <v>20017704</v>
      </c>
      <c r="E133" s="1">
        <v>43935</v>
      </c>
      <c r="F133" s="1">
        <v>43902</v>
      </c>
      <c r="I133" s="1">
        <v>43935</v>
      </c>
      <c r="J133" s="1">
        <v>43935</v>
      </c>
      <c r="L133" t="s">
        <v>11</v>
      </c>
      <c r="M133">
        <f>YEAR(Tableau1[[#This Row],[Enregistré le]])</f>
        <v>2020</v>
      </c>
      <c r="N133" s="2" t="str">
        <f t="shared" si="2"/>
        <v>Réponse</v>
      </c>
      <c r="O133" s="2">
        <f>Tableau1[[#This Row],[Attribué le]]-Tableau1[[#This Row],[Enregistré le]]</f>
        <v>0</v>
      </c>
      <c r="P133" s="3" t="str">
        <f>IF(Tableau1[[#This Row],[ATTRIBUTION]]="Appui","15",IF(Tableau1[[#This Row],[ATTRIBUTION]]="Réponse","30","0"))</f>
        <v>30</v>
      </c>
      <c r="Q133" s="2" t="str">
        <f>IF(OR((Tableau1[[#This Row],[Traité le]]&gt;0),(Tableau1[[#This Row],[A/R envoyé le]]&gt;0)),"TRAITE","NON TRAITE")</f>
        <v>TRAITE</v>
      </c>
      <c r="R133" s="2" t="str">
        <f>IF(AND(Tableau1[[#This Row],[ATTRIBUTION]]="Réponse",Tableau1[[#This Row],[A/R envoyé le]]&gt;0),"OUI"," ")</f>
        <v xml:space="preserve"> </v>
      </c>
      <c r="S13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33" s="2">
        <f>IF(Tableau1[[#This Row],[STATUT DE REPONSE]]="TRAITE",MAX(0,Tableau1[[#This Row],[DELAI DE TRAITEMENT]]-Tableau1[[#This Row],[DELAI DE REPONSE]]),$X$1-Tableau1[[#This Row],[Enregistré le]])</f>
        <v>0</v>
      </c>
      <c r="U133" s="2" t="str">
        <f>IF(Tableau1[[#This Row],[DELAI DE SOUFFRANCE]]&gt;0,"Non conforme","Conforme")</f>
        <v>Conforme</v>
      </c>
      <c r="V133" s="2" t="str">
        <f>IF(Tableau1[[#This Row],[Type de courrier]]="Réclamation","Réclamation","")</f>
        <v/>
      </c>
      <c r="X133"/>
      <c r="Y133"/>
    </row>
    <row r="134" spans="2:25" x14ac:dyDescent="0.25">
      <c r="B134" t="s">
        <v>21</v>
      </c>
      <c r="D134">
        <v>20017971</v>
      </c>
      <c r="E134" s="1">
        <v>43937</v>
      </c>
      <c r="F134" s="1">
        <v>43929</v>
      </c>
      <c r="I134" s="1">
        <v>43991</v>
      </c>
      <c r="J134" s="1">
        <v>43937</v>
      </c>
      <c r="L134" t="s">
        <v>12</v>
      </c>
      <c r="M134">
        <f>YEAR(Tableau1[[#This Row],[Enregistré le]])</f>
        <v>2020</v>
      </c>
      <c r="N134" s="2" t="str">
        <f t="shared" si="2"/>
        <v>Réponse</v>
      </c>
      <c r="O134" s="2">
        <f>Tableau1[[#This Row],[Attribué le]]-Tableau1[[#This Row],[Enregistré le]]</f>
        <v>0</v>
      </c>
      <c r="P134" s="3" t="str">
        <f>IF(Tableau1[[#This Row],[ATTRIBUTION]]="Appui","15",IF(Tableau1[[#This Row],[ATTRIBUTION]]="Réponse","30","0"))</f>
        <v>30</v>
      </c>
      <c r="Q134" s="2" t="str">
        <f>IF(OR((Tableau1[[#This Row],[Traité le]]&gt;0),(Tableau1[[#This Row],[A/R envoyé le]]&gt;0)),"TRAITE","NON TRAITE")</f>
        <v>TRAITE</v>
      </c>
      <c r="R134" s="2" t="str">
        <f>IF(AND(Tableau1[[#This Row],[ATTRIBUTION]]="Réponse",Tableau1[[#This Row],[A/R envoyé le]]&gt;0),"OUI"," ")</f>
        <v xml:space="preserve"> </v>
      </c>
      <c r="S13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54</v>
      </c>
      <c r="T134" s="2">
        <f>IF(Tableau1[[#This Row],[STATUT DE REPONSE]]="TRAITE",MAX(0,Tableau1[[#This Row],[DELAI DE TRAITEMENT]]-Tableau1[[#This Row],[DELAI DE REPONSE]]),$X$1-Tableau1[[#This Row],[Enregistré le]])</f>
        <v>24</v>
      </c>
      <c r="U134" s="2" t="str">
        <f>IF(Tableau1[[#This Row],[DELAI DE SOUFFRANCE]]&gt;0,"Non conforme","Conforme")</f>
        <v>Non conforme</v>
      </c>
      <c r="V134" s="2" t="str">
        <f>IF(Tableau1[[#This Row],[Type de courrier]]="Réclamation","Réclamation","")</f>
        <v/>
      </c>
      <c r="X134"/>
      <c r="Y134"/>
    </row>
    <row r="135" spans="2:25" x14ac:dyDescent="0.25">
      <c r="B135" t="s">
        <v>21</v>
      </c>
      <c r="D135">
        <v>20018542</v>
      </c>
      <c r="E135" s="1">
        <v>43944</v>
      </c>
      <c r="F135" s="1">
        <v>43926</v>
      </c>
      <c r="I135" s="1">
        <v>44061</v>
      </c>
      <c r="J135" s="1">
        <v>43944</v>
      </c>
      <c r="L135" t="s">
        <v>11</v>
      </c>
      <c r="M135">
        <f>YEAR(Tableau1[[#This Row],[Enregistré le]])</f>
        <v>2020</v>
      </c>
      <c r="N135" s="2" t="str">
        <f t="shared" si="2"/>
        <v>Réponse</v>
      </c>
      <c r="O135" s="2">
        <f>Tableau1[[#This Row],[Attribué le]]-Tableau1[[#This Row],[Enregistré le]]</f>
        <v>0</v>
      </c>
      <c r="P135" s="3" t="str">
        <f>IF(Tableau1[[#This Row],[ATTRIBUTION]]="Appui","15",IF(Tableau1[[#This Row],[ATTRIBUTION]]="Réponse","30","0"))</f>
        <v>30</v>
      </c>
      <c r="Q135" s="2" t="str">
        <f>IF(OR((Tableau1[[#This Row],[Traité le]]&gt;0),(Tableau1[[#This Row],[A/R envoyé le]]&gt;0)),"TRAITE","NON TRAITE")</f>
        <v>TRAITE</v>
      </c>
      <c r="R135" s="2" t="str">
        <f>IF(AND(Tableau1[[#This Row],[ATTRIBUTION]]="Réponse",Tableau1[[#This Row],[A/R envoyé le]]&gt;0),"OUI"," ")</f>
        <v xml:space="preserve"> </v>
      </c>
      <c r="S13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117</v>
      </c>
      <c r="T135" s="2">
        <f>IF(Tableau1[[#This Row],[STATUT DE REPONSE]]="TRAITE",MAX(0,Tableau1[[#This Row],[DELAI DE TRAITEMENT]]-Tableau1[[#This Row],[DELAI DE REPONSE]]),$X$1-Tableau1[[#This Row],[Enregistré le]])</f>
        <v>87</v>
      </c>
      <c r="U135" s="2" t="str">
        <f>IF(Tableau1[[#This Row],[DELAI DE SOUFFRANCE]]&gt;0,"Non conforme","Conforme")</f>
        <v>Non conforme</v>
      </c>
      <c r="V135" s="2" t="str">
        <f>IF(Tableau1[[#This Row],[Type de courrier]]="Réclamation","Réclamation","")</f>
        <v/>
      </c>
      <c r="X135"/>
      <c r="Y135"/>
    </row>
    <row r="136" spans="2:25" x14ac:dyDescent="0.25">
      <c r="B136" t="s">
        <v>21</v>
      </c>
      <c r="D136">
        <v>20018544</v>
      </c>
      <c r="E136" s="1">
        <v>43944</v>
      </c>
      <c r="F136" s="1">
        <v>43931</v>
      </c>
      <c r="I136" s="1">
        <v>43944</v>
      </c>
      <c r="J136" s="1">
        <v>43944</v>
      </c>
      <c r="L136" t="s">
        <v>11</v>
      </c>
      <c r="M136">
        <f>YEAR(Tableau1[[#This Row],[Enregistré le]])</f>
        <v>2020</v>
      </c>
      <c r="N136" s="2" t="str">
        <f t="shared" si="2"/>
        <v>Réponse</v>
      </c>
      <c r="O136" s="2">
        <f>Tableau1[[#This Row],[Attribué le]]-Tableau1[[#This Row],[Enregistré le]]</f>
        <v>0</v>
      </c>
      <c r="P136" s="3" t="str">
        <f>IF(Tableau1[[#This Row],[ATTRIBUTION]]="Appui","15",IF(Tableau1[[#This Row],[ATTRIBUTION]]="Réponse","30","0"))</f>
        <v>30</v>
      </c>
      <c r="Q136" s="2" t="str">
        <f>IF(OR((Tableau1[[#This Row],[Traité le]]&gt;0),(Tableau1[[#This Row],[A/R envoyé le]]&gt;0)),"TRAITE","NON TRAITE")</f>
        <v>TRAITE</v>
      </c>
      <c r="R136" s="2" t="str">
        <f>IF(AND(Tableau1[[#This Row],[ATTRIBUTION]]="Réponse",Tableau1[[#This Row],[A/R envoyé le]]&gt;0),"OUI"," ")</f>
        <v xml:space="preserve"> </v>
      </c>
      <c r="S13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36" s="2">
        <f>IF(Tableau1[[#This Row],[STATUT DE REPONSE]]="TRAITE",MAX(0,Tableau1[[#This Row],[DELAI DE TRAITEMENT]]-Tableau1[[#This Row],[DELAI DE REPONSE]]),$X$1-Tableau1[[#This Row],[Enregistré le]])</f>
        <v>0</v>
      </c>
      <c r="U136" s="2" t="str">
        <f>IF(Tableau1[[#This Row],[DELAI DE SOUFFRANCE]]&gt;0,"Non conforme","Conforme")</f>
        <v>Conforme</v>
      </c>
      <c r="V136" s="2" t="str">
        <f>IF(Tableau1[[#This Row],[Type de courrier]]="Réclamation","Réclamation","")</f>
        <v/>
      </c>
      <c r="X136"/>
      <c r="Y136"/>
    </row>
    <row r="137" spans="2:25" x14ac:dyDescent="0.25">
      <c r="B137" t="s">
        <v>21</v>
      </c>
      <c r="D137">
        <v>20018546</v>
      </c>
      <c r="E137" s="1">
        <v>43944</v>
      </c>
      <c r="F137" s="1">
        <v>43931</v>
      </c>
      <c r="I137" s="1">
        <v>43944</v>
      </c>
      <c r="J137" s="1">
        <v>43944</v>
      </c>
      <c r="L137" t="s">
        <v>11</v>
      </c>
      <c r="M137">
        <f>YEAR(Tableau1[[#This Row],[Enregistré le]])</f>
        <v>2020</v>
      </c>
      <c r="N137" s="2" t="str">
        <f t="shared" si="2"/>
        <v>Réponse</v>
      </c>
      <c r="O137" s="2">
        <f>Tableau1[[#This Row],[Attribué le]]-Tableau1[[#This Row],[Enregistré le]]</f>
        <v>0</v>
      </c>
      <c r="P137" s="3" t="str">
        <f>IF(Tableau1[[#This Row],[ATTRIBUTION]]="Appui","15",IF(Tableau1[[#This Row],[ATTRIBUTION]]="Réponse","30","0"))</f>
        <v>30</v>
      </c>
      <c r="Q137" s="2" t="str">
        <f>IF(OR((Tableau1[[#This Row],[Traité le]]&gt;0),(Tableau1[[#This Row],[A/R envoyé le]]&gt;0)),"TRAITE","NON TRAITE")</f>
        <v>TRAITE</v>
      </c>
      <c r="R137" s="2" t="str">
        <f>IF(AND(Tableau1[[#This Row],[ATTRIBUTION]]="Réponse",Tableau1[[#This Row],[A/R envoyé le]]&gt;0),"OUI"," ")</f>
        <v xml:space="preserve"> </v>
      </c>
      <c r="S13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37" s="2">
        <f>IF(Tableau1[[#This Row],[STATUT DE REPONSE]]="TRAITE",MAX(0,Tableau1[[#This Row],[DELAI DE TRAITEMENT]]-Tableau1[[#This Row],[DELAI DE REPONSE]]),$X$1-Tableau1[[#This Row],[Enregistré le]])</f>
        <v>0</v>
      </c>
      <c r="U137" s="2" t="str">
        <f>IF(Tableau1[[#This Row],[DELAI DE SOUFFRANCE]]&gt;0,"Non conforme","Conforme")</f>
        <v>Conforme</v>
      </c>
      <c r="V137" s="2" t="str">
        <f>IF(Tableau1[[#This Row],[Type de courrier]]="Réclamation","Réclamation","")</f>
        <v/>
      </c>
      <c r="X137"/>
      <c r="Y137"/>
    </row>
    <row r="138" spans="2:25" x14ac:dyDescent="0.25">
      <c r="B138" t="s">
        <v>21</v>
      </c>
      <c r="D138">
        <v>20018548</v>
      </c>
      <c r="E138" s="1">
        <v>43944</v>
      </c>
      <c r="F138" s="1">
        <v>43927</v>
      </c>
      <c r="I138" s="1">
        <v>43944</v>
      </c>
      <c r="J138" s="1">
        <v>43944</v>
      </c>
      <c r="L138" t="s">
        <v>11</v>
      </c>
      <c r="M138">
        <f>YEAR(Tableau1[[#This Row],[Enregistré le]])</f>
        <v>2020</v>
      </c>
      <c r="N138" s="2" t="str">
        <f t="shared" si="2"/>
        <v>Réponse</v>
      </c>
      <c r="O138" s="2">
        <f>Tableau1[[#This Row],[Attribué le]]-Tableau1[[#This Row],[Enregistré le]]</f>
        <v>0</v>
      </c>
      <c r="P138" s="3" t="str">
        <f>IF(Tableau1[[#This Row],[ATTRIBUTION]]="Appui","15",IF(Tableau1[[#This Row],[ATTRIBUTION]]="Réponse","30","0"))</f>
        <v>30</v>
      </c>
      <c r="Q138" s="2" t="str">
        <f>IF(OR((Tableau1[[#This Row],[Traité le]]&gt;0),(Tableau1[[#This Row],[A/R envoyé le]]&gt;0)),"TRAITE","NON TRAITE")</f>
        <v>TRAITE</v>
      </c>
      <c r="R138" s="2" t="str">
        <f>IF(AND(Tableau1[[#This Row],[ATTRIBUTION]]="Réponse",Tableau1[[#This Row],[A/R envoyé le]]&gt;0),"OUI"," ")</f>
        <v xml:space="preserve"> </v>
      </c>
      <c r="S13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38" s="2">
        <f>IF(Tableau1[[#This Row],[STATUT DE REPONSE]]="TRAITE",MAX(0,Tableau1[[#This Row],[DELAI DE TRAITEMENT]]-Tableau1[[#This Row],[DELAI DE REPONSE]]),$X$1-Tableau1[[#This Row],[Enregistré le]])</f>
        <v>0</v>
      </c>
      <c r="U138" s="2" t="str">
        <f>IF(Tableau1[[#This Row],[DELAI DE SOUFFRANCE]]&gt;0,"Non conforme","Conforme")</f>
        <v>Conforme</v>
      </c>
      <c r="V138" s="2" t="str">
        <f>IF(Tableau1[[#This Row],[Type de courrier]]="Réclamation","Réclamation","")</f>
        <v/>
      </c>
      <c r="X138"/>
      <c r="Y138"/>
    </row>
    <row r="139" spans="2:25" x14ac:dyDescent="0.25">
      <c r="B139" t="s">
        <v>21</v>
      </c>
      <c r="D139">
        <v>20018553</v>
      </c>
      <c r="E139" s="1">
        <v>43944</v>
      </c>
      <c r="F139" s="1">
        <v>43927</v>
      </c>
      <c r="I139" s="1">
        <v>44005</v>
      </c>
      <c r="J139" s="1">
        <v>43980</v>
      </c>
      <c r="L139" t="s">
        <v>11</v>
      </c>
      <c r="M139">
        <f>YEAR(Tableau1[[#This Row],[Enregistré le]])</f>
        <v>2020</v>
      </c>
      <c r="N139" s="2" t="str">
        <f t="shared" si="2"/>
        <v>Réponse</v>
      </c>
      <c r="O139" s="2">
        <f>Tableau1[[#This Row],[Attribué le]]-Tableau1[[#This Row],[Enregistré le]]</f>
        <v>36</v>
      </c>
      <c r="P139" s="3" t="str">
        <f>IF(Tableau1[[#This Row],[ATTRIBUTION]]="Appui","15",IF(Tableau1[[#This Row],[ATTRIBUTION]]="Réponse","30","0"))</f>
        <v>30</v>
      </c>
      <c r="Q139" s="2" t="str">
        <f>IF(OR((Tableau1[[#This Row],[Traité le]]&gt;0),(Tableau1[[#This Row],[A/R envoyé le]]&gt;0)),"TRAITE","NON TRAITE")</f>
        <v>TRAITE</v>
      </c>
      <c r="R139" s="2" t="str">
        <f>IF(AND(Tableau1[[#This Row],[ATTRIBUTION]]="Réponse",Tableau1[[#This Row],[A/R envoyé le]]&gt;0),"OUI"," ")</f>
        <v xml:space="preserve"> </v>
      </c>
      <c r="S13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25</v>
      </c>
      <c r="T139" s="2">
        <f>IF(Tableau1[[#This Row],[STATUT DE REPONSE]]="TRAITE",MAX(0,Tableau1[[#This Row],[DELAI DE TRAITEMENT]]-Tableau1[[#This Row],[DELAI DE REPONSE]]),$X$1-Tableau1[[#This Row],[Enregistré le]])</f>
        <v>0</v>
      </c>
      <c r="U139" s="2" t="str">
        <f>IF(Tableau1[[#This Row],[DELAI DE SOUFFRANCE]]&gt;0,"Non conforme","Conforme")</f>
        <v>Conforme</v>
      </c>
      <c r="V139" s="2" t="str">
        <f>IF(Tableau1[[#This Row],[Type de courrier]]="Réclamation","Réclamation","")</f>
        <v/>
      </c>
      <c r="X139"/>
      <c r="Y139"/>
    </row>
    <row r="140" spans="2:25" x14ac:dyDescent="0.25">
      <c r="B140" t="s">
        <v>21</v>
      </c>
      <c r="D140">
        <v>20018554</v>
      </c>
      <c r="E140" s="1">
        <v>43944</v>
      </c>
      <c r="F140" s="1">
        <v>43920</v>
      </c>
      <c r="I140" s="1">
        <v>43944</v>
      </c>
      <c r="J140" s="1">
        <v>43944</v>
      </c>
      <c r="L140" t="s">
        <v>11</v>
      </c>
      <c r="M140">
        <f>YEAR(Tableau1[[#This Row],[Enregistré le]])</f>
        <v>2020</v>
      </c>
      <c r="N140" s="2" t="str">
        <f t="shared" si="2"/>
        <v>Réponse</v>
      </c>
      <c r="O140" s="2">
        <f>Tableau1[[#This Row],[Attribué le]]-Tableau1[[#This Row],[Enregistré le]]</f>
        <v>0</v>
      </c>
      <c r="P140" s="3" t="str">
        <f>IF(Tableau1[[#This Row],[ATTRIBUTION]]="Appui","15",IF(Tableau1[[#This Row],[ATTRIBUTION]]="Réponse","30","0"))</f>
        <v>30</v>
      </c>
      <c r="Q140" s="2" t="str">
        <f>IF(OR((Tableau1[[#This Row],[Traité le]]&gt;0),(Tableau1[[#This Row],[A/R envoyé le]]&gt;0)),"TRAITE","NON TRAITE")</f>
        <v>TRAITE</v>
      </c>
      <c r="R140" s="2" t="str">
        <f>IF(AND(Tableau1[[#This Row],[ATTRIBUTION]]="Réponse",Tableau1[[#This Row],[A/R envoyé le]]&gt;0),"OUI"," ")</f>
        <v xml:space="preserve"> </v>
      </c>
      <c r="S14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40" s="2">
        <f>IF(Tableau1[[#This Row],[STATUT DE REPONSE]]="TRAITE",MAX(0,Tableau1[[#This Row],[DELAI DE TRAITEMENT]]-Tableau1[[#This Row],[DELAI DE REPONSE]]),$X$1-Tableau1[[#This Row],[Enregistré le]])</f>
        <v>0</v>
      </c>
      <c r="U140" s="2" t="str">
        <f>IF(Tableau1[[#This Row],[DELAI DE SOUFFRANCE]]&gt;0,"Non conforme","Conforme")</f>
        <v>Conforme</v>
      </c>
      <c r="V140" s="2" t="str">
        <f>IF(Tableau1[[#This Row],[Type de courrier]]="Réclamation","Réclamation","")</f>
        <v/>
      </c>
      <c r="X140"/>
      <c r="Y140"/>
    </row>
    <row r="141" spans="2:25" x14ac:dyDescent="0.25">
      <c r="B141" t="s">
        <v>21</v>
      </c>
      <c r="D141">
        <v>20018556</v>
      </c>
      <c r="E141" s="1">
        <v>43944</v>
      </c>
      <c r="F141" s="1">
        <v>43934</v>
      </c>
      <c r="I141" s="1">
        <v>43944</v>
      </c>
      <c r="J141" s="1">
        <v>43980</v>
      </c>
      <c r="L141" t="s">
        <v>11</v>
      </c>
      <c r="M141">
        <f>YEAR(Tableau1[[#This Row],[Enregistré le]])</f>
        <v>2020</v>
      </c>
      <c r="N141" s="2" t="str">
        <f t="shared" si="2"/>
        <v>Réponse</v>
      </c>
      <c r="O141" s="2">
        <f>Tableau1[[#This Row],[Attribué le]]-Tableau1[[#This Row],[Enregistré le]]</f>
        <v>36</v>
      </c>
      <c r="P141" s="3" t="str">
        <f>IF(Tableau1[[#This Row],[ATTRIBUTION]]="Appui","15",IF(Tableau1[[#This Row],[ATTRIBUTION]]="Réponse","30","0"))</f>
        <v>30</v>
      </c>
      <c r="Q141" s="2" t="str">
        <f>IF(OR((Tableau1[[#This Row],[Traité le]]&gt;0),(Tableau1[[#This Row],[A/R envoyé le]]&gt;0)),"TRAITE","NON TRAITE")</f>
        <v>TRAITE</v>
      </c>
      <c r="R141" s="2" t="str">
        <f>IF(AND(Tableau1[[#This Row],[ATTRIBUTION]]="Réponse",Tableau1[[#This Row],[A/R envoyé le]]&gt;0),"OUI"," ")</f>
        <v xml:space="preserve"> </v>
      </c>
      <c r="S14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41" s="2">
        <f>IF(Tableau1[[#This Row],[STATUT DE REPONSE]]="TRAITE",MAX(0,Tableau1[[#This Row],[DELAI DE TRAITEMENT]]-Tableau1[[#This Row],[DELAI DE REPONSE]]),$X$1-Tableau1[[#This Row],[Enregistré le]])</f>
        <v>0</v>
      </c>
      <c r="U141" s="2" t="str">
        <f>IF(Tableau1[[#This Row],[DELAI DE SOUFFRANCE]]&gt;0,"Non conforme","Conforme")</f>
        <v>Conforme</v>
      </c>
      <c r="V141" s="2" t="str">
        <f>IF(Tableau1[[#This Row],[Type de courrier]]="Réclamation","Réclamation","")</f>
        <v/>
      </c>
      <c r="X141"/>
      <c r="Y141"/>
    </row>
    <row r="142" spans="2:25" x14ac:dyDescent="0.25">
      <c r="B142" t="s">
        <v>21</v>
      </c>
      <c r="D142">
        <v>20018557</v>
      </c>
      <c r="E142" s="1">
        <v>43944</v>
      </c>
      <c r="F142" s="1">
        <v>43902</v>
      </c>
      <c r="I142" s="1">
        <v>43944</v>
      </c>
      <c r="J142" s="1">
        <v>43980</v>
      </c>
      <c r="L142" t="s">
        <v>11</v>
      </c>
      <c r="M142">
        <f>YEAR(Tableau1[[#This Row],[Enregistré le]])</f>
        <v>2020</v>
      </c>
      <c r="N142" s="2" t="str">
        <f t="shared" si="2"/>
        <v>Réponse</v>
      </c>
      <c r="O142" s="2">
        <f>Tableau1[[#This Row],[Attribué le]]-Tableau1[[#This Row],[Enregistré le]]</f>
        <v>36</v>
      </c>
      <c r="P142" s="3" t="str">
        <f>IF(Tableau1[[#This Row],[ATTRIBUTION]]="Appui","15",IF(Tableau1[[#This Row],[ATTRIBUTION]]="Réponse","30","0"))</f>
        <v>30</v>
      </c>
      <c r="Q142" s="2" t="str">
        <f>IF(OR((Tableau1[[#This Row],[Traité le]]&gt;0),(Tableau1[[#This Row],[A/R envoyé le]]&gt;0)),"TRAITE","NON TRAITE")</f>
        <v>TRAITE</v>
      </c>
      <c r="R142" s="2" t="str">
        <f>IF(AND(Tableau1[[#This Row],[ATTRIBUTION]]="Réponse",Tableau1[[#This Row],[A/R envoyé le]]&gt;0),"OUI"," ")</f>
        <v xml:space="preserve"> </v>
      </c>
      <c r="S14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42" s="2">
        <f>IF(Tableau1[[#This Row],[STATUT DE REPONSE]]="TRAITE",MAX(0,Tableau1[[#This Row],[DELAI DE TRAITEMENT]]-Tableau1[[#This Row],[DELAI DE REPONSE]]),$X$1-Tableau1[[#This Row],[Enregistré le]])</f>
        <v>0</v>
      </c>
      <c r="U142" s="2" t="str">
        <f>IF(Tableau1[[#This Row],[DELAI DE SOUFFRANCE]]&gt;0,"Non conforme","Conforme")</f>
        <v>Conforme</v>
      </c>
      <c r="V142" s="2" t="str">
        <f>IF(Tableau1[[#This Row],[Type de courrier]]="Réclamation","Réclamation","")</f>
        <v/>
      </c>
      <c r="X142"/>
      <c r="Y142"/>
    </row>
    <row r="143" spans="2:25" x14ac:dyDescent="0.25">
      <c r="B143" t="s">
        <v>21</v>
      </c>
      <c r="D143">
        <v>20018558</v>
      </c>
      <c r="E143" s="1">
        <v>43944</v>
      </c>
      <c r="F143" s="1">
        <v>43922</v>
      </c>
      <c r="I143" s="1">
        <v>43978</v>
      </c>
      <c r="J143" s="1">
        <v>43980</v>
      </c>
      <c r="L143" t="s">
        <v>11</v>
      </c>
      <c r="M143">
        <f>YEAR(Tableau1[[#This Row],[Enregistré le]])</f>
        <v>2020</v>
      </c>
      <c r="N143" s="2" t="str">
        <f t="shared" si="2"/>
        <v>Réponse</v>
      </c>
      <c r="O143" s="2">
        <f>Tableau1[[#This Row],[Attribué le]]-Tableau1[[#This Row],[Enregistré le]]</f>
        <v>36</v>
      </c>
      <c r="P143" s="3" t="str">
        <f>IF(Tableau1[[#This Row],[ATTRIBUTION]]="Appui","15",IF(Tableau1[[#This Row],[ATTRIBUTION]]="Réponse","30","0"))</f>
        <v>30</v>
      </c>
      <c r="Q143" s="2" t="str">
        <f>IF(OR((Tableau1[[#This Row],[Traité le]]&gt;0),(Tableau1[[#This Row],[A/R envoyé le]]&gt;0)),"TRAITE","NON TRAITE")</f>
        <v>TRAITE</v>
      </c>
      <c r="R143" s="2" t="str">
        <f>IF(AND(Tableau1[[#This Row],[ATTRIBUTION]]="Réponse",Tableau1[[#This Row],[A/R envoyé le]]&gt;0),"OUI"," ")</f>
        <v xml:space="preserve"> </v>
      </c>
      <c r="S14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34</v>
      </c>
      <c r="T143" s="2">
        <f>IF(Tableau1[[#This Row],[STATUT DE REPONSE]]="TRAITE",MAX(0,Tableau1[[#This Row],[DELAI DE TRAITEMENT]]-Tableau1[[#This Row],[DELAI DE REPONSE]]),$X$1-Tableau1[[#This Row],[Enregistré le]])</f>
        <v>4</v>
      </c>
      <c r="U143" s="2" t="str">
        <f>IF(Tableau1[[#This Row],[DELAI DE SOUFFRANCE]]&gt;0,"Non conforme","Conforme")</f>
        <v>Non conforme</v>
      </c>
      <c r="V143" s="2" t="str">
        <f>IF(Tableau1[[#This Row],[Type de courrier]]="Réclamation","Réclamation","")</f>
        <v/>
      </c>
      <c r="X143"/>
      <c r="Y143"/>
    </row>
    <row r="144" spans="2:25" x14ac:dyDescent="0.25">
      <c r="B144" t="s">
        <v>21</v>
      </c>
      <c r="D144">
        <v>20018566</v>
      </c>
      <c r="E144" s="1">
        <v>43944</v>
      </c>
      <c r="F144" s="1">
        <v>43922</v>
      </c>
      <c r="I144" s="1">
        <v>44011</v>
      </c>
      <c r="J144" s="1">
        <v>43944</v>
      </c>
      <c r="L144" t="s">
        <v>11</v>
      </c>
      <c r="M144">
        <f>YEAR(Tableau1[[#This Row],[Enregistré le]])</f>
        <v>2020</v>
      </c>
      <c r="N144" s="2" t="str">
        <f t="shared" si="2"/>
        <v>Réponse</v>
      </c>
      <c r="O144" s="2">
        <f>Tableau1[[#This Row],[Attribué le]]-Tableau1[[#This Row],[Enregistré le]]</f>
        <v>0</v>
      </c>
      <c r="P144" s="3" t="str">
        <f>IF(Tableau1[[#This Row],[ATTRIBUTION]]="Appui","15",IF(Tableau1[[#This Row],[ATTRIBUTION]]="Réponse","30","0"))</f>
        <v>30</v>
      </c>
      <c r="Q144" s="2" t="str">
        <f>IF(OR((Tableau1[[#This Row],[Traité le]]&gt;0),(Tableau1[[#This Row],[A/R envoyé le]]&gt;0)),"TRAITE","NON TRAITE")</f>
        <v>TRAITE</v>
      </c>
      <c r="R144" s="2" t="str">
        <f>IF(AND(Tableau1[[#This Row],[ATTRIBUTION]]="Réponse",Tableau1[[#This Row],[A/R envoyé le]]&gt;0),"OUI"," ")</f>
        <v xml:space="preserve"> </v>
      </c>
      <c r="S14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67</v>
      </c>
      <c r="T144" s="2">
        <f>IF(Tableau1[[#This Row],[STATUT DE REPONSE]]="TRAITE",MAX(0,Tableau1[[#This Row],[DELAI DE TRAITEMENT]]-Tableau1[[#This Row],[DELAI DE REPONSE]]),$X$1-Tableau1[[#This Row],[Enregistré le]])</f>
        <v>37</v>
      </c>
      <c r="U144" s="2" t="str">
        <f>IF(Tableau1[[#This Row],[DELAI DE SOUFFRANCE]]&gt;0,"Non conforme","Conforme")</f>
        <v>Non conforme</v>
      </c>
      <c r="V144" s="2" t="str">
        <f>IF(Tableau1[[#This Row],[Type de courrier]]="Réclamation","Réclamation","")</f>
        <v/>
      </c>
      <c r="X144"/>
      <c r="Y144"/>
    </row>
    <row r="145" spans="2:25" x14ac:dyDescent="0.25">
      <c r="B145" t="s">
        <v>21</v>
      </c>
      <c r="D145">
        <v>20019659</v>
      </c>
      <c r="E145" s="1">
        <v>43957</v>
      </c>
      <c r="F145" s="1">
        <v>43957</v>
      </c>
      <c r="I145" s="1">
        <v>43957</v>
      </c>
      <c r="J145" s="1">
        <v>43980</v>
      </c>
      <c r="L145" t="s">
        <v>11</v>
      </c>
      <c r="M145">
        <f>YEAR(Tableau1[[#This Row],[Enregistré le]])</f>
        <v>2020</v>
      </c>
      <c r="N145" s="2" t="str">
        <f t="shared" si="2"/>
        <v>Réponse</v>
      </c>
      <c r="O145" s="2">
        <f>Tableau1[[#This Row],[Attribué le]]-Tableau1[[#This Row],[Enregistré le]]</f>
        <v>23</v>
      </c>
      <c r="P145" s="3" t="str">
        <f>IF(Tableau1[[#This Row],[ATTRIBUTION]]="Appui","15",IF(Tableau1[[#This Row],[ATTRIBUTION]]="Réponse","30","0"))</f>
        <v>30</v>
      </c>
      <c r="Q145" s="2" t="str">
        <f>IF(OR((Tableau1[[#This Row],[Traité le]]&gt;0),(Tableau1[[#This Row],[A/R envoyé le]]&gt;0)),"TRAITE","NON TRAITE")</f>
        <v>TRAITE</v>
      </c>
      <c r="R145" s="2" t="str">
        <f>IF(AND(Tableau1[[#This Row],[ATTRIBUTION]]="Réponse",Tableau1[[#This Row],[A/R envoyé le]]&gt;0),"OUI"," ")</f>
        <v xml:space="preserve"> </v>
      </c>
      <c r="S14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45" s="2">
        <f>IF(Tableau1[[#This Row],[STATUT DE REPONSE]]="TRAITE",MAX(0,Tableau1[[#This Row],[DELAI DE TRAITEMENT]]-Tableau1[[#This Row],[DELAI DE REPONSE]]),$X$1-Tableau1[[#This Row],[Enregistré le]])</f>
        <v>0</v>
      </c>
      <c r="U145" s="2" t="str">
        <f>IF(Tableau1[[#This Row],[DELAI DE SOUFFRANCE]]&gt;0,"Non conforme","Conforme")</f>
        <v>Conforme</v>
      </c>
      <c r="V145" s="2" t="str">
        <f>IF(Tableau1[[#This Row],[Type de courrier]]="Réclamation","Réclamation","")</f>
        <v/>
      </c>
      <c r="X145"/>
      <c r="Y145"/>
    </row>
    <row r="146" spans="2:25" x14ac:dyDescent="0.25">
      <c r="B146" t="s">
        <v>21</v>
      </c>
      <c r="D146">
        <v>20019664</v>
      </c>
      <c r="E146" s="1">
        <v>43957</v>
      </c>
      <c r="F146" s="1">
        <v>43937</v>
      </c>
      <c r="I146" s="1">
        <v>43957</v>
      </c>
      <c r="J146" s="1">
        <v>43980</v>
      </c>
      <c r="L146" t="s">
        <v>11</v>
      </c>
      <c r="M146">
        <f>YEAR(Tableau1[[#This Row],[Enregistré le]])</f>
        <v>2020</v>
      </c>
      <c r="N146" s="2" t="str">
        <f t="shared" si="2"/>
        <v>Réponse</v>
      </c>
      <c r="O146" s="2">
        <f>Tableau1[[#This Row],[Attribué le]]-Tableau1[[#This Row],[Enregistré le]]</f>
        <v>23</v>
      </c>
      <c r="P146" s="3" t="str">
        <f>IF(Tableau1[[#This Row],[ATTRIBUTION]]="Appui","15",IF(Tableau1[[#This Row],[ATTRIBUTION]]="Réponse","30","0"))</f>
        <v>30</v>
      </c>
      <c r="Q146" s="2" t="str">
        <f>IF(OR((Tableau1[[#This Row],[Traité le]]&gt;0),(Tableau1[[#This Row],[A/R envoyé le]]&gt;0)),"TRAITE","NON TRAITE")</f>
        <v>TRAITE</v>
      </c>
      <c r="R146" s="2" t="str">
        <f>IF(AND(Tableau1[[#This Row],[ATTRIBUTION]]="Réponse",Tableau1[[#This Row],[A/R envoyé le]]&gt;0),"OUI"," ")</f>
        <v xml:space="preserve"> </v>
      </c>
      <c r="S14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46" s="2">
        <f>IF(Tableau1[[#This Row],[STATUT DE REPONSE]]="TRAITE",MAX(0,Tableau1[[#This Row],[DELAI DE TRAITEMENT]]-Tableau1[[#This Row],[DELAI DE REPONSE]]),$X$1-Tableau1[[#This Row],[Enregistré le]])</f>
        <v>0</v>
      </c>
      <c r="U146" s="2" t="str">
        <f>IF(Tableau1[[#This Row],[DELAI DE SOUFFRANCE]]&gt;0,"Non conforme","Conforme")</f>
        <v>Conforme</v>
      </c>
      <c r="V146" s="2" t="str">
        <f>IF(Tableau1[[#This Row],[Type de courrier]]="Réclamation","Réclamation","")</f>
        <v/>
      </c>
      <c r="X146"/>
      <c r="Y146"/>
    </row>
    <row r="147" spans="2:25" x14ac:dyDescent="0.25">
      <c r="B147" t="s">
        <v>21</v>
      </c>
      <c r="D147">
        <v>20019704</v>
      </c>
      <c r="E147" s="1">
        <v>43958</v>
      </c>
      <c r="F147" s="1">
        <v>43957</v>
      </c>
      <c r="I147" s="1">
        <v>43958</v>
      </c>
      <c r="J147" s="1">
        <v>43958</v>
      </c>
      <c r="L147" t="s">
        <v>11</v>
      </c>
      <c r="M147">
        <f>YEAR(Tableau1[[#This Row],[Enregistré le]])</f>
        <v>2020</v>
      </c>
      <c r="N147" s="2" t="str">
        <f t="shared" si="2"/>
        <v>Réponse</v>
      </c>
      <c r="O147" s="2">
        <f>Tableau1[[#This Row],[Attribué le]]-Tableau1[[#This Row],[Enregistré le]]</f>
        <v>0</v>
      </c>
      <c r="P147" s="3" t="str">
        <f>IF(Tableau1[[#This Row],[ATTRIBUTION]]="Appui","15",IF(Tableau1[[#This Row],[ATTRIBUTION]]="Réponse","30","0"))</f>
        <v>30</v>
      </c>
      <c r="Q147" s="2" t="str">
        <f>IF(OR((Tableau1[[#This Row],[Traité le]]&gt;0),(Tableau1[[#This Row],[A/R envoyé le]]&gt;0)),"TRAITE","NON TRAITE")</f>
        <v>TRAITE</v>
      </c>
      <c r="R147" s="2" t="str">
        <f>IF(AND(Tableau1[[#This Row],[ATTRIBUTION]]="Réponse",Tableau1[[#This Row],[A/R envoyé le]]&gt;0),"OUI"," ")</f>
        <v xml:space="preserve"> </v>
      </c>
      <c r="S14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47" s="2">
        <f>IF(Tableau1[[#This Row],[STATUT DE REPONSE]]="TRAITE",MAX(0,Tableau1[[#This Row],[DELAI DE TRAITEMENT]]-Tableau1[[#This Row],[DELAI DE REPONSE]]),$X$1-Tableau1[[#This Row],[Enregistré le]])</f>
        <v>0</v>
      </c>
      <c r="U147" s="2" t="str">
        <f>IF(Tableau1[[#This Row],[DELAI DE SOUFFRANCE]]&gt;0,"Non conforme","Conforme")</f>
        <v>Conforme</v>
      </c>
      <c r="V147" s="2" t="str">
        <f>IF(Tableau1[[#This Row],[Type de courrier]]="Réclamation","Réclamation","")</f>
        <v/>
      </c>
      <c r="X147"/>
      <c r="Y147"/>
    </row>
    <row r="148" spans="2:25" x14ac:dyDescent="0.25">
      <c r="B148" t="s">
        <v>21</v>
      </c>
      <c r="D148">
        <v>20019728</v>
      </c>
      <c r="E148" s="1">
        <v>43958</v>
      </c>
      <c r="F148" s="1">
        <v>43958</v>
      </c>
      <c r="I148" s="1">
        <v>43958</v>
      </c>
      <c r="J148" s="1">
        <v>43958</v>
      </c>
      <c r="L148" t="s">
        <v>11</v>
      </c>
      <c r="M148">
        <f>YEAR(Tableau1[[#This Row],[Enregistré le]])</f>
        <v>2020</v>
      </c>
      <c r="N148" s="2" t="str">
        <f t="shared" si="2"/>
        <v>Réponse</v>
      </c>
      <c r="O148" s="2">
        <f>Tableau1[[#This Row],[Attribué le]]-Tableau1[[#This Row],[Enregistré le]]</f>
        <v>0</v>
      </c>
      <c r="P148" s="3" t="str">
        <f>IF(Tableau1[[#This Row],[ATTRIBUTION]]="Appui","15",IF(Tableau1[[#This Row],[ATTRIBUTION]]="Réponse","30","0"))</f>
        <v>30</v>
      </c>
      <c r="Q148" s="2" t="str">
        <f>IF(OR((Tableau1[[#This Row],[Traité le]]&gt;0),(Tableau1[[#This Row],[A/R envoyé le]]&gt;0)),"TRAITE","NON TRAITE")</f>
        <v>TRAITE</v>
      </c>
      <c r="R148" s="2" t="str">
        <f>IF(AND(Tableau1[[#This Row],[ATTRIBUTION]]="Réponse",Tableau1[[#This Row],[A/R envoyé le]]&gt;0),"OUI"," ")</f>
        <v xml:space="preserve"> </v>
      </c>
      <c r="S14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48" s="2">
        <f>IF(Tableau1[[#This Row],[STATUT DE REPONSE]]="TRAITE",MAX(0,Tableau1[[#This Row],[DELAI DE TRAITEMENT]]-Tableau1[[#This Row],[DELAI DE REPONSE]]),$X$1-Tableau1[[#This Row],[Enregistré le]])</f>
        <v>0</v>
      </c>
      <c r="U148" s="2" t="str">
        <f>IF(Tableau1[[#This Row],[DELAI DE SOUFFRANCE]]&gt;0,"Non conforme","Conforme")</f>
        <v>Conforme</v>
      </c>
      <c r="V148" s="2" t="str">
        <f>IF(Tableau1[[#This Row],[Type de courrier]]="Réclamation","Réclamation","")</f>
        <v/>
      </c>
      <c r="X148"/>
      <c r="Y148"/>
    </row>
    <row r="149" spans="2:25" x14ac:dyDescent="0.25">
      <c r="B149" t="s">
        <v>21</v>
      </c>
      <c r="D149">
        <v>20020290</v>
      </c>
      <c r="E149" s="1">
        <v>43964</v>
      </c>
      <c r="F149" s="1">
        <v>43963</v>
      </c>
      <c r="I149" s="1">
        <v>44165</v>
      </c>
      <c r="J149" s="1">
        <v>44498</v>
      </c>
      <c r="L149" t="s">
        <v>11</v>
      </c>
      <c r="M149">
        <f>YEAR(Tableau1[[#This Row],[Enregistré le]])</f>
        <v>2020</v>
      </c>
      <c r="N149" s="2" t="str">
        <f t="shared" si="2"/>
        <v>Réponse</v>
      </c>
      <c r="O149" s="2">
        <f>Tableau1[[#This Row],[Attribué le]]-Tableau1[[#This Row],[Enregistré le]]</f>
        <v>534</v>
      </c>
      <c r="P149" s="3" t="str">
        <f>IF(Tableau1[[#This Row],[ATTRIBUTION]]="Appui","15",IF(Tableau1[[#This Row],[ATTRIBUTION]]="Réponse","30","0"))</f>
        <v>30</v>
      </c>
      <c r="Q149" s="2" t="str">
        <f>IF(OR((Tableau1[[#This Row],[Traité le]]&gt;0),(Tableau1[[#This Row],[A/R envoyé le]]&gt;0)),"TRAITE","NON TRAITE")</f>
        <v>TRAITE</v>
      </c>
      <c r="R149" s="2" t="str">
        <f>IF(AND(Tableau1[[#This Row],[ATTRIBUTION]]="Réponse",Tableau1[[#This Row],[A/R envoyé le]]&gt;0),"OUI"," ")</f>
        <v xml:space="preserve"> </v>
      </c>
      <c r="S14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201</v>
      </c>
      <c r="T149" s="2">
        <f>IF(Tableau1[[#This Row],[STATUT DE REPONSE]]="TRAITE",MAX(0,Tableau1[[#This Row],[DELAI DE TRAITEMENT]]-Tableau1[[#This Row],[DELAI DE REPONSE]]),$X$1-Tableau1[[#This Row],[Enregistré le]])</f>
        <v>171</v>
      </c>
      <c r="U149" s="2" t="str">
        <f>IF(Tableau1[[#This Row],[DELAI DE SOUFFRANCE]]&gt;0,"Non conforme","Conforme")</f>
        <v>Non conforme</v>
      </c>
      <c r="V149" s="2" t="str">
        <f>IF(Tableau1[[#This Row],[Type de courrier]]="Réclamation","Réclamation","")</f>
        <v/>
      </c>
      <c r="X149"/>
      <c r="Y149"/>
    </row>
    <row r="150" spans="2:25" x14ac:dyDescent="0.25">
      <c r="B150" t="s">
        <v>21</v>
      </c>
      <c r="D150">
        <v>20020395</v>
      </c>
      <c r="E150" s="1">
        <v>43964</v>
      </c>
      <c r="F150" s="1">
        <v>43955</v>
      </c>
      <c r="I150" s="1">
        <v>43964</v>
      </c>
      <c r="J150" s="1">
        <v>43971</v>
      </c>
      <c r="L150" t="s">
        <v>11</v>
      </c>
      <c r="M150">
        <f>YEAR(Tableau1[[#This Row],[Enregistré le]])</f>
        <v>2020</v>
      </c>
      <c r="N150" s="2" t="str">
        <f t="shared" si="2"/>
        <v>Réponse</v>
      </c>
      <c r="O150" s="2">
        <f>Tableau1[[#This Row],[Attribué le]]-Tableau1[[#This Row],[Enregistré le]]</f>
        <v>7</v>
      </c>
      <c r="P150" s="3" t="str">
        <f>IF(Tableau1[[#This Row],[ATTRIBUTION]]="Appui","15",IF(Tableau1[[#This Row],[ATTRIBUTION]]="Réponse","30","0"))</f>
        <v>30</v>
      </c>
      <c r="Q150" s="2" t="str">
        <f>IF(OR((Tableau1[[#This Row],[Traité le]]&gt;0),(Tableau1[[#This Row],[A/R envoyé le]]&gt;0)),"TRAITE","NON TRAITE")</f>
        <v>TRAITE</v>
      </c>
      <c r="R150" s="2" t="str">
        <f>IF(AND(Tableau1[[#This Row],[ATTRIBUTION]]="Réponse",Tableau1[[#This Row],[A/R envoyé le]]&gt;0),"OUI"," ")</f>
        <v xml:space="preserve"> </v>
      </c>
      <c r="S15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50" s="2">
        <f>IF(Tableau1[[#This Row],[STATUT DE REPONSE]]="TRAITE",MAX(0,Tableau1[[#This Row],[DELAI DE TRAITEMENT]]-Tableau1[[#This Row],[DELAI DE REPONSE]]),$X$1-Tableau1[[#This Row],[Enregistré le]])</f>
        <v>0</v>
      </c>
      <c r="U150" s="2" t="str">
        <f>IF(Tableau1[[#This Row],[DELAI DE SOUFFRANCE]]&gt;0,"Non conforme","Conforme")</f>
        <v>Conforme</v>
      </c>
      <c r="V150" s="2" t="str">
        <f>IF(Tableau1[[#This Row],[Type de courrier]]="Réclamation","Réclamation","")</f>
        <v/>
      </c>
      <c r="X150"/>
      <c r="Y150"/>
    </row>
    <row r="151" spans="2:25" x14ac:dyDescent="0.25">
      <c r="B151" t="s">
        <v>21</v>
      </c>
      <c r="D151">
        <v>20021217</v>
      </c>
      <c r="E151" s="1">
        <v>43970</v>
      </c>
      <c r="F151" s="1">
        <v>43951</v>
      </c>
      <c r="I151" s="1">
        <v>43997</v>
      </c>
      <c r="J151" s="1">
        <v>43970</v>
      </c>
      <c r="L151" t="s">
        <v>11</v>
      </c>
      <c r="M151">
        <f>YEAR(Tableau1[[#This Row],[Enregistré le]])</f>
        <v>2020</v>
      </c>
      <c r="N151" s="2" t="str">
        <f t="shared" si="2"/>
        <v>Réponse</v>
      </c>
      <c r="O151" s="2">
        <f>Tableau1[[#This Row],[Attribué le]]-Tableau1[[#This Row],[Enregistré le]]</f>
        <v>0</v>
      </c>
      <c r="P151" s="3" t="str">
        <f>IF(Tableau1[[#This Row],[ATTRIBUTION]]="Appui","15",IF(Tableau1[[#This Row],[ATTRIBUTION]]="Réponse","30","0"))</f>
        <v>30</v>
      </c>
      <c r="Q151" s="2" t="str">
        <f>IF(OR((Tableau1[[#This Row],[Traité le]]&gt;0),(Tableau1[[#This Row],[A/R envoyé le]]&gt;0)),"TRAITE","NON TRAITE")</f>
        <v>TRAITE</v>
      </c>
      <c r="R151" s="2" t="str">
        <f>IF(AND(Tableau1[[#This Row],[ATTRIBUTION]]="Réponse",Tableau1[[#This Row],[A/R envoyé le]]&gt;0),"OUI"," ")</f>
        <v xml:space="preserve"> </v>
      </c>
      <c r="S15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27</v>
      </c>
      <c r="T151" s="2">
        <f>IF(Tableau1[[#This Row],[STATUT DE REPONSE]]="TRAITE",MAX(0,Tableau1[[#This Row],[DELAI DE TRAITEMENT]]-Tableau1[[#This Row],[DELAI DE REPONSE]]),$X$1-Tableau1[[#This Row],[Enregistré le]])</f>
        <v>0</v>
      </c>
      <c r="U151" s="2" t="str">
        <f>IF(Tableau1[[#This Row],[DELAI DE SOUFFRANCE]]&gt;0,"Non conforme","Conforme")</f>
        <v>Conforme</v>
      </c>
      <c r="V151" s="2" t="str">
        <f>IF(Tableau1[[#This Row],[Type de courrier]]="Réclamation","Réclamation","")</f>
        <v/>
      </c>
      <c r="X151"/>
      <c r="Y151"/>
    </row>
    <row r="152" spans="2:25" x14ac:dyDescent="0.25">
      <c r="B152" t="s">
        <v>21</v>
      </c>
      <c r="D152">
        <v>20021286</v>
      </c>
      <c r="E152" s="1">
        <v>43971</v>
      </c>
      <c r="F152" s="1">
        <v>43966</v>
      </c>
      <c r="H152" t="s">
        <v>29</v>
      </c>
      <c r="I152" s="1">
        <v>44064</v>
      </c>
      <c r="J152" s="1">
        <v>43971</v>
      </c>
      <c r="L152" t="s">
        <v>11</v>
      </c>
      <c r="M152">
        <f>YEAR(Tableau1[[#This Row],[Enregistré le]])</f>
        <v>2020</v>
      </c>
      <c r="N152" s="2" t="str">
        <f t="shared" si="2"/>
        <v>Réponse</v>
      </c>
      <c r="O152" s="2">
        <f>Tableau1[[#This Row],[Attribué le]]-Tableau1[[#This Row],[Enregistré le]]</f>
        <v>0</v>
      </c>
      <c r="P152" s="3" t="str">
        <f>IF(Tableau1[[#This Row],[ATTRIBUTION]]="Appui","15",IF(Tableau1[[#This Row],[ATTRIBUTION]]="Réponse","30","0"))</f>
        <v>30</v>
      </c>
      <c r="Q152" s="2" t="str">
        <f>IF(OR((Tableau1[[#This Row],[Traité le]]&gt;0),(Tableau1[[#This Row],[A/R envoyé le]]&gt;0)),"TRAITE","NON TRAITE")</f>
        <v>TRAITE</v>
      </c>
      <c r="R152" s="2" t="str">
        <f>IF(AND(Tableau1[[#This Row],[ATTRIBUTION]]="Réponse",Tableau1[[#This Row],[A/R envoyé le]]&gt;0),"OUI"," ")</f>
        <v xml:space="preserve"> </v>
      </c>
      <c r="S15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93</v>
      </c>
      <c r="T152" s="2">
        <f>IF(Tableau1[[#This Row],[STATUT DE REPONSE]]="TRAITE",MAX(0,Tableau1[[#This Row],[DELAI DE TRAITEMENT]]-Tableau1[[#This Row],[DELAI DE REPONSE]]),$X$1-Tableau1[[#This Row],[Enregistré le]])</f>
        <v>63</v>
      </c>
      <c r="U152" s="2" t="str">
        <f>IF(Tableau1[[#This Row],[DELAI DE SOUFFRANCE]]&gt;0,"Non conforme","Conforme")</f>
        <v>Non conforme</v>
      </c>
      <c r="V152" s="2" t="str">
        <f>IF(Tableau1[[#This Row],[Type de courrier]]="Réclamation","Réclamation","")</f>
        <v>Réclamation</v>
      </c>
      <c r="X152"/>
      <c r="Y152"/>
    </row>
    <row r="153" spans="2:25" x14ac:dyDescent="0.25">
      <c r="B153" t="s">
        <v>21</v>
      </c>
      <c r="D153">
        <v>20021300</v>
      </c>
      <c r="E153" s="1">
        <v>43971</v>
      </c>
      <c r="F153" s="1">
        <v>43964</v>
      </c>
      <c r="I153" s="1">
        <v>44362</v>
      </c>
      <c r="J153" s="1">
        <v>44006</v>
      </c>
      <c r="L153" t="s">
        <v>11</v>
      </c>
      <c r="M153">
        <f>YEAR(Tableau1[[#This Row],[Enregistré le]])</f>
        <v>2020</v>
      </c>
      <c r="N153" s="2" t="str">
        <f t="shared" si="2"/>
        <v>Réponse</v>
      </c>
      <c r="O153" s="2">
        <f>Tableau1[[#This Row],[Attribué le]]-Tableau1[[#This Row],[Enregistré le]]</f>
        <v>35</v>
      </c>
      <c r="P153" s="3" t="str">
        <f>IF(Tableau1[[#This Row],[ATTRIBUTION]]="Appui","15",IF(Tableau1[[#This Row],[ATTRIBUTION]]="Réponse","30","0"))</f>
        <v>30</v>
      </c>
      <c r="Q153" s="2" t="str">
        <f>IF(OR((Tableau1[[#This Row],[Traité le]]&gt;0),(Tableau1[[#This Row],[A/R envoyé le]]&gt;0)),"TRAITE","NON TRAITE")</f>
        <v>TRAITE</v>
      </c>
      <c r="R153" s="2" t="str">
        <f>IF(AND(Tableau1[[#This Row],[ATTRIBUTION]]="Réponse",Tableau1[[#This Row],[A/R envoyé le]]&gt;0),"OUI"," ")</f>
        <v xml:space="preserve"> </v>
      </c>
      <c r="S15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356</v>
      </c>
      <c r="T153" s="2">
        <f>IF(Tableau1[[#This Row],[STATUT DE REPONSE]]="TRAITE",MAX(0,Tableau1[[#This Row],[DELAI DE TRAITEMENT]]-Tableau1[[#This Row],[DELAI DE REPONSE]]),$X$1-Tableau1[[#This Row],[Enregistré le]])</f>
        <v>326</v>
      </c>
      <c r="U153" s="2" t="str">
        <f>IF(Tableau1[[#This Row],[DELAI DE SOUFFRANCE]]&gt;0,"Non conforme","Conforme")</f>
        <v>Non conforme</v>
      </c>
      <c r="V153" s="2" t="str">
        <f>IF(Tableau1[[#This Row],[Type de courrier]]="Réclamation","Réclamation","")</f>
        <v/>
      </c>
      <c r="X153"/>
      <c r="Y153"/>
    </row>
    <row r="154" spans="2:25" x14ac:dyDescent="0.25">
      <c r="B154" t="s">
        <v>21</v>
      </c>
      <c r="D154">
        <v>20021492</v>
      </c>
      <c r="E154" s="1">
        <v>43973</v>
      </c>
      <c r="F154" s="1">
        <v>43958</v>
      </c>
      <c r="I154" s="1">
        <v>43973</v>
      </c>
      <c r="J154" s="1">
        <v>43973</v>
      </c>
      <c r="L154" t="s">
        <v>11</v>
      </c>
      <c r="M154">
        <f>YEAR(Tableau1[[#This Row],[Enregistré le]])</f>
        <v>2020</v>
      </c>
      <c r="N154" s="2" t="str">
        <f t="shared" si="2"/>
        <v>Réponse</v>
      </c>
      <c r="O154" s="2">
        <f>Tableau1[[#This Row],[Attribué le]]-Tableau1[[#This Row],[Enregistré le]]</f>
        <v>0</v>
      </c>
      <c r="P154" s="3" t="str">
        <f>IF(Tableau1[[#This Row],[ATTRIBUTION]]="Appui","15",IF(Tableau1[[#This Row],[ATTRIBUTION]]="Réponse","30","0"))</f>
        <v>30</v>
      </c>
      <c r="Q154" s="2" t="str">
        <f>IF(OR((Tableau1[[#This Row],[Traité le]]&gt;0),(Tableau1[[#This Row],[A/R envoyé le]]&gt;0)),"TRAITE","NON TRAITE")</f>
        <v>TRAITE</v>
      </c>
      <c r="R154" s="2" t="str">
        <f>IF(AND(Tableau1[[#This Row],[ATTRIBUTION]]="Réponse",Tableau1[[#This Row],[A/R envoyé le]]&gt;0),"OUI"," ")</f>
        <v xml:space="preserve"> </v>
      </c>
      <c r="S15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54" s="2">
        <f>IF(Tableau1[[#This Row],[STATUT DE REPONSE]]="TRAITE",MAX(0,Tableau1[[#This Row],[DELAI DE TRAITEMENT]]-Tableau1[[#This Row],[DELAI DE REPONSE]]),$X$1-Tableau1[[#This Row],[Enregistré le]])</f>
        <v>0</v>
      </c>
      <c r="U154" s="2" t="str">
        <f>IF(Tableau1[[#This Row],[DELAI DE SOUFFRANCE]]&gt;0,"Non conforme","Conforme")</f>
        <v>Conforme</v>
      </c>
      <c r="V154" s="2" t="str">
        <f>IF(Tableau1[[#This Row],[Type de courrier]]="Réclamation","Réclamation","")</f>
        <v/>
      </c>
      <c r="X154"/>
      <c r="Y154"/>
    </row>
    <row r="155" spans="2:25" x14ac:dyDescent="0.25">
      <c r="B155" t="s">
        <v>21</v>
      </c>
      <c r="D155" t="s">
        <v>103</v>
      </c>
      <c r="E155" s="1">
        <v>43977</v>
      </c>
      <c r="F155" s="1">
        <v>43970</v>
      </c>
      <c r="I155" s="1">
        <v>44109</v>
      </c>
      <c r="J155" s="1">
        <v>44930</v>
      </c>
      <c r="L155" t="s">
        <v>11</v>
      </c>
      <c r="M155">
        <f>YEAR(Tableau1[[#This Row],[Enregistré le]])</f>
        <v>2020</v>
      </c>
      <c r="N155" s="2" t="str">
        <f t="shared" si="2"/>
        <v>Réponse</v>
      </c>
      <c r="O155" s="2">
        <f>Tableau1[[#This Row],[Attribué le]]-Tableau1[[#This Row],[Enregistré le]]</f>
        <v>953</v>
      </c>
      <c r="P155" s="3" t="str">
        <f>IF(Tableau1[[#This Row],[ATTRIBUTION]]="Appui","15",IF(Tableau1[[#This Row],[ATTRIBUTION]]="Réponse","30","0"))</f>
        <v>30</v>
      </c>
      <c r="Q155" s="2" t="str">
        <f>IF(OR((Tableau1[[#This Row],[Traité le]]&gt;0),(Tableau1[[#This Row],[A/R envoyé le]]&gt;0)),"TRAITE","NON TRAITE")</f>
        <v>TRAITE</v>
      </c>
      <c r="R155" s="2" t="str">
        <f>IF(AND(Tableau1[[#This Row],[ATTRIBUTION]]="Réponse",Tableau1[[#This Row],[A/R envoyé le]]&gt;0),"OUI"," ")</f>
        <v xml:space="preserve"> </v>
      </c>
      <c r="S15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132</v>
      </c>
      <c r="T155" s="2">
        <f>IF(Tableau1[[#This Row],[STATUT DE REPONSE]]="TRAITE",MAX(0,Tableau1[[#This Row],[DELAI DE TRAITEMENT]]-Tableau1[[#This Row],[DELAI DE REPONSE]]),$X$1-Tableau1[[#This Row],[Enregistré le]])</f>
        <v>102</v>
      </c>
      <c r="U155" s="2" t="str">
        <f>IF(Tableau1[[#This Row],[DELAI DE SOUFFRANCE]]&gt;0,"Non conforme","Conforme")</f>
        <v>Non conforme</v>
      </c>
      <c r="V155" s="2" t="str">
        <f>IF(Tableau1[[#This Row],[Type de courrier]]="Réclamation","Réclamation","")</f>
        <v/>
      </c>
      <c r="X155"/>
      <c r="Y155"/>
    </row>
    <row r="156" spans="2:25" x14ac:dyDescent="0.25">
      <c r="B156" t="s">
        <v>21</v>
      </c>
      <c r="D156">
        <v>20022212</v>
      </c>
      <c r="E156" s="1">
        <v>43978</v>
      </c>
      <c r="F156" s="1">
        <v>43902</v>
      </c>
      <c r="I156" s="1">
        <v>43978</v>
      </c>
      <c r="J156" s="1">
        <v>43978</v>
      </c>
      <c r="L156" t="s">
        <v>24</v>
      </c>
      <c r="M156">
        <f>YEAR(Tableau1[[#This Row],[Enregistré le]])</f>
        <v>2020</v>
      </c>
      <c r="N156" s="2" t="str">
        <f t="shared" si="2"/>
        <v>Appui</v>
      </c>
      <c r="O156" s="2">
        <f>Tableau1[[#This Row],[Attribué le]]-Tableau1[[#This Row],[Enregistré le]]</f>
        <v>0</v>
      </c>
      <c r="P156" s="3" t="str">
        <f>IF(Tableau1[[#This Row],[ATTRIBUTION]]="Appui","15",IF(Tableau1[[#This Row],[ATTRIBUTION]]="Réponse","30","0"))</f>
        <v>15</v>
      </c>
      <c r="Q156" s="2" t="str">
        <f>IF(OR((Tableau1[[#This Row],[Traité le]]&gt;0),(Tableau1[[#This Row],[A/R envoyé le]]&gt;0)),"TRAITE","NON TRAITE")</f>
        <v>TRAITE</v>
      </c>
      <c r="R156" s="2" t="str">
        <f>IF(AND(Tableau1[[#This Row],[ATTRIBUTION]]="Réponse",Tableau1[[#This Row],[A/R envoyé le]]&gt;0),"OUI"," ")</f>
        <v xml:space="preserve"> </v>
      </c>
      <c r="S15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56" s="2">
        <f>IF(Tableau1[[#This Row],[STATUT DE REPONSE]]="TRAITE",MAX(0,Tableau1[[#This Row],[DELAI DE TRAITEMENT]]-Tableau1[[#This Row],[DELAI DE REPONSE]]),$X$1-Tableau1[[#This Row],[Enregistré le]])</f>
        <v>0</v>
      </c>
      <c r="U156" s="2" t="str">
        <f>IF(Tableau1[[#This Row],[DELAI DE SOUFFRANCE]]&gt;0,"Non conforme","Conforme")</f>
        <v>Conforme</v>
      </c>
      <c r="V156" s="2" t="str">
        <f>IF(Tableau1[[#This Row],[Type de courrier]]="Réclamation","Réclamation","")</f>
        <v/>
      </c>
      <c r="X156"/>
      <c r="Y156"/>
    </row>
    <row r="157" spans="2:25" x14ac:dyDescent="0.25">
      <c r="B157" t="s">
        <v>21</v>
      </c>
      <c r="D157">
        <v>20022666</v>
      </c>
      <c r="E157" s="1">
        <v>43980</v>
      </c>
      <c r="F157" s="1">
        <v>43971</v>
      </c>
      <c r="I157" s="1">
        <v>44060</v>
      </c>
      <c r="J157" s="1">
        <v>43993</v>
      </c>
      <c r="L157" t="s">
        <v>11</v>
      </c>
      <c r="M157">
        <f>YEAR(Tableau1[[#This Row],[Enregistré le]])</f>
        <v>2020</v>
      </c>
      <c r="N157" s="2" t="str">
        <f t="shared" si="2"/>
        <v>Réponse</v>
      </c>
      <c r="O157" s="2">
        <f>Tableau1[[#This Row],[Attribué le]]-Tableau1[[#This Row],[Enregistré le]]</f>
        <v>13</v>
      </c>
      <c r="P157" s="3" t="str">
        <f>IF(Tableau1[[#This Row],[ATTRIBUTION]]="Appui","15",IF(Tableau1[[#This Row],[ATTRIBUTION]]="Réponse","30","0"))</f>
        <v>30</v>
      </c>
      <c r="Q157" s="2" t="str">
        <f>IF(OR((Tableau1[[#This Row],[Traité le]]&gt;0),(Tableau1[[#This Row],[A/R envoyé le]]&gt;0)),"TRAITE","NON TRAITE")</f>
        <v>TRAITE</v>
      </c>
      <c r="R157" s="2" t="str">
        <f>IF(AND(Tableau1[[#This Row],[ATTRIBUTION]]="Réponse",Tableau1[[#This Row],[A/R envoyé le]]&gt;0),"OUI"," ")</f>
        <v xml:space="preserve"> </v>
      </c>
      <c r="S15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67</v>
      </c>
      <c r="T157" s="2">
        <f>IF(Tableau1[[#This Row],[STATUT DE REPONSE]]="TRAITE",MAX(0,Tableau1[[#This Row],[DELAI DE TRAITEMENT]]-Tableau1[[#This Row],[DELAI DE REPONSE]]),$X$1-Tableau1[[#This Row],[Enregistré le]])</f>
        <v>37</v>
      </c>
      <c r="U157" s="2" t="str">
        <f>IF(Tableau1[[#This Row],[DELAI DE SOUFFRANCE]]&gt;0,"Non conforme","Conforme")</f>
        <v>Non conforme</v>
      </c>
      <c r="V157" s="2" t="str">
        <f>IF(Tableau1[[#This Row],[Type de courrier]]="Réclamation","Réclamation","")</f>
        <v/>
      </c>
      <c r="X157"/>
      <c r="Y157"/>
    </row>
    <row r="158" spans="2:25" x14ac:dyDescent="0.25">
      <c r="B158" t="s">
        <v>21</v>
      </c>
      <c r="D158">
        <v>20022816</v>
      </c>
      <c r="E158" s="1">
        <v>43980</v>
      </c>
      <c r="F158" s="1">
        <v>43963</v>
      </c>
      <c r="I158" s="1">
        <v>44097</v>
      </c>
      <c r="J158" s="1">
        <v>43980</v>
      </c>
      <c r="L158" t="s">
        <v>11</v>
      </c>
      <c r="M158">
        <f>YEAR(Tableau1[[#This Row],[Enregistré le]])</f>
        <v>2020</v>
      </c>
      <c r="N158" s="2" t="str">
        <f t="shared" si="2"/>
        <v>Réponse</v>
      </c>
      <c r="O158" s="2">
        <f>Tableau1[[#This Row],[Attribué le]]-Tableau1[[#This Row],[Enregistré le]]</f>
        <v>0</v>
      </c>
      <c r="P158" s="3" t="str">
        <f>IF(Tableau1[[#This Row],[ATTRIBUTION]]="Appui","15",IF(Tableau1[[#This Row],[ATTRIBUTION]]="Réponse","30","0"))</f>
        <v>30</v>
      </c>
      <c r="Q158" s="2" t="str">
        <f>IF(OR((Tableau1[[#This Row],[Traité le]]&gt;0),(Tableau1[[#This Row],[A/R envoyé le]]&gt;0)),"TRAITE","NON TRAITE")</f>
        <v>TRAITE</v>
      </c>
      <c r="R158" s="2" t="str">
        <f>IF(AND(Tableau1[[#This Row],[ATTRIBUTION]]="Réponse",Tableau1[[#This Row],[A/R envoyé le]]&gt;0),"OUI"," ")</f>
        <v xml:space="preserve"> </v>
      </c>
      <c r="S15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117</v>
      </c>
      <c r="T158" s="2">
        <f>IF(Tableau1[[#This Row],[STATUT DE REPONSE]]="TRAITE",MAX(0,Tableau1[[#This Row],[DELAI DE TRAITEMENT]]-Tableau1[[#This Row],[DELAI DE REPONSE]]),$X$1-Tableau1[[#This Row],[Enregistré le]])</f>
        <v>87</v>
      </c>
      <c r="U158" s="2" t="str">
        <f>IF(Tableau1[[#This Row],[DELAI DE SOUFFRANCE]]&gt;0,"Non conforme","Conforme")</f>
        <v>Non conforme</v>
      </c>
      <c r="V158" s="2" t="str">
        <f>IF(Tableau1[[#This Row],[Type de courrier]]="Réclamation","Réclamation","")</f>
        <v/>
      </c>
      <c r="X158"/>
      <c r="Y158"/>
    </row>
    <row r="159" spans="2:25" x14ac:dyDescent="0.25">
      <c r="B159" t="s">
        <v>21</v>
      </c>
      <c r="D159">
        <v>20022819</v>
      </c>
      <c r="E159" s="1">
        <v>43980</v>
      </c>
      <c r="F159" s="1">
        <v>43922</v>
      </c>
      <c r="I159" s="1">
        <v>43980</v>
      </c>
      <c r="J159" s="1">
        <v>43980</v>
      </c>
      <c r="L159" t="s">
        <v>11</v>
      </c>
      <c r="M159">
        <f>YEAR(Tableau1[[#This Row],[Enregistré le]])</f>
        <v>2020</v>
      </c>
      <c r="N159" s="2" t="str">
        <f t="shared" si="2"/>
        <v>Réponse</v>
      </c>
      <c r="O159" s="2">
        <f>Tableau1[[#This Row],[Attribué le]]-Tableau1[[#This Row],[Enregistré le]]</f>
        <v>0</v>
      </c>
      <c r="P159" s="3" t="str">
        <f>IF(Tableau1[[#This Row],[ATTRIBUTION]]="Appui","15",IF(Tableau1[[#This Row],[ATTRIBUTION]]="Réponse","30","0"))</f>
        <v>30</v>
      </c>
      <c r="Q159" s="2" t="str">
        <f>IF(OR((Tableau1[[#This Row],[Traité le]]&gt;0),(Tableau1[[#This Row],[A/R envoyé le]]&gt;0)),"TRAITE","NON TRAITE")</f>
        <v>TRAITE</v>
      </c>
      <c r="R159" s="2" t="str">
        <f>IF(AND(Tableau1[[#This Row],[ATTRIBUTION]]="Réponse",Tableau1[[#This Row],[A/R envoyé le]]&gt;0),"OUI"," ")</f>
        <v xml:space="preserve"> </v>
      </c>
      <c r="S15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59" s="2">
        <f>IF(Tableau1[[#This Row],[STATUT DE REPONSE]]="TRAITE",MAX(0,Tableau1[[#This Row],[DELAI DE TRAITEMENT]]-Tableau1[[#This Row],[DELAI DE REPONSE]]),$X$1-Tableau1[[#This Row],[Enregistré le]])</f>
        <v>0</v>
      </c>
      <c r="U159" s="2" t="str">
        <f>IF(Tableau1[[#This Row],[DELAI DE SOUFFRANCE]]&gt;0,"Non conforme","Conforme")</f>
        <v>Conforme</v>
      </c>
      <c r="V159" s="2" t="str">
        <f>IF(Tableau1[[#This Row],[Type de courrier]]="Réclamation","Réclamation","")</f>
        <v/>
      </c>
      <c r="X159"/>
      <c r="Y159"/>
    </row>
    <row r="160" spans="2:25" x14ac:dyDescent="0.25">
      <c r="B160" t="s">
        <v>21</v>
      </c>
      <c r="D160">
        <v>20023032</v>
      </c>
      <c r="E160" s="1">
        <v>43984</v>
      </c>
      <c r="F160" s="1">
        <v>43971</v>
      </c>
      <c r="I160" s="1">
        <v>43984</v>
      </c>
      <c r="J160" s="1">
        <v>43984</v>
      </c>
      <c r="L160" t="s">
        <v>32</v>
      </c>
      <c r="M160">
        <f>YEAR(Tableau1[[#This Row],[Enregistré le]])</f>
        <v>2020</v>
      </c>
      <c r="N160" s="2" t="str">
        <f t="shared" si="2"/>
        <v>Info</v>
      </c>
      <c r="O160" s="2">
        <f>Tableau1[[#This Row],[Attribué le]]-Tableau1[[#This Row],[Enregistré le]]</f>
        <v>0</v>
      </c>
      <c r="P160" s="3" t="str">
        <f>IF(Tableau1[[#This Row],[ATTRIBUTION]]="Appui","15",IF(Tableau1[[#This Row],[ATTRIBUTION]]="Réponse","30","0"))</f>
        <v>0</v>
      </c>
      <c r="Q160" s="2" t="str">
        <f>IF(OR((Tableau1[[#This Row],[Traité le]]&gt;0),(Tableau1[[#This Row],[A/R envoyé le]]&gt;0)),"TRAITE","NON TRAITE")</f>
        <v>TRAITE</v>
      </c>
      <c r="R160" s="2" t="str">
        <f>IF(AND(Tableau1[[#This Row],[ATTRIBUTION]]="Réponse",Tableau1[[#This Row],[A/R envoyé le]]&gt;0),"OUI"," ")</f>
        <v xml:space="preserve"> </v>
      </c>
      <c r="S16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60" s="2">
        <f>IF(Tableau1[[#This Row],[STATUT DE REPONSE]]="TRAITE",MAX(0,Tableau1[[#This Row],[DELAI DE TRAITEMENT]]-Tableau1[[#This Row],[DELAI DE REPONSE]]),$X$1-Tableau1[[#This Row],[Enregistré le]])</f>
        <v>0</v>
      </c>
      <c r="U160" s="2" t="str">
        <f>IF(Tableau1[[#This Row],[DELAI DE SOUFFRANCE]]&gt;0,"Non conforme","Conforme")</f>
        <v>Conforme</v>
      </c>
      <c r="V160" s="2" t="str">
        <f>IF(Tableau1[[#This Row],[Type de courrier]]="Réclamation","Réclamation","")</f>
        <v/>
      </c>
      <c r="X160"/>
      <c r="Y160"/>
    </row>
    <row r="161" spans="2:25" x14ac:dyDescent="0.25">
      <c r="B161" t="s">
        <v>21</v>
      </c>
      <c r="D161">
        <v>20023033</v>
      </c>
      <c r="E161" s="1">
        <v>43984</v>
      </c>
      <c r="F161" s="1">
        <v>43971</v>
      </c>
      <c r="I161" s="1">
        <v>43984</v>
      </c>
      <c r="J161" s="1">
        <v>43984</v>
      </c>
      <c r="L161" t="s">
        <v>11</v>
      </c>
      <c r="M161">
        <f>YEAR(Tableau1[[#This Row],[Enregistré le]])</f>
        <v>2020</v>
      </c>
      <c r="N161" s="2" t="str">
        <f t="shared" si="2"/>
        <v>Réponse</v>
      </c>
      <c r="O161" s="2">
        <f>Tableau1[[#This Row],[Attribué le]]-Tableau1[[#This Row],[Enregistré le]]</f>
        <v>0</v>
      </c>
      <c r="P161" s="3" t="str">
        <f>IF(Tableau1[[#This Row],[ATTRIBUTION]]="Appui","15",IF(Tableau1[[#This Row],[ATTRIBUTION]]="Réponse","30","0"))</f>
        <v>30</v>
      </c>
      <c r="Q161" s="2" t="str">
        <f>IF(OR((Tableau1[[#This Row],[Traité le]]&gt;0),(Tableau1[[#This Row],[A/R envoyé le]]&gt;0)),"TRAITE","NON TRAITE")</f>
        <v>TRAITE</v>
      </c>
      <c r="R161" s="2" t="str">
        <f>IF(AND(Tableau1[[#This Row],[ATTRIBUTION]]="Réponse",Tableau1[[#This Row],[A/R envoyé le]]&gt;0),"OUI"," ")</f>
        <v xml:space="preserve"> </v>
      </c>
      <c r="S16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61" s="2">
        <f>IF(Tableau1[[#This Row],[STATUT DE REPONSE]]="TRAITE",MAX(0,Tableau1[[#This Row],[DELAI DE TRAITEMENT]]-Tableau1[[#This Row],[DELAI DE REPONSE]]),$X$1-Tableau1[[#This Row],[Enregistré le]])</f>
        <v>0</v>
      </c>
      <c r="U161" s="2" t="str">
        <f>IF(Tableau1[[#This Row],[DELAI DE SOUFFRANCE]]&gt;0,"Non conforme","Conforme")</f>
        <v>Conforme</v>
      </c>
      <c r="V161" s="2" t="str">
        <f>IF(Tableau1[[#This Row],[Type de courrier]]="Réclamation","Réclamation","")</f>
        <v/>
      </c>
      <c r="X161"/>
      <c r="Y161"/>
    </row>
    <row r="162" spans="2:25" x14ac:dyDescent="0.25">
      <c r="B162" t="s">
        <v>21</v>
      </c>
      <c r="D162">
        <v>20023043</v>
      </c>
      <c r="E162" s="1">
        <v>43984</v>
      </c>
      <c r="F162" s="1">
        <v>43970</v>
      </c>
      <c r="I162" s="1">
        <v>43984</v>
      </c>
      <c r="J162" s="1">
        <v>43984</v>
      </c>
      <c r="L162" t="s">
        <v>32</v>
      </c>
      <c r="M162">
        <f>YEAR(Tableau1[[#This Row],[Enregistré le]])</f>
        <v>2020</v>
      </c>
      <c r="N162" s="2" t="str">
        <f t="shared" si="2"/>
        <v>Info</v>
      </c>
      <c r="O162" s="2">
        <f>Tableau1[[#This Row],[Attribué le]]-Tableau1[[#This Row],[Enregistré le]]</f>
        <v>0</v>
      </c>
      <c r="P162" s="3" t="str">
        <f>IF(Tableau1[[#This Row],[ATTRIBUTION]]="Appui","15",IF(Tableau1[[#This Row],[ATTRIBUTION]]="Réponse","30","0"))</f>
        <v>0</v>
      </c>
      <c r="Q162" s="2" t="str">
        <f>IF(OR((Tableau1[[#This Row],[Traité le]]&gt;0),(Tableau1[[#This Row],[A/R envoyé le]]&gt;0)),"TRAITE","NON TRAITE")</f>
        <v>TRAITE</v>
      </c>
      <c r="R162" s="2" t="str">
        <f>IF(AND(Tableau1[[#This Row],[ATTRIBUTION]]="Réponse",Tableau1[[#This Row],[A/R envoyé le]]&gt;0),"OUI"," ")</f>
        <v xml:space="preserve"> </v>
      </c>
      <c r="S16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62" s="2">
        <f>IF(Tableau1[[#This Row],[STATUT DE REPONSE]]="TRAITE",MAX(0,Tableau1[[#This Row],[DELAI DE TRAITEMENT]]-Tableau1[[#This Row],[DELAI DE REPONSE]]),$X$1-Tableau1[[#This Row],[Enregistré le]])</f>
        <v>0</v>
      </c>
      <c r="U162" s="2" t="str">
        <f>IF(Tableau1[[#This Row],[DELAI DE SOUFFRANCE]]&gt;0,"Non conforme","Conforme")</f>
        <v>Conforme</v>
      </c>
      <c r="V162" s="2" t="str">
        <f>IF(Tableau1[[#This Row],[Type de courrier]]="Réclamation","Réclamation","")</f>
        <v/>
      </c>
      <c r="X162"/>
      <c r="Y162"/>
    </row>
    <row r="163" spans="2:25" x14ac:dyDescent="0.25">
      <c r="B163" t="s">
        <v>21</v>
      </c>
      <c r="D163" t="s">
        <v>104</v>
      </c>
      <c r="E163" s="1">
        <v>43986</v>
      </c>
      <c r="F163" s="1">
        <v>43981</v>
      </c>
      <c r="I163" s="1">
        <v>44048</v>
      </c>
      <c r="J163" s="1">
        <v>43986</v>
      </c>
      <c r="L163" t="s">
        <v>15</v>
      </c>
      <c r="M163">
        <f>YEAR(Tableau1[[#This Row],[Enregistré le]])</f>
        <v>2020</v>
      </c>
      <c r="N163" s="2" t="str">
        <f t="shared" si="2"/>
        <v>Appui</v>
      </c>
      <c r="O163" s="2">
        <f>Tableau1[[#This Row],[Attribué le]]-Tableau1[[#This Row],[Enregistré le]]</f>
        <v>0</v>
      </c>
      <c r="P163" s="3" t="str">
        <f>IF(Tableau1[[#This Row],[ATTRIBUTION]]="Appui","15",IF(Tableau1[[#This Row],[ATTRIBUTION]]="Réponse","30","0"))</f>
        <v>15</v>
      </c>
      <c r="Q163" s="2" t="str">
        <f>IF(OR((Tableau1[[#This Row],[Traité le]]&gt;0),(Tableau1[[#This Row],[A/R envoyé le]]&gt;0)),"TRAITE","NON TRAITE")</f>
        <v>TRAITE</v>
      </c>
      <c r="R163" s="2" t="str">
        <f>IF(AND(Tableau1[[#This Row],[ATTRIBUTION]]="Réponse",Tableau1[[#This Row],[A/R envoyé le]]&gt;0),"OUI"," ")</f>
        <v xml:space="preserve"> </v>
      </c>
      <c r="S16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62</v>
      </c>
      <c r="T163" s="2">
        <f>IF(Tableau1[[#This Row],[STATUT DE REPONSE]]="TRAITE",MAX(0,Tableau1[[#This Row],[DELAI DE TRAITEMENT]]-Tableau1[[#This Row],[DELAI DE REPONSE]]),$X$1-Tableau1[[#This Row],[Enregistré le]])</f>
        <v>47</v>
      </c>
      <c r="U163" s="2" t="str">
        <f>IF(Tableau1[[#This Row],[DELAI DE SOUFFRANCE]]&gt;0,"Non conforme","Conforme")</f>
        <v>Non conforme</v>
      </c>
      <c r="V163" s="2" t="str">
        <f>IF(Tableau1[[#This Row],[Type de courrier]]="Réclamation","Réclamation","")</f>
        <v/>
      </c>
      <c r="X163"/>
      <c r="Y163"/>
    </row>
    <row r="164" spans="2:25" x14ac:dyDescent="0.25">
      <c r="B164" t="s">
        <v>21</v>
      </c>
      <c r="D164" t="s">
        <v>105</v>
      </c>
      <c r="E164" s="1">
        <v>43986</v>
      </c>
      <c r="F164" s="1">
        <v>43978</v>
      </c>
      <c r="I164" s="1">
        <v>43992</v>
      </c>
      <c r="J164" s="1">
        <v>43986</v>
      </c>
      <c r="L164" t="s">
        <v>15</v>
      </c>
      <c r="M164">
        <f>YEAR(Tableau1[[#This Row],[Enregistré le]])</f>
        <v>2020</v>
      </c>
      <c r="N164" s="2" t="str">
        <f t="shared" si="2"/>
        <v>Appui</v>
      </c>
      <c r="O164" s="2">
        <f>Tableau1[[#This Row],[Attribué le]]-Tableau1[[#This Row],[Enregistré le]]</f>
        <v>0</v>
      </c>
      <c r="P164" s="3" t="str">
        <f>IF(Tableau1[[#This Row],[ATTRIBUTION]]="Appui","15",IF(Tableau1[[#This Row],[ATTRIBUTION]]="Réponse","30","0"))</f>
        <v>15</v>
      </c>
      <c r="Q164" s="2" t="str">
        <f>IF(OR((Tableau1[[#This Row],[Traité le]]&gt;0),(Tableau1[[#This Row],[A/R envoyé le]]&gt;0)),"TRAITE","NON TRAITE")</f>
        <v>TRAITE</v>
      </c>
      <c r="R164" s="2" t="str">
        <f>IF(AND(Tableau1[[#This Row],[ATTRIBUTION]]="Réponse",Tableau1[[#This Row],[A/R envoyé le]]&gt;0),"OUI"," ")</f>
        <v xml:space="preserve"> </v>
      </c>
      <c r="S16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</v>
      </c>
      <c r="T164" s="2">
        <f>IF(Tableau1[[#This Row],[STATUT DE REPONSE]]="TRAITE",MAX(0,Tableau1[[#This Row],[DELAI DE TRAITEMENT]]-Tableau1[[#This Row],[DELAI DE REPONSE]]),$X$1-Tableau1[[#This Row],[Enregistré le]])</f>
        <v>0</v>
      </c>
      <c r="U164" s="2" t="str">
        <f>IF(Tableau1[[#This Row],[DELAI DE SOUFFRANCE]]&gt;0,"Non conforme","Conforme")</f>
        <v>Conforme</v>
      </c>
      <c r="V164" s="2" t="str">
        <f>IF(Tableau1[[#This Row],[Type de courrier]]="Réclamation","Réclamation","")</f>
        <v/>
      </c>
      <c r="X164"/>
      <c r="Y164"/>
    </row>
    <row r="165" spans="2:25" x14ac:dyDescent="0.25">
      <c r="B165" t="s">
        <v>21</v>
      </c>
      <c r="D165" t="s">
        <v>106</v>
      </c>
      <c r="E165" s="1">
        <v>43991</v>
      </c>
      <c r="F165" s="1">
        <v>43981</v>
      </c>
      <c r="I165" s="1">
        <v>43992</v>
      </c>
      <c r="J165" s="1">
        <v>43991</v>
      </c>
      <c r="L165" t="s">
        <v>15</v>
      </c>
      <c r="M165">
        <f>YEAR(Tableau1[[#This Row],[Enregistré le]])</f>
        <v>2020</v>
      </c>
      <c r="N165" s="2" t="str">
        <f t="shared" si="2"/>
        <v>Appui</v>
      </c>
      <c r="O165" s="2">
        <f>Tableau1[[#This Row],[Attribué le]]-Tableau1[[#This Row],[Enregistré le]]</f>
        <v>0</v>
      </c>
      <c r="P165" s="3" t="str">
        <f>IF(Tableau1[[#This Row],[ATTRIBUTION]]="Appui","15",IF(Tableau1[[#This Row],[ATTRIBUTION]]="Réponse","30","0"))</f>
        <v>15</v>
      </c>
      <c r="Q165" s="2" t="str">
        <f>IF(OR((Tableau1[[#This Row],[Traité le]]&gt;0),(Tableau1[[#This Row],[A/R envoyé le]]&gt;0)),"TRAITE","NON TRAITE")</f>
        <v>TRAITE</v>
      </c>
      <c r="R165" s="2" t="str">
        <f>IF(AND(Tableau1[[#This Row],[ATTRIBUTION]]="Réponse",Tableau1[[#This Row],[A/R envoyé le]]&gt;0),"OUI"," ")</f>
        <v xml:space="preserve"> </v>
      </c>
      <c r="S16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165" s="2">
        <f>IF(Tableau1[[#This Row],[STATUT DE REPONSE]]="TRAITE",MAX(0,Tableau1[[#This Row],[DELAI DE TRAITEMENT]]-Tableau1[[#This Row],[DELAI DE REPONSE]]),$X$1-Tableau1[[#This Row],[Enregistré le]])</f>
        <v>0</v>
      </c>
      <c r="U165" s="2" t="str">
        <f>IF(Tableau1[[#This Row],[DELAI DE SOUFFRANCE]]&gt;0,"Non conforme","Conforme")</f>
        <v>Conforme</v>
      </c>
      <c r="V165" s="2" t="str">
        <f>IF(Tableau1[[#This Row],[Type de courrier]]="Réclamation","Réclamation","")</f>
        <v/>
      </c>
      <c r="X165"/>
      <c r="Y165"/>
    </row>
    <row r="166" spans="2:25" x14ac:dyDescent="0.25">
      <c r="B166" t="s">
        <v>21</v>
      </c>
      <c r="D166">
        <v>20024588</v>
      </c>
      <c r="E166" s="1">
        <v>43992</v>
      </c>
      <c r="F166" s="1">
        <v>43971</v>
      </c>
      <c r="I166" s="1">
        <v>43992</v>
      </c>
      <c r="J166" s="1">
        <v>44949</v>
      </c>
      <c r="L166" t="s">
        <v>32</v>
      </c>
      <c r="M166">
        <f>YEAR(Tableau1[[#This Row],[Enregistré le]])</f>
        <v>2020</v>
      </c>
      <c r="N166" s="2" t="str">
        <f t="shared" si="2"/>
        <v>Info</v>
      </c>
      <c r="O166" s="2">
        <f>Tableau1[[#This Row],[Attribué le]]-Tableau1[[#This Row],[Enregistré le]]</f>
        <v>957</v>
      </c>
      <c r="P166" s="3" t="str">
        <f>IF(Tableau1[[#This Row],[ATTRIBUTION]]="Appui","15",IF(Tableau1[[#This Row],[ATTRIBUTION]]="Réponse","30","0"))</f>
        <v>0</v>
      </c>
      <c r="Q166" s="2" t="str">
        <f>IF(OR((Tableau1[[#This Row],[Traité le]]&gt;0),(Tableau1[[#This Row],[A/R envoyé le]]&gt;0)),"TRAITE","NON TRAITE")</f>
        <v>TRAITE</v>
      </c>
      <c r="R166" s="2" t="str">
        <f>IF(AND(Tableau1[[#This Row],[ATTRIBUTION]]="Réponse",Tableau1[[#This Row],[A/R envoyé le]]&gt;0),"OUI"," ")</f>
        <v xml:space="preserve"> </v>
      </c>
      <c r="S16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66" s="2">
        <f>IF(Tableau1[[#This Row],[STATUT DE REPONSE]]="TRAITE",MAX(0,Tableau1[[#This Row],[DELAI DE TRAITEMENT]]-Tableau1[[#This Row],[DELAI DE REPONSE]]),$X$1-Tableau1[[#This Row],[Enregistré le]])</f>
        <v>0</v>
      </c>
      <c r="U166" s="2" t="str">
        <f>IF(Tableau1[[#This Row],[DELAI DE SOUFFRANCE]]&gt;0,"Non conforme","Conforme")</f>
        <v>Conforme</v>
      </c>
      <c r="V166" s="2" t="str">
        <f>IF(Tableau1[[#This Row],[Type de courrier]]="Réclamation","Réclamation","")</f>
        <v/>
      </c>
      <c r="X166"/>
      <c r="Y166"/>
    </row>
    <row r="167" spans="2:25" x14ac:dyDescent="0.25">
      <c r="B167" t="s">
        <v>21</v>
      </c>
      <c r="D167">
        <v>20024644</v>
      </c>
      <c r="E167" s="1">
        <v>43992</v>
      </c>
      <c r="F167" s="1">
        <v>43985</v>
      </c>
      <c r="I167" s="1">
        <v>44008</v>
      </c>
      <c r="J167" s="1">
        <v>44949</v>
      </c>
      <c r="L167" t="s">
        <v>32</v>
      </c>
      <c r="M167">
        <f>YEAR(Tableau1[[#This Row],[Enregistré le]])</f>
        <v>2020</v>
      </c>
      <c r="N167" s="2" t="str">
        <f t="shared" si="2"/>
        <v>Info</v>
      </c>
      <c r="O167" s="2">
        <f>Tableau1[[#This Row],[Attribué le]]-Tableau1[[#This Row],[Enregistré le]]</f>
        <v>957</v>
      </c>
      <c r="P167" s="3" t="str">
        <f>IF(Tableau1[[#This Row],[ATTRIBUTION]]="Appui","15",IF(Tableau1[[#This Row],[ATTRIBUTION]]="Réponse","30","0"))</f>
        <v>0</v>
      </c>
      <c r="Q167" s="2" t="str">
        <f>IF(OR((Tableau1[[#This Row],[Traité le]]&gt;0),(Tableau1[[#This Row],[A/R envoyé le]]&gt;0)),"TRAITE","NON TRAITE")</f>
        <v>TRAITE</v>
      </c>
      <c r="R167" s="2" t="str">
        <f>IF(AND(Tableau1[[#This Row],[ATTRIBUTION]]="Réponse",Tableau1[[#This Row],[A/R envoyé le]]&gt;0),"OUI"," ")</f>
        <v xml:space="preserve"> </v>
      </c>
      <c r="S16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16</v>
      </c>
      <c r="T167" s="2">
        <f>IF(Tableau1[[#This Row],[STATUT DE REPONSE]]="TRAITE",MAX(0,Tableau1[[#This Row],[DELAI DE TRAITEMENT]]-Tableau1[[#This Row],[DELAI DE REPONSE]]),$X$1-Tableau1[[#This Row],[Enregistré le]])</f>
        <v>16</v>
      </c>
      <c r="U167" s="2" t="str">
        <f>IF(Tableau1[[#This Row],[DELAI DE SOUFFRANCE]]&gt;0,"Non conforme","Conforme")</f>
        <v>Non conforme</v>
      </c>
      <c r="V167" s="2" t="str">
        <f>IF(Tableau1[[#This Row],[Type de courrier]]="Réclamation","Réclamation","")</f>
        <v/>
      </c>
      <c r="X167"/>
      <c r="Y167"/>
    </row>
    <row r="168" spans="2:25" x14ac:dyDescent="0.25">
      <c r="B168" t="s">
        <v>21</v>
      </c>
      <c r="D168">
        <v>20025118</v>
      </c>
      <c r="E168" s="1">
        <v>43994</v>
      </c>
      <c r="F168" s="1">
        <v>43986</v>
      </c>
      <c r="I168" s="1">
        <v>43997</v>
      </c>
      <c r="J168" s="1">
        <v>43994</v>
      </c>
      <c r="L168" t="s">
        <v>11</v>
      </c>
      <c r="M168">
        <f>YEAR(Tableau1[[#This Row],[Enregistré le]])</f>
        <v>2020</v>
      </c>
      <c r="N168" s="2" t="str">
        <f t="shared" si="2"/>
        <v>Réponse</v>
      </c>
      <c r="O168" s="2">
        <f>Tableau1[[#This Row],[Attribué le]]-Tableau1[[#This Row],[Enregistré le]]</f>
        <v>0</v>
      </c>
      <c r="P168" s="3" t="str">
        <f>IF(Tableau1[[#This Row],[ATTRIBUTION]]="Appui","15",IF(Tableau1[[#This Row],[ATTRIBUTION]]="Réponse","30","0"))</f>
        <v>30</v>
      </c>
      <c r="Q168" s="2" t="str">
        <f>IF(OR((Tableau1[[#This Row],[Traité le]]&gt;0),(Tableau1[[#This Row],[A/R envoyé le]]&gt;0)),"TRAITE","NON TRAITE")</f>
        <v>TRAITE</v>
      </c>
      <c r="R168" s="2" t="str">
        <f>IF(AND(Tableau1[[#This Row],[ATTRIBUTION]]="Réponse",Tableau1[[#This Row],[A/R envoyé le]]&gt;0),"OUI"," ")</f>
        <v xml:space="preserve"> </v>
      </c>
      <c r="S16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</v>
      </c>
      <c r="T168" s="2">
        <f>IF(Tableau1[[#This Row],[STATUT DE REPONSE]]="TRAITE",MAX(0,Tableau1[[#This Row],[DELAI DE TRAITEMENT]]-Tableau1[[#This Row],[DELAI DE REPONSE]]),$X$1-Tableau1[[#This Row],[Enregistré le]])</f>
        <v>0</v>
      </c>
      <c r="U168" s="2" t="str">
        <f>IF(Tableau1[[#This Row],[DELAI DE SOUFFRANCE]]&gt;0,"Non conforme","Conforme")</f>
        <v>Conforme</v>
      </c>
      <c r="V168" s="2" t="str">
        <f>IF(Tableau1[[#This Row],[Type de courrier]]="Réclamation","Réclamation","")</f>
        <v/>
      </c>
      <c r="X168"/>
      <c r="Y168"/>
    </row>
    <row r="169" spans="2:25" x14ac:dyDescent="0.25">
      <c r="B169" t="s">
        <v>21</v>
      </c>
      <c r="D169">
        <v>20027010</v>
      </c>
      <c r="E169" s="1">
        <v>43998</v>
      </c>
      <c r="F169" s="1">
        <v>43988</v>
      </c>
      <c r="I169" s="1">
        <v>44091</v>
      </c>
      <c r="J169" s="1">
        <v>44005</v>
      </c>
      <c r="L169" t="s">
        <v>11</v>
      </c>
      <c r="M169">
        <f>YEAR(Tableau1[[#This Row],[Enregistré le]])</f>
        <v>2020</v>
      </c>
      <c r="N169" s="2" t="str">
        <f t="shared" si="2"/>
        <v>Réponse</v>
      </c>
      <c r="O169" s="2">
        <f>Tableau1[[#This Row],[Attribué le]]-Tableau1[[#This Row],[Enregistré le]]</f>
        <v>7</v>
      </c>
      <c r="P169" s="3" t="str">
        <f>IF(Tableau1[[#This Row],[ATTRIBUTION]]="Appui","15",IF(Tableau1[[#This Row],[ATTRIBUTION]]="Réponse","30","0"))</f>
        <v>30</v>
      </c>
      <c r="Q169" s="2" t="str">
        <f>IF(OR((Tableau1[[#This Row],[Traité le]]&gt;0),(Tableau1[[#This Row],[A/R envoyé le]]&gt;0)),"TRAITE","NON TRAITE")</f>
        <v>TRAITE</v>
      </c>
      <c r="R169" s="2" t="str">
        <f>IF(AND(Tableau1[[#This Row],[ATTRIBUTION]]="Réponse",Tableau1[[#This Row],[A/R envoyé le]]&gt;0),"OUI"," ")</f>
        <v xml:space="preserve"> </v>
      </c>
      <c r="S16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86</v>
      </c>
      <c r="T169" s="2">
        <f>IF(Tableau1[[#This Row],[STATUT DE REPONSE]]="TRAITE",MAX(0,Tableau1[[#This Row],[DELAI DE TRAITEMENT]]-Tableau1[[#This Row],[DELAI DE REPONSE]]),$X$1-Tableau1[[#This Row],[Enregistré le]])</f>
        <v>56</v>
      </c>
      <c r="U169" s="2" t="str">
        <f>IF(Tableau1[[#This Row],[DELAI DE SOUFFRANCE]]&gt;0,"Non conforme","Conforme")</f>
        <v>Non conforme</v>
      </c>
      <c r="V169" s="2" t="str">
        <f>IF(Tableau1[[#This Row],[Type de courrier]]="Réclamation","Réclamation","")</f>
        <v/>
      </c>
      <c r="X169"/>
      <c r="Y169"/>
    </row>
    <row r="170" spans="2:25" x14ac:dyDescent="0.25">
      <c r="B170" t="s">
        <v>21</v>
      </c>
      <c r="D170">
        <v>20027058</v>
      </c>
      <c r="E170" s="1">
        <v>43998</v>
      </c>
      <c r="F170" s="1">
        <v>43990</v>
      </c>
      <c r="I170" s="1">
        <v>43998</v>
      </c>
      <c r="J170" s="1">
        <v>43998</v>
      </c>
      <c r="L170" t="s">
        <v>11</v>
      </c>
      <c r="M170">
        <f>YEAR(Tableau1[[#This Row],[Enregistré le]])</f>
        <v>2020</v>
      </c>
      <c r="N170" s="2" t="str">
        <f t="shared" si="2"/>
        <v>Réponse</v>
      </c>
      <c r="O170" s="2">
        <f>Tableau1[[#This Row],[Attribué le]]-Tableau1[[#This Row],[Enregistré le]]</f>
        <v>0</v>
      </c>
      <c r="P170" s="3" t="str">
        <f>IF(Tableau1[[#This Row],[ATTRIBUTION]]="Appui","15",IF(Tableau1[[#This Row],[ATTRIBUTION]]="Réponse","30","0"))</f>
        <v>30</v>
      </c>
      <c r="Q170" s="2" t="str">
        <f>IF(OR((Tableau1[[#This Row],[Traité le]]&gt;0),(Tableau1[[#This Row],[A/R envoyé le]]&gt;0)),"TRAITE","NON TRAITE")</f>
        <v>TRAITE</v>
      </c>
      <c r="R170" s="2" t="str">
        <f>IF(AND(Tableau1[[#This Row],[ATTRIBUTION]]="Réponse",Tableau1[[#This Row],[A/R envoyé le]]&gt;0),"OUI"," ")</f>
        <v xml:space="preserve"> </v>
      </c>
      <c r="S17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70" s="2">
        <f>IF(Tableau1[[#This Row],[STATUT DE REPONSE]]="TRAITE",MAX(0,Tableau1[[#This Row],[DELAI DE TRAITEMENT]]-Tableau1[[#This Row],[DELAI DE REPONSE]]),$X$1-Tableau1[[#This Row],[Enregistré le]])</f>
        <v>0</v>
      </c>
      <c r="U170" s="2" t="str">
        <f>IF(Tableau1[[#This Row],[DELAI DE SOUFFRANCE]]&gt;0,"Non conforme","Conforme")</f>
        <v>Conforme</v>
      </c>
      <c r="V170" s="2" t="str">
        <f>IF(Tableau1[[#This Row],[Type de courrier]]="Réclamation","Réclamation","")</f>
        <v/>
      </c>
      <c r="X170"/>
      <c r="Y170"/>
    </row>
    <row r="171" spans="2:25" x14ac:dyDescent="0.25">
      <c r="B171" t="s">
        <v>21</v>
      </c>
      <c r="D171">
        <v>20027702</v>
      </c>
      <c r="E171" s="1">
        <v>44001</v>
      </c>
      <c r="F171" s="1">
        <v>43994</v>
      </c>
      <c r="I171" s="1">
        <v>44116</v>
      </c>
      <c r="J171" s="1">
        <v>44056</v>
      </c>
      <c r="L171" t="s">
        <v>11</v>
      </c>
      <c r="M171">
        <f>YEAR(Tableau1[[#This Row],[Enregistré le]])</f>
        <v>2020</v>
      </c>
      <c r="N171" s="2" t="str">
        <f t="shared" si="2"/>
        <v>Réponse</v>
      </c>
      <c r="O171" s="2">
        <f>Tableau1[[#This Row],[Attribué le]]-Tableau1[[#This Row],[Enregistré le]]</f>
        <v>55</v>
      </c>
      <c r="P171" s="3" t="str">
        <f>IF(Tableau1[[#This Row],[ATTRIBUTION]]="Appui","15",IF(Tableau1[[#This Row],[ATTRIBUTION]]="Réponse","30","0"))</f>
        <v>30</v>
      </c>
      <c r="Q171" s="2" t="str">
        <f>IF(OR((Tableau1[[#This Row],[Traité le]]&gt;0),(Tableau1[[#This Row],[A/R envoyé le]]&gt;0)),"TRAITE","NON TRAITE")</f>
        <v>TRAITE</v>
      </c>
      <c r="R171" s="2" t="str">
        <f>IF(AND(Tableau1[[#This Row],[ATTRIBUTION]]="Réponse",Tableau1[[#This Row],[A/R envoyé le]]&gt;0),"OUI"," ")</f>
        <v xml:space="preserve"> </v>
      </c>
      <c r="S17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60</v>
      </c>
      <c r="T171" s="2">
        <f>IF(Tableau1[[#This Row],[STATUT DE REPONSE]]="TRAITE",MAX(0,Tableau1[[#This Row],[DELAI DE TRAITEMENT]]-Tableau1[[#This Row],[DELAI DE REPONSE]]),$X$1-Tableau1[[#This Row],[Enregistré le]])</f>
        <v>30</v>
      </c>
      <c r="U171" s="2" t="str">
        <f>IF(Tableau1[[#This Row],[DELAI DE SOUFFRANCE]]&gt;0,"Non conforme","Conforme")</f>
        <v>Non conforme</v>
      </c>
      <c r="V171" s="2" t="str">
        <f>IF(Tableau1[[#This Row],[Type de courrier]]="Réclamation","Réclamation","")</f>
        <v/>
      </c>
      <c r="X171"/>
      <c r="Y171"/>
    </row>
    <row r="172" spans="2:25" x14ac:dyDescent="0.25">
      <c r="B172" t="s">
        <v>21</v>
      </c>
      <c r="D172">
        <v>20028255</v>
      </c>
      <c r="E172" s="1">
        <v>44005</v>
      </c>
      <c r="F172" s="1">
        <v>43980</v>
      </c>
      <c r="I172" s="1">
        <v>44015</v>
      </c>
      <c r="J172" s="1">
        <v>44005</v>
      </c>
      <c r="L172" t="s">
        <v>11</v>
      </c>
      <c r="M172">
        <f>YEAR(Tableau1[[#This Row],[Enregistré le]])</f>
        <v>2020</v>
      </c>
      <c r="N172" s="2" t="str">
        <f t="shared" si="2"/>
        <v>Réponse</v>
      </c>
      <c r="O172" s="2">
        <f>Tableau1[[#This Row],[Attribué le]]-Tableau1[[#This Row],[Enregistré le]]</f>
        <v>0</v>
      </c>
      <c r="P172" s="3" t="str">
        <f>IF(Tableau1[[#This Row],[ATTRIBUTION]]="Appui","15",IF(Tableau1[[#This Row],[ATTRIBUTION]]="Réponse","30","0"))</f>
        <v>30</v>
      </c>
      <c r="Q172" s="2" t="str">
        <f>IF(OR((Tableau1[[#This Row],[Traité le]]&gt;0),(Tableau1[[#This Row],[A/R envoyé le]]&gt;0)),"TRAITE","NON TRAITE")</f>
        <v>TRAITE</v>
      </c>
      <c r="R172" s="2" t="str">
        <f>IF(AND(Tableau1[[#This Row],[ATTRIBUTION]]="Réponse",Tableau1[[#This Row],[A/R envoyé le]]&gt;0),"OUI"," ")</f>
        <v xml:space="preserve"> </v>
      </c>
      <c r="S17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10</v>
      </c>
      <c r="T172" s="2">
        <f>IF(Tableau1[[#This Row],[STATUT DE REPONSE]]="TRAITE",MAX(0,Tableau1[[#This Row],[DELAI DE TRAITEMENT]]-Tableau1[[#This Row],[DELAI DE REPONSE]]),$X$1-Tableau1[[#This Row],[Enregistré le]])</f>
        <v>0</v>
      </c>
      <c r="U172" s="2" t="str">
        <f>IF(Tableau1[[#This Row],[DELAI DE SOUFFRANCE]]&gt;0,"Non conforme","Conforme")</f>
        <v>Conforme</v>
      </c>
      <c r="V172" s="2" t="str">
        <f>IF(Tableau1[[#This Row],[Type de courrier]]="Réclamation","Réclamation","")</f>
        <v/>
      </c>
      <c r="X172"/>
      <c r="Y172"/>
    </row>
    <row r="173" spans="2:25" x14ac:dyDescent="0.25">
      <c r="B173" t="s">
        <v>21</v>
      </c>
      <c r="D173">
        <v>20028712</v>
      </c>
      <c r="E173" s="1">
        <v>44006</v>
      </c>
      <c r="F173" s="1">
        <v>44005</v>
      </c>
      <c r="I173" s="1">
        <v>44006</v>
      </c>
      <c r="J173" s="1">
        <v>44006</v>
      </c>
      <c r="L173" t="s">
        <v>32</v>
      </c>
      <c r="M173">
        <f>YEAR(Tableau1[[#This Row],[Enregistré le]])</f>
        <v>2020</v>
      </c>
      <c r="N173" s="2" t="str">
        <f t="shared" si="2"/>
        <v>Info</v>
      </c>
      <c r="O173" s="2">
        <f>Tableau1[[#This Row],[Attribué le]]-Tableau1[[#This Row],[Enregistré le]]</f>
        <v>0</v>
      </c>
      <c r="P173" s="3" t="str">
        <f>IF(Tableau1[[#This Row],[ATTRIBUTION]]="Appui","15",IF(Tableau1[[#This Row],[ATTRIBUTION]]="Réponse","30","0"))</f>
        <v>0</v>
      </c>
      <c r="Q173" s="2" t="str">
        <f>IF(OR((Tableau1[[#This Row],[Traité le]]&gt;0),(Tableau1[[#This Row],[A/R envoyé le]]&gt;0)),"TRAITE","NON TRAITE")</f>
        <v>TRAITE</v>
      </c>
      <c r="R173" s="2" t="str">
        <f>IF(AND(Tableau1[[#This Row],[ATTRIBUTION]]="Réponse",Tableau1[[#This Row],[A/R envoyé le]]&gt;0),"OUI"," ")</f>
        <v xml:space="preserve"> </v>
      </c>
      <c r="S17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73" s="2">
        <f>IF(Tableau1[[#This Row],[STATUT DE REPONSE]]="TRAITE",MAX(0,Tableau1[[#This Row],[DELAI DE TRAITEMENT]]-Tableau1[[#This Row],[DELAI DE REPONSE]]),$X$1-Tableau1[[#This Row],[Enregistré le]])</f>
        <v>0</v>
      </c>
      <c r="U173" s="2" t="str">
        <f>IF(Tableau1[[#This Row],[DELAI DE SOUFFRANCE]]&gt;0,"Non conforme","Conforme")</f>
        <v>Conforme</v>
      </c>
      <c r="V173" s="2" t="str">
        <f>IF(Tableau1[[#This Row],[Type de courrier]]="Réclamation","Réclamation","")</f>
        <v/>
      </c>
      <c r="X173"/>
      <c r="Y173"/>
    </row>
    <row r="174" spans="2:25" x14ac:dyDescent="0.25">
      <c r="B174" t="s">
        <v>21</v>
      </c>
      <c r="D174">
        <v>20028809</v>
      </c>
      <c r="E174" s="1">
        <v>44006</v>
      </c>
      <c r="F174" s="1">
        <v>44004</v>
      </c>
      <c r="I174" s="1">
        <v>44098</v>
      </c>
      <c r="J174" s="1">
        <v>44069</v>
      </c>
      <c r="L174" t="s">
        <v>11</v>
      </c>
      <c r="M174">
        <f>YEAR(Tableau1[[#This Row],[Enregistré le]])</f>
        <v>2020</v>
      </c>
      <c r="N174" s="2" t="str">
        <f t="shared" si="2"/>
        <v>Réponse</v>
      </c>
      <c r="O174" s="2">
        <f>Tableau1[[#This Row],[Attribué le]]-Tableau1[[#This Row],[Enregistré le]]</f>
        <v>63</v>
      </c>
      <c r="P174" s="3" t="str">
        <f>IF(Tableau1[[#This Row],[ATTRIBUTION]]="Appui","15",IF(Tableau1[[#This Row],[ATTRIBUTION]]="Réponse","30","0"))</f>
        <v>30</v>
      </c>
      <c r="Q174" s="2" t="str">
        <f>IF(OR((Tableau1[[#This Row],[Traité le]]&gt;0),(Tableau1[[#This Row],[A/R envoyé le]]&gt;0)),"TRAITE","NON TRAITE")</f>
        <v>TRAITE</v>
      </c>
      <c r="R174" s="2" t="str">
        <f>IF(AND(Tableau1[[#This Row],[ATTRIBUTION]]="Réponse",Tableau1[[#This Row],[A/R envoyé le]]&gt;0),"OUI"," ")</f>
        <v xml:space="preserve"> </v>
      </c>
      <c r="S17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29</v>
      </c>
      <c r="T174" s="2">
        <f>IF(Tableau1[[#This Row],[STATUT DE REPONSE]]="TRAITE",MAX(0,Tableau1[[#This Row],[DELAI DE TRAITEMENT]]-Tableau1[[#This Row],[DELAI DE REPONSE]]),$X$1-Tableau1[[#This Row],[Enregistré le]])</f>
        <v>0</v>
      </c>
      <c r="U174" s="2" t="str">
        <f>IF(Tableau1[[#This Row],[DELAI DE SOUFFRANCE]]&gt;0,"Non conforme","Conforme")</f>
        <v>Conforme</v>
      </c>
      <c r="V174" s="2" t="str">
        <f>IF(Tableau1[[#This Row],[Type de courrier]]="Réclamation","Réclamation","")</f>
        <v/>
      </c>
      <c r="X174"/>
      <c r="Y174"/>
    </row>
    <row r="175" spans="2:25" x14ac:dyDescent="0.25">
      <c r="B175" t="s">
        <v>21</v>
      </c>
      <c r="D175">
        <v>20029442</v>
      </c>
      <c r="E175" s="1">
        <v>44011</v>
      </c>
      <c r="F175" s="1">
        <v>41695</v>
      </c>
      <c r="I175" s="1">
        <v>44372</v>
      </c>
      <c r="J175" s="1">
        <v>44362</v>
      </c>
      <c r="L175" t="s">
        <v>11</v>
      </c>
      <c r="M175">
        <f>YEAR(Tableau1[[#This Row],[Enregistré le]])</f>
        <v>2020</v>
      </c>
      <c r="N175" s="2" t="str">
        <f t="shared" si="2"/>
        <v>Réponse</v>
      </c>
      <c r="O175" s="2">
        <f>Tableau1[[#This Row],[Attribué le]]-Tableau1[[#This Row],[Enregistré le]]</f>
        <v>351</v>
      </c>
      <c r="P175" s="3" t="str">
        <f>IF(Tableau1[[#This Row],[ATTRIBUTION]]="Appui","15",IF(Tableau1[[#This Row],[ATTRIBUTION]]="Réponse","30","0"))</f>
        <v>30</v>
      </c>
      <c r="Q175" s="2" t="str">
        <f>IF(OR((Tableau1[[#This Row],[Traité le]]&gt;0),(Tableau1[[#This Row],[A/R envoyé le]]&gt;0)),"TRAITE","NON TRAITE")</f>
        <v>TRAITE</v>
      </c>
      <c r="R175" s="2" t="str">
        <f>IF(AND(Tableau1[[#This Row],[ATTRIBUTION]]="Réponse",Tableau1[[#This Row],[A/R envoyé le]]&gt;0),"OUI"," ")</f>
        <v xml:space="preserve"> </v>
      </c>
      <c r="S17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10</v>
      </c>
      <c r="T175" s="2">
        <f>IF(Tableau1[[#This Row],[STATUT DE REPONSE]]="TRAITE",MAX(0,Tableau1[[#This Row],[DELAI DE TRAITEMENT]]-Tableau1[[#This Row],[DELAI DE REPONSE]]),$X$1-Tableau1[[#This Row],[Enregistré le]])</f>
        <v>0</v>
      </c>
      <c r="U175" s="2" t="str">
        <f>IF(Tableau1[[#This Row],[DELAI DE SOUFFRANCE]]&gt;0,"Non conforme","Conforme")</f>
        <v>Conforme</v>
      </c>
      <c r="V175" s="2" t="str">
        <f>IF(Tableau1[[#This Row],[Type de courrier]]="Réclamation","Réclamation","")</f>
        <v/>
      </c>
      <c r="X175"/>
      <c r="Y175"/>
    </row>
    <row r="176" spans="2:25" x14ac:dyDescent="0.25">
      <c r="B176" t="s">
        <v>21</v>
      </c>
      <c r="D176">
        <v>20031112</v>
      </c>
      <c r="E176" s="1">
        <v>44019</v>
      </c>
      <c r="F176" s="1">
        <v>44011</v>
      </c>
      <c r="I176" s="1">
        <v>44019</v>
      </c>
      <c r="J176" s="1">
        <v>44019</v>
      </c>
      <c r="L176" t="s">
        <v>11</v>
      </c>
      <c r="M176">
        <f>YEAR(Tableau1[[#This Row],[Enregistré le]])</f>
        <v>2020</v>
      </c>
      <c r="N176" s="2" t="str">
        <f t="shared" si="2"/>
        <v>Réponse</v>
      </c>
      <c r="O176" s="2">
        <f>Tableau1[[#This Row],[Attribué le]]-Tableau1[[#This Row],[Enregistré le]]</f>
        <v>0</v>
      </c>
      <c r="P176" s="3" t="str">
        <f>IF(Tableau1[[#This Row],[ATTRIBUTION]]="Appui","15",IF(Tableau1[[#This Row],[ATTRIBUTION]]="Réponse","30","0"))</f>
        <v>30</v>
      </c>
      <c r="Q176" s="2" t="str">
        <f>IF(OR((Tableau1[[#This Row],[Traité le]]&gt;0),(Tableau1[[#This Row],[A/R envoyé le]]&gt;0)),"TRAITE","NON TRAITE")</f>
        <v>TRAITE</v>
      </c>
      <c r="R176" s="2" t="str">
        <f>IF(AND(Tableau1[[#This Row],[ATTRIBUTION]]="Réponse",Tableau1[[#This Row],[A/R envoyé le]]&gt;0),"OUI"," ")</f>
        <v xml:space="preserve"> </v>
      </c>
      <c r="S17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76" s="2">
        <f>IF(Tableau1[[#This Row],[STATUT DE REPONSE]]="TRAITE",MAX(0,Tableau1[[#This Row],[DELAI DE TRAITEMENT]]-Tableau1[[#This Row],[DELAI DE REPONSE]]),$X$1-Tableau1[[#This Row],[Enregistré le]])</f>
        <v>0</v>
      </c>
      <c r="U176" s="2" t="str">
        <f>IF(Tableau1[[#This Row],[DELAI DE SOUFFRANCE]]&gt;0,"Non conforme","Conforme")</f>
        <v>Conforme</v>
      </c>
      <c r="V176" s="2" t="str">
        <f>IF(Tableau1[[#This Row],[Type de courrier]]="Réclamation","Réclamation","")</f>
        <v/>
      </c>
      <c r="X176"/>
      <c r="Y176"/>
    </row>
    <row r="177" spans="2:25" x14ac:dyDescent="0.25">
      <c r="B177" t="s">
        <v>21</v>
      </c>
      <c r="D177">
        <v>20031728</v>
      </c>
      <c r="E177" s="1">
        <v>44021</v>
      </c>
      <c r="F177" s="1">
        <v>44019</v>
      </c>
      <c r="I177" s="1">
        <v>44047</v>
      </c>
      <c r="J177" s="1">
        <v>44048</v>
      </c>
      <c r="L177" t="s">
        <v>12</v>
      </c>
      <c r="M177">
        <f>YEAR(Tableau1[[#This Row],[Enregistré le]])</f>
        <v>2020</v>
      </c>
      <c r="N177" s="2" t="str">
        <f t="shared" si="2"/>
        <v>Réponse</v>
      </c>
      <c r="O177" s="2">
        <f>Tableau1[[#This Row],[Attribué le]]-Tableau1[[#This Row],[Enregistré le]]</f>
        <v>27</v>
      </c>
      <c r="P177" s="3" t="str">
        <f>IF(Tableau1[[#This Row],[ATTRIBUTION]]="Appui","15",IF(Tableau1[[#This Row],[ATTRIBUTION]]="Réponse","30","0"))</f>
        <v>30</v>
      </c>
      <c r="Q177" s="2" t="str">
        <f>IF(OR((Tableau1[[#This Row],[Traité le]]&gt;0),(Tableau1[[#This Row],[A/R envoyé le]]&gt;0)),"TRAITE","NON TRAITE")</f>
        <v>TRAITE</v>
      </c>
      <c r="R177" s="2" t="str">
        <f>IF(AND(Tableau1[[#This Row],[ATTRIBUTION]]="Réponse",Tableau1[[#This Row],[A/R envoyé le]]&gt;0),"OUI"," ")</f>
        <v xml:space="preserve"> </v>
      </c>
      <c r="S17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26</v>
      </c>
      <c r="T177" s="2">
        <f>IF(Tableau1[[#This Row],[STATUT DE REPONSE]]="TRAITE",MAX(0,Tableau1[[#This Row],[DELAI DE TRAITEMENT]]-Tableau1[[#This Row],[DELAI DE REPONSE]]),$X$1-Tableau1[[#This Row],[Enregistré le]])</f>
        <v>0</v>
      </c>
      <c r="U177" s="2" t="str">
        <f>IF(Tableau1[[#This Row],[DELAI DE SOUFFRANCE]]&gt;0,"Non conforme","Conforme")</f>
        <v>Conforme</v>
      </c>
      <c r="V177" s="2" t="str">
        <f>IF(Tableau1[[#This Row],[Type de courrier]]="Réclamation","Réclamation","")</f>
        <v/>
      </c>
      <c r="X177"/>
      <c r="Y177"/>
    </row>
    <row r="178" spans="2:25" x14ac:dyDescent="0.25">
      <c r="B178" t="s">
        <v>21</v>
      </c>
      <c r="D178">
        <v>20032460</v>
      </c>
      <c r="E178" s="1">
        <v>44027</v>
      </c>
      <c r="F178" s="1">
        <v>44023</v>
      </c>
      <c r="I178" s="1">
        <v>44027</v>
      </c>
      <c r="J178" s="1">
        <v>44930</v>
      </c>
      <c r="L178" t="s">
        <v>11</v>
      </c>
      <c r="M178">
        <f>YEAR(Tableau1[[#This Row],[Enregistré le]])</f>
        <v>2020</v>
      </c>
      <c r="N178" s="2" t="str">
        <f t="shared" si="2"/>
        <v>Réponse</v>
      </c>
      <c r="O178" s="2">
        <f>Tableau1[[#This Row],[Attribué le]]-Tableau1[[#This Row],[Enregistré le]]</f>
        <v>903</v>
      </c>
      <c r="P178" s="3" t="str">
        <f>IF(Tableau1[[#This Row],[ATTRIBUTION]]="Appui","15",IF(Tableau1[[#This Row],[ATTRIBUTION]]="Réponse","30","0"))</f>
        <v>30</v>
      </c>
      <c r="Q178" s="2" t="str">
        <f>IF(OR((Tableau1[[#This Row],[Traité le]]&gt;0),(Tableau1[[#This Row],[A/R envoyé le]]&gt;0)),"TRAITE","NON TRAITE")</f>
        <v>TRAITE</v>
      </c>
      <c r="R178" s="2" t="str">
        <f>IF(AND(Tableau1[[#This Row],[ATTRIBUTION]]="Réponse",Tableau1[[#This Row],[A/R envoyé le]]&gt;0),"OUI"," ")</f>
        <v xml:space="preserve"> </v>
      </c>
      <c r="S17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78" s="2">
        <f>IF(Tableau1[[#This Row],[STATUT DE REPONSE]]="TRAITE",MAX(0,Tableau1[[#This Row],[DELAI DE TRAITEMENT]]-Tableau1[[#This Row],[DELAI DE REPONSE]]),$X$1-Tableau1[[#This Row],[Enregistré le]])</f>
        <v>0</v>
      </c>
      <c r="U178" s="2" t="str">
        <f>IF(Tableau1[[#This Row],[DELAI DE SOUFFRANCE]]&gt;0,"Non conforme","Conforme")</f>
        <v>Conforme</v>
      </c>
      <c r="V178" s="2" t="str">
        <f>IF(Tableau1[[#This Row],[Type de courrier]]="Réclamation","Réclamation","")</f>
        <v/>
      </c>
      <c r="X178"/>
      <c r="Y178"/>
    </row>
    <row r="179" spans="2:25" x14ac:dyDescent="0.25">
      <c r="B179" t="s">
        <v>21</v>
      </c>
      <c r="D179">
        <v>20032468</v>
      </c>
      <c r="E179" s="1">
        <v>44027</v>
      </c>
      <c r="F179" s="1">
        <v>44018</v>
      </c>
      <c r="H179" t="s">
        <v>29</v>
      </c>
      <c r="I179" s="1">
        <v>44133</v>
      </c>
      <c r="J179" s="1">
        <v>44027</v>
      </c>
      <c r="L179" t="s">
        <v>11</v>
      </c>
      <c r="M179">
        <f>YEAR(Tableau1[[#This Row],[Enregistré le]])</f>
        <v>2020</v>
      </c>
      <c r="N179" s="2" t="str">
        <f t="shared" si="2"/>
        <v>Réponse</v>
      </c>
      <c r="O179" s="2">
        <f>Tableau1[[#This Row],[Attribué le]]-Tableau1[[#This Row],[Enregistré le]]</f>
        <v>0</v>
      </c>
      <c r="P179" s="3" t="str">
        <f>IF(Tableau1[[#This Row],[ATTRIBUTION]]="Appui","15",IF(Tableau1[[#This Row],[ATTRIBUTION]]="Réponse","30","0"))</f>
        <v>30</v>
      </c>
      <c r="Q179" s="2" t="str">
        <f>IF(OR((Tableau1[[#This Row],[Traité le]]&gt;0),(Tableau1[[#This Row],[A/R envoyé le]]&gt;0)),"TRAITE","NON TRAITE")</f>
        <v>TRAITE</v>
      </c>
      <c r="R179" s="2" t="str">
        <f>IF(AND(Tableau1[[#This Row],[ATTRIBUTION]]="Réponse",Tableau1[[#This Row],[A/R envoyé le]]&gt;0),"OUI"," ")</f>
        <v xml:space="preserve"> </v>
      </c>
      <c r="S17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106</v>
      </c>
      <c r="T179" s="2">
        <f>IF(Tableau1[[#This Row],[STATUT DE REPONSE]]="TRAITE",MAX(0,Tableau1[[#This Row],[DELAI DE TRAITEMENT]]-Tableau1[[#This Row],[DELAI DE REPONSE]]),$X$1-Tableau1[[#This Row],[Enregistré le]])</f>
        <v>76</v>
      </c>
      <c r="U179" s="2" t="str">
        <f>IF(Tableau1[[#This Row],[DELAI DE SOUFFRANCE]]&gt;0,"Non conforme","Conforme")</f>
        <v>Non conforme</v>
      </c>
      <c r="V179" s="2" t="str">
        <f>IF(Tableau1[[#This Row],[Type de courrier]]="Réclamation","Réclamation","")</f>
        <v>Réclamation</v>
      </c>
      <c r="X179"/>
      <c r="Y179"/>
    </row>
    <row r="180" spans="2:25" x14ac:dyDescent="0.25">
      <c r="B180" t="s">
        <v>21</v>
      </c>
      <c r="D180">
        <v>20033127</v>
      </c>
      <c r="E180" s="1">
        <v>44032</v>
      </c>
      <c r="F180" s="1">
        <v>44028</v>
      </c>
      <c r="I180" s="1">
        <v>44179</v>
      </c>
      <c r="J180" s="1">
        <v>44033</v>
      </c>
      <c r="L180" t="s">
        <v>12</v>
      </c>
      <c r="M180">
        <f>YEAR(Tableau1[[#This Row],[Enregistré le]])</f>
        <v>2020</v>
      </c>
      <c r="N180" s="2" t="str">
        <f t="shared" si="2"/>
        <v>Réponse</v>
      </c>
      <c r="O180" s="2">
        <f>Tableau1[[#This Row],[Attribué le]]-Tableau1[[#This Row],[Enregistré le]]</f>
        <v>1</v>
      </c>
      <c r="P180" s="3" t="str">
        <f>IF(Tableau1[[#This Row],[ATTRIBUTION]]="Appui","15",IF(Tableau1[[#This Row],[ATTRIBUTION]]="Réponse","30","0"))</f>
        <v>30</v>
      </c>
      <c r="Q180" s="2" t="str">
        <f>IF(OR((Tableau1[[#This Row],[Traité le]]&gt;0),(Tableau1[[#This Row],[A/R envoyé le]]&gt;0)),"TRAITE","NON TRAITE")</f>
        <v>TRAITE</v>
      </c>
      <c r="R180" s="2" t="str">
        <f>IF(AND(Tableau1[[#This Row],[ATTRIBUTION]]="Réponse",Tableau1[[#This Row],[A/R envoyé le]]&gt;0),"OUI"," ")</f>
        <v xml:space="preserve"> </v>
      </c>
      <c r="S18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146</v>
      </c>
      <c r="T180" s="2">
        <f>IF(Tableau1[[#This Row],[STATUT DE REPONSE]]="TRAITE",MAX(0,Tableau1[[#This Row],[DELAI DE TRAITEMENT]]-Tableau1[[#This Row],[DELAI DE REPONSE]]),$X$1-Tableau1[[#This Row],[Enregistré le]])</f>
        <v>116</v>
      </c>
      <c r="U180" s="2" t="str">
        <f>IF(Tableau1[[#This Row],[DELAI DE SOUFFRANCE]]&gt;0,"Non conforme","Conforme")</f>
        <v>Non conforme</v>
      </c>
      <c r="V180" s="2" t="str">
        <f>IF(Tableau1[[#This Row],[Type de courrier]]="Réclamation","Réclamation","")</f>
        <v/>
      </c>
      <c r="X180"/>
      <c r="Y180"/>
    </row>
    <row r="181" spans="2:25" x14ac:dyDescent="0.25">
      <c r="B181" t="s">
        <v>21</v>
      </c>
      <c r="D181">
        <v>20033143</v>
      </c>
      <c r="E181" s="1">
        <v>44032</v>
      </c>
      <c r="F181" s="1">
        <v>44029</v>
      </c>
      <c r="I181" s="1">
        <v>44034</v>
      </c>
      <c r="J181" s="1">
        <v>44032</v>
      </c>
      <c r="L181" t="s">
        <v>12</v>
      </c>
      <c r="M181">
        <f>YEAR(Tableau1[[#This Row],[Enregistré le]])</f>
        <v>2020</v>
      </c>
      <c r="N181" s="2" t="str">
        <f t="shared" si="2"/>
        <v>Réponse</v>
      </c>
      <c r="O181" s="2">
        <f>Tableau1[[#This Row],[Attribué le]]-Tableau1[[#This Row],[Enregistré le]]</f>
        <v>0</v>
      </c>
      <c r="P181" s="3" t="str">
        <f>IF(Tableau1[[#This Row],[ATTRIBUTION]]="Appui","15",IF(Tableau1[[#This Row],[ATTRIBUTION]]="Réponse","30","0"))</f>
        <v>30</v>
      </c>
      <c r="Q181" s="2" t="str">
        <f>IF(OR((Tableau1[[#This Row],[Traité le]]&gt;0),(Tableau1[[#This Row],[A/R envoyé le]]&gt;0)),"TRAITE","NON TRAITE")</f>
        <v>TRAITE</v>
      </c>
      <c r="R181" s="2" t="str">
        <f>IF(AND(Tableau1[[#This Row],[ATTRIBUTION]]="Réponse",Tableau1[[#This Row],[A/R envoyé le]]&gt;0),"OUI"," ")</f>
        <v xml:space="preserve"> </v>
      </c>
      <c r="S18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</v>
      </c>
      <c r="T181" s="2">
        <f>IF(Tableau1[[#This Row],[STATUT DE REPONSE]]="TRAITE",MAX(0,Tableau1[[#This Row],[DELAI DE TRAITEMENT]]-Tableau1[[#This Row],[DELAI DE REPONSE]]),$X$1-Tableau1[[#This Row],[Enregistré le]])</f>
        <v>0</v>
      </c>
      <c r="U181" s="2" t="str">
        <f>IF(Tableau1[[#This Row],[DELAI DE SOUFFRANCE]]&gt;0,"Non conforme","Conforme")</f>
        <v>Conforme</v>
      </c>
      <c r="V181" s="2" t="str">
        <f>IF(Tableau1[[#This Row],[Type de courrier]]="Réclamation","Réclamation","")</f>
        <v/>
      </c>
      <c r="X181"/>
      <c r="Y181"/>
    </row>
    <row r="182" spans="2:25" x14ac:dyDescent="0.25">
      <c r="B182" t="s">
        <v>21</v>
      </c>
      <c r="D182">
        <v>20033537</v>
      </c>
      <c r="E182" s="1">
        <v>44033</v>
      </c>
      <c r="F182" s="1">
        <v>44024</v>
      </c>
      <c r="I182" s="1">
        <v>44056</v>
      </c>
      <c r="J182" s="1">
        <v>44055</v>
      </c>
      <c r="L182" t="s">
        <v>11</v>
      </c>
      <c r="M182">
        <f>YEAR(Tableau1[[#This Row],[Enregistré le]])</f>
        <v>2020</v>
      </c>
      <c r="N182" s="2" t="str">
        <f t="shared" si="2"/>
        <v>Réponse</v>
      </c>
      <c r="O182" s="2">
        <f>Tableau1[[#This Row],[Attribué le]]-Tableau1[[#This Row],[Enregistré le]]</f>
        <v>22</v>
      </c>
      <c r="P182" s="3" t="str">
        <f>IF(Tableau1[[#This Row],[ATTRIBUTION]]="Appui","15",IF(Tableau1[[#This Row],[ATTRIBUTION]]="Réponse","30","0"))</f>
        <v>30</v>
      </c>
      <c r="Q182" s="2" t="str">
        <f>IF(OR((Tableau1[[#This Row],[Traité le]]&gt;0),(Tableau1[[#This Row],[A/R envoyé le]]&gt;0)),"TRAITE","NON TRAITE")</f>
        <v>TRAITE</v>
      </c>
      <c r="R182" s="2" t="str">
        <f>IF(AND(Tableau1[[#This Row],[ATTRIBUTION]]="Réponse",Tableau1[[#This Row],[A/R envoyé le]]&gt;0),"OUI"," ")</f>
        <v xml:space="preserve"> </v>
      </c>
      <c r="S18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182" s="2">
        <f>IF(Tableau1[[#This Row],[STATUT DE REPONSE]]="TRAITE",MAX(0,Tableau1[[#This Row],[DELAI DE TRAITEMENT]]-Tableau1[[#This Row],[DELAI DE REPONSE]]),$X$1-Tableau1[[#This Row],[Enregistré le]])</f>
        <v>0</v>
      </c>
      <c r="U182" s="2" t="str">
        <f>IF(Tableau1[[#This Row],[DELAI DE SOUFFRANCE]]&gt;0,"Non conforme","Conforme")</f>
        <v>Conforme</v>
      </c>
      <c r="V182" s="2" t="str">
        <f>IF(Tableau1[[#This Row],[Type de courrier]]="Réclamation","Réclamation","")</f>
        <v/>
      </c>
      <c r="X182"/>
      <c r="Y182"/>
    </row>
    <row r="183" spans="2:25" x14ac:dyDescent="0.25">
      <c r="B183" t="s">
        <v>21</v>
      </c>
      <c r="D183">
        <v>20034502</v>
      </c>
      <c r="E183" s="1">
        <v>44039</v>
      </c>
      <c r="F183" s="1">
        <v>44034</v>
      </c>
      <c r="H183" t="s">
        <v>98</v>
      </c>
      <c r="I183" s="1">
        <v>44043</v>
      </c>
      <c r="J183" s="1">
        <v>44039</v>
      </c>
      <c r="L183" t="s">
        <v>32</v>
      </c>
      <c r="M183">
        <f>YEAR(Tableau1[[#This Row],[Enregistré le]])</f>
        <v>2020</v>
      </c>
      <c r="N183" s="2" t="str">
        <f t="shared" si="2"/>
        <v>Info</v>
      </c>
      <c r="O183" s="2">
        <f>Tableau1[[#This Row],[Attribué le]]-Tableau1[[#This Row],[Enregistré le]]</f>
        <v>0</v>
      </c>
      <c r="P183" s="3" t="str">
        <f>IF(Tableau1[[#This Row],[ATTRIBUTION]]="Appui","15",IF(Tableau1[[#This Row],[ATTRIBUTION]]="Réponse","30","0"))</f>
        <v>0</v>
      </c>
      <c r="Q183" s="2" t="str">
        <f>IF(OR((Tableau1[[#This Row],[Traité le]]&gt;0),(Tableau1[[#This Row],[A/R envoyé le]]&gt;0)),"TRAITE","NON TRAITE")</f>
        <v>TRAITE</v>
      </c>
      <c r="R183" s="2" t="str">
        <f>IF(AND(Tableau1[[#This Row],[ATTRIBUTION]]="Réponse",Tableau1[[#This Row],[A/R envoyé le]]&gt;0),"OUI"," ")</f>
        <v xml:space="preserve"> </v>
      </c>
      <c r="S18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</v>
      </c>
      <c r="T183" s="2">
        <f>IF(Tableau1[[#This Row],[STATUT DE REPONSE]]="TRAITE",MAX(0,Tableau1[[#This Row],[DELAI DE TRAITEMENT]]-Tableau1[[#This Row],[DELAI DE REPONSE]]),$X$1-Tableau1[[#This Row],[Enregistré le]])</f>
        <v>4</v>
      </c>
      <c r="U183" s="2" t="str">
        <f>IF(Tableau1[[#This Row],[DELAI DE SOUFFRANCE]]&gt;0,"Non conforme","Conforme")</f>
        <v>Non conforme</v>
      </c>
      <c r="V183" s="2" t="str">
        <f>IF(Tableau1[[#This Row],[Type de courrier]]="Réclamation","Réclamation","")</f>
        <v/>
      </c>
      <c r="X183"/>
      <c r="Y183"/>
    </row>
    <row r="184" spans="2:25" x14ac:dyDescent="0.25">
      <c r="B184" t="s">
        <v>21</v>
      </c>
      <c r="D184">
        <v>20034739</v>
      </c>
      <c r="E184" s="1">
        <v>44040</v>
      </c>
      <c r="F184" s="1">
        <v>44018</v>
      </c>
      <c r="I184" s="1">
        <v>44179</v>
      </c>
      <c r="J184" s="1">
        <v>44050</v>
      </c>
      <c r="L184" t="s">
        <v>11</v>
      </c>
      <c r="M184">
        <f>YEAR(Tableau1[[#This Row],[Enregistré le]])</f>
        <v>2020</v>
      </c>
      <c r="N184" s="2" t="str">
        <f t="shared" si="2"/>
        <v>Réponse</v>
      </c>
      <c r="O184" s="2">
        <f>Tableau1[[#This Row],[Attribué le]]-Tableau1[[#This Row],[Enregistré le]]</f>
        <v>10</v>
      </c>
      <c r="P184" s="3" t="str">
        <f>IF(Tableau1[[#This Row],[ATTRIBUTION]]="Appui","15",IF(Tableau1[[#This Row],[ATTRIBUTION]]="Réponse","30","0"))</f>
        <v>30</v>
      </c>
      <c r="Q184" s="2" t="str">
        <f>IF(OR((Tableau1[[#This Row],[Traité le]]&gt;0),(Tableau1[[#This Row],[A/R envoyé le]]&gt;0)),"TRAITE","NON TRAITE")</f>
        <v>TRAITE</v>
      </c>
      <c r="R184" s="2" t="str">
        <f>IF(AND(Tableau1[[#This Row],[ATTRIBUTION]]="Réponse",Tableau1[[#This Row],[A/R envoyé le]]&gt;0),"OUI"," ")</f>
        <v xml:space="preserve"> </v>
      </c>
      <c r="S18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129</v>
      </c>
      <c r="T184" s="2">
        <f>IF(Tableau1[[#This Row],[STATUT DE REPONSE]]="TRAITE",MAX(0,Tableau1[[#This Row],[DELAI DE TRAITEMENT]]-Tableau1[[#This Row],[DELAI DE REPONSE]]),$X$1-Tableau1[[#This Row],[Enregistré le]])</f>
        <v>99</v>
      </c>
      <c r="U184" s="2" t="str">
        <f>IF(Tableau1[[#This Row],[DELAI DE SOUFFRANCE]]&gt;0,"Non conforme","Conforme")</f>
        <v>Non conforme</v>
      </c>
      <c r="V184" s="2" t="str">
        <f>IF(Tableau1[[#This Row],[Type de courrier]]="Réclamation","Réclamation","")</f>
        <v/>
      </c>
      <c r="X184"/>
      <c r="Y184"/>
    </row>
    <row r="185" spans="2:25" x14ac:dyDescent="0.25">
      <c r="B185" t="s">
        <v>21</v>
      </c>
      <c r="D185">
        <v>20034927</v>
      </c>
      <c r="E185" s="1">
        <v>44040</v>
      </c>
      <c r="F185" s="1">
        <v>44022</v>
      </c>
      <c r="I185" s="1">
        <v>44040</v>
      </c>
      <c r="J185" s="1">
        <v>44040</v>
      </c>
      <c r="L185" t="s">
        <v>11</v>
      </c>
      <c r="M185">
        <f>YEAR(Tableau1[[#This Row],[Enregistré le]])</f>
        <v>2020</v>
      </c>
      <c r="N185" s="2" t="str">
        <f t="shared" si="2"/>
        <v>Réponse</v>
      </c>
      <c r="O185" s="2">
        <f>Tableau1[[#This Row],[Attribué le]]-Tableau1[[#This Row],[Enregistré le]]</f>
        <v>0</v>
      </c>
      <c r="P185" s="3" t="str">
        <f>IF(Tableau1[[#This Row],[ATTRIBUTION]]="Appui","15",IF(Tableau1[[#This Row],[ATTRIBUTION]]="Réponse","30","0"))</f>
        <v>30</v>
      </c>
      <c r="Q185" s="2" t="str">
        <f>IF(OR((Tableau1[[#This Row],[Traité le]]&gt;0),(Tableau1[[#This Row],[A/R envoyé le]]&gt;0)),"TRAITE","NON TRAITE")</f>
        <v>TRAITE</v>
      </c>
      <c r="R185" s="2" t="str">
        <f>IF(AND(Tableau1[[#This Row],[ATTRIBUTION]]="Réponse",Tableau1[[#This Row],[A/R envoyé le]]&gt;0),"OUI"," ")</f>
        <v xml:space="preserve"> </v>
      </c>
      <c r="S18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85" s="2">
        <f>IF(Tableau1[[#This Row],[STATUT DE REPONSE]]="TRAITE",MAX(0,Tableau1[[#This Row],[DELAI DE TRAITEMENT]]-Tableau1[[#This Row],[DELAI DE REPONSE]]),$X$1-Tableau1[[#This Row],[Enregistré le]])</f>
        <v>0</v>
      </c>
      <c r="U185" s="2" t="str">
        <f>IF(Tableau1[[#This Row],[DELAI DE SOUFFRANCE]]&gt;0,"Non conforme","Conforme")</f>
        <v>Conforme</v>
      </c>
      <c r="V185" s="2" t="str">
        <f>IF(Tableau1[[#This Row],[Type de courrier]]="Réclamation","Réclamation","")</f>
        <v/>
      </c>
      <c r="X185"/>
      <c r="Y185"/>
    </row>
    <row r="186" spans="2:25" x14ac:dyDescent="0.25">
      <c r="B186" t="s">
        <v>21</v>
      </c>
      <c r="D186">
        <v>20036076</v>
      </c>
      <c r="E186" s="1">
        <v>44047</v>
      </c>
      <c r="F186" s="1">
        <v>44043</v>
      </c>
      <c r="I186" s="1">
        <v>44417</v>
      </c>
      <c r="J186" s="1">
        <v>44074</v>
      </c>
      <c r="L186" t="s">
        <v>11</v>
      </c>
      <c r="M186">
        <f>YEAR(Tableau1[[#This Row],[Enregistré le]])</f>
        <v>2020</v>
      </c>
      <c r="N186" s="2" t="str">
        <f t="shared" si="2"/>
        <v>Réponse</v>
      </c>
      <c r="O186" s="2">
        <f>Tableau1[[#This Row],[Attribué le]]-Tableau1[[#This Row],[Enregistré le]]</f>
        <v>27</v>
      </c>
      <c r="P186" s="3" t="str">
        <f>IF(Tableau1[[#This Row],[ATTRIBUTION]]="Appui","15",IF(Tableau1[[#This Row],[ATTRIBUTION]]="Réponse","30","0"))</f>
        <v>30</v>
      </c>
      <c r="Q186" s="2" t="str">
        <f>IF(OR((Tableau1[[#This Row],[Traité le]]&gt;0),(Tableau1[[#This Row],[A/R envoyé le]]&gt;0)),"TRAITE","NON TRAITE")</f>
        <v>TRAITE</v>
      </c>
      <c r="R186" s="2" t="str">
        <f>IF(AND(Tableau1[[#This Row],[ATTRIBUTION]]="Réponse",Tableau1[[#This Row],[A/R envoyé le]]&gt;0),"OUI"," ")</f>
        <v xml:space="preserve"> </v>
      </c>
      <c r="S18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343</v>
      </c>
      <c r="T186" s="2">
        <f>IF(Tableau1[[#This Row],[STATUT DE REPONSE]]="TRAITE",MAX(0,Tableau1[[#This Row],[DELAI DE TRAITEMENT]]-Tableau1[[#This Row],[DELAI DE REPONSE]]),$X$1-Tableau1[[#This Row],[Enregistré le]])</f>
        <v>313</v>
      </c>
      <c r="U186" s="2" t="str">
        <f>IF(Tableau1[[#This Row],[DELAI DE SOUFFRANCE]]&gt;0,"Non conforme","Conforme")</f>
        <v>Non conforme</v>
      </c>
      <c r="V186" s="2" t="str">
        <f>IF(Tableau1[[#This Row],[Type de courrier]]="Réclamation","Réclamation","")</f>
        <v/>
      </c>
      <c r="X186"/>
      <c r="Y186"/>
    </row>
    <row r="187" spans="2:25" x14ac:dyDescent="0.25">
      <c r="B187" t="s">
        <v>21</v>
      </c>
      <c r="D187">
        <v>20036401</v>
      </c>
      <c r="E187" s="1">
        <v>44048</v>
      </c>
      <c r="F187" s="1">
        <v>44046</v>
      </c>
      <c r="I187" s="1">
        <v>44057</v>
      </c>
      <c r="J187" s="1">
        <v>44057</v>
      </c>
      <c r="L187" t="s">
        <v>11</v>
      </c>
      <c r="M187">
        <f>YEAR(Tableau1[[#This Row],[Enregistré le]])</f>
        <v>2020</v>
      </c>
      <c r="N187" s="2" t="str">
        <f t="shared" si="2"/>
        <v>Réponse</v>
      </c>
      <c r="O187" s="2">
        <f>Tableau1[[#This Row],[Attribué le]]-Tableau1[[#This Row],[Enregistré le]]</f>
        <v>9</v>
      </c>
      <c r="P187" s="3" t="str">
        <f>IF(Tableau1[[#This Row],[ATTRIBUTION]]="Appui","15",IF(Tableau1[[#This Row],[ATTRIBUTION]]="Réponse","30","0"))</f>
        <v>30</v>
      </c>
      <c r="Q187" s="2" t="str">
        <f>IF(OR((Tableau1[[#This Row],[Traité le]]&gt;0),(Tableau1[[#This Row],[A/R envoyé le]]&gt;0)),"TRAITE","NON TRAITE")</f>
        <v>TRAITE</v>
      </c>
      <c r="R187" s="2" t="str">
        <f>IF(AND(Tableau1[[#This Row],[ATTRIBUTION]]="Réponse",Tableau1[[#This Row],[A/R envoyé le]]&gt;0),"OUI"," ")</f>
        <v xml:space="preserve"> </v>
      </c>
      <c r="S18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9</v>
      </c>
      <c r="T187" s="2">
        <f>IF(Tableau1[[#This Row],[STATUT DE REPONSE]]="TRAITE",MAX(0,Tableau1[[#This Row],[DELAI DE TRAITEMENT]]-Tableau1[[#This Row],[DELAI DE REPONSE]]),$X$1-Tableau1[[#This Row],[Enregistré le]])</f>
        <v>0</v>
      </c>
      <c r="U187" s="2" t="str">
        <f>IF(Tableau1[[#This Row],[DELAI DE SOUFFRANCE]]&gt;0,"Non conforme","Conforme")</f>
        <v>Conforme</v>
      </c>
      <c r="V187" s="2" t="str">
        <f>IF(Tableau1[[#This Row],[Type de courrier]]="Réclamation","Réclamation","")</f>
        <v/>
      </c>
      <c r="X187"/>
      <c r="Y187"/>
    </row>
    <row r="188" spans="2:25" x14ac:dyDescent="0.25">
      <c r="B188" t="s">
        <v>21</v>
      </c>
      <c r="D188">
        <v>20037332</v>
      </c>
      <c r="E188" s="1">
        <v>44054</v>
      </c>
      <c r="F188" s="1">
        <v>44039</v>
      </c>
      <c r="I188" s="1">
        <v>44105</v>
      </c>
      <c r="J188" s="1">
        <v>44062</v>
      </c>
      <c r="L188" t="s">
        <v>11</v>
      </c>
      <c r="M188">
        <f>YEAR(Tableau1[[#This Row],[Enregistré le]])</f>
        <v>2020</v>
      </c>
      <c r="N188" s="2" t="str">
        <f t="shared" si="2"/>
        <v>Réponse</v>
      </c>
      <c r="O188" s="2">
        <f>Tableau1[[#This Row],[Attribué le]]-Tableau1[[#This Row],[Enregistré le]]</f>
        <v>8</v>
      </c>
      <c r="P188" s="3" t="str">
        <f>IF(Tableau1[[#This Row],[ATTRIBUTION]]="Appui","15",IF(Tableau1[[#This Row],[ATTRIBUTION]]="Réponse","30","0"))</f>
        <v>30</v>
      </c>
      <c r="Q188" s="2" t="str">
        <f>IF(OR((Tableau1[[#This Row],[Traité le]]&gt;0),(Tableau1[[#This Row],[A/R envoyé le]]&gt;0)),"TRAITE","NON TRAITE")</f>
        <v>TRAITE</v>
      </c>
      <c r="R188" s="2" t="str">
        <f>IF(AND(Tableau1[[#This Row],[ATTRIBUTION]]="Réponse",Tableau1[[#This Row],[A/R envoyé le]]&gt;0),"OUI"," ")</f>
        <v xml:space="preserve"> </v>
      </c>
      <c r="S18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43</v>
      </c>
      <c r="T188" s="2">
        <f>IF(Tableau1[[#This Row],[STATUT DE REPONSE]]="TRAITE",MAX(0,Tableau1[[#This Row],[DELAI DE TRAITEMENT]]-Tableau1[[#This Row],[DELAI DE REPONSE]]),$X$1-Tableau1[[#This Row],[Enregistré le]])</f>
        <v>13</v>
      </c>
      <c r="U188" s="2" t="str">
        <f>IF(Tableau1[[#This Row],[DELAI DE SOUFFRANCE]]&gt;0,"Non conforme","Conforme")</f>
        <v>Non conforme</v>
      </c>
      <c r="V188" s="2" t="str">
        <f>IF(Tableau1[[#This Row],[Type de courrier]]="Réclamation","Réclamation","")</f>
        <v/>
      </c>
      <c r="X188"/>
      <c r="Y188"/>
    </row>
    <row r="189" spans="2:25" x14ac:dyDescent="0.25">
      <c r="B189" t="s">
        <v>21</v>
      </c>
      <c r="D189" t="s">
        <v>107</v>
      </c>
      <c r="E189" s="1">
        <v>44054</v>
      </c>
      <c r="F189" s="1">
        <v>44049</v>
      </c>
      <c r="I189" s="1">
        <v>44153</v>
      </c>
      <c r="J189" s="1">
        <v>44054</v>
      </c>
      <c r="L189" t="s">
        <v>15</v>
      </c>
      <c r="M189">
        <f>YEAR(Tableau1[[#This Row],[Enregistré le]])</f>
        <v>2020</v>
      </c>
      <c r="N189" s="2" t="str">
        <f t="shared" si="2"/>
        <v>Appui</v>
      </c>
      <c r="O189" s="2">
        <f>Tableau1[[#This Row],[Attribué le]]-Tableau1[[#This Row],[Enregistré le]]</f>
        <v>0</v>
      </c>
      <c r="P189" s="3" t="str">
        <f>IF(Tableau1[[#This Row],[ATTRIBUTION]]="Appui","15",IF(Tableau1[[#This Row],[ATTRIBUTION]]="Réponse","30","0"))</f>
        <v>15</v>
      </c>
      <c r="Q189" s="2" t="str">
        <f>IF(OR((Tableau1[[#This Row],[Traité le]]&gt;0),(Tableau1[[#This Row],[A/R envoyé le]]&gt;0)),"TRAITE","NON TRAITE")</f>
        <v>TRAITE</v>
      </c>
      <c r="R189" s="2" t="str">
        <f>IF(AND(Tableau1[[#This Row],[ATTRIBUTION]]="Réponse",Tableau1[[#This Row],[A/R envoyé le]]&gt;0),"OUI"," ")</f>
        <v xml:space="preserve"> </v>
      </c>
      <c r="S18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99</v>
      </c>
      <c r="T189" s="2">
        <f>IF(Tableau1[[#This Row],[STATUT DE REPONSE]]="TRAITE",MAX(0,Tableau1[[#This Row],[DELAI DE TRAITEMENT]]-Tableau1[[#This Row],[DELAI DE REPONSE]]),$X$1-Tableau1[[#This Row],[Enregistré le]])</f>
        <v>84</v>
      </c>
      <c r="U189" s="2" t="str">
        <f>IF(Tableau1[[#This Row],[DELAI DE SOUFFRANCE]]&gt;0,"Non conforme","Conforme")</f>
        <v>Non conforme</v>
      </c>
      <c r="V189" s="2" t="str">
        <f>IF(Tableau1[[#This Row],[Type de courrier]]="Réclamation","Réclamation","")</f>
        <v/>
      </c>
      <c r="X189"/>
      <c r="Y189"/>
    </row>
    <row r="190" spans="2:25" x14ac:dyDescent="0.25">
      <c r="B190" t="s">
        <v>21</v>
      </c>
      <c r="D190">
        <v>20037474</v>
      </c>
      <c r="E190" s="1">
        <v>44055</v>
      </c>
      <c r="F190" s="1">
        <v>44047</v>
      </c>
      <c r="I190" s="1">
        <v>44082</v>
      </c>
      <c r="J190" s="1">
        <v>44057</v>
      </c>
      <c r="L190" t="s">
        <v>11</v>
      </c>
      <c r="M190">
        <f>YEAR(Tableau1[[#This Row],[Enregistré le]])</f>
        <v>2020</v>
      </c>
      <c r="N190" s="2" t="str">
        <f t="shared" si="2"/>
        <v>Réponse</v>
      </c>
      <c r="O190" s="2">
        <f>Tableau1[[#This Row],[Attribué le]]-Tableau1[[#This Row],[Enregistré le]]</f>
        <v>2</v>
      </c>
      <c r="P190" s="3" t="str">
        <f>IF(Tableau1[[#This Row],[ATTRIBUTION]]="Appui","15",IF(Tableau1[[#This Row],[ATTRIBUTION]]="Réponse","30","0"))</f>
        <v>30</v>
      </c>
      <c r="Q190" s="2" t="str">
        <f>IF(OR((Tableau1[[#This Row],[Traité le]]&gt;0),(Tableau1[[#This Row],[A/R envoyé le]]&gt;0)),"TRAITE","NON TRAITE")</f>
        <v>TRAITE</v>
      </c>
      <c r="R190" s="2" t="str">
        <f>IF(AND(Tableau1[[#This Row],[ATTRIBUTION]]="Réponse",Tableau1[[#This Row],[A/R envoyé le]]&gt;0),"OUI"," ")</f>
        <v xml:space="preserve"> </v>
      </c>
      <c r="S19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25</v>
      </c>
      <c r="T190" s="2">
        <f>IF(Tableau1[[#This Row],[STATUT DE REPONSE]]="TRAITE",MAX(0,Tableau1[[#This Row],[DELAI DE TRAITEMENT]]-Tableau1[[#This Row],[DELAI DE REPONSE]]),$X$1-Tableau1[[#This Row],[Enregistré le]])</f>
        <v>0</v>
      </c>
      <c r="U190" s="2" t="str">
        <f>IF(Tableau1[[#This Row],[DELAI DE SOUFFRANCE]]&gt;0,"Non conforme","Conforme")</f>
        <v>Conforme</v>
      </c>
      <c r="V190" s="2" t="str">
        <f>IF(Tableau1[[#This Row],[Type de courrier]]="Réclamation","Réclamation","")</f>
        <v/>
      </c>
      <c r="X190"/>
      <c r="Y190"/>
    </row>
    <row r="191" spans="2:25" x14ac:dyDescent="0.25">
      <c r="B191" t="s">
        <v>21</v>
      </c>
      <c r="D191">
        <v>20037489</v>
      </c>
      <c r="E191" s="1">
        <v>44055</v>
      </c>
      <c r="F191" s="1">
        <v>44041</v>
      </c>
      <c r="I191" s="1">
        <v>44060</v>
      </c>
      <c r="J191" s="1">
        <v>44060</v>
      </c>
      <c r="L191" t="s">
        <v>11</v>
      </c>
      <c r="M191">
        <f>YEAR(Tableau1[[#This Row],[Enregistré le]])</f>
        <v>2020</v>
      </c>
      <c r="N191" s="2" t="str">
        <f t="shared" si="2"/>
        <v>Réponse</v>
      </c>
      <c r="O191" s="2">
        <f>Tableau1[[#This Row],[Attribué le]]-Tableau1[[#This Row],[Enregistré le]]</f>
        <v>5</v>
      </c>
      <c r="P191" s="3" t="str">
        <f>IF(Tableau1[[#This Row],[ATTRIBUTION]]="Appui","15",IF(Tableau1[[#This Row],[ATTRIBUTION]]="Réponse","30","0"))</f>
        <v>30</v>
      </c>
      <c r="Q191" s="2" t="str">
        <f>IF(OR((Tableau1[[#This Row],[Traité le]]&gt;0),(Tableau1[[#This Row],[A/R envoyé le]]&gt;0)),"TRAITE","NON TRAITE")</f>
        <v>TRAITE</v>
      </c>
      <c r="R191" s="2" t="str">
        <f>IF(AND(Tableau1[[#This Row],[ATTRIBUTION]]="Réponse",Tableau1[[#This Row],[A/R envoyé le]]&gt;0),"OUI"," ")</f>
        <v xml:space="preserve"> </v>
      </c>
      <c r="S19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</v>
      </c>
      <c r="T191" s="2">
        <f>IF(Tableau1[[#This Row],[STATUT DE REPONSE]]="TRAITE",MAX(0,Tableau1[[#This Row],[DELAI DE TRAITEMENT]]-Tableau1[[#This Row],[DELAI DE REPONSE]]),$X$1-Tableau1[[#This Row],[Enregistré le]])</f>
        <v>0</v>
      </c>
      <c r="U191" s="2" t="str">
        <f>IF(Tableau1[[#This Row],[DELAI DE SOUFFRANCE]]&gt;0,"Non conforme","Conforme")</f>
        <v>Conforme</v>
      </c>
      <c r="V191" s="2" t="str">
        <f>IF(Tableau1[[#This Row],[Type de courrier]]="Réclamation","Réclamation","")</f>
        <v/>
      </c>
      <c r="X191"/>
      <c r="Y191"/>
    </row>
    <row r="192" spans="2:25" x14ac:dyDescent="0.25">
      <c r="B192" t="s">
        <v>21</v>
      </c>
      <c r="D192">
        <v>20037491</v>
      </c>
      <c r="E192" s="1">
        <v>44055</v>
      </c>
      <c r="F192" s="1">
        <v>44042</v>
      </c>
      <c r="I192" s="1">
        <v>44060</v>
      </c>
      <c r="J192" s="1">
        <v>44055</v>
      </c>
      <c r="L192" t="s">
        <v>11</v>
      </c>
      <c r="M192">
        <f>YEAR(Tableau1[[#This Row],[Enregistré le]])</f>
        <v>2020</v>
      </c>
      <c r="N192" s="2" t="str">
        <f t="shared" ref="N192:N255" si="3">IF(OR(L192="Appui",L192="Elément de réponse"),"Appui",IF(L192="Information","Info","Réponse"))</f>
        <v>Réponse</v>
      </c>
      <c r="O192" s="2">
        <f>Tableau1[[#This Row],[Attribué le]]-Tableau1[[#This Row],[Enregistré le]]</f>
        <v>0</v>
      </c>
      <c r="P192" s="3" t="str">
        <f>IF(Tableau1[[#This Row],[ATTRIBUTION]]="Appui","15",IF(Tableau1[[#This Row],[ATTRIBUTION]]="Réponse","30","0"))</f>
        <v>30</v>
      </c>
      <c r="Q192" s="2" t="str">
        <f>IF(OR((Tableau1[[#This Row],[Traité le]]&gt;0),(Tableau1[[#This Row],[A/R envoyé le]]&gt;0)),"TRAITE","NON TRAITE")</f>
        <v>TRAITE</v>
      </c>
      <c r="R192" s="2" t="str">
        <f>IF(AND(Tableau1[[#This Row],[ATTRIBUTION]]="Réponse",Tableau1[[#This Row],[A/R envoyé le]]&gt;0),"OUI"," ")</f>
        <v xml:space="preserve"> </v>
      </c>
      <c r="S19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</v>
      </c>
      <c r="T192" s="2">
        <f>IF(Tableau1[[#This Row],[STATUT DE REPONSE]]="TRAITE",MAX(0,Tableau1[[#This Row],[DELAI DE TRAITEMENT]]-Tableau1[[#This Row],[DELAI DE REPONSE]]),$X$1-Tableau1[[#This Row],[Enregistré le]])</f>
        <v>0</v>
      </c>
      <c r="U192" s="2" t="str">
        <f>IF(Tableau1[[#This Row],[DELAI DE SOUFFRANCE]]&gt;0,"Non conforme","Conforme")</f>
        <v>Conforme</v>
      </c>
      <c r="V192" s="2" t="str">
        <f>IF(Tableau1[[#This Row],[Type de courrier]]="Réclamation","Réclamation","")</f>
        <v/>
      </c>
      <c r="X192"/>
      <c r="Y192"/>
    </row>
    <row r="193" spans="2:25" x14ac:dyDescent="0.25">
      <c r="B193" t="s">
        <v>21</v>
      </c>
      <c r="D193">
        <v>20037709</v>
      </c>
      <c r="E193" s="1">
        <v>44056</v>
      </c>
      <c r="F193" s="1">
        <v>44043</v>
      </c>
      <c r="I193" s="1">
        <v>44056</v>
      </c>
      <c r="J193" s="1">
        <v>44056</v>
      </c>
      <c r="L193" t="s">
        <v>11</v>
      </c>
      <c r="M193">
        <f>YEAR(Tableau1[[#This Row],[Enregistré le]])</f>
        <v>2020</v>
      </c>
      <c r="N193" s="2" t="str">
        <f t="shared" si="3"/>
        <v>Réponse</v>
      </c>
      <c r="O193" s="2">
        <f>Tableau1[[#This Row],[Attribué le]]-Tableau1[[#This Row],[Enregistré le]]</f>
        <v>0</v>
      </c>
      <c r="P193" s="3" t="str">
        <f>IF(Tableau1[[#This Row],[ATTRIBUTION]]="Appui","15",IF(Tableau1[[#This Row],[ATTRIBUTION]]="Réponse","30","0"))</f>
        <v>30</v>
      </c>
      <c r="Q193" s="2" t="str">
        <f>IF(OR((Tableau1[[#This Row],[Traité le]]&gt;0),(Tableau1[[#This Row],[A/R envoyé le]]&gt;0)),"TRAITE","NON TRAITE")</f>
        <v>TRAITE</v>
      </c>
      <c r="R193" s="2" t="str">
        <f>IF(AND(Tableau1[[#This Row],[ATTRIBUTION]]="Réponse",Tableau1[[#This Row],[A/R envoyé le]]&gt;0),"OUI"," ")</f>
        <v xml:space="preserve"> </v>
      </c>
      <c r="S19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93" s="2">
        <f>IF(Tableau1[[#This Row],[STATUT DE REPONSE]]="TRAITE",MAX(0,Tableau1[[#This Row],[DELAI DE TRAITEMENT]]-Tableau1[[#This Row],[DELAI DE REPONSE]]),$X$1-Tableau1[[#This Row],[Enregistré le]])</f>
        <v>0</v>
      </c>
      <c r="U193" s="2" t="str">
        <f>IF(Tableau1[[#This Row],[DELAI DE SOUFFRANCE]]&gt;0,"Non conforme","Conforme")</f>
        <v>Conforme</v>
      </c>
      <c r="V193" s="2" t="str">
        <f>IF(Tableau1[[#This Row],[Type de courrier]]="Réclamation","Réclamation","")</f>
        <v/>
      </c>
      <c r="X193"/>
      <c r="Y193"/>
    </row>
    <row r="194" spans="2:25" x14ac:dyDescent="0.25">
      <c r="B194" t="s">
        <v>21</v>
      </c>
      <c r="D194">
        <v>20037720</v>
      </c>
      <c r="E194" s="1">
        <v>44056</v>
      </c>
      <c r="F194" s="1">
        <v>44042</v>
      </c>
      <c r="I194" s="1">
        <v>44056</v>
      </c>
      <c r="J194" s="1">
        <v>44056</v>
      </c>
      <c r="L194" t="s">
        <v>11</v>
      </c>
      <c r="M194">
        <f>YEAR(Tableau1[[#This Row],[Enregistré le]])</f>
        <v>2020</v>
      </c>
      <c r="N194" s="2" t="str">
        <f t="shared" si="3"/>
        <v>Réponse</v>
      </c>
      <c r="O194" s="2">
        <f>Tableau1[[#This Row],[Attribué le]]-Tableau1[[#This Row],[Enregistré le]]</f>
        <v>0</v>
      </c>
      <c r="P194" s="3" t="str">
        <f>IF(Tableau1[[#This Row],[ATTRIBUTION]]="Appui","15",IF(Tableau1[[#This Row],[ATTRIBUTION]]="Réponse","30","0"))</f>
        <v>30</v>
      </c>
      <c r="Q194" s="2" t="str">
        <f>IF(OR((Tableau1[[#This Row],[Traité le]]&gt;0),(Tableau1[[#This Row],[A/R envoyé le]]&gt;0)),"TRAITE","NON TRAITE")</f>
        <v>TRAITE</v>
      </c>
      <c r="R194" s="2" t="str">
        <f>IF(AND(Tableau1[[#This Row],[ATTRIBUTION]]="Réponse",Tableau1[[#This Row],[A/R envoyé le]]&gt;0),"OUI"," ")</f>
        <v xml:space="preserve"> </v>
      </c>
      <c r="S19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94" s="2">
        <f>IF(Tableau1[[#This Row],[STATUT DE REPONSE]]="TRAITE",MAX(0,Tableau1[[#This Row],[DELAI DE TRAITEMENT]]-Tableau1[[#This Row],[DELAI DE REPONSE]]),$X$1-Tableau1[[#This Row],[Enregistré le]])</f>
        <v>0</v>
      </c>
      <c r="U194" s="2" t="str">
        <f>IF(Tableau1[[#This Row],[DELAI DE SOUFFRANCE]]&gt;0,"Non conforme","Conforme")</f>
        <v>Conforme</v>
      </c>
      <c r="V194" s="2" t="str">
        <f>IF(Tableau1[[#This Row],[Type de courrier]]="Réclamation","Réclamation","")</f>
        <v/>
      </c>
      <c r="X194"/>
      <c r="Y194"/>
    </row>
    <row r="195" spans="2:25" x14ac:dyDescent="0.25">
      <c r="B195" t="s">
        <v>21</v>
      </c>
      <c r="D195" t="s">
        <v>108</v>
      </c>
      <c r="E195" s="1">
        <v>44064</v>
      </c>
      <c r="F195" s="1">
        <v>44057</v>
      </c>
      <c r="I195" s="1">
        <v>44096</v>
      </c>
      <c r="J195" s="1">
        <v>44930</v>
      </c>
      <c r="L195" t="s">
        <v>11</v>
      </c>
      <c r="M195">
        <f>YEAR(Tableau1[[#This Row],[Enregistré le]])</f>
        <v>2020</v>
      </c>
      <c r="N195" s="2" t="str">
        <f t="shared" si="3"/>
        <v>Réponse</v>
      </c>
      <c r="O195" s="2">
        <f>Tableau1[[#This Row],[Attribué le]]-Tableau1[[#This Row],[Enregistré le]]</f>
        <v>866</v>
      </c>
      <c r="P195" s="3" t="str">
        <f>IF(Tableau1[[#This Row],[ATTRIBUTION]]="Appui","15",IF(Tableau1[[#This Row],[ATTRIBUTION]]="Réponse","30","0"))</f>
        <v>30</v>
      </c>
      <c r="Q195" s="2" t="str">
        <f>IF(OR((Tableau1[[#This Row],[Traité le]]&gt;0),(Tableau1[[#This Row],[A/R envoyé le]]&gt;0)),"TRAITE","NON TRAITE")</f>
        <v>TRAITE</v>
      </c>
      <c r="R195" s="2" t="str">
        <f>IF(AND(Tableau1[[#This Row],[ATTRIBUTION]]="Réponse",Tableau1[[#This Row],[A/R envoyé le]]&gt;0),"OUI"," ")</f>
        <v xml:space="preserve"> </v>
      </c>
      <c r="S19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32</v>
      </c>
      <c r="T195" s="2">
        <f>IF(Tableau1[[#This Row],[STATUT DE REPONSE]]="TRAITE",MAX(0,Tableau1[[#This Row],[DELAI DE TRAITEMENT]]-Tableau1[[#This Row],[DELAI DE REPONSE]]),$X$1-Tableau1[[#This Row],[Enregistré le]])</f>
        <v>2</v>
      </c>
      <c r="U195" s="2" t="str">
        <f>IF(Tableau1[[#This Row],[DELAI DE SOUFFRANCE]]&gt;0,"Non conforme","Conforme")</f>
        <v>Non conforme</v>
      </c>
      <c r="V195" s="2" t="str">
        <f>IF(Tableau1[[#This Row],[Type de courrier]]="Réclamation","Réclamation","")</f>
        <v/>
      </c>
      <c r="X195"/>
      <c r="Y195"/>
    </row>
    <row r="196" spans="2:25" x14ac:dyDescent="0.25">
      <c r="B196" t="s">
        <v>21</v>
      </c>
      <c r="D196">
        <v>20039498</v>
      </c>
      <c r="E196" s="1">
        <v>44069</v>
      </c>
      <c r="F196" s="1">
        <v>44062</v>
      </c>
      <c r="I196" s="1">
        <v>44069</v>
      </c>
      <c r="J196" s="1">
        <v>44075</v>
      </c>
      <c r="L196" t="s">
        <v>32</v>
      </c>
      <c r="M196">
        <f>YEAR(Tableau1[[#This Row],[Enregistré le]])</f>
        <v>2020</v>
      </c>
      <c r="N196" s="2" t="str">
        <f t="shared" si="3"/>
        <v>Info</v>
      </c>
      <c r="O196" s="2">
        <f>Tableau1[[#This Row],[Attribué le]]-Tableau1[[#This Row],[Enregistré le]]</f>
        <v>6</v>
      </c>
      <c r="P196" s="3" t="str">
        <f>IF(Tableau1[[#This Row],[ATTRIBUTION]]="Appui","15",IF(Tableau1[[#This Row],[ATTRIBUTION]]="Réponse","30","0"))</f>
        <v>0</v>
      </c>
      <c r="Q196" s="2" t="str">
        <f>IF(OR((Tableau1[[#This Row],[Traité le]]&gt;0),(Tableau1[[#This Row],[A/R envoyé le]]&gt;0)),"TRAITE","NON TRAITE")</f>
        <v>TRAITE</v>
      </c>
      <c r="R196" s="2" t="str">
        <f>IF(AND(Tableau1[[#This Row],[ATTRIBUTION]]="Réponse",Tableau1[[#This Row],[A/R envoyé le]]&gt;0),"OUI"," ")</f>
        <v xml:space="preserve"> </v>
      </c>
      <c r="S19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96" s="2">
        <f>IF(Tableau1[[#This Row],[STATUT DE REPONSE]]="TRAITE",MAX(0,Tableau1[[#This Row],[DELAI DE TRAITEMENT]]-Tableau1[[#This Row],[DELAI DE REPONSE]]),$X$1-Tableau1[[#This Row],[Enregistré le]])</f>
        <v>0</v>
      </c>
      <c r="U196" s="2" t="str">
        <f>IF(Tableau1[[#This Row],[DELAI DE SOUFFRANCE]]&gt;0,"Non conforme","Conforme")</f>
        <v>Conforme</v>
      </c>
      <c r="V196" s="2" t="str">
        <f>IF(Tableau1[[#This Row],[Type de courrier]]="Réclamation","Réclamation","")</f>
        <v/>
      </c>
      <c r="X196"/>
      <c r="Y196"/>
    </row>
    <row r="197" spans="2:25" x14ac:dyDescent="0.25">
      <c r="B197" t="s">
        <v>21</v>
      </c>
      <c r="D197">
        <v>20039500</v>
      </c>
      <c r="E197" s="1">
        <v>44069</v>
      </c>
      <c r="F197" s="1">
        <v>44061</v>
      </c>
      <c r="I197" s="1">
        <v>44158</v>
      </c>
      <c r="J197" s="1">
        <v>44075</v>
      </c>
      <c r="L197" t="s">
        <v>11</v>
      </c>
      <c r="M197">
        <f>YEAR(Tableau1[[#This Row],[Enregistré le]])</f>
        <v>2020</v>
      </c>
      <c r="N197" s="2" t="str">
        <f t="shared" si="3"/>
        <v>Réponse</v>
      </c>
      <c r="O197" s="2">
        <f>Tableau1[[#This Row],[Attribué le]]-Tableau1[[#This Row],[Enregistré le]]</f>
        <v>6</v>
      </c>
      <c r="P197" s="3" t="str">
        <f>IF(Tableau1[[#This Row],[ATTRIBUTION]]="Appui","15",IF(Tableau1[[#This Row],[ATTRIBUTION]]="Réponse","30","0"))</f>
        <v>30</v>
      </c>
      <c r="Q197" s="2" t="str">
        <f>IF(OR((Tableau1[[#This Row],[Traité le]]&gt;0),(Tableau1[[#This Row],[A/R envoyé le]]&gt;0)),"TRAITE","NON TRAITE")</f>
        <v>TRAITE</v>
      </c>
      <c r="R197" s="2" t="str">
        <f>IF(AND(Tableau1[[#This Row],[ATTRIBUTION]]="Réponse",Tableau1[[#This Row],[A/R envoyé le]]&gt;0),"OUI"," ")</f>
        <v xml:space="preserve"> </v>
      </c>
      <c r="S19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83</v>
      </c>
      <c r="T197" s="2">
        <f>IF(Tableau1[[#This Row],[STATUT DE REPONSE]]="TRAITE",MAX(0,Tableau1[[#This Row],[DELAI DE TRAITEMENT]]-Tableau1[[#This Row],[DELAI DE REPONSE]]),$X$1-Tableau1[[#This Row],[Enregistré le]])</f>
        <v>53</v>
      </c>
      <c r="U197" s="2" t="str">
        <f>IF(Tableau1[[#This Row],[DELAI DE SOUFFRANCE]]&gt;0,"Non conforme","Conforme")</f>
        <v>Non conforme</v>
      </c>
      <c r="V197" s="2" t="str">
        <f>IF(Tableau1[[#This Row],[Type de courrier]]="Réclamation","Réclamation","")</f>
        <v/>
      </c>
      <c r="X197"/>
      <c r="Y197"/>
    </row>
    <row r="198" spans="2:25" x14ac:dyDescent="0.25">
      <c r="B198" t="s">
        <v>21</v>
      </c>
      <c r="D198">
        <v>20039951</v>
      </c>
      <c r="E198" s="1">
        <v>44071</v>
      </c>
      <c r="F198" s="1">
        <v>44068</v>
      </c>
      <c r="I198" s="1">
        <v>44133</v>
      </c>
      <c r="J198" s="1">
        <v>44071</v>
      </c>
      <c r="L198" t="s">
        <v>12</v>
      </c>
      <c r="M198">
        <f>YEAR(Tableau1[[#This Row],[Enregistré le]])</f>
        <v>2020</v>
      </c>
      <c r="N198" s="2" t="str">
        <f t="shared" si="3"/>
        <v>Réponse</v>
      </c>
      <c r="O198" s="2">
        <f>Tableau1[[#This Row],[Attribué le]]-Tableau1[[#This Row],[Enregistré le]]</f>
        <v>0</v>
      </c>
      <c r="P198" s="3" t="str">
        <f>IF(Tableau1[[#This Row],[ATTRIBUTION]]="Appui","15",IF(Tableau1[[#This Row],[ATTRIBUTION]]="Réponse","30","0"))</f>
        <v>30</v>
      </c>
      <c r="Q198" s="2" t="str">
        <f>IF(OR((Tableau1[[#This Row],[Traité le]]&gt;0),(Tableau1[[#This Row],[A/R envoyé le]]&gt;0)),"TRAITE","NON TRAITE")</f>
        <v>TRAITE</v>
      </c>
      <c r="R198" s="2" t="str">
        <f>IF(AND(Tableau1[[#This Row],[ATTRIBUTION]]="Réponse",Tableau1[[#This Row],[A/R envoyé le]]&gt;0),"OUI"," ")</f>
        <v xml:space="preserve"> </v>
      </c>
      <c r="S19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62</v>
      </c>
      <c r="T198" s="2">
        <f>IF(Tableau1[[#This Row],[STATUT DE REPONSE]]="TRAITE",MAX(0,Tableau1[[#This Row],[DELAI DE TRAITEMENT]]-Tableau1[[#This Row],[DELAI DE REPONSE]]),$X$1-Tableau1[[#This Row],[Enregistré le]])</f>
        <v>32</v>
      </c>
      <c r="U198" s="2" t="str">
        <f>IF(Tableau1[[#This Row],[DELAI DE SOUFFRANCE]]&gt;0,"Non conforme","Conforme")</f>
        <v>Non conforme</v>
      </c>
      <c r="V198" s="2" t="str">
        <f>IF(Tableau1[[#This Row],[Type de courrier]]="Réclamation","Réclamation","")</f>
        <v/>
      </c>
      <c r="X198"/>
      <c r="Y198"/>
    </row>
    <row r="199" spans="2:25" x14ac:dyDescent="0.25">
      <c r="B199" t="s">
        <v>21</v>
      </c>
      <c r="D199">
        <v>20040583</v>
      </c>
      <c r="E199" s="1">
        <v>44075</v>
      </c>
      <c r="F199" s="1">
        <v>43998</v>
      </c>
      <c r="H199" t="s">
        <v>109</v>
      </c>
      <c r="I199" s="1">
        <v>44158</v>
      </c>
      <c r="J199" s="1">
        <v>44075</v>
      </c>
      <c r="L199" t="s">
        <v>11</v>
      </c>
      <c r="M199">
        <f>YEAR(Tableau1[[#This Row],[Enregistré le]])</f>
        <v>2020</v>
      </c>
      <c r="N199" s="2" t="str">
        <f t="shared" si="3"/>
        <v>Réponse</v>
      </c>
      <c r="O199" s="2">
        <f>Tableau1[[#This Row],[Attribué le]]-Tableau1[[#This Row],[Enregistré le]]</f>
        <v>0</v>
      </c>
      <c r="P199" s="3" t="str">
        <f>IF(Tableau1[[#This Row],[ATTRIBUTION]]="Appui","15",IF(Tableau1[[#This Row],[ATTRIBUTION]]="Réponse","30","0"))</f>
        <v>30</v>
      </c>
      <c r="Q199" s="2" t="str">
        <f>IF(OR((Tableau1[[#This Row],[Traité le]]&gt;0),(Tableau1[[#This Row],[A/R envoyé le]]&gt;0)),"TRAITE","NON TRAITE")</f>
        <v>TRAITE</v>
      </c>
      <c r="R199" s="2" t="str">
        <f>IF(AND(Tableau1[[#This Row],[ATTRIBUTION]]="Réponse",Tableau1[[#This Row],[A/R envoyé le]]&gt;0),"OUI"," ")</f>
        <v xml:space="preserve"> </v>
      </c>
      <c r="S19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83</v>
      </c>
      <c r="T199" s="2">
        <f>IF(Tableau1[[#This Row],[STATUT DE REPONSE]]="TRAITE",MAX(0,Tableau1[[#This Row],[DELAI DE TRAITEMENT]]-Tableau1[[#This Row],[DELAI DE REPONSE]]),$X$1-Tableau1[[#This Row],[Enregistré le]])</f>
        <v>53</v>
      </c>
      <c r="U199" s="2" t="str">
        <f>IF(Tableau1[[#This Row],[DELAI DE SOUFFRANCE]]&gt;0,"Non conforme","Conforme")</f>
        <v>Non conforme</v>
      </c>
      <c r="V199" s="2" t="str">
        <f>IF(Tableau1[[#This Row],[Type de courrier]]="Réclamation","Réclamation","")</f>
        <v/>
      </c>
      <c r="X199"/>
      <c r="Y199"/>
    </row>
    <row r="200" spans="2:25" x14ac:dyDescent="0.25">
      <c r="B200" t="s">
        <v>21</v>
      </c>
      <c r="D200">
        <v>20040885</v>
      </c>
      <c r="E200" s="1">
        <v>44076</v>
      </c>
      <c r="F200" s="1">
        <v>44070</v>
      </c>
      <c r="I200" s="1">
        <v>44105</v>
      </c>
      <c r="J200" s="1">
        <v>44076</v>
      </c>
      <c r="L200" t="s">
        <v>12</v>
      </c>
      <c r="M200">
        <f>YEAR(Tableau1[[#This Row],[Enregistré le]])</f>
        <v>2020</v>
      </c>
      <c r="N200" s="2" t="str">
        <f t="shared" si="3"/>
        <v>Réponse</v>
      </c>
      <c r="O200" s="2">
        <f>Tableau1[[#This Row],[Attribué le]]-Tableau1[[#This Row],[Enregistré le]]</f>
        <v>0</v>
      </c>
      <c r="P200" s="3" t="str">
        <f>IF(Tableau1[[#This Row],[ATTRIBUTION]]="Appui","15",IF(Tableau1[[#This Row],[ATTRIBUTION]]="Réponse","30","0"))</f>
        <v>30</v>
      </c>
      <c r="Q200" s="2" t="str">
        <f>IF(OR((Tableau1[[#This Row],[Traité le]]&gt;0),(Tableau1[[#This Row],[A/R envoyé le]]&gt;0)),"TRAITE","NON TRAITE")</f>
        <v>TRAITE</v>
      </c>
      <c r="R200" s="2" t="str">
        <f>IF(AND(Tableau1[[#This Row],[ATTRIBUTION]]="Réponse",Tableau1[[#This Row],[A/R envoyé le]]&gt;0),"OUI"," ")</f>
        <v xml:space="preserve"> </v>
      </c>
      <c r="S20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29</v>
      </c>
      <c r="T200" s="2">
        <f>IF(Tableau1[[#This Row],[STATUT DE REPONSE]]="TRAITE",MAX(0,Tableau1[[#This Row],[DELAI DE TRAITEMENT]]-Tableau1[[#This Row],[DELAI DE REPONSE]]),$X$1-Tableau1[[#This Row],[Enregistré le]])</f>
        <v>0</v>
      </c>
      <c r="U200" s="2" t="str">
        <f>IF(Tableau1[[#This Row],[DELAI DE SOUFFRANCE]]&gt;0,"Non conforme","Conforme")</f>
        <v>Conforme</v>
      </c>
      <c r="V200" s="2" t="str">
        <f>IF(Tableau1[[#This Row],[Type de courrier]]="Réclamation","Réclamation","")</f>
        <v/>
      </c>
      <c r="X200"/>
      <c r="Y200"/>
    </row>
    <row r="201" spans="2:25" x14ac:dyDescent="0.25">
      <c r="B201" t="s">
        <v>21</v>
      </c>
      <c r="D201">
        <v>20041685</v>
      </c>
      <c r="E201" s="1">
        <v>44081</v>
      </c>
      <c r="F201" s="1">
        <v>44071</v>
      </c>
      <c r="I201" s="1">
        <v>44089</v>
      </c>
      <c r="J201" s="1">
        <v>44917</v>
      </c>
      <c r="L201" t="s">
        <v>11</v>
      </c>
      <c r="M201">
        <f>YEAR(Tableau1[[#This Row],[Enregistré le]])</f>
        <v>2020</v>
      </c>
      <c r="N201" s="2" t="str">
        <f t="shared" si="3"/>
        <v>Réponse</v>
      </c>
      <c r="O201" s="2">
        <f>Tableau1[[#This Row],[Attribué le]]-Tableau1[[#This Row],[Enregistré le]]</f>
        <v>836</v>
      </c>
      <c r="P201" s="3" t="str">
        <f>IF(Tableau1[[#This Row],[ATTRIBUTION]]="Appui","15",IF(Tableau1[[#This Row],[ATTRIBUTION]]="Réponse","30","0"))</f>
        <v>30</v>
      </c>
      <c r="Q201" s="2" t="str">
        <f>IF(OR((Tableau1[[#This Row],[Traité le]]&gt;0),(Tableau1[[#This Row],[A/R envoyé le]]&gt;0)),"TRAITE","NON TRAITE")</f>
        <v>TRAITE</v>
      </c>
      <c r="R201" s="2" t="str">
        <f>IF(AND(Tableau1[[#This Row],[ATTRIBUTION]]="Réponse",Tableau1[[#This Row],[A/R envoyé le]]&gt;0),"OUI"," ")</f>
        <v xml:space="preserve"> </v>
      </c>
      <c r="S20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</v>
      </c>
      <c r="T201" s="2">
        <f>IF(Tableau1[[#This Row],[STATUT DE REPONSE]]="TRAITE",MAX(0,Tableau1[[#This Row],[DELAI DE TRAITEMENT]]-Tableau1[[#This Row],[DELAI DE REPONSE]]),$X$1-Tableau1[[#This Row],[Enregistré le]])</f>
        <v>0</v>
      </c>
      <c r="U201" s="2" t="str">
        <f>IF(Tableau1[[#This Row],[DELAI DE SOUFFRANCE]]&gt;0,"Non conforme","Conforme")</f>
        <v>Conforme</v>
      </c>
      <c r="V201" s="2" t="str">
        <f>IF(Tableau1[[#This Row],[Type de courrier]]="Réclamation","Réclamation","")</f>
        <v/>
      </c>
      <c r="X201"/>
      <c r="Y201"/>
    </row>
    <row r="202" spans="2:25" x14ac:dyDescent="0.25">
      <c r="B202" t="s">
        <v>21</v>
      </c>
      <c r="D202">
        <v>20043977</v>
      </c>
      <c r="E202" s="1">
        <v>44088</v>
      </c>
      <c r="F202" s="1">
        <v>44022</v>
      </c>
      <c r="I202" s="1">
        <v>44154</v>
      </c>
      <c r="J202" s="1">
        <v>44088</v>
      </c>
      <c r="L202" t="s">
        <v>32</v>
      </c>
      <c r="M202">
        <f>YEAR(Tableau1[[#This Row],[Enregistré le]])</f>
        <v>2020</v>
      </c>
      <c r="N202" s="2" t="str">
        <f t="shared" si="3"/>
        <v>Info</v>
      </c>
      <c r="O202" s="2">
        <f>Tableau1[[#This Row],[Attribué le]]-Tableau1[[#This Row],[Enregistré le]]</f>
        <v>0</v>
      </c>
      <c r="P202" s="3" t="str">
        <f>IF(Tableau1[[#This Row],[ATTRIBUTION]]="Appui","15",IF(Tableau1[[#This Row],[ATTRIBUTION]]="Réponse","30","0"))</f>
        <v>0</v>
      </c>
      <c r="Q202" s="2" t="str">
        <f>IF(OR((Tableau1[[#This Row],[Traité le]]&gt;0),(Tableau1[[#This Row],[A/R envoyé le]]&gt;0)),"TRAITE","NON TRAITE")</f>
        <v>TRAITE</v>
      </c>
      <c r="R202" s="2" t="str">
        <f>IF(AND(Tableau1[[#This Row],[ATTRIBUTION]]="Réponse",Tableau1[[#This Row],[A/R envoyé le]]&gt;0),"OUI"," ")</f>
        <v xml:space="preserve"> </v>
      </c>
      <c r="S20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66</v>
      </c>
      <c r="T202" s="2">
        <f>IF(Tableau1[[#This Row],[STATUT DE REPONSE]]="TRAITE",MAX(0,Tableau1[[#This Row],[DELAI DE TRAITEMENT]]-Tableau1[[#This Row],[DELAI DE REPONSE]]),$X$1-Tableau1[[#This Row],[Enregistré le]])</f>
        <v>66</v>
      </c>
      <c r="U202" s="2" t="str">
        <f>IF(Tableau1[[#This Row],[DELAI DE SOUFFRANCE]]&gt;0,"Non conforme","Conforme")</f>
        <v>Non conforme</v>
      </c>
      <c r="V202" s="2" t="str">
        <f>IF(Tableau1[[#This Row],[Type de courrier]]="Réclamation","Réclamation","")</f>
        <v/>
      </c>
      <c r="X202"/>
      <c r="Y202"/>
    </row>
    <row r="203" spans="2:25" x14ac:dyDescent="0.25">
      <c r="B203" t="s">
        <v>21</v>
      </c>
      <c r="D203">
        <v>20044092</v>
      </c>
      <c r="E203" s="1">
        <v>44088</v>
      </c>
      <c r="F203" s="1">
        <v>44083</v>
      </c>
      <c r="I203" s="1">
        <v>44362</v>
      </c>
      <c r="J203" s="1">
        <v>44099</v>
      </c>
      <c r="L203" t="s">
        <v>11</v>
      </c>
      <c r="M203">
        <f>YEAR(Tableau1[[#This Row],[Enregistré le]])</f>
        <v>2020</v>
      </c>
      <c r="N203" s="2" t="str">
        <f t="shared" si="3"/>
        <v>Réponse</v>
      </c>
      <c r="O203" s="2">
        <f>Tableau1[[#This Row],[Attribué le]]-Tableau1[[#This Row],[Enregistré le]]</f>
        <v>11</v>
      </c>
      <c r="P203" s="3" t="str">
        <f>IF(Tableau1[[#This Row],[ATTRIBUTION]]="Appui","15",IF(Tableau1[[#This Row],[ATTRIBUTION]]="Réponse","30","0"))</f>
        <v>30</v>
      </c>
      <c r="Q203" s="2" t="str">
        <f>IF(OR((Tableau1[[#This Row],[Traité le]]&gt;0),(Tableau1[[#This Row],[A/R envoyé le]]&gt;0)),"TRAITE","NON TRAITE")</f>
        <v>TRAITE</v>
      </c>
      <c r="R203" s="2" t="str">
        <f>IF(AND(Tableau1[[#This Row],[ATTRIBUTION]]="Réponse",Tableau1[[#This Row],[A/R envoyé le]]&gt;0),"OUI"," ")</f>
        <v xml:space="preserve"> </v>
      </c>
      <c r="S20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263</v>
      </c>
      <c r="T203" s="2">
        <f>IF(Tableau1[[#This Row],[STATUT DE REPONSE]]="TRAITE",MAX(0,Tableau1[[#This Row],[DELAI DE TRAITEMENT]]-Tableau1[[#This Row],[DELAI DE REPONSE]]),$X$1-Tableau1[[#This Row],[Enregistré le]])</f>
        <v>233</v>
      </c>
      <c r="U203" s="2" t="str">
        <f>IF(Tableau1[[#This Row],[DELAI DE SOUFFRANCE]]&gt;0,"Non conforme","Conforme")</f>
        <v>Non conforme</v>
      </c>
      <c r="V203" s="2" t="str">
        <f>IF(Tableau1[[#This Row],[Type de courrier]]="Réclamation","Réclamation","")</f>
        <v/>
      </c>
      <c r="X203"/>
      <c r="Y203"/>
    </row>
    <row r="204" spans="2:25" x14ac:dyDescent="0.25">
      <c r="B204" t="s">
        <v>21</v>
      </c>
      <c r="D204">
        <v>20044371</v>
      </c>
      <c r="E204" s="1">
        <v>44089</v>
      </c>
      <c r="F204" s="1">
        <v>44088</v>
      </c>
      <c r="I204" s="1">
        <v>44105</v>
      </c>
      <c r="J204" s="1">
        <v>44105</v>
      </c>
      <c r="L204" t="s">
        <v>11</v>
      </c>
      <c r="M204">
        <f>YEAR(Tableau1[[#This Row],[Enregistré le]])</f>
        <v>2020</v>
      </c>
      <c r="N204" s="2" t="str">
        <f t="shared" si="3"/>
        <v>Réponse</v>
      </c>
      <c r="O204" s="2">
        <f>Tableau1[[#This Row],[Attribué le]]-Tableau1[[#This Row],[Enregistré le]]</f>
        <v>16</v>
      </c>
      <c r="P204" s="3" t="str">
        <f>IF(Tableau1[[#This Row],[ATTRIBUTION]]="Appui","15",IF(Tableau1[[#This Row],[ATTRIBUTION]]="Réponse","30","0"))</f>
        <v>30</v>
      </c>
      <c r="Q204" s="2" t="str">
        <f>IF(OR((Tableau1[[#This Row],[Traité le]]&gt;0),(Tableau1[[#This Row],[A/R envoyé le]]&gt;0)),"TRAITE","NON TRAITE")</f>
        <v>TRAITE</v>
      </c>
      <c r="R204" s="2" t="str">
        <f>IF(AND(Tableau1[[#This Row],[ATTRIBUTION]]="Réponse",Tableau1[[#This Row],[A/R envoyé le]]&gt;0),"OUI"," ")</f>
        <v xml:space="preserve"> </v>
      </c>
      <c r="S20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16</v>
      </c>
      <c r="T204" s="2">
        <f>IF(Tableau1[[#This Row],[STATUT DE REPONSE]]="TRAITE",MAX(0,Tableau1[[#This Row],[DELAI DE TRAITEMENT]]-Tableau1[[#This Row],[DELAI DE REPONSE]]),$X$1-Tableau1[[#This Row],[Enregistré le]])</f>
        <v>0</v>
      </c>
      <c r="U204" s="2" t="str">
        <f>IF(Tableau1[[#This Row],[DELAI DE SOUFFRANCE]]&gt;0,"Non conforme","Conforme")</f>
        <v>Conforme</v>
      </c>
      <c r="V204" s="2" t="str">
        <f>IF(Tableau1[[#This Row],[Type de courrier]]="Réclamation","Réclamation","")</f>
        <v/>
      </c>
      <c r="X204"/>
      <c r="Y204"/>
    </row>
    <row r="205" spans="2:25" x14ac:dyDescent="0.25">
      <c r="B205" t="s">
        <v>21</v>
      </c>
      <c r="D205" t="s">
        <v>110</v>
      </c>
      <c r="E205" s="1">
        <v>44091</v>
      </c>
      <c r="F205" s="1">
        <v>44089</v>
      </c>
      <c r="I205" s="1">
        <v>44102</v>
      </c>
      <c r="J205" s="1">
        <v>44917</v>
      </c>
      <c r="L205" t="s">
        <v>11</v>
      </c>
      <c r="M205">
        <f>YEAR(Tableau1[[#This Row],[Enregistré le]])</f>
        <v>2020</v>
      </c>
      <c r="N205" s="2" t="str">
        <f t="shared" si="3"/>
        <v>Réponse</v>
      </c>
      <c r="O205" s="2">
        <f>Tableau1[[#This Row],[Attribué le]]-Tableau1[[#This Row],[Enregistré le]]</f>
        <v>826</v>
      </c>
      <c r="P205" s="3" t="str">
        <f>IF(Tableau1[[#This Row],[ATTRIBUTION]]="Appui","15",IF(Tableau1[[#This Row],[ATTRIBUTION]]="Réponse","30","0"))</f>
        <v>30</v>
      </c>
      <c r="Q205" s="2" t="str">
        <f>IF(OR((Tableau1[[#This Row],[Traité le]]&gt;0),(Tableau1[[#This Row],[A/R envoyé le]]&gt;0)),"TRAITE","NON TRAITE")</f>
        <v>TRAITE</v>
      </c>
      <c r="R205" s="2" t="str">
        <f>IF(AND(Tableau1[[#This Row],[ATTRIBUTION]]="Réponse",Tableau1[[#This Row],[A/R envoyé le]]&gt;0),"OUI"," ")</f>
        <v xml:space="preserve"> </v>
      </c>
      <c r="S20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11</v>
      </c>
      <c r="T205" s="2">
        <f>IF(Tableau1[[#This Row],[STATUT DE REPONSE]]="TRAITE",MAX(0,Tableau1[[#This Row],[DELAI DE TRAITEMENT]]-Tableau1[[#This Row],[DELAI DE REPONSE]]),$X$1-Tableau1[[#This Row],[Enregistré le]])</f>
        <v>0</v>
      </c>
      <c r="U205" s="2" t="str">
        <f>IF(Tableau1[[#This Row],[DELAI DE SOUFFRANCE]]&gt;0,"Non conforme","Conforme")</f>
        <v>Conforme</v>
      </c>
      <c r="V205" s="2" t="str">
        <f>IF(Tableau1[[#This Row],[Type de courrier]]="Réclamation","Réclamation","")</f>
        <v/>
      </c>
      <c r="X205"/>
      <c r="Y205"/>
    </row>
    <row r="206" spans="2:25" x14ac:dyDescent="0.25">
      <c r="B206" t="s">
        <v>21</v>
      </c>
      <c r="D206">
        <v>20044870</v>
      </c>
      <c r="E206" s="1">
        <v>44091</v>
      </c>
      <c r="F206" s="1">
        <v>44077</v>
      </c>
      <c r="I206" s="1">
        <v>44091</v>
      </c>
      <c r="J206" s="1">
        <v>44091</v>
      </c>
      <c r="L206" t="s">
        <v>11</v>
      </c>
      <c r="M206">
        <f>YEAR(Tableau1[[#This Row],[Enregistré le]])</f>
        <v>2020</v>
      </c>
      <c r="N206" s="2" t="str">
        <f t="shared" si="3"/>
        <v>Réponse</v>
      </c>
      <c r="O206" s="2">
        <f>Tableau1[[#This Row],[Attribué le]]-Tableau1[[#This Row],[Enregistré le]]</f>
        <v>0</v>
      </c>
      <c r="P206" s="3" t="str">
        <f>IF(Tableau1[[#This Row],[ATTRIBUTION]]="Appui","15",IF(Tableau1[[#This Row],[ATTRIBUTION]]="Réponse","30","0"))</f>
        <v>30</v>
      </c>
      <c r="Q206" s="2" t="str">
        <f>IF(OR((Tableau1[[#This Row],[Traité le]]&gt;0),(Tableau1[[#This Row],[A/R envoyé le]]&gt;0)),"TRAITE","NON TRAITE")</f>
        <v>TRAITE</v>
      </c>
      <c r="R206" s="2" t="str">
        <f>IF(AND(Tableau1[[#This Row],[ATTRIBUTION]]="Réponse",Tableau1[[#This Row],[A/R envoyé le]]&gt;0),"OUI"," ")</f>
        <v xml:space="preserve"> </v>
      </c>
      <c r="S20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206" s="2">
        <f>IF(Tableau1[[#This Row],[STATUT DE REPONSE]]="TRAITE",MAX(0,Tableau1[[#This Row],[DELAI DE TRAITEMENT]]-Tableau1[[#This Row],[DELAI DE REPONSE]]),$X$1-Tableau1[[#This Row],[Enregistré le]])</f>
        <v>0</v>
      </c>
      <c r="U206" s="2" t="str">
        <f>IF(Tableau1[[#This Row],[DELAI DE SOUFFRANCE]]&gt;0,"Non conforme","Conforme")</f>
        <v>Conforme</v>
      </c>
      <c r="V206" s="2" t="str">
        <f>IF(Tableau1[[#This Row],[Type de courrier]]="Réclamation","Réclamation","")</f>
        <v/>
      </c>
      <c r="X206"/>
      <c r="Y206"/>
    </row>
    <row r="207" spans="2:25" x14ac:dyDescent="0.25">
      <c r="B207" t="s">
        <v>21</v>
      </c>
      <c r="D207" t="s">
        <v>111</v>
      </c>
      <c r="E207" s="1">
        <v>44095</v>
      </c>
      <c r="F207" s="1">
        <v>44089</v>
      </c>
      <c r="I207" s="1">
        <v>44132</v>
      </c>
      <c r="J207" s="1">
        <v>44917</v>
      </c>
      <c r="L207" t="s">
        <v>11</v>
      </c>
      <c r="M207">
        <f>YEAR(Tableau1[[#This Row],[Enregistré le]])</f>
        <v>2020</v>
      </c>
      <c r="N207" s="2" t="str">
        <f t="shared" si="3"/>
        <v>Réponse</v>
      </c>
      <c r="O207" s="2">
        <f>Tableau1[[#This Row],[Attribué le]]-Tableau1[[#This Row],[Enregistré le]]</f>
        <v>822</v>
      </c>
      <c r="P207" s="3" t="str">
        <f>IF(Tableau1[[#This Row],[ATTRIBUTION]]="Appui","15",IF(Tableau1[[#This Row],[ATTRIBUTION]]="Réponse","30","0"))</f>
        <v>30</v>
      </c>
      <c r="Q207" s="2" t="str">
        <f>IF(OR((Tableau1[[#This Row],[Traité le]]&gt;0),(Tableau1[[#This Row],[A/R envoyé le]]&gt;0)),"TRAITE","NON TRAITE")</f>
        <v>TRAITE</v>
      </c>
      <c r="R207" s="2" t="str">
        <f>IF(AND(Tableau1[[#This Row],[ATTRIBUTION]]="Réponse",Tableau1[[#This Row],[A/R envoyé le]]&gt;0),"OUI"," ")</f>
        <v xml:space="preserve"> </v>
      </c>
      <c r="S20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37</v>
      </c>
      <c r="T207" s="2">
        <f>IF(Tableau1[[#This Row],[STATUT DE REPONSE]]="TRAITE",MAX(0,Tableau1[[#This Row],[DELAI DE TRAITEMENT]]-Tableau1[[#This Row],[DELAI DE REPONSE]]),$X$1-Tableau1[[#This Row],[Enregistré le]])</f>
        <v>7</v>
      </c>
      <c r="U207" s="2" t="str">
        <f>IF(Tableau1[[#This Row],[DELAI DE SOUFFRANCE]]&gt;0,"Non conforme","Conforme")</f>
        <v>Non conforme</v>
      </c>
      <c r="V207" s="2" t="str">
        <f>IF(Tableau1[[#This Row],[Type de courrier]]="Réclamation","Réclamation","")</f>
        <v/>
      </c>
      <c r="X207"/>
      <c r="Y207"/>
    </row>
    <row r="208" spans="2:25" x14ac:dyDescent="0.25">
      <c r="B208" t="s">
        <v>21</v>
      </c>
      <c r="D208">
        <v>20045561</v>
      </c>
      <c r="E208" s="1">
        <v>44095</v>
      </c>
      <c r="F208" s="1">
        <v>44043</v>
      </c>
      <c r="I208" s="1">
        <v>44112</v>
      </c>
      <c r="J208" s="1">
        <v>44095</v>
      </c>
      <c r="L208" t="s">
        <v>11</v>
      </c>
      <c r="M208">
        <f>YEAR(Tableau1[[#This Row],[Enregistré le]])</f>
        <v>2020</v>
      </c>
      <c r="N208" s="2" t="str">
        <f t="shared" si="3"/>
        <v>Réponse</v>
      </c>
      <c r="O208" s="2">
        <f>Tableau1[[#This Row],[Attribué le]]-Tableau1[[#This Row],[Enregistré le]]</f>
        <v>0</v>
      </c>
      <c r="P208" s="3" t="str">
        <f>IF(Tableau1[[#This Row],[ATTRIBUTION]]="Appui","15",IF(Tableau1[[#This Row],[ATTRIBUTION]]="Réponse","30","0"))</f>
        <v>30</v>
      </c>
      <c r="Q208" s="2" t="str">
        <f>IF(OR((Tableau1[[#This Row],[Traité le]]&gt;0),(Tableau1[[#This Row],[A/R envoyé le]]&gt;0)),"TRAITE","NON TRAITE")</f>
        <v>TRAITE</v>
      </c>
      <c r="R208" s="2" t="str">
        <f>IF(AND(Tableau1[[#This Row],[ATTRIBUTION]]="Réponse",Tableau1[[#This Row],[A/R envoyé le]]&gt;0),"OUI"," ")</f>
        <v xml:space="preserve"> </v>
      </c>
      <c r="S20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17</v>
      </c>
      <c r="T208" s="2">
        <f>IF(Tableau1[[#This Row],[STATUT DE REPONSE]]="TRAITE",MAX(0,Tableau1[[#This Row],[DELAI DE TRAITEMENT]]-Tableau1[[#This Row],[DELAI DE REPONSE]]),$X$1-Tableau1[[#This Row],[Enregistré le]])</f>
        <v>0</v>
      </c>
      <c r="U208" s="2" t="str">
        <f>IF(Tableau1[[#This Row],[DELAI DE SOUFFRANCE]]&gt;0,"Non conforme","Conforme")</f>
        <v>Conforme</v>
      </c>
      <c r="V208" s="2" t="str">
        <f>IF(Tableau1[[#This Row],[Type de courrier]]="Réclamation","Réclamation","")</f>
        <v/>
      </c>
      <c r="X208"/>
      <c r="Y208"/>
    </row>
    <row r="209" spans="2:25" x14ac:dyDescent="0.25">
      <c r="B209" t="s">
        <v>21</v>
      </c>
      <c r="D209">
        <v>20045833</v>
      </c>
      <c r="E209" s="1">
        <v>44096</v>
      </c>
      <c r="F209" s="1">
        <v>44095</v>
      </c>
      <c r="I209" s="1">
        <v>44153</v>
      </c>
      <c r="J209" s="1">
        <v>44096</v>
      </c>
      <c r="L209" t="s">
        <v>12</v>
      </c>
      <c r="M209">
        <f>YEAR(Tableau1[[#This Row],[Enregistré le]])</f>
        <v>2020</v>
      </c>
      <c r="N209" s="2" t="str">
        <f t="shared" si="3"/>
        <v>Réponse</v>
      </c>
      <c r="O209" s="2">
        <f>Tableau1[[#This Row],[Attribué le]]-Tableau1[[#This Row],[Enregistré le]]</f>
        <v>0</v>
      </c>
      <c r="P209" s="3" t="str">
        <f>IF(Tableau1[[#This Row],[ATTRIBUTION]]="Appui","15",IF(Tableau1[[#This Row],[ATTRIBUTION]]="Réponse","30","0"))</f>
        <v>30</v>
      </c>
      <c r="Q209" s="2" t="str">
        <f>IF(OR((Tableau1[[#This Row],[Traité le]]&gt;0),(Tableau1[[#This Row],[A/R envoyé le]]&gt;0)),"TRAITE","NON TRAITE")</f>
        <v>TRAITE</v>
      </c>
      <c r="R209" s="2" t="str">
        <f>IF(AND(Tableau1[[#This Row],[ATTRIBUTION]]="Réponse",Tableau1[[#This Row],[A/R envoyé le]]&gt;0),"OUI"," ")</f>
        <v xml:space="preserve"> </v>
      </c>
      <c r="S20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57</v>
      </c>
      <c r="T209" s="2">
        <f>IF(Tableau1[[#This Row],[STATUT DE REPONSE]]="TRAITE",MAX(0,Tableau1[[#This Row],[DELAI DE TRAITEMENT]]-Tableau1[[#This Row],[DELAI DE REPONSE]]),$X$1-Tableau1[[#This Row],[Enregistré le]])</f>
        <v>27</v>
      </c>
      <c r="U209" s="2" t="str">
        <f>IF(Tableau1[[#This Row],[DELAI DE SOUFFRANCE]]&gt;0,"Non conforme","Conforme")</f>
        <v>Non conforme</v>
      </c>
      <c r="V209" s="2" t="str">
        <f>IF(Tableau1[[#This Row],[Type de courrier]]="Réclamation","Réclamation","")</f>
        <v/>
      </c>
      <c r="X209"/>
      <c r="Y209"/>
    </row>
    <row r="210" spans="2:25" x14ac:dyDescent="0.25">
      <c r="B210" t="s">
        <v>21</v>
      </c>
      <c r="D210">
        <v>20046384</v>
      </c>
      <c r="E210" s="1">
        <v>44098</v>
      </c>
      <c r="F210" s="1">
        <v>44097</v>
      </c>
      <c r="I210" s="1">
        <v>44246</v>
      </c>
      <c r="J210" s="1">
        <v>44239</v>
      </c>
      <c r="L210" t="s">
        <v>11</v>
      </c>
      <c r="M210">
        <f>YEAR(Tableau1[[#This Row],[Enregistré le]])</f>
        <v>2020</v>
      </c>
      <c r="N210" s="2" t="str">
        <f t="shared" si="3"/>
        <v>Réponse</v>
      </c>
      <c r="O210" s="2">
        <f>Tableau1[[#This Row],[Attribué le]]-Tableau1[[#This Row],[Enregistré le]]</f>
        <v>141</v>
      </c>
      <c r="P210" s="3" t="str">
        <f>IF(Tableau1[[#This Row],[ATTRIBUTION]]="Appui","15",IF(Tableau1[[#This Row],[ATTRIBUTION]]="Réponse","30","0"))</f>
        <v>30</v>
      </c>
      <c r="Q210" s="2" t="str">
        <f>IF(OR((Tableau1[[#This Row],[Traité le]]&gt;0),(Tableau1[[#This Row],[A/R envoyé le]]&gt;0)),"TRAITE","NON TRAITE")</f>
        <v>TRAITE</v>
      </c>
      <c r="R210" s="2" t="str">
        <f>IF(AND(Tableau1[[#This Row],[ATTRIBUTION]]="Réponse",Tableau1[[#This Row],[A/R envoyé le]]&gt;0),"OUI"," ")</f>
        <v xml:space="preserve"> </v>
      </c>
      <c r="S21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210" s="2">
        <f>IF(Tableau1[[#This Row],[STATUT DE REPONSE]]="TRAITE",MAX(0,Tableau1[[#This Row],[DELAI DE TRAITEMENT]]-Tableau1[[#This Row],[DELAI DE REPONSE]]),$X$1-Tableau1[[#This Row],[Enregistré le]])</f>
        <v>0</v>
      </c>
      <c r="U210" s="2" t="str">
        <f>IF(Tableau1[[#This Row],[DELAI DE SOUFFRANCE]]&gt;0,"Non conforme","Conforme")</f>
        <v>Conforme</v>
      </c>
      <c r="V210" s="2" t="str">
        <f>IF(Tableau1[[#This Row],[Type de courrier]]="Réclamation","Réclamation","")</f>
        <v/>
      </c>
      <c r="X210"/>
      <c r="Y210"/>
    </row>
    <row r="211" spans="2:25" x14ac:dyDescent="0.25">
      <c r="B211" t="s">
        <v>21</v>
      </c>
      <c r="D211">
        <v>20048223</v>
      </c>
      <c r="E211" s="1">
        <v>44106</v>
      </c>
      <c r="F211" s="1">
        <v>44067</v>
      </c>
      <c r="I211" s="1">
        <v>44127</v>
      </c>
      <c r="J211" s="1">
        <v>44106</v>
      </c>
      <c r="L211" t="s">
        <v>11</v>
      </c>
      <c r="M211">
        <f>YEAR(Tableau1[[#This Row],[Enregistré le]])</f>
        <v>2020</v>
      </c>
      <c r="N211" s="2" t="str">
        <f t="shared" si="3"/>
        <v>Réponse</v>
      </c>
      <c r="O211" s="2">
        <f>Tableau1[[#This Row],[Attribué le]]-Tableau1[[#This Row],[Enregistré le]]</f>
        <v>0</v>
      </c>
      <c r="P211" s="3" t="str">
        <f>IF(Tableau1[[#This Row],[ATTRIBUTION]]="Appui","15",IF(Tableau1[[#This Row],[ATTRIBUTION]]="Réponse","30","0"))</f>
        <v>30</v>
      </c>
      <c r="Q211" s="2" t="str">
        <f>IF(OR((Tableau1[[#This Row],[Traité le]]&gt;0),(Tableau1[[#This Row],[A/R envoyé le]]&gt;0)),"TRAITE","NON TRAITE")</f>
        <v>TRAITE</v>
      </c>
      <c r="R211" s="2" t="str">
        <f>IF(AND(Tableau1[[#This Row],[ATTRIBUTION]]="Réponse",Tableau1[[#This Row],[A/R envoyé le]]&gt;0),"OUI"," ")</f>
        <v xml:space="preserve"> </v>
      </c>
      <c r="S21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21</v>
      </c>
      <c r="T211" s="2">
        <f>IF(Tableau1[[#This Row],[STATUT DE REPONSE]]="TRAITE",MAX(0,Tableau1[[#This Row],[DELAI DE TRAITEMENT]]-Tableau1[[#This Row],[DELAI DE REPONSE]]),$X$1-Tableau1[[#This Row],[Enregistré le]])</f>
        <v>0</v>
      </c>
      <c r="U211" s="2" t="str">
        <f>IF(Tableau1[[#This Row],[DELAI DE SOUFFRANCE]]&gt;0,"Non conforme","Conforme")</f>
        <v>Conforme</v>
      </c>
      <c r="V211" s="2" t="str">
        <f>IF(Tableau1[[#This Row],[Type de courrier]]="Réclamation","Réclamation","")</f>
        <v/>
      </c>
      <c r="X211"/>
      <c r="Y211"/>
    </row>
    <row r="212" spans="2:25" x14ac:dyDescent="0.25">
      <c r="B212" t="s">
        <v>21</v>
      </c>
      <c r="D212" t="s">
        <v>112</v>
      </c>
      <c r="E212" s="1">
        <v>44106</v>
      </c>
      <c r="F212" s="1">
        <v>44104</v>
      </c>
      <c r="I212" s="1">
        <v>44134</v>
      </c>
      <c r="J212" s="1">
        <v>44917</v>
      </c>
      <c r="L212" t="s">
        <v>11</v>
      </c>
      <c r="M212">
        <f>YEAR(Tableau1[[#This Row],[Enregistré le]])</f>
        <v>2020</v>
      </c>
      <c r="N212" s="2" t="str">
        <f t="shared" si="3"/>
        <v>Réponse</v>
      </c>
      <c r="O212" s="2">
        <f>Tableau1[[#This Row],[Attribué le]]-Tableau1[[#This Row],[Enregistré le]]</f>
        <v>811</v>
      </c>
      <c r="P212" s="3" t="str">
        <f>IF(Tableau1[[#This Row],[ATTRIBUTION]]="Appui","15",IF(Tableau1[[#This Row],[ATTRIBUTION]]="Réponse","30","0"))</f>
        <v>30</v>
      </c>
      <c r="Q212" s="2" t="str">
        <f>IF(OR((Tableau1[[#This Row],[Traité le]]&gt;0),(Tableau1[[#This Row],[A/R envoyé le]]&gt;0)),"TRAITE","NON TRAITE")</f>
        <v>TRAITE</v>
      </c>
      <c r="R212" s="2" t="str">
        <f>IF(AND(Tableau1[[#This Row],[ATTRIBUTION]]="Réponse",Tableau1[[#This Row],[A/R envoyé le]]&gt;0),"OUI"," ")</f>
        <v xml:space="preserve"> </v>
      </c>
      <c r="S21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28</v>
      </c>
      <c r="T212" s="2">
        <f>IF(Tableau1[[#This Row],[STATUT DE REPONSE]]="TRAITE",MAX(0,Tableau1[[#This Row],[DELAI DE TRAITEMENT]]-Tableau1[[#This Row],[DELAI DE REPONSE]]),$X$1-Tableau1[[#This Row],[Enregistré le]])</f>
        <v>0</v>
      </c>
      <c r="U212" s="2" t="str">
        <f>IF(Tableau1[[#This Row],[DELAI DE SOUFFRANCE]]&gt;0,"Non conforme","Conforme")</f>
        <v>Conforme</v>
      </c>
      <c r="V212" s="2" t="str">
        <f>IF(Tableau1[[#This Row],[Type de courrier]]="Réclamation","Réclamation","")</f>
        <v/>
      </c>
      <c r="X212"/>
      <c r="Y212"/>
    </row>
    <row r="213" spans="2:25" x14ac:dyDescent="0.25">
      <c r="B213" t="s">
        <v>21</v>
      </c>
      <c r="D213">
        <v>20048441</v>
      </c>
      <c r="E213" s="1">
        <v>44109</v>
      </c>
      <c r="F213" s="1">
        <v>44103</v>
      </c>
      <c r="H213" t="s">
        <v>113</v>
      </c>
      <c r="I213" s="1">
        <v>44218</v>
      </c>
      <c r="J213" s="1">
        <v>44109</v>
      </c>
      <c r="L213" t="s">
        <v>11</v>
      </c>
      <c r="M213">
        <f>YEAR(Tableau1[[#This Row],[Enregistré le]])</f>
        <v>2020</v>
      </c>
      <c r="N213" s="2" t="str">
        <f t="shared" si="3"/>
        <v>Réponse</v>
      </c>
      <c r="O213" s="2">
        <f>Tableau1[[#This Row],[Attribué le]]-Tableau1[[#This Row],[Enregistré le]]</f>
        <v>0</v>
      </c>
      <c r="P213" s="3" t="str">
        <f>IF(Tableau1[[#This Row],[ATTRIBUTION]]="Appui","15",IF(Tableau1[[#This Row],[ATTRIBUTION]]="Réponse","30","0"))</f>
        <v>30</v>
      </c>
      <c r="Q213" s="2" t="str">
        <f>IF(OR((Tableau1[[#This Row],[Traité le]]&gt;0),(Tableau1[[#This Row],[A/R envoyé le]]&gt;0)),"TRAITE","NON TRAITE")</f>
        <v>TRAITE</v>
      </c>
      <c r="R213" s="2" t="str">
        <f>IF(AND(Tableau1[[#This Row],[ATTRIBUTION]]="Réponse",Tableau1[[#This Row],[A/R envoyé le]]&gt;0),"OUI"," ")</f>
        <v xml:space="preserve"> </v>
      </c>
      <c r="S21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109</v>
      </c>
      <c r="T213" s="2">
        <f>IF(Tableau1[[#This Row],[STATUT DE REPONSE]]="TRAITE",MAX(0,Tableau1[[#This Row],[DELAI DE TRAITEMENT]]-Tableau1[[#This Row],[DELAI DE REPONSE]]),$X$1-Tableau1[[#This Row],[Enregistré le]])</f>
        <v>79</v>
      </c>
      <c r="U213" s="2" t="str">
        <f>IF(Tableau1[[#This Row],[DELAI DE SOUFFRANCE]]&gt;0,"Non conforme","Conforme")</f>
        <v>Non conforme</v>
      </c>
      <c r="V213" s="2" t="str">
        <f>IF(Tableau1[[#This Row],[Type de courrier]]="Réclamation","Réclamation","")</f>
        <v/>
      </c>
      <c r="X213"/>
      <c r="Y213"/>
    </row>
    <row r="214" spans="2:25" x14ac:dyDescent="0.25">
      <c r="B214" t="s">
        <v>21</v>
      </c>
      <c r="D214">
        <v>20048584</v>
      </c>
      <c r="E214" s="1">
        <v>44109</v>
      </c>
      <c r="F214" s="1">
        <v>44091</v>
      </c>
      <c r="I214" s="1">
        <v>44109</v>
      </c>
      <c r="J214" s="1">
        <v>44109</v>
      </c>
      <c r="L214" t="s">
        <v>11</v>
      </c>
      <c r="M214">
        <f>YEAR(Tableau1[[#This Row],[Enregistré le]])</f>
        <v>2020</v>
      </c>
      <c r="N214" s="2" t="str">
        <f t="shared" si="3"/>
        <v>Réponse</v>
      </c>
      <c r="O214" s="2">
        <f>Tableau1[[#This Row],[Attribué le]]-Tableau1[[#This Row],[Enregistré le]]</f>
        <v>0</v>
      </c>
      <c r="P214" s="3" t="str">
        <f>IF(Tableau1[[#This Row],[ATTRIBUTION]]="Appui","15",IF(Tableau1[[#This Row],[ATTRIBUTION]]="Réponse","30","0"))</f>
        <v>30</v>
      </c>
      <c r="Q214" s="2" t="str">
        <f>IF(OR((Tableau1[[#This Row],[Traité le]]&gt;0),(Tableau1[[#This Row],[A/R envoyé le]]&gt;0)),"TRAITE","NON TRAITE")</f>
        <v>TRAITE</v>
      </c>
      <c r="R214" s="2" t="str">
        <f>IF(AND(Tableau1[[#This Row],[ATTRIBUTION]]="Réponse",Tableau1[[#This Row],[A/R envoyé le]]&gt;0),"OUI"," ")</f>
        <v xml:space="preserve"> </v>
      </c>
      <c r="S21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214" s="2">
        <f>IF(Tableau1[[#This Row],[STATUT DE REPONSE]]="TRAITE",MAX(0,Tableau1[[#This Row],[DELAI DE TRAITEMENT]]-Tableau1[[#This Row],[DELAI DE REPONSE]]),$X$1-Tableau1[[#This Row],[Enregistré le]])</f>
        <v>0</v>
      </c>
      <c r="U214" s="2" t="str">
        <f>IF(Tableau1[[#This Row],[DELAI DE SOUFFRANCE]]&gt;0,"Non conforme","Conforme")</f>
        <v>Conforme</v>
      </c>
      <c r="V214" s="2" t="str">
        <f>IF(Tableau1[[#This Row],[Type de courrier]]="Réclamation","Réclamation","")</f>
        <v/>
      </c>
      <c r="X214"/>
      <c r="Y214"/>
    </row>
    <row r="215" spans="2:25" x14ac:dyDescent="0.25">
      <c r="B215" t="s">
        <v>21</v>
      </c>
      <c r="D215">
        <v>20049052</v>
      </c>
      <c r="E215" s="1">
        <v>44111</v>
      </c>
      <c r="F215" s="1">
        <v>44098</v>
      </c>
      <c r="I215" s="1">
        <v>44237</v>
      </c>
      <c r="J215" s="1">
        <v>44111</v>
      </c>
      <c r="L215" t="s">
        <v>11</v>
      </c>
      <c r="M215">
        <f>YEAR(Tableau1[[#This Row],[Enregistré le]])</f>
        <v>2020</v>
      </c>
      <c r="N215" s="2" t="str">
        <f t="shared" si="3"/>
        <v>Réponse</v>
      </c>
      <c r="O215" s="2">
        <f>Tableau1[[#This Row],[Attribué le]]-Tableau1[[#This Row],[Enregistré le]]</f>
        <v>0</v>
      </c>
      <c r="P215" s="3" t="str">
        <f>IF(Tableau1[[#This Row],[ATTRIBUTION]]="Appui","15",IF(Tableau1[[#This Row],[ATTRIBUTION]]="Réponse","30","0"))</f>
        <v>30</v>
      </c>
      <c r="Q215" s="2" t="str">
        <f>IF(OR((Tableau1[[#This Row],[Traité le]]&gt;0),(Tableau1[[#This Row],[A/R envoyé le]]&gt;0)),"TRAITE","NON TRAITE")</f>
        <v>TRAITE</v>
      </c>
      <c r="R215" s="2" t="str">
        <f>IF(AND(Tableau1[[#This Row],[ATTRIBUTION]]="Réponse",Tableau1[[#This Row],[A/R envoyé le]]&gt;0),"OUI"," ")</f>
        <v xml:space="preserve"> </v>
      </c>
      <c r="S21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126</v>
      </c>
      <c r="T215" s="2">
        <f>IF(Tableau1[[#This Row],[STATUT DE REPONSE]]="TRAITE",MAX(0,Tableau1[[#This Row],[DELAI DE TRAITEMENT]]-Tableau1[[#This Row],[DELAI DE REPONSE]]),$X$1-Tableau1[[#This Row],[Enregistré le]])</f>
        <v>96</v>
      </c>
      <c r="U215" s="2" t="str">
        <f>IF(Tableau1[[#This Row],[DELAI DE SOUFFRANCE]]&gt;0,"Non conforme","Conforme")</f>
        <v>Non conforme</v>
      </c>
      <c r="V215" s="2" t="str">
        <f>IF(Tableau1[[#This Row],[Type de courrier]]="Réclamation","Réclamation","")</f>
        <v/>
      </c>
      <c r="X215"/>
      <c r="Y215"/>
    </row>
    <row r="216" spans="2:25" x14ac:dyDescent="0.25">
      <c r="B216" t="s">
        <v>21</v>
      </c>
      <c r="D216">
        <v>20049059</v>
      </c>
      <c r="E216" s="1">
        <v>44111</v>
      </c>
      <c r="F216" s="1">
        <v>44104</v>
      </c>
      <c r="I216" s="1">
        <v>44140</v>
      </c>
      <c r="J216" s="1">
        <v>44111</v>
      </c>
      <c r="L216" t="s">
        <v>11</v>
      </c>
      <c r="M216">
        <f>YEAR(Tableau1[[#This Row],[Enregistré le]])</f>
        <v>2020</v>
      </c>
      <c r="N216" s="2" t="str">
        <f t="shared" si="3"/>
        <v>Réponse</v>
      </c>
      <c r="O216" s="2">
        <f>Tableau1[[#This Row],[Attribué le]]-Tableau1[[#This Row],[Enregistré le]]</f>
        <v>0</v>
      </c>
      <c r="P216" s="3" t="str">
        <f>IF(Tableau1[[#This Row],[ATTRIBUTION]]="Appui","15",IF(Tableau1[[#This Row],[ATTRIBUTION]]="Réponse","30","0"))</f>
        <v>30</v>
      </c>
      <c r="Q216" s="2" t="str">
        <f>IF(OR((Tableau1[[#This Row],[Traité le]]&gt;0),(Tableau1[[#This Row],[A/R envoyé le]]&gt;0)),"TRAITE","NON TRAITE")</f>
        <v>TRAITE</v>
      </c>
      <c r="R216" s="2" t="str">
        <f>IF(AND(Tableau1[[#This Row],[ATTRIBUTION]]="Réponse",Tableau1[[#This Row],[A/R envoyé le]]&gt;0),"OUI"," ")</f>
        <v xml:space="preserve"> </v>
      </c>
      <c r="S21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29</v>
      </c>
      <c r="T216" s="2">
        <f>IF(Tableau1[[#This Row],[STATUT DE REPONSE]]="TRAITE",MAX(0,Tableau1[[#This Row],[DELAI DE TRAITEMENT]]-Tableau1[[#This Row],[DELAI DE REPONSE]]),$X$1-Tableau1[[#This Row],[Enregistré le]])</f>
        <v>0</v>
      </c>
      <c r="U216" s="2" t="str">
        <f>IF(Tableau1[[#This Row],[DELAI DE SOUFFRANCE]]&gt;0,"Non conforme","Conforme")</f>
        <v>Conforme</v>
      </c>
      <c r="V216" s="2" t="str">
        <f>IF(Tableau1[[#This Row],[Type de courrier]]="Réclamation","Réclamation","")</f>
        <v/>
      </c>
      <c r="X216"/>
      <c r="Y216"/>
    </row>
    <row r="217" spans="2:25" x14ac:dyDescent="0.25">
      <c r="B217" t="s">
        <v>21</v>
      </c>
      <c r="D217">
        <v>20049119</v>
      </c>
      <c r="E217" s="1">
        <v>44111</v>
      </c>
      <c r="F217" s="1">
        <v>44105</v>
      </c>
      <c r="I217" s="1">
        <v>44113</v>
      </c>
      <c r="J217" s="1">
        <v>44113</v>
      </c>
      <c r="L217" t="s">
        <v>11</v>
      </c>
      <c r="M217">
        <f>YEAR(Tableau1[[#This Row],[Enregistré le]])</f>
        <v>2020</v>
      </c>
      <c r="N217" s="2" t="str">
        <f t="shared" si="3"/>
        <v>Réponse</v>
      </c>
      <c r="O217" s="2">
        <f>Tableau1[[#This Row],[Attribué le]]-Tableau1[[#This Row],[Enregistré le]]</f>
        <v>2</v>
      </c>
      <c r="P217" s="3" t="str">
        <f>IF(Tableau1[[#This Row],[ATTRIBUTION]]="Appui","15",IF(Tableau1[[#This Row],[ATTRIBUTION]]="Réponse","30","0"))</f>
        <v>30</v>
      </c>
      <c r="Q217" s="2" t="str">
        <f>IF(OR((Tableau1[[#This Row],[Traité le]]&gt;0),(Tableau1[[#This Row],[A/R envoyé le]]&gt;0)),"TRAITE","NON TRAITE")</f>
        <v>TRAITE</v>
      </c>
      <c r="R217" s="2" t="str">
        <f>IF(AND(Tableau1[[#This Row],[ATTRIBUTION]]="Réponse",Tableau1[[#This Row],[A/R envoyé le]]&gt;0),"OUI"," ")</f>
        <v xml:space="preserve"> </v>
      </c>
      <c r="S21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</v>
      </c>
      <c r="T217" s="2">
        <f>IF(Tableau1[[#This Row],[STATUT DE REPONSE]]="TRAITE",MAX(0,Tableau1[[#This Row],[DELAI DE TRAITEMENT]]-Tableau1[[#This Row],[DELAI DE REPONSE]]),$X$1-Tableau1[[#This Row],[Enregistré le]])</f>
        <v>0</v>
      </c>
      <c r="U217" s="2" t="str">
        <f>IF(Tableau1[[#This Row],[DELAI DE SOUFFRANCE]]&gt;0,"Non conforme","Conforme")</f>
        <v>Conforme</v>
      </c>
      <c r="V217" s="2" t="str">
        <f>IF(Tableau1[[#This Row],[Type de courrier]]="Réclamation","Réclamation","")</f>
        <v/>
      </c>
      <c r="X217"/>
      <c r="Y217"/>
    </row>
    <row r="218" spans="2:25" x14ac:dyDescent="0.25">
      <c r="B218" t="s">
        <v>21</v>
      </c>
      <c r="D218" t="s">
        <v>114</v>
      </c>
      <c r="E218" s="1">
        <v>44112</v>
      </c>
      <c r="F218" s="1">
        <v>44105</v>
      </c>
      <c r="I218" s="1">
        <v>44153</v>
      </c>
      <c r="J218" s="1">
        <v>44112</v>
      </c>
      <c r="L218" t="s">
        <v>15</v>
      </c>
      <c r="M218">
        <f>YEAR(Tableau1[[#This Row],[Enregistré le]])</f>
        <v>2020</v>
      </c>
      <c r="N218" s="2" t="str">
        <f t="shared" si="3"/>
        <v>Appui</v>
      </c>
      <c r="O218" s="2">
        <f>Tableau1[[#This Row],[Attribué le]]-Tableau1[[#This Row],[Enregistré le]]</f>
        <v>0</v>
      </c>
      <c r="P218" s="3" t="str">
        <f>IF(Tableau1[[#This Row],[ATTRIBUTION]]="Appui","15",IF(Tableau1[[#This Row],[ATTRIBUTION]]="Réponse","30","0"))</f>
        <v>15</v>
      </c>
      <c r="Q218" s="2" t="str">
        <f>IF(OR((Tableau1[[#This Row],[Traité le]]&gt;0),(Tableau1[[#This Row],[A/R envoyé le]]&gt;0)),"TRAITE","NON TRAITE")</f>
        <v>TRAITE</v>
      </c>
      <c r="R218" s="2" t="str">
        <f>IF(AND(Tableau1[[#This Row],[ATTRIBUTION]]="Réponse",Tableau1[[#This Row],[A/R envoyé le]]&gt;0),"OUI"," ")</f>
        <v xml:space="preserve"> </v>
      </c>
      <c r="S21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41</v>
      </c>
      <c r="T218" s="2">
        <f>IF(Tableau1[[#This Row],[STATUT DE REPONSE]]="TRAITE",MAX(0,Tableau1[[#This Row],[DELAI DE TRAITEMENT]]-Tableau1[[#This Row],[DELAI DE REPONSE]]),$X$1-Tableau1[[#This Row],[Enregistré le]])</f>
        <v>26</v>
      </c>
      <c r="U218" s="2" t="str">
        <f>IF(Tableau1[[#This Row],[DELAI DE SOUFFRANCE]]&gt;0,"Non conforme","Conforme")</f>
        <v>Non conforme</v>
      </c>
      <c r="V218" s="2" t="str">
        <f>IF(Tableau1[[#This Row],[Type de courrier]]="Réclamation","Réclamation","")</f>
        <v/>
      </c>
      <c r="X218"/>
      <c r="Y218"/>
    </row>
    <row r="219" spans="2:25" x14ac:dyDescent="0.25">
      <c r="B219" t="s">
        <v>21</v>
      </c>
      <c r="D219">
        <v>20049469</v>
      </c>
      <c r="E219" s="1">
        <v>44112</v>
      </c>
      <c r="F219" s="1">
        <v>44103</v>
      </c>
      <c r="I219" s="1">
        <v>44218</v>
      </c>
      <c r="J219" s="1">
        <v>44112</v>
      </c>
      <c r="L219" t="s">
        <v>11</v>
      </c>
      <c r="M219">
        <f>YEAR(Tableau1[[#This Row],[Enregistré le]])</f>
        <v>2020</v>
      </c>
      <c r="N219" s="2" t="str">
        <f t="shared" si="3"/>
        <v>Réponse</v>
      </c>
      <c r="O219" s="2">
        <f>Tableau1[[#This Row],[Attribué le]]-Tableau1[[#This Row],[Enregistré le]]</f>
        <v>0</v>
      </c>
      <c r="P219" s="3" t="str">
        <f>IF(Tableau1[[#This Row],[ATTRIBUTION]]="Appui","15",IF(Tableau1[[#This Row],[ATTRIBUTION]]="Réponse","30","0"))</f>
        <v>30</v>
      </c>
      <c r="Q219" s="2" t="str">
        <f>IF(OR((Tableau1[[#This Row],[Traité le]]&gt;0),(Tableau1[[#This Row],[A/R envoyé le]]&gt;0)),"TRAITE","NON TRAITE")</f>
        <v>TRAITE</v>
      </c>
      <c r="R219" s="2" t="str">
        <f>IF(AND(Tableau1[[#This Row],[ATTRIBUTION]]="Réponse",Tableau1[[#This Row],[A/R envoyé le]]&gt;0),"OUI"," ")</f>
        <v xml:space="preserve"> </v>
      </c>
      <c r="S21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106</v>
      </c>
      <c r="T219" s="2">
        <f>IF(Tableau1[[#This Row],[STATUT DE REPONSE]]="TRAITE",MAX(0,Tableau1[[#This Row],[DELAI DE TRAITEMENT]]-Tableau1[[#This Row],[DELAI DE REPONSE]]),$X$1-Tableau1[[#This Row],[Enregistré le]])</f>
        <v>76</v>
      </c>
      <c r="U219" s="2" t="str">
        <f>IF(Tableau1[[#This Row],[DELAI DE SOUFFRANCE]]&gt;0,"Non conforme","Conforme")</f>
        <v>Non conforme</v>
      </c>
      <c r="V219" s="2" t="str">
        <f>IF(Tableau1[[#This Row],[Type de courrier]]="Réclamation","Réclamation","")</f>
        <v/>
      </c>
      <c r="X219"/>
      <c r="Y219"/>
    </row>
    <row r="220" spans="2:25" x14ac:dyDescent="0.25">
      <c r="B220" t="s">
        <v>21</v>
      </c>
      <c r="D220">
        <v>20050003</v>
      </c>
      <c r="E220" s="1">
        <v>44116</v>
      </c>
      <c r="F220" s="1">
        <v>44112</v>
      </c>
      <c r="I220" s="1">
        <v>44117</v>
      </c>
      <c r="J220" s="1">
        <v>44116</v>
      </c>
      <c r="L220" t="s">
        <v>12</v>
      </c>
      <c r="M220">
        <f>YEAR(Tableau1[[#This Row],[Enregistré le]])</f>
        <v>2020</v>
      </c>
      <c r="N220" s="2" t="str">
        <f t="shared" si="3"/>
        <v>Réponse</v>
      </c>
      <c r="O220" s="2">
        <f>Tableau1[[#This Row],[Attribué le]]-Tableau1[[#This Row],[Enregistré le]]</f>
        <v>0</v>
      </c>
      <c r="P220" s="3" t="str">
        <f>IF(Tableau1[[#This Row],[ATTRIBUTION]]="Appui","15",IF(Tableau1[[#This Row],[ATTRIBUTION]]="Réponse","30","0"))</f>
        <v>30</v>
      </c>
      <c r="Q220" s="2" t="str">
        <f>IF(OR((Tableau1[[#This Row],[Traité le]]&gt;0),(Tableau1[[#This Row],[A/R envoyé le]]&gt;0)),"TRAITE","NON TRAITE")</f>
        <v>TRAITE</v>
      </c>
      <c r="R220" s="2" t="str">
        <f>IF(AND(Tableau1[[#This Row],[ATTRIBUTION]]="Réponse",Tableau1[[#This Row],[A/R envoyé le]]&gt;0),"OUI"," ")</f>
        <v xml:space="preserve"> </v>
      </c>
      <c r="S22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220" s="2">
        <f>IF(Tableau1[[#This Row],[STATUT DE REPONSE]]="TRAITE",MAX(0,Tableau1[[#This Row],[DELAI DE TRAITEMENT]]-Tableau1[[#This Row],[DELAI DE REPONSE]]),$X$1-Tableau1[[#This Row],[Enregistré le]])</f>
        <v>0</v>
      </c>
      <c r="U220" s="2" t="str">
        <f>IF(Tableau1[[#This Row],[DELAI DE SOUFFRANCE]]&gt;0,"Non conforme","Conforme")</f>
        <v>Conforme</v>
      </c>
      <c r="V220" s="2" t="str">
        <f>IF(Tableau1[[#This Row],[Type de courrier]]="Réclamation","Réclamation","")</f>
        <v/>
      </c>
      <c r="X220"/>
      <c r="Y220"/>
    </row>
    <row r="221" spans="2:25" x14ac:dyDescent="0.25">
      <c r="B221" t="s">
        <v>21</v>
      </c>
      <c r="D221" t="s">
        <v>115</v>
      </c>
      <c r="E221" s="1">
        <v>44119</v>
      </c>
      <c r="F221" s="1">
        <v>44116</v>
      </c>
      <c r="I221" s="1">
        <v>44153</v>
      </c>
      <c r="J221" s="1">
        <v>44119</v>
      </c>
      <c r="L221" t="s">
        <v>15</v>
      </c>
      <c r="M221">
        <f>YEAR(Tableau1[[#This Row],[Enregistré le]])</f>
        <v>2020</v>
      </c>
      <c r="N221" s="2" t="str">
        <f t="shared" si="3"/>
        <v>Appui</v>
      </c>
      <c r="O221" s="2">
        <f>Tableau1[[#This Row],[Attribué le]]-Tableau1[[#This Row],[Enregistré le]]</f>
        <v>0</v>
      </c>
      <c r="P221" s="3" t="str">
        <f>IF(Tableau1[[#This Row],[ATTRIBUTION]]="Appui","15",IF(Tableau1[[#This Row],[ATTRIBUTION]]="Réponse","30","0"))</f>
        <v>15</v>
      </c>
      <c r="Q221" s="2" t="str">
        <f>IF(OR((Tableau1[[#This Row],[Traité le]]&gt;0),(Tableau1[[#This Row],[A/R envoyé le]]&gt;0)),"TRAITE","NON TRAITE")</f>
        <v>TRAITE</v>
      </c>
      <c r="R221" s="2" t="str">
        <f>IF(AND(Tableau1[[#This Row],[ATTRIBUTION]]="Réponse",Tableau1[[#This Row],[A/R envoyé le]]&gt;0),"OUI"," ")</f>
        <v xml:space="preserve"> </v>
      </c>
      <c r="S22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34</v>
      </c>
      <c r="T221" s="2">
        <f>IF(Tableau1[[#This Row],[STATUT DE REPONSE]]="TRAITE",MAX(0,Tableau1[[#This Row],[DELAI DE TRAITEMENT]]-Tableau1[[#This Row],[DELAI DE REPONSE]]),$X$1-Tableau1[[#This Row],[Enregistré le]])</f>
        <v>19</v>
      </c>
      <c r="U221" s="2" t="str">
        <f>IF(Tableau1[[#This Row],[DELAI DE SOUFFRANCE]]&gt;0,"Non conforme","Conforme")</f>
        <v>Non conforme</v>
      </c>
      <c r="V221" s="2" t="str">
        <f>IF(Tableau1[[#This Row],[Type de courrier]]="Réclamation","Réclamation","")</f>
        <v/>
      </c>
      <c r="X221"/>
      <c r="Y221"/>
    </row>
    <row r="222" spans="2:25" x14ac:dyDescent="0.25">
      <c r="B222" t="s">
        <v>21</v>
      </c>
      <c r="D222">
        <v>20050968</v>
      </c>
      <c r="E222" s="1">
        <v>44119</v>
      </c>
      <c r="F222" s="1">
        <v>44116</v>
      </c>
      <c r="I222" s="1">
        <v>44237</v>
      </c>
      <c r="J222" s="1">
        <v>44132</v>
      </c>
      <c r="L222" t="s">
        <v>11</v>
      </c>
      <c r="M222">
        <f>YEAR(Tableau1[[#This Row],[Enregistré le]])</f>
        <v>2020</v>
      </c>
      <c r="N222" s="2" t="str">
        <f t="shared" si="3"/>
        <v>Réponse</v>
      </c>
      <c r="O222" s="2">
        <f>Tableau1[[#This Row],[Attribué le]]-Tableau1[[#This Row],[Enregistré le]]</f>
        <v>13</v>
      </c>
      <c r="P222" s="3" t="str">
        <f>IF(Tableau1[[#This Row],[ATTRIBUTION]]="Appui","15",IF(Tableau1[[#This Row],[ATTRIBUTION]]="Réponse","30","0"))</f>
        <v>30</v>
      </c>
      <c r="Q222" s="2" t="str">
        <f>IF(OR((Tableau1[[#This Row],[Traité le]]&gt;0),(Tableau1[[#This Row],[A/R envoyé le]]&gt;0)),"TRAITE","NON TRAITE")</f>
        <v>TRAITE</v>
      </c>
      <c r="R222" s="2" t="str">
        <f>IF(AND(Tableau1[[#This Row],[ATTRIBUTION]]="Réponse",Tableau1[[#This Row],[A/R envoyé le]]&gt;0),"OUI"," ")</f>
        <v xml:space="preserve"> </v>
      </c>
      <c r="S22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105</v>
      </c>
      <c r="T222" s="2">
        <f>IF(Tableau1[[#This Row],[STATUT DE REPONSE]]="TRAITE",MAX(0,Tableau1[[#This Row],[DELAI DE TRAITEMENT]]-Tableau1[[#This Row],[DELAI DE REPONSE]]),$X$1-Tableau1[[#This Row],[Enregistré le]])</f>
        <v>75</v>
      </c>
      <c r="U222" s="2" t="str">
        <f>IF(Tableau1[[#This Row],[DELAI DE SOUFFRANCE]]&gt;0,"Non conforme","Conforme")</f>
        <v>Non conforme</v>
      </c>
      <c r="V222" s="2" t="str">
        <f>IF(Tableau1[[#This Row],[Type de courrier]]="Réclamation","Réclamation","")</f>
        <v/>
      </c>
      <c r="X222"/>
      <c r="Y222"/>
    </row>
    <row r="223" spans="2:25" x14ac:dyDescent="0.25">
      <c r="B223" t="s">
        <v>21</v>
      </c>
      <c r="D223" t="s">
        <v>116</v>
      </c>
      <c r="E223" s="1">
        <v>44123</v>
      </c>
      <c r="F223" s="1">
        <v>44117</v>
      </c>
      <c r="I223" s="1">
        <v>44194</v>
      </c>
      <c r="J223" s="1">
        <v>44127</v>
      </c>
      <c r="L223" t="s">
        <v>11</v>
      </c>
      <c r="M223">
        <f>YEAR(Tableau1[[#This Row],[Enregistré le]])</f>
        <v>2020</v>
      </c>
      <c r="N223" s="2" t="str">
        <f t="shared" si="3"/>
        <v>Réponse</v>
      </c>
      <c r="O223" s="2">
        <f>Tableau1[[#This Row],[Attribué le]]-Tableau1[[#This Row],[Enregistré le]]</f>
        <v>4</v>
      </c>
      <c r="P223" s="3" t="str">
        <f>IF(Tableau1[[#This Row],[ATTRIBUTION]]="Appui","15",IF(Tableau1[[#This Row],[ATTRIBUTION]]="Réponse","30","0"))</f>
        <v>30</v>
      </c>
      <c r="Q223" s="2" t="str">
        <f>IF(OR((Tableau1[[#This Row],[Traité le]]&gt;0),(Tableau1[[#This Row],[A/R envoyé le]]&gt;0)),"TRAITE","NON TRAITE")</f>
        <v>TRAITE</v>
      </c>
      <c r="R223" s="2" t="str">
        <f>IF(AND(Tableau1[[#This Row],[ATTRIBUTION]]="Réponse",Tableau1[[#This Row],[A/R envoyé le]]&gt;0),"OUI"," ")</f>
        <v xml:space="preserve"> </v>
      </c>
      <c r="S22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67</v>
      </c>
      <c r="T223" s="2">
        <f>IF(Tableau1[[#This Row],[STATUT DE REPONSE]]="TRAITE",MAX(0,Tableau1[[#This Row],[DELAI DE TRAITEMENT]]-Tableau1[[#This Row],[DELAI DE REPONSE]]),$X$1-Tableau1[[#This Row],[Enregistré le]])</f>
        <v>37</v>
      </c>
      <c r="U223" s="2" t="str">
        <f>IF(Tableau1[[#This Row],[DELAI DE SOUFFRANCE]]&gt;0,"Non conforme","Conforme")</f>
        <v>Non conforme</v>
      </c>
      <c r="V223" s="2" t="str">
        <f>IF(Tableau1[[#This Row],[Type de courrier]]="Réclamation","Réclamation","")</f>
        <v/>
      </c>
      <c r="X223"/>
      <c r="Y223"/>
    </row>
    <row r="224" spans="2:25" x14ac:dyDescent="0.25">
      <c r="B224" t="s">
        <v>21</v>
      </c>
      <c r="D224">
        <v>20057780</v>
      </c>
      <c r="E224" s="1">
        <v>44124</v>
      </c>
      <c r="F224" s="1">
        <v>44120</v>
      </c>
      <c r="I224" s="1">
        <v>44636</v>
      </c>
      <c r="J224" s="1">
        <v>44124</v>
      </c>
      <c r="L224" t="s">
        <v>12</v>
      </c>
      <c r="M224">
        <f>YEAR(Tableau1[[#This Row],[Enregistré le]])</f>
        <v>2020</v>
      </c>
      <c r="N224" s="2" t="str">
        <f t="shared" si="3"/>
        <v>Réponse</v>
      </c>
      <c r="O224" s="2">
        <f>Tableau1[[#This Row],[Attribué le]]-Tableau1[[#This Row],[Enregistré le]]</f>
        <v>0</v>
      </c>
      <c r="P224" s="3" t="str">
        <f>IF(Tableau1[[#This Row],[ATTRIBUTION]]="Appui","15",IF(Tableau1[[#This Row],[ATTRIBUTION]]="Réponse","30","0"))</f>
        <v>30</v>
      </c>
      <c r="Q224" s="2" t="str">
        <f>IF(OR((Tableau1[[#This Row],[Traité le]]&gt;0),(Tableau1[[#This Row],[A/R envoyé le]]&gt;0)),"TRAITE","NON TRAITE")</f>
        <v>TRAITE</v>
      </c>
      <c r="R224" s="2" t="str">
        <f>IF(AND(Tableau1[[#This Row],[ATTRIBUTION]]="Réponse",Tableau1[[#This Row],[A/R envoyé le]]&gt;0),"OUI"," ")</f>
        <v xml:space="preserve"> </v>
      </c>
      <c r="S22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512</v>
      </c>
      <c r="T224" s="2">
        <f>IF(Tableau1[[#This Row],[STATUT DE REPONSE]]="TRAITE",MAX(0,Tableau1[[#This Row],[DELAI DE TRAITEMENT]]-Tableau1[[#This Row],[DELAI DE REPONSE]]),$X$1-Tableau1[[#This Row],[Enregistré le]])</f>
        <v>482</v>
      </c>
      <c r="U224" s="2" t="str">
        <f>IF(Tableau1[[#This Row],[DELAI DE SOUFFRANCE]]&gt;0,"Non conforme","Conforme")</f>
        <v>Non conforme</v>
      </c>
      <c r="V224" s="2" t="str">
        <f>IF(Tableau1[[#This Row],[Type de courrier]]="Réclamation","Réclamation","")</f>
        <v/>
      </c>
      <c r="X224"/>
      <c r="Y224"/>
    </row>
    <row r="225" spans="2:25" x14ac:dyDescent="0.25">
      <c r="B225" t="s">
        <v>21</v>
      </c>
      <c r="D225">
        <v>20058533</v>
      </c>
      <c r="E225" s="1">
        <v>44127</v>
      </c>
      <c r="F225" s="1">
        <v>44119</v>
      </c>
      <c r="I225" s="1">
        <v>44130</v>
      </c>
      <c r="J225" s="1">
        <v>44917</v>
      </c>
      <c r="L225" t="s">
        <v>32</v>
      </c>
      <c r="M225">
        <f>YEAR(Tableau1[[#This Row],[Enregistré le]])</f>
        <v>2020</v>
      </c>
      <c r="N225" s="2" t="str">
        <f t="shared" si="3"/>
        <v>Info</v>
      </c>
      <c r="O225" s="2">
        <f>Tableau1[[#This Row],[Attribué le]]-Tableau1[[#This Row],[Enregistré le]]</f>
        <v>790</v>
      </c>
      <c r="P225" s="3" t="str">
        <f>IF(Tableau1[[#This Row],[ATTRIBUTION]]="Appui","15",IF(Tableau1[[#This Row],[ATTRIBUTION]]="Réponse","30","0"))</f>
        <v>0</v>
      </c>
      <c r="Q225" s="2" t="str">
        <f>IF(OR((Tableau1[[#This Row],[Traité le]]&gt;0),(Tableau1[[#This Row],[A/R envoyé le]]&gt;0)),"TRAITE","NON TRAITE")</f>
        <v>TRAITE</v>
      </c>
      <c r="R225" s="2" t="str">
        <f>IF(AND(Tableau1[[#This Row],[ATTRIBUTION]]="Réponse",Tableau1[[#This Row],[A/R envoyé le]]&gt;0),"OUI"," ")</f>
        <v xml:space="preserve"> </v>
      </c>
      <c r="S22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</v>
      </c>
      <c r="T225" s="2">
        <f>IF(Tableau1[[#This Row],[STATUT DE REPONSE]]="TRAITE",MAX(0,Tableau1[[#This Row],[DELAI DE TRAITEMENT]]-Tableau1[[#This Row],[DELAI DE REPONSE]]),$X$1-Tableau1[[#This Row],[Enregistré le]])</f>
        <v>3</v>
      </c>
      <c r="U225" s="2" t="str">
        <f>IF(Tableau1[[#This Row],[DELAI DE SOUFFRANCE]]&gt;0,"Non conforme","Conforme")</f>
        <v>Non conforme</v>
      </c>
      <c r="V225" s="2" t="str">
        <f>IF(Tableau1[[#This Row],[Type de courrier]]="Réclamation","Réclamation","")</f>
        <v/>
      </c>
      <c r="X225"/>
      <c r="Y225"/>
    </row>
    <row r="226" spans="2:25" x14ac:dyDescent="0.25">
      <c r="B226" t="s">
        <v>21</v>
      </c>
      <c r="D226" t="s">
        <v>117</v>
      </c>
      <c r="E226" s="1">
        <v>44131</v>
      </c>
      <c r="F226" s="1">
        <v>44126</v>
      </c>
      <c r="I226" s="1">
        <v>44266</v>
      </c>
      <c r="J226" s="1">
        <v>44134</v>
      </c>
      <c r="L226" t="s">
        <v>15</v>
      </c>
      <c r="M226">
        <f>YEAR(Tableau1[[#This Row],[Enregistré le]])</f>
        <v>2020</v>
      </c>
      <c r="N226" s="2" t="str">
        <f t="shared" si="3"/>
        <v>Appui</v>
      </c>
      <c r="O226" s="2">
        <f>Tableau1[[#This Row],[Attribué le]]-Tableau1[[#This Row],[Enregistré le]]</f>
        <v>3</v>
      </c>
      <c r="P226" s="3" t="str">
        <f>IF(Tableau1[[#This Row],[ATTRIBUTION]]="Appui","15",IF(Tableau1[[#This Row],[ATTRIBUTION]]="Réponse","30","0"))</f>
        <v>15</v>
      </c>
      <c r="Q226" s="2" t="str">
        <f>IF(OR((Tableau1[[#This Row],[Traité le]]&gt;0),(Tableau1[[#This Row],[A/R envoyé le]]&gt;0)),"TRAITE","NON TRAITE")</f>
        <v>TRAITE</v>
      </c>
      <c r="R226" s="2" t="str">
        <f>IF(AND(Tableau1[[#This Row],[ATTRIBUTION]]="Réponse",Tableau1[[#This Row],[A/R envoyé le]]&gt;0),"OUI"," ")</f>
        <v xml:space="preserve"> </v>
      </c>
      <c r="S22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132</v>
      </c>
      <c r="T226" s="2">
        <f>IF(Tableau1[[#This Row],[STATUT DE REPONSE]]="TRAITE",MAX(0,Tableau1[[#This Row],[DELAI DE TRAITEMENT]]-Tableau1[[#This Row],[DELAI DE REPONSE]]),$X$1-Tableau1[[#This Row],[Enregistré le]])</f>
        <v>117</v>
      </c>
      <c r="U226" s="2" t="str">
        <f>IF(Tableau1[[#This Row],[DELAI DE SOUFFRANCE]]&gt;0,"Non conforme","Conforme")</f>
        <v>Non conforme</v>
      </c>
      <c r="V226" s="2" t="str">
        <f>IF(Tableau1[[#This Row],[Type de courrier]]="Réclamation","Réclamation","")</f>
        <v/>
      </c>
      <c r="X226"/>
      <c r="Y226"/>
    </row>
    <row r="227" spans="2:25" x14ac:dyDescent="0.25">
      <c r="B227" t="s">
        <v>21</v>
      </c>
      <c r="D227" t="s">
        <v>118</v>
      </c>
      <c r="E227" s="1">
        <v>44138</v>
      </c>
      <c r="F227" s="1">
        <v>44134</v>
      </c>
      <c r="I227" s="1">
        <v>44173</v>
      </c>
      <c r="J227" s="1">
        <v>44139</v>
      </c>
      <c r="L227" t="s">
        <v>15</v>
      </c>
      <c r="M227">
        <f>YEAR(Tableau1[[#This Row],[Enregistré le]])</f>
        <v>2020</v>
      </c>
      <c r="N227" s="2" t="str">
        <f t="shared" si="3"/>
        <v>Appui</v>
      </c>
      <c r="O227" s="2">
        <f>Tableau1[[#This Row],[Attribué le]]-Tableau1[[#This Row],[Enregistré le]]</f>
        <v>1</v>
      </c>
      <c r="P227" s="3" t="str">
        <f>IF(Tableau1[[#This Row],[ATTRIBUTION]]="Appui","15",IF(Tableau1[[#This Row],[ATTRIBUTION]]="Réponse","30","0"))</f>
        <v>15</v>
      </c>
      <c r="Q227" s="2" t="str">
        <f>IF(OR((Tableau1[[#This Row],[Traité le]]&gt;0),(Tableau1[[#This Row],[A/R envoyé le]]&gt;0)),"TRAITE","NON TRAITE")</f>
        <v>TRAITE</v>
      </c>
      <c r="R227" s="2" t="str">
        <f>IF(AND(Tableau1[[#This Row],[ATTRIBUTION]]="Réponse",Tableau1[[#This Row],[A/R envoyé le]]&gt;0),"OUI"," ")</f>
        <v xml:space="preserve"> </v>
      </c>
      <c r="S22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34</v>
      </c>
      <c r="T227" s="2">
        <f>IF(Tableau1[[#This Row],[STATUT DE REPONSE]]="TRAITE",MAX(0,Tableau1[[#This Row],[DELAI DE TRAITEMENT]]-Tableau1[[#This Row],[DELAI DE REPONSE]]),$X$1-Tableau1[[#This Row],[Enregistré le]])</f>
        <v>19</v>
      </c>
      <c r="U227" s="2" t="str">
        <f>IF(Tableau1[[#This Row],[DELAI DE SOUFFRANCE]]&gt;0,"Non conforme","Conforme")</f>
        <v>Non conforme</v>
      </c>
      <c r="V227" s="2" t="str">
        <f>IF(Tableau1[[#This Row],[Type de courrier]]="Réclamation","Réclamation","")</f>
        <v/>
      </c>
      <c r="X227"/>
      <c r="Y227"/>
    </row>
    <row r="228" spans="2:25" x14ac:dyDescent="0.25">
      <c r="B228" t="s">
        <v>21</v>
      </c>
      <c r="D228">
        <v>20061414</v>
      </c>
      <c r="E228" s="1">
        <v>44145</v>
      </c>
      <c r="F228" s="1">
        <v>44127</v>
      </c>
      <c r="I228" s="1">
        <v>44211</v>
      </c>
      <c r="J228" s="1">
        <v>44145</v>
      </c>
      <c r="L228" t="s">
        <v>11</v>
      </c>
      <c r="M228">
        <f>YEAR(Tableau1[[#This Row],[Enregistré le]])</f>
        <v>2020</v>
      </c>
      <c r="N228" s="2" t="str">
        <f t="shared" si="3"/>
        <v>Réponse</v>
      </c>
      <c r="O228" s="2">
        <f>Tableau1[[#This Row],[Attribué le]]-Tableau1[[#This Row],[Enregistré le]]</f>
        <v>0</v>
      </c>
      <c r="P228" s="3" t="str">
        <f>IF(Tableau1[[#This Row],[ATTRIBUTION]]="Appui","15",IF(Tableau1[[#This Row],[ATTRIBUTION]]="Réponse","30","0"))</f>
        <v>30</v>
      </c>
      <c r="Q228" s="2" t="str">
        <f>IF(OR((Tableau1[[#This Row],[Traité le]]&gt;0),(Tableau1[[#This Row],[A/R envoyé le]]&gt;0)),"TRAITE","NON TRAITE")</f>
        <v>TRAITE</v>
      </c>
      <c r="R228" s="2" t="str">
        <f>IF(AND(Tableau1[[#This Row],[ATTRIBUTION]]="Réponse",Tableau1[[#This Row],[A/R envoyé le]]&gt;0),"OUI"," ")</f>
        <v xml:space="preserve"> </v>
      </c>
      <c r="S22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66</v>
      </c>
      <c r="T228" s="2">
        <f>IF(Tableau1[[#This Row],[STATUT DE REPONSE]]="TRAITE",MAX(0,Tableau1[[#This Row],[DELAI DE TRAITEMENT]]-Tableau1[[#This Row],[DELAI DE REPONSE]]),$X$1-Tableau1[[#This Row],[Enregistré le]])</f>
        <v>36</v>
      </c>
      <c r="U228" s="2" t="str">
        <f>IF(Tableau1[[#This Row],[DELAI DE SOUFFRANCE]]&gt;0,"Non conforme","Conforme")</f>
        <v>Non conforme</v>
      </c>
      <c r="V228" s="2" t="str">
        <f>IF(Tableau1[[#This Row],[Type de courrier]]="Réclamation","Réclamation","")</f>
        <v/>
      </c>
      <c r="X228"/>
      <c r="Y228"/>
    </row>
    <row r="229" spans="2:25" x14ac:dyDescent="0.25">
      <c r="B229" t="s">
        <v>21</v>
      </c>
      <c r="D229">
        <v>20061417</v>
      </c>
      <c r="E229" s="1">
        <v>44145</v>
      </c>
      <c r="F229" s="1">
        <v>44139</v>
      </c>
      <c r="I229" s="1">
        <v>44193</v>
      </c>
      <c r="J229" s="1">
        <v>44145</v>
      </c>
      <c r="L229" t="s">
        <v>12</v>
      </c>
      <c r="M229">
        <f>YEAR(Tableau1[[#This Row],[Enregistré le]])</f>
        <v>2020</v>
      </c>
      <c r="N229" s="2" t="str">
        <f t="shared" si="3"/>
        <v>Réponse</v>
      </c>
      <c r="O229" s="2">
        <f>Tableau1[[#This Row],[Attribué le]]-Tableau1[[#This Row],[Enregistré le]]</f>
        <v>0</v>
      </c>
      <c r="P229" s="3" t="str">
        <f>IF(Tableau1[[#This Row],[ATTRIBUTION]]="Appui","15",IF(Tableau1[[#This Row],[ATTRIBUTION]]="Réponse","30","0"))</f>
        <v>30</v>
      </c>
      <c r="Q229" s="2" t="str">
        <f>IF(OR((Tableau1[[#This Row],[Traité le]]&gt;0),(Tableau1[[#This Row],[A/R envoyé le]]&gt;0)),"TRAITE","NON TRAITE")</f>
        <v>TRAITE</v>
      </c>
      <c r="R229" s="2" t="str">
        <f>IF(AND(Tableau1[[#This Row],[ATTRIBUTION]]="Réponse",Tableau1[[#This Row],[A/R envoyé le]]&gt;0),"OUI"," ")</f>
        <v xml:space="preserve"> </v>
      </c>
      <c r="S22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48</v>
      </c>
      <c r="T229" s="2">
        <f>IF(Tableau1[[#This Row],[STATUT DE REPONSE]]="TRAITE",MAX(0,Tableau1[[#This Row],[DELAI DE TRAITEMENT]]-Tableau1[[#This Row],[DELAI DE REPONSE]]),$X$1-Tableau1[[#This Row],[Enregistré le]])</f>
        <v>18</v>
      </c>
      <c r="U229" s="2" t="str">
        <f>IF(Tableau1[[#This Row],[DELAI DE SOUFFRANCE]]&gt;0,"Non conforme","Conforme")</f>
        <v>Non conforme</v>
      </c>
      <c r="V229" s="2" t="str">
        <f>IF(Tableau1[[#This Row],[Type de courrier]]="Réclamation","Réclamation","")</f>
        <v/>
      </c>
      <c r="X229"/>
      <c r="Y229"/>
    </row>
    <row r="230" spans="2:25" x14ac:dyDescent="0.25">
      <c r="B230" t="s">
        <v>21</v>
      </c>
      <c r="D230">
        <v>20061447</v>
      </c>
      <c r="E230" s="1">
        <v>44145</v>
      </c>
      <c r="F230" s="1">
        <v>44132</v>
      </c>
      <c r="I230" s="1">
        <v>44145</v>
      </c>
      <c r="J230" s="1">
        <v>44145</v>
      </c>
      <c r="L230" t="s">
        <v>11</v>
      </c>
      <c r="M230">
        <f>YEAR(Tableau1[[#This Row],[Enregistré le]])</f>
        <v>2020</v>
      </c>
      <c r="N230" s="2" t="str">
        <f t="shared" si="3"/>
        <v>Réponse</v>
      </c>
      <c r="O230" s="2">
        <f>Tableau1[[#This Row],[Attribué le]]-Tableau1[[#This Row],[Enregistré le]]</f>
        <v>0</v>
      </c>
      <c r="P230" s="3" t="str">
        <f>IF(Tableau1[[#This Row],[ATTRIBUTION]]="Appui","15",IF(Tableau1[[#This Row],[ATTRIBUTION]]="Réponse","30","0"))</f>
        <v>30</v>
      </c>
      <c r="Q230" s="2" t="str">
        <f>IF(OR((Tableau1[[#This Row],[Traité le]]&gt;0),(Tableau1[[#This Row],[A/R envoyé le]]&gt;0)),"TRAITE","NON TRAITE")</f>
        <v>TRAITE</v>
      </c>
      <c r="R230" s="2" t="str">
        <f>IF(AND(Tableau1[[#This Row],[ATTRIBUTION]]="Réponse",Tableau1[[#This Row],[A/R envoyé le]]&gt;0),"OUI"," ")</f>
        <v xml:space="preserve"> </v>
      </c>
      <c r="S23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230" s="2">
        <f>IF(Tableau1[[#This Row],[STATUT DE REPONSE]]="TRAITE",MAX(0,Tableau1[[#This Row],[DELAI DE TRAITEMENT]]-Tableau1[[#This Row],[DELAI DE REPONSE]]),$X$1-Tableau1[[#This Row],[Enregistré le]])</f>
        <v>0</v>
      </c>
      <c r="U230" s="2" t="str">
        <f>IF(Tableau1[[#This Row],[DELAI DE SOUFFRANCE]]&gt;0,"Non conforme","Conforme")</f>
        <v>Conforme</v>
      </c>
      <c r="V230" s="2" t="str">
        <f>IF(Tableau1[[#This Row],[Type de courrier]]="Réclamation","Réclamation","")</f>
        <v/>
      </c>
      <c r="X230"/>
      <c r="Y230"/>
    </row>
    <row r="231" spans="2:25" x14ac:dyDescent="0.25">
      <c r="B231" t="s">
        <v>21</v>
      </c>
      <c r="D231" t="s">
        <v>119</v>
      </c>
      <c r="E231" s="1">
        <v>44147</v>
      </c>
      <c r="F231" s="1">
        <v>44133</v>
      </c>
      <c r="H231" t="s">
        <v>17</v>
      </c>
      <c r="I231" s="1">
        <v>44147</v>
      </c>
      <c r="J231" s="1">
        <v>44917</v>
      </c>
      <c r="L231" t="s">
        <v>11</v>
      </c>
      <c r="M231">
        <f>YEAR(Tableau1[[#This Row],[Enregistré le]])</f>
        <v>2020</v>
      </c>
      <c r="N231" s="2" t="str">
        <f t="shared" si="3"/>
        <v>Réponse</v>
      </c>
      <c r="O231" s="2">
        <f>Tableau1[[#This Row],[Attribué le]]-Tableau1[[#This Row],[Enregistré le]]</f>
        <v>770</v>
      </c>
      <c r="P231" s="3" t="str">
        <f>IF(Tableau1[[#This Row],[ATTRIBUTION]]="Appui","15",IF(Tableau1[[#This Row],[ATTRIBUTION]]="Réponse","30","0"))</f>
        <v>30</v>
      </c>
      <c r="Q231" s="2" t="str">
        <f>IF(OR((Tableau1[[#This Row],[Traité le]]&gt;0),(Tableau1[[#This Row],[A/R envoyé le]]&gt;0)),"TRAITE","NON TRAITE")</f>
        <v>TRAITE</v>
      </c>
      <c r="R231" s="2" t="str">
        <f>IF(AND(Tableau1[[#This Row],[ATTRIBUTION]]="Réponse",Tableau1[[#This Row],[A/R envoyé le]]&gt;0),"OUI"," ")</f>
        <v xml:space="preserve"> </v>
      </c>
      <c r="S23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231" s="2">
        <f>IF(Tableau1[[#This Row],[STATUT DE REPONSE]]="TRAITE",MAX(0,Tableau1[[#This Row],[DELAI DE TRAITEMENT]]-Tableau1[[#This Row],[DELAI DE REPONSE]]),$X$1-Tableau1[[#This Row],[Enregistré le]])</f>
        <v>0</v>
      </c>
      <c r="U231" s="2" t="str">
        <f>IF(Tableau1[[#This Row],[DELAI DE SOUFFRANCE]]&gt;0,"Non conforme","Conforme")</f>
        <v>Conforme</v>
      </c>
      <c r="V231" s="2" t="str">
        <f>IF(Tableau1[[#This Row],[Type de courrier]]="Réclamation","Réclamation","")</f>
        <v/>
      </c>
      <c r="X231"/>
      <c r="Y231"/>
    </row>
    <row r="232" spans="2:25" x14ac:dyDescent="0.25">
      <c r="B232" t="s">
        <v>21</v>
      </c>
      <c r="D232">
        <v>20063010</v>
      </c>
      <c r="E232" s="1">
        <v>44153</v>
      </c>
      <c r="F232" s="1">
        <v>44140</v>
      </c>
      <c r="I232" s="1">
        <v>44805</v>
      </c>
      <c r="J232" s="1">
        <v>44153</v>
      </c>
      <c r="L232" t="s">
        <v>11</v>
      </c>
      <c r="M232">
        <f>YEAR(Tableau1[[#This Row],[Enregistré le]])</f>
        <v>2020</v>
      </c>
      <c r="N232" s="2" t="str">
        <f t="shared" si="3"/>
        <v>Réponse</v>
      </c>
      <c r="O232" s="2">
        <f>Tableau1[[#This Row],[Attribué le]]-Tableau1[[#This Row],[Enregistré le]]</f>
        <v>0</v>
      </c>
      <c r="P232" s="3" t="str">
        <f>IF(Tableau1[[#This Row],[ATTRIBUTION]]="Appui","15",IF(Tableau1[[#This Row],[ATTRIBUTION]]="Réponse","30","0"))</f>
        <v>30</v>
      </c>
      <c r="Q232" s="2" t="str">
        <f>IF(OR((Tableau1[[#This Row],[Traité le]]&gt;0),(Tableau1[[#This Row],[A/R envoyé le]]&gt;0)),"TRAITE","NON TRAITE")</f>
        <v>TRAITE</v>
      </c>
      <c r="R232" s="2" t="str">
        <f>IF(AND(Tableau1[[#This Row],[ATTRIBUTION]]="Réponse",Tableau1[[#This Row],[A/R envoyé le]]&gt;0),"OUI"," ")</f>
        <v xml:space="preserve"> </v>
      </c>
      <c r="S23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652</v>
      </c>
      <c r="T232" s="2">
        <f>IF(Tableau1[[#This Row],[STATUT DE REPONSE]]="TRAITE",MAX(0,Tableau1[[#This Row],[DELAI DE TRAITEMENT]]-Tableau1[[#This Row],[DELAI DE REPONSE]]),$X$1-Tableau1[[#This Row],[Enregistré le]])</f>
        <v>622</v>
      </c>
      <c r="U232" s="2" t="str">
        <f>IF(Tableau1[[#This Row],[DELAI DE SOUFFRANCE]]&gt;0,"Non conforme","Conforme")</f>
        <v>Non conforme</v>
      </c>
      <c r="V232" s="2" t="str">
        <f>IF(Tableau1[[#This Row],[Type de courrier]]="Réclamation","Réclamation","")</f>
        <v/>
      </c>
      <c r="X232"/>
      <c r="Y232"/>
    </row>
    <row r="233" spans="2:25" x14ac:dyDescent="0.25">
      <c r="B233" t="s">
        <v>21</v>
      </c>
      <c r="D233">
        <v>20063240</v>
      </c>
      <c r="E233" s="1">
        <v>44154</v>
      </c>
      <c r="F233" s="1">
        <v>44145</v>
      </c>
      <c r="I233" s="1">
        <v>44158</v>
      </c>
      <c r="J233" s="1">
        <v>44917</v>
      </c>
      <c r="L233" t="s">
        <v>11</v>
      </c>
      <c r="M233">
        <f>YEAR(Tableau1[[#This Row],[Enregistré le]])</f>
        <v>2020</v>
      </c>
      <c r="N233" s="2" t="str">
        <f t="shared" si="3"/>
        <v>Réponse</v>
      </c>
      <c r="O233" s="2">
        <f>Tableau1[[#This Row],[Attribué le]]-Tableau1[[#This Row],[Enregistré le]]</f>
        <v>763</v>
      </c>
      <c r="P233" s="3" t="str">
        <f>IF(Tableau1[[#This Row],[ATTRIBUTION]]="Appui","15",IF(Tableau1[[#This Row],[ATTRIBUTION]]="Réponse","30","0"))</f>
        <v>30</v>
      </c>
      <c r="Q233" s="2" t="str">
        <f>IF(OR((Tableau1[[#This Row],[Traité le]]&gt;0),(Tableau1[[#This Row],[A/R envoyé le]]&gt;0)),"TRAITE","NON TRAITE")</f>
        <v>TRAITE</v>
      </c>
      <c r="R233" s="2" t="str">
        <f>IF(AND(Tableau1[[#This Row],[ATTRIBUTION]]="Réponse",Tableau1[[#This Row],[A/R envoyé le]]&gt;0),"OUI"," ")</f>
        <v xml:space="preserve"> </v>
      </c>
      <c r="S23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</v>
      </c>
      <c r="T233" s="2">
        <f>IF(Tableau1[[#This Row],[STATUT DE REPONSE]]="TRAITE",MAX(0,Tableau1[[#This Row],[DELAI DE TRAITEMENT]]-Tableau1[[#This Row],[DELAI DE REPONSE]]),$X$1-Tableau1[[#This Row],[Enregistré le]])</f>
        <v>0</v>
      </c>
      <c r="U233" s="2" t="str">
        <f>IF(Tableau1[[#This Row],[DELAI DE SOUFFRANCE]]&gt;0,"Non conforme","Conforme")</f>
        <v>Conforme</v>
      </c>
      <c r="V233" s="2" t="str">
        <f>IF(Tableau1[[#This Row],[Type de courrier]]="Réclamation","Réclamation","")</f>
        <v/>
      </c>
      <c r="X233"/>
      <c r="Y233"/>
    </row>
    <row r="234" spans="2:25" x14ac:dyDescent="0.25">
      <c r="B234" t="s">
        <v>21</v>
      </c>
      <c r="D234">
        <v>20063457</v>
      </c>
      <c r="E234" s="1">
        <v>44155</v>
      </c>
      <c r="F234" s="1">
        <v>44145</v>
      </c>
      <c r="I234" s="1">
        <v>44158</v>
      </c>
      <c r="J234" s="1">
        <v>44155</v>
      </c>
      <c r="L234" t="s">
        <v>32</v>
      </c>
      <c r="M234">
        <f>YEAR(Tableau1[[#This Row],[Enregistré le]])</f>
        <v>2020</v>
      </c>
      <c r="N234" s="2" t="str">
        <f t="shared" si="3"/>
        <v>Info</v>
      </c>
      <c r="O234" s="2">
        <f>Tableau1[[#This Row],[Attribué le]]-Tableau1[[#This Row],[Enregistré le]]</f>
        <v>0</v>
      </c>
      <c r="P234" s="3" t="str">
        <f>IF(Tableau1[[#This Row],[ATTRIBUTION]]="Appui","15",IF(Tableau1[[#This Row],[ATTRIBUTION]]="Réponse","30","0"))</f>
        <v>0</v>
      </c>
      <c r="Q234" s="2" t="str">
        <f>IF(OR((Tableau1[[#This Row],[Traité le]]&gt;0),(Tableau1[[#This Row],[A/R envoyé le]]&gt;0)),"TRAITE","NON TRAITE")</f>
        <v>TRAITE</v>
      </c>
      <c r="R234" s="2" t="str">
        <f>IF(AND(Tableau1[[#This Row],[ATTRIBUTION]]="Réponse",Tableau1[[#This Row],[A/R envoyé le]]&gt;0),"OUI"," ")</f>
        <v xml:space="preserve"> </v>
      </c>
      <c r="S23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</v>
      </c>
      <c r="T234" s="2">
        <f>IF(Tableau1[[#This Row],[STATUT DE REPONSE]]="TRAITE",MAX(0,Tableau1[[#This Row],[DELAI DE TRAITEMENT]]-Tableau1[[#This Row],[DELAI DE REPONSE]]),$X$1-Tableau1[[#This Row],[Enregistré le]])</f>
        <v>3</v>
      </c>
      <c r="U234" s="2" t="str">
        <f>IF(Tableau1[[#This Row],[DELAI DE SOUFFRANCE]]&gt;0,"Non conforme","Conforme")</f>
        <v>Non conforme</v>
      </c>
      <c r="V234" s="2" t="str">
        <f>IF(Tableau1[[#This Row],[Type de courrier]]="Réclamation","Réclamation","")</f>
        <v/>
      </c>
      <c r="X234"/>
      <c r="Y234"/>
    </row>
    <row r="235" spans="2:25" x14ac:dyDescent="0.25">
      <c r="B235" t="s">
        <v>21</v>
      </c>
      <c r="D235" t="s">
        <v>120</v>
      </c>
      <c r="E235" s="1">
        <v>44158</v>
      </c>
      <c r="F235" s="1">
        <v>44151</v>
      </c>
      <c r="I235" s="1">
        <v>44188</v>
      </c>
      <c r="J235" s="1">
        <v>44917</v>
      </c>
      <c r="L235" t="s">
        <v>11</v>
      </c>
      <c r="M235">
        <f>YEAR(Tableau1[[#This Row],[Enregistré le]])</f>
        <v>2020</v>
      </c>
      <c r="N235" s="2" t="str">
        <f t="shared" si="3"/>
        <v>Réponse</v>
      </c>
      <c r="O235" s="2">
        <f>Tableau1[[#This Row],[Attribué le]]-Tableau1[[#This Row],[Enregistré le]]</f>
        <v>759</v>
      </c>
      <c r="P235" s="3" t="str">
        <f>IF(Tableau1[[#This Row],[ATTRIBUTION]]="Appui","15",IF(Tableau1[[#This Row],[ATTRIBUTION]]="Réponse","30","0"))</f>
        <v>30</v>
      </c>
      <c r="Q235" s="2" t="str">
        <f>IF(OR((Tableau1[[#This Row],[Traité le]]&gt;0),(Tableau1[[#This Row],[A/R envoyé le]]&gt;0)),"TRAITE","NON TRAITE")</f>
        <v>TRAITE</v>
      </c>
      <c r="R235" s="2" t="str">
        <f>IF(AND(Tableau1[[#This Row],[ATTRIBUTION]]="Réponse",Tableau1[[#This Row],[A/R envoyé le]]&gt;0),"OUI"," ")</f>
        <v xml:space="preserve"> </v>
      </c>
      <c r="S23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30</v>
      </c>
      <c r="T235" s="2">
        <f>IF(Tableau1[[#This Row],[STATUT DE REPONSE]]="TRAITE",MAX(0,Tableau1[[#This Row],[DELAI DE TRAITEMENT]]-Tableau1[[#This Row],[DELAI DE REPONSE]]),$X$1-Tableau1[[#This Row],[Enregistré le]])</f>
        <v>0</v>
      </c>
      <c r="U235" s="2" t="str">
        <f>IF(Tableau1[[#This Row],[DELAI DE SOUFFRANCE]]&gt;0,"Non conforme","Conforme")</f>
        <v>Conforme</v>
      </c>
      <c r="V235" s="2" t="str">
        <f>IF(Tableau1[[#This Row],[Type de courrier]]="Réclamation","Réclamation","")</f>
        <v/>
      </c>
      <c r="X235"/>
      <c r="Y235"/>
    </row>
    <row r="236" spans="2:25" x14ac:dyDescent="0.25">
      <c r="B236" t="s">
        <v>21</v>
      </c>
      <c r="D236">
        <v>20063908</v>
      </c>
      <c r="E236" s="1">
        <v>44159</v>
      </c>
      <c r="F236" s="1">
        <v>44139</v>
      </c>
      <c r="I236" s="1">
        <v>44165</v>
      </c>
      <c r="J236" s="1">
        <v>44917</v>
      </c>
      <c r="L236" t="s">
        <v>11</v>
      </c>
      <c r="M236">
        <f>YEAR(Tableau1[[#This Row],[Enregistré le]])</f>
        <v>2020</v>
      </c>
      <c r="N236" s="2" t="str">
        <f t="shared" si="3"/>
        <v>Réponse</v>
      </c>
      <c r="O236" s="2">
        <f>Tableau1[[#This Row],[Attribué le]]-Tableau1[[#This Row],[Enregistré le]]</f>
        <v>758</v>
      </c>
      <c r="P236" s="3" t="str">
        <f>IF(Tableau1[[#This Row],[ATTRIBUTION]]="Appui","15",IF(Tableau1[[#This Row],[ATTRIBUTION]]="Réponse","30","0"))</f>
        <v>30</v>
      </c>
      <c r="Q236" s="2" t="str">
        <f>IF(OR((Tableau1[[#This Row],[Traité le]]&gt;0),(Tableau1[[#This Row],[A/R envoyé le]]&gt;0)),"TRAITE","NON TRAITE")</f>
        <v>TRAITE</v>
      </c>
      <c r="R236" s="2" t="str">
        <f>IF(AND(Tableau1[[#This Row],[ATTRIBUTION]]="Réponse",Tableau1[[#This Row],[A/R envoyé le]]&gt;0),"OUI"," ")</f>
        <v xml:space="preserve"> </v>
      </c>
      <c r="S23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</v>
      </c>
      <c r="T236" s="2">
        <f>IF(Tableau1[[#This Row],[STATUT DE REPONSE]]="TRAITE",MAX(0,Tableau1[[#This Row],[DELAI DE TRAITEMENT]]-Tableau1[[#This Row],[DELAI DE REPONSE]]),$X$1-Tableau1[[#This Row],[Enregistré le]])</f>
        <v>0</v>
      </c>
      <c r="U236" s="2" t="str">
        <f>IF(Tableau1[[#This Row],[DELAI DE SOUFFRANCE]]&gt;0,"Non conforme","Conforme")</f>
        <v>Conforme</v>
      </c>
      <c r="V236" s="2" t="str">
        <f>IF(Tableau1[[#This Row],[Type de courrier]]="Réclamation","Réclamation","")</f>
        <v/>
      </c>
      <c r="X236"/>
      <c r="Y236"/>
    </row>
    <row r="237" spans="2:25" x14ac:dyDescent="0.25">
      <c r="B237" t="s">
        <v>21</v>
      </c>
      <c r="D237">
        <v>20065228</v>
      </c>
      <c r="E237" s="1">
        <v>44166</v>
      </c>
      <c r="F237" s="1">
        <v>44160</v>
      </c>
      <c r="I237" s="1">
        <v>44204</v>
      </c>
      <c r="J237" s="1">
        <v>44166</v>
      </c>
      <c r="L237" t="s">
        <v>12</v>
      </c>
      <c r="M237">
        <f>YEAR(Tableau1[[#This Row],[Enregistré le]])</f>
        <v>2020</v>
      </c>
      <c r="N237" s="2" t="str">
        <f t="shared" si="3"/>
        <v>Réponse</v>
      </c>
      <c r="O237" s="2">
        <f>Tableau1[[#This Row],[Attribué le]]-Tableau1[[#This Row],[Enregistré le]]</f>
        <v>0</v>
      </c>
      <c r="P237" s="3" t="str">
        <f>IF(Tableau1[[#This Row],[ATTRIBUTION]]="Appui","15",IF(Tableau1[[#This Row],[ATTRIBUTION]]="Réponse","30","0"))</f>
        <v>30</v>
      </c>
      <c r="Q237" s="2" t="str">
        <f>IF(OR((Tableau1[[#This Row],[Traité le]]&gt;0),(Tableau1[[#This Row],[A/R envoyé le]]&gt;0)),"TRAITE","NON TRAITE")</f>
        <v>TRAITE</v>
      </c>
      <c r="R237" s="2" t="str">
        <f>IF(AND(Tableau1[[#This Row],[ATTRIBUTION]]="Réponse",Tableau1[[#This Row],[A/R envoyé le]]&gt;0),"OUI"," ")</f>
        <v xml:space="preserve"> </v>
      </c>
      <c r="S23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38</v>
      </c>
      <c r="T237" s="2">
        <f>IF(Tableau1[[#This Row],[STATUT DE REPONSE]]="TRAITE",MAX(0,Tableau1[[#This Row],[DELAI DE TRAITEMENT]]-Tableau1[[#This Row],[DELAI DE REPONSE]]),$X$1-Tableau1[[#This Row],[Enregistré le]])</f>
        <v>8</v>
      </c>
      <c r="U237" s="2" t="str">
        <f>IF(Tableau1[[#This Row],[DELAI DE SOUFFRANCE]]&gt;0,"Non conforme","Conforme")</f>
        <v>Non conforme</v>
      </c>
      <c r="V237" s="2" t="str">
        <f>IF(Tableau1[[#This Row],[Type de courrier]]="Réclamation","Réclamation","")</f>
        <v/>
      </c>
      <c r="X237"/>
      <c r="Y237"/>
    </row>
    <row r="238" spans="2:25" x14ac:dyDescent="0.25">
      <c r="B238" t="s">
        <v>21</v>
      </c>
      <c r="D238">
        <v>20065425</v>
      </c>
      <c r="E238" s="1">
        <v>44166</v>
      </c>
      <c r="F238" s="1">
        <v>44040</v>
      </c>
      <c r="I238" s="1">
        <v>44281</v>
      </c>
      <c r="J238" s="1">
        <v>44166</v>
      </c>
      <c r="L238" t="s">
        <v>11</v>
      </c>
      <c r="M238">
        <f>YEAR(Tableau1[[#This Row],[Enregistré le]])</f>
        <v>2020</v>
      </c>
      <c r="N238" s="2" t="str">
        <f t="shared" si="3"/>
        <v>Réponse</v>
      </c>
      <c r="O238" s="2">
        <f>Tableau1[[#This Row],[Attribué le]]-Tableau1[[#This Row],[Enregistré le]]</f>
        <v>0</v>
      </c>
      <c r="P238" s="3" t="str">
        <f>IF(Tableau1[[#This Row],[ATTRIBUTION]]="Appui","15",IF(Tableau1[[#This Row],[ATTRIBUTION]]="Réponse","30","0"))</f>
        <v>30</v>
      </c>
      <c r="Q238" s="2" t="str">
        <f>IF(OR((Tableau1[[#This Row],[Traité le]]&gt;0),(Tableau1[[#This Row],[A/R envoyé le]]&gt;0)),"TRAITE","NON TRAITE")</f>
        <v>TRAITE</v>
      </c>
      <c r="R238" s="2" t="str">
        <f>IF(AND(Tableau1[[#This Row],[ATTRIBUTION]]="Réponse",Tableau1[[#This Row],[A/R envoyé le]]&gt;0),"OUI"," ")</f>
        <v xml:space="preserve"> </v>
      </c>
      <c r="S23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115</v>
      </c>
      <c r="T238" s="2">
        <f>IF(Tableau1[[#This Row],[STATUT DE REPONSE]]="TRAITE",MAX(0,Tableau1[[#This Row],[DELAI DE TRAITEMENT]]-Tableau1[[#This Row],[DELAI DE REPONSE]]),$X$1-Tableau1[[#This Row],[Enregistré le]])</f>
        <v>85</v>
      </c>
      <c r="U238" s="2" t="str">
        <f>IF(Tableau1[[#This Row],[DELAI DE SOUFFRANCE]]&gt;0,"Non conforme","Conforme")</f>
        <v>Non conforme</v>
      </c>
      <c r="V238" s="2" t="str">
        <f>IF(Tableau1[[#This Row],[Type de courrier]]="Réclamation","Réclamation","")</f>
        <v/>
      </c>
      <c r="X238"/>
      <c r="Y238"/>
    </row>
    <row r="239" spans="2:25" x14ac:dyDescent="0.25">
      <c r="B239" t="s">
        <v>21</v>
      </c>
      <c r="D239">
        <v>20065938</v>
      </c>
      <c r="E239" s="1">
        <v>44169</v>
      </c>
      <c r="F239" s="1">
        <v>44158</v>
      </c>
      <c r="I239" s="1">
        <v>44207</v>
      </c>
      <c r="J239" s="1">
        <v>44169</v>
      </c>
      <c r="L239" t="s">
        <v>11</v>
      </c>
      <c r="M239">
        <f>YEAR(Tableau1[[#This Row],[Enregistré le]])</f>
        <v>2020</v>
      </c>
      <c r="N239" s="2" t="str">
        <f t="shared" si="3"/>
        <v>Réponse</v>
      </c>
      <c r="O239" s="2">
        <f>Tableau1[[#This Row],[Attribué le]]-Tableau1[[#This Row],[Enregistré le]]</f>
        <v>0</v>
      </c>
      <c r="P239" s="3" t="str">
        <f>IF(Tableau1[[#This Row],[ATTRIBUTION]]="Appui","15",IF(Tableau1[[#This Row],[ATTRIBUTION]]="Réponse","30","0"))</f>
        <v>30</v>
      </c>
      <c r="Q239" s="2" t="str">
        <f>IF(OR((Tableau1[[#This Row],[Traité le]]&gt;0),(Tableau1[[#This Row],[A/R envoyé le]]&gt;0)),"TRAITE","NON TRAITE")</f>
        <v>TRAITE</v>
      </c>
      <c r="R239" s="2" t="str">
        <f>IF(AND(Tableau1[[#This Row],[ATTRIBUTION]]="Réponse",Tableau1[[#This Row],[A/R envoyé le]]&gt;0),"OUI"," ")</f>
        <v xml:space="preserve"> </v>
      </c>
      <c r="S23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38</v>
      </c>
      <c r="T239" s="2">
        <f>IF(Tableau1[[#This Row],[STATUT DE REPONSE]]="TRAITE",MAX(0,Tableau1[[#This Row],[DELAI DE TRAITEMENT]]-Tableau1[[#This Row],[DELAI DE REPONSE]]),$X$1-Tableau1[[#This Row],[Enregistré le]])</f>
        <v>8</v>
      </c>
      <c r="U239" s="2" t="str">
        <f>IF(Tableau1[[#This Row],[DELAI DE SOUFFRANCE]]&gt;0,"Non conforme","Conforme")</f>
        <v>Non conforme</v>
      </c>
      <c r="V239" s="2" t="str">
        <f>IF(Tableau1[[#This Row],[Type de courrier]]="Réclamation","Réclamation","")</f>
        <v/>
      </c>
      <c r="X239"/>
      <c r="Y239"/>
    </row>
    <row r="240" spans="2:25" x14ac:dyDescent="0.25">
      <c r="B240" t="s">
        <v>21</v>
      </c>
      <c r="D240">
        <v>20065947</v>
      </c>
      <c r="E240" s="1">
        <v>44169</v>
      </c>
      <c r="F240" s="1">
        <v>44158</v>
      </c>
      <c r="I240" s="1">
        <v>44258</v>
      </c>
      <c r="J240" s="1">
        <v>44169</v>
      </c>
      <c r="L240" t="s">
        <v>11</v>
      </c>
      <c r="M240">
        <f>YEAR(Tableau1[[#This Row],[Enregistré le]])</f>
        <v>2020</v>
      </c>
      <c r="N240" s="2" t="str">
        <f t="shared" si="3"/>
        <v>Réponse</v>
      </c>
      <c r="O240" s="2">
        <f>Tableau1[[#This Row],[Attribué le]]-Tableau1[[#This Row],[Enregistré le]]</f>
        <v>0</v>
      </c>
      <c r="P240" s="3" t="str">
        <f>IF(Tableau1[[#This Row],[ATTRIBUTION]]="Appui","15",IF(Tableau1[[#This Row],[ATTRIBUTION]]="Réponse","30","0"))</f>
        <v>30</v>
      </c>
      <c r="Q240" s="2" t="str">
        <f>IF(OR((Tableau1[[#This Row],[Traité le]]&gt;0),(Tableau1[[#This Row],[A/R envoyé le]]&gt;0)),"TRAITE","NON TRAITE")</f>
        <v>TRAITE</v>
      </c>
      <c r="R240" s="2" t="str">
        <f>IF(AND(Tableau1[[#This Row],[ATTRIBUTION]]="Réponse",Tableau1[[#This Row],[A/R envoyé le]]&gt;0),"OUI"," ")</f>
        <v xml:space="preserve"> </v>
      </c>
      <c r="S24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89</v>
      </c>
      <c r="T240" s="2">
        <f>IF(Tableau1[[#This Row],[STATUT DE REPONSE]]="TRAITE",MAX(0,Tableau1[[#This Row],[DELAI DE TRAITEMENT]]-Tableau1[[#This Row],[DELAI DE REPONSE]]),$X$1-Tableau1[[#This Row],[Enregistré le]])</f>
        <v>59</v>
      </c>
      <c r="U240" s="2" t="str">
        <f>IF(Tableau1[[#This Row],[DELAI DE SOUFFRANCE]]&gt;0,"Non conforme","Conforme")</f>
        <v>Non conforme</v>
      </c>
      <c r="V240" s="2" t="str">
        <f>IF(Tableau1[[#This Row],[Type de courrier]]="Réclamation","Réclamation","")</f>
        <v/>
      </c>
      <c r="X240"/>
      <c r="Y240"/>
    </row>
    <row r="241" spans="2:25" x14ac:dyDescent="0.25">
      <c r="B241" t="s">
        <v>21</v>
      </c>
      <c r="D241">
        <v>20065960</v>
      </c>
      <c r="E241" s="1">
        <v>44169</v>
      </c>
      <c r="F241" s="1">
        <v>44160</v>
      </c>
      <c r="I241" s="1">
        <v>44181</v>
      </c>
      <c r="J241" s="1">
        <v>44169</v>
      </c>
      <c r="L241" t="s">
        <v>11</v>
      </c>
      <c r="M241">
        <f>YEAR(Tableau1[[#This Row],[Enregistré le]])</f>
        <v>2020</v>
      </c>
      <c r="N241" s="2" t="str">
        <f t="shared" si="3"/>
        <v>Réponse</v>
      </c>
      <c r="O241" s="2">
        <f>Tableau1[[#This Row],[Attribué le]]-Tableau1[[#This Row],[Enregistré le]]</f>
        <v>0</v>
      </c>
      <c r="P241" s="3" t="str">
        <f>IF(Tableau1[[#This Row],[ATTRIBUTION]]="Appui","15",IF(Tableau1[[#This Row],[ATTRIBUTION]]="Réponse","30","0"))</f>
        <v>30</v>
      </c>
      <c r="Q241" s="2" t="str">
        <f>IF(OR((Tableau1[[#This Row],[Traité le]]&gt;0),(Tableau1[[#This Row],[A/R envoyé le]]&gt;0)),"TRAITE","NON TRAITE")</f>
        <v>TRAITE</v>
      </c>
      <c r="R241" s="2" t="str">
        <f>IF(AND(Tableau1[[#This Row],[ATTRIBUTION]]="Réponse",Tableau1[[#This Row],[A/R envoyé le]]&gt;0),"OUI"," ")</f>
        <v xml:space="preserve"> </v>
      </c>
      <c r="S24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12</v>
      </c>
      <c r="T241" s="2">
        <f>IF(Tableau1[[#This Row],[STATUT DE REPONSE]]="TRAITE",MAX(0,Tableau1[[#This Row],[DELAI DE TRAITEMENT]]-Tableau1[[#This Row],[DELAI DE REPONSE]]),$X$1-Tableau1[[#This Row],[Enregistré le]])</f>
        <v>0</v>
      </c>
      <c r="U241" s="2" t="str">
        <f>IF(Tableau1[[#This Row],[DELAI DE SOUFFRANCE]]&gt;0,"Non conforme","Conforme")</f>
        <v>Conforme</v>
      </c>
      <c r="V241" s="2" t="str">
        <f>IF(Tableau1[[#This Row],[Type de courrier]]="Réclamation","Réclamation","")</f>
        <v/>
      </c>
      <c r="X241"/>
      <c r="Y241"/>
    </row>
    <row r="242" spans="2:25" x14ac:dyDescent="0.25">
      <c r="B242" t="s">
        <v>21</v>
      </c>
      <c r="D242">
        <v>20066080</v>
      </c>
      <c r="E242" s="1">
        <v>44169</v>
      </c>
      <c r="F242" s="1">
        <v>44169</v>
      </c>
      <c r="I242" s="1">
        <v>44175</v>
      </c>
      <c r="J242" s="1">
        <v>44169</v>
      </c>
      <c r="L242" t="s">
        <v>11</v>
      </c>
      <c r="M242">
        <f>YEAR(Tableau1[[#This Row],[Enregistré le]])</f>
        <v>2020</v>
      </c>
      <c r="N242" s="2" t="str">
        <f t="shared" si="3"/>
        <v>Réponse</v>
      </c>
      <c r="O242" s="2">
        <f>Tableau1[[#This Row],[Attribué le]]-Tableau1[[#This Row],[Enregistré le]]</f>
        <v>0</v>
      </c>
      <c r="P242" s="3" t="str">
        <f>IF(Tableau1[[#This Row],[ATTRIBUTION]]="Appui","15",IF(Tableau1[[#This Row],[ATTRIBUTION]]="Réponse","30","0"))</f>
        <v>30</v>
      </c>
      <c r="Q242" s="2" t="str">
        <f>IF(OR((Tableau1[[#This Row],[Traité le]]&gt;0),(Tableau1[[#This Row],[A/R envoyé le]]&gt;0)),"TRAITE","NON TRAITE")</f>
        <v>TRAITE</v>
      </c>
      <c r="R242" s="2" t="str">
        <f>IF(AND(Tableau1[[#This Row],[ATTRIBUTION]]="Réponse",Tableau1[[#This Row],[A/R envoyé le]]&gt;0),"OUI"," ")</f>
        <v xml:space="preserve"> </v>
      </c>
      <c r="S24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</v>
      </c>
      <c r="T242" s="2">
        <f>IF(Tableau1[[#This Row],[STATUT DE REPONSE]]="TRAITE",MAX(0,Tableau1[[#This Row],[DELAI DE TRAITEMENT]]-Tableau1[[#This Row],[DELAI DE REPONSE]]),$X$1-Tableau1[[#This Row],[Enregistré le]])</f>
        <v>0</v>
      </c>
      <c r="U242" s="2" t="str">
        <f>IF(Tableau1[[#This Row],[DELAI DE SOUFFRANCE]]&gt;0,"Non conforme","Conforme")</f>
        <v>Conforme</v>
      </c>
      <c r="V242" s="2" t="str">
        <f>IF(Tableau1[[#This Row],[Type de courrier]]="Réclamation","Réclamation","")</f>
        <v/>
      </c>
      <c r="X242"/>
      <c r="Y242"/>
    </row>
    <row r="243" spans="2:25" x14ac:dyDescent="0.25">
      <c r="B243" t="s">
        <v>21</v>
      </c>
      <c r="D243">
        <v>20067338</v>
      </c>
      <c r="E243" s="1">
        <v>44176</v>
      </c>
      <c r="F243" s="1">
        <v>44168</v>
      </c>
      <c r="I243" s="1">
        <v>44431</v>
      </c>
      <c r="J243" s="1">
        <v>44176</v>
      </c>
      <c r="L243" t="s">
        <v>11</v>
      </c>
      <c r="M243">
        <f>YEAR(Tableau1[[#This Row],[Enregistré le]])</f>
        <v>2020</v>
      </c>
      <c r="N243" s="2" t="str">
        <f t="shared" si="3"/>
        <v>Réponse</v>
      </c>
      <c r="O243" s="2">
        <f>Tableau1[[#This Row],[Attribué le]]-Tableau1[[#This Row],[Enregistré le]]</f>
        <v>0</v>
      </c>
      <c r="P243" s="3" t="str">
        <f>IF(Tableau1[[#This Row],[ATTRIBUTION]]="Appui","15",IF(Tableau1[[#This Row],[ATTRIBUTION]]="Réponse","30","0"))</f>
        <v>30</v>
      </c>
      <c r="Q243" s="2" t="str">
        <f>IF(OR((Tableau1[[#This Row],[Traité le]]&gt;0),(Tableau1[[#This Row],[A/R envoyé le]]&gt;0)),"TRAITE","NON TRAITE")</f>
        <v>TRAITE</v>
      </c>
      <c r="R243" s="2" t="str">
        <f>IF(AND(Tableau1[[#This Row],[ATTRIBUTION]]="Réponse",Tableau1[[#This Row],[A/R envoyé le]]&gt;0),"OUI"," ")</f>
        <v xml:space="preserve"> </v>
      </c>
      <c r="S24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255</v>
      </c>
      <c r="T243" s="2">
        <f>IF(Tableau1[[#This Row],[STATUT DE REPONSE]]="TRAITE",MAX(0,Tableau1[[#This Row],[DELAI DE TRAITEMENT]]-Tableau1[[#This Row],[DELAI DE REPONSE]]),$X$1-Tableau1[[#This Row],[Enregistré le]])</f>
        <v>225</v>
      </c>
      <c r="U243" s="2" t="str">
        <f>IF(Tableau1[[#This Row],[DELAI DE SOUFFRANCE]]&gt;0,"Non conforme","Conforme")</f>
        <v>Non conforme</v>
      </c>
      <c r="V243" s="2" t="str">
        <f>IF(Tableau1[[#This Row],[Type de courrier]]="Réclamation","Réclamation","")</f>
        <v/>
      </c>
      <c r="X243"/>
      <c r="Y243"/>
    </row>
    <row r="244" spans="2:25" x14ac:dyDescent="0.25">
      <c r="B244" t="s">
        <v>21</v>
      </c>
      <c r="D244">
        <v>20068190</v>
      </c>
      <c r="E244" s="1">
        <v>44181</v>
      </c>
      <c r="F244" s="1">
        <v>44180</v>
      </c>
      <c r="I244" s="1">
        <v>44189</v>
      </c>
      <c r="J244" s="1">
        <v>44181</v>
      </c>
      <c r="L244" t="s">
        <v>12</v>
      </c>
      <c r="M244">
        <f>YEAR(Tableau1[[#This Row],[Enregistré le]])</f>
        <v>2020</v>
      </c>
      <c r="N244" s="2" t="str">
        <f t="shared" si="3"/>
        <v>Réponse</v>
      </c>
      <c r="O244" s="2">
        <f>Tableau1[[#This Row],[Attribué le]]-Tableau1[[#This Row],[Enregistré le]]</f>
        <v>0</v>
      </c>
      <c r="P244" s="3" t="str">
        <f>IF(Tableau1[[#This Row],[ATTRIBUTION]]="Appui","15",IF(Tableau1[[#This Row],[ATTRIBUTION]]="Réponse","30","0"))</f>
        <v>30</v>
      </c>
      <c r="Q244" s="2" t="str">
        <f>IF(OR((Tableau1[[#This Row],[Traité le]]&gt;0),(Tableau1[[#This Row],[A/R envoyé le]]&gt;0)),"TRAITE","NON TRAITE")</f>
        <v>TRAITE</v>
      </c>
      <c r="R244" s="2" t="str">
        <f>IF(AND(Tableau1[[#This Row],[ATTRIBUTION]]="Réponse",Tableau1[[#This Row],[A/R envoyé le]]&gt;0),"OUI"," ")</f>
        <v xml:space="preserve"> </v>
      </c>
      <c r="S24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</v>
      </c>
      <c r="T244" s="2">
        <f>IF(Tableau1[[#This Row],[STATUT DE REPONSE]]="TRAITE",MAX(0,Tableau1[[#This Row],[DELAI DE TRAITEMENT]]-Tableau1[[#This Row],[DELAI DE REPONSE]]),$X$1-Tableau1[[#This Row],[Enregistré le]])</f>
        <v>0</v>
      </c>
      <c r="U244" s="2" t="str">
        <f>IF(Tableau1[[#This Row],[DELAI DE SOUFFRANCE]]&gt;0,"Non conforme","Conforme")</f>
        <v>Conforme</v>
      </c>
      <c r="V244" s="2" t="str">
        <f>IF(Tableau1[[#This Row],[Type de courrier]]="Réclamation","Réclamation","")</f>
        <v/>
      </c>
      <c r="X244"/>
      <c r="Y244"/>
    </row>
    <row r="245" spans="2:25" x14ac:dyDescent="0.25">
      <c r="B245" t="s">
        <v>21</v>
      </c>
      <c r="D245">
        <v>20068237</v>
      </c>
      <c r="E245" s="1">
        <v>44182</v>
      </c>
      <c r="F245" s="1">
        <v>44173</v>
      </c>
      <c r="I245" s="1">
        <v>44182</v>
      </c>
      <c r="J245" s="1">
        <v>44182</v>
      </c>
      <c r="L245" t="s">
        <v>32</v>
      </c>
      <c r="M245">
        <f>YEAR(Tableau1[[#This Row],[Enregistré le]])</f>
        <v>2020</v>
      </c>
      <c r="N245" s="2" t="str">
        <f t="shared" si="3"/>
        <v>Info</v>
      </c>
      <c r="O245" s="2">
        <f>Tableau1[[#This Row],[Attribué le]]-Tableau1[[#This Row],[Enregistré le]]</f>
        <v>0</v>
      </c>
      <c r="P245" s="3" t="str">
        <f>IF(Tableau1[[#This Row],[ATTRIBUTION]]="Appui","15",IF(Tableau1[[#This Row],[ATTRIBUTION]]="Réponse","30","0"))</f>
        <v>0</v>
      </c>
      <c r="Q245" s="2" t="str">
        <f>IF(OR((Tableau1[[#This Row],[Traité le]]&gt;0),(Tableau1[[#This Row],[A/R envoyé le]]&gt;0)),"TRAITE","NON TRAITE")</f>
        <v>TRAITE</v>
      </c>
      <c r="R245" s="2" t="str">
        <f>IF(AND(Tableau1[[#This Row],[ATTRIBUTION]]="Réponse",Tableau1[[#This Row],[A/R envoyé le]]&gt;0),"OUI"," ")</f>
        <v xml:space="preserve"> </v>
      </c>
      <c r="S24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245" s="2">
        <f>IF(Tableau1[[#This Row],[STATUT DE REPONSE]]="TRAITE",MAX(0,Tableau1[[#This Row],[DELAI DE TRAITEMENT]]-Tableau1[[#This Row],[DELAI DE REPONSE]]),$X$1-Tableau1[[#This Row],[Enregistré le]])</f>
        <v>0</v>
      </c>
      <c r="U245" s="2" t="str">
        <f>IF(Tableau1[[#This Row],[DELAI DE SOUFFRANCE]]&gt;0,"Non conforme","Conforme")</f>
        <v>Conforme</v>
      </c>
      <c r="V245" s="2" t="str">
        <f>IF(Tableau1[[#This Row],[Type de courrier]]="Réclamation","Réclamation","")</f>
        <v/>
      </c>
      <c r="X245"/>
      <c r="Y245"/>
    </row>
    <row r="246" spans="2:25" x14ac:dyDescent="0.25">
      <c r="B246" t="s">
        <v>21</v>
      </c>
      <c r="D246">
        <v>20068240</v>
      </c>
      <c r="E246" s="1">
        <v>44182</v>
      </c>
      <c r="F246" s="1">
        <v>44162</v>
      </c>
      <c r="I246" s="1">
        <v>44182</v>
      </c>
      <c r="J246" s="1">
        <v>44182</v>
      </c>
      <c r="L246" t="s">
        <v>32</v>
      </c>
      <c r="M246">
        <f>YEAR(Tableau1[[#This Row],[Enregistré le]])</f>
        <v>2020</v>
      </c>
      <c r="N246" s="2" t="str">
        <f t="shared" si="3"/>
        <v>Info</v>
      </c>
      <c r="O246" s="2">
        <f>Tableau1[[#This Row],[Attribué le]]-Tableau1[[#This Row],[Enregistré le]]</f>
        <v>0</v>
      </c>
      <c r="P246" s="3" t="str">
        <f>IF(Tableau1[[#This Row],[ATTRIBUTION]]="Appui","15",IF(Tableau1[[#This Row],[ATTRIBUTION]]="Réponse","30","0"))</f>
        <v>0</v>
      </c>
      <c r="Q246" s="2" t="str">
        <f>IF(OR((Tableau1[[#This Row],[Traité le]]&gt;0),(Tableau1[[#This Row],[A/R envoyé le]]&gt;0)),"TRAITE","NON TRAITE")</f>
        <v>TRAITE</v>
      </c>
      <c r="R246" s="2" t="str">
        <f>IF(AND(Tableau1[[#This Row],[ATTRIBUTION]]="Réponse",Tableau1[[#This Row],[A/R envoyé le]]&gt;0),"OUI"," ")</f>
        <v xml:space="preserve"> </v>
      </c>
      <c r="S24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246" s="2">
        <f>IF(Tableau1[[#This Row],[STATUT DE REPONSE]]="TRAITE",MAX(0,Tableau1[[#This Row],[DELAI DE TRAITEMENT]]-Tableau1[[#This Row],[DELAI DE REPONSE]]),$X$1-Tableau1[[#This Row],[Enregistré le]])</f>
        <v>0</v>
      </c>
      <c r="U246" s="2" t="str">
        <f>IF(Tableau1[[#This Row],[DELAI DE SOUFFRANCE]]&gt;0,"Non conforme","Conforme")</f>
        <v>Conforme</v>
      </c>
      <c r="V246" s="2" t="str">
        <f>IF(Tableau1[[#This Row],[Type de courrier]]="Réclamation","Réclamation","")</f>
        <v/>
      </c>
      <c r="X246"/>
      <c r="Y246"/>
    </row>
    <row r="247" spans="2:25" x14ac:dyDescent="0.25">
      <c r="B247" t="s">
        <v>21</v>
      </c>
      <c r="D247">
        <v>20068315</v>
      </c>
      <c r="E247" s="1">
        <v>44182</v>
      </c>
      <c r="F247" s="1">
        <v>44181</v>
      </c>
      <c r="I247" s="1">
        <v>44217</v>
      </c>
      <c r="J247" s="1">
        <v>44182</v>
      </c>
      <c r="L247" t="s">
        <v>12</v>
      </c>
      <c r="M247">
        <f>YEAR(Tableau1[[#This Row],[Enregistré le]])</f>
        <v>2020</v>
      </c>
      <c r="N247" s="2" t="str">
        <f t="shared" si="3"/>
        <v>Réponse</v>
      </c>
      <c r="O247" s="2">
        <f>Tableau1[[#This Row],[Attribué le]]-Tableau1[[#This Row],[Enregistré le]]</f>
        <v>0</v>
      </c>
      <c r="P247" s="3" t="str">
        <f>IF(Tableau1[[#This Row],[ATTRIBUTION]]="Appui","15",IF(Tableau1[[#This Row],[ATTRIBUTION]]="Réponse","30","0"))</f>
        <v>30</v>
      </c>
      <c r="Q247" s="2" t="str">
        <f>IF(OR((Tableau1[[#This Row],[Traité le]]&gt;0),(Tableau1[[#This Row],[A/R envoyé le]]&gt;0)),"TRAITE","NON TRAITE")</f>
        <v>TRAITE</v>
      </c>
      <c r="R247" s="2" t="str">
        <f>IF(AND(Tableau1[[#This Row],[ATTRIBUTION]]="Réponse",Tableau1[[#This Row],[A/R envoyé le]]&gt;0),"OUI"," ")</f>
        <v xml:space="preserve"> </v>
      </c>
      <c r="S24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35</v>
      </c>
      <c r="T247" s="2">
        <f>IF(Tableau1[[#This Row],[STATUT DE REPONSE]]="TRAITE",MAX(0,Tableau1[[#This Row],[DELAI DE TRAITEMENT]]-Tableau1[[#This Row],[DELAI DE REPONSE]]),$X$1-Tableau1[[#This Row],[Enregistré le]])</f>
        <v>5</v>
      </c>
      <c r="U247" s="2" t="str">
        <f>IF(Tableau1[[#This Row],[DELAI DE SOUFFRANCE]]&gt;0,"Non conforme","Conforme")</f>
        <v>Non conforme</v>
      </c>
      <c r="V247" s="2" t="str">
        <f>IF(Tableau1[[#This Row],[Type de courrier]]="Réclamation","Réclamation","")</f>
        <v/>
      </c>
      <c r="X247"/>
      <c r="Y247"/>
    </row>
    <row r="248" spans="2:25" x14ac:dyDescent="0.25">
      <c r="B248" t="s">
        <v>21</v>
      </c>
      <c r="D248">
        <v>20068517</v>
      </c>
      <c r="E248" s="1">
        <v>44183</v>
      </c>
      <c r="F248" s="1">
        <v>44179</v>
      </c>
      <c r="I248" s="1">
        <v>44217</v>
      </c>
      <c r="J248" s="1">
        <v>44183</v>
      </c>
      <c r="L248" t="s">
        <v>12</v>
      </c>
      <c r="M248">
        <f>YEAR(Tableau1[[#This Row],[Enregistré le]])</f>
        <v>2020</v>
      </c>
      <c r="N248" s="2" t="str">
        <f t="shared" si="3"/>
        <v>Réponse</v>
      </c>
      <c r="O248" s="2">
        <f>Tableau1[[#This Row],[Attribué le]]-Tableau1[[#This Row],[Enregistré le]]</f>
        <v>0</v>
      </c>
      <c r="P248" s="3" t="str">
        <f>IF(Tableau1[[#This Row],[ATTRIBUTION]]="Appui","15",IF(Tableau1[[#This Row],[ATTRIBUTION]]="Réponse","30","0"))</f>
        <v>30</v>
      </c>
      <c r="Q248" s="2" t="str">
        <f>IF(OR((Tableau1[[#This Row],[Traité le]]&gt;0),(Tableau1[[#This Row],[A/R envoyé le]]&gt;0)),"TRAITE","NON TRAITE")</f>
        <v>TRAITE</v>
      </c>
      <c r="R248" s="2" t="str">
        <f>IF(AND(Tableau1[[#This Row],[ATTRIBUTION]]="Réponse",Tableau1[[#This Row],[A/R envoyé le]]&gt;0),"OUI"," ")</f>
        <v xml:space="preserve"> </v>
      </c>
      <c r="S24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34</v>
      </c>
      <c r="T248" s="2">
        <f>IF(Tableau1[[#This Row],[STATUT DE REPONSE]]="TRAITE",MAX(0,Tableau1[[#This Row],[DELAI DE TRAITEMENT]]-Tableau1[[#This Row],[DELAI DE REPONSE]]),$X$1-Tableau1[[#This Row],[Enregistré le]])</f>
        <v>4</v>
      </c>
      <c r="U248" s="2" t="str">
        <f>IF(Tableau1[[#This Row],[DELAI DE SOUFFRANCE]]&gt;0,"Non conforme","Conforme")</f>
        <v>Non conforme</v>
      </c>
      <c r="V248" s="2" t="str">
        <f>IF(Tableau1[[#This Row],[Type de courrier]]="Réclamation","Réclamation","")</f>
        <v/>
      </c>
      <c r="X248"/>
      <c r="Y248"/>
    </row>
    <row r="249" spans="2:25" x14ac:dyDescent="0.25">
      <c r="B249" t="s">
        <v>21</v>
      </c>
      <c r="D249">
        <v>20068641</v>
      </c>
      <c r="E249" s="1">
        <v>44186</v>
      </c>
      <c r="F249" s="1">
        <v>43962</v>
      </c>
      <c r="I249" s="1">
        <v>44302</v>
      </c>
      <c r="J249" s="1">
        <v>44186</v>
      </c>
      <c r="L249" t="s">
        <v>11</v>
      </c>
      <c r="M249">
        <f>YEAR(Tableau1[[#This Row],[Enregistré le]])</f>
        <v>2020</v>
      </c>
      <c r="N249" s="2" t="str">
        <f t="shared" si="3"/>
        <v>Réponse</v>
      </c>
      <c r="O249" s="2">
        <f>Tableau1[[#This Row],[Attribué le]]-Tableau1[[#This Row],[Enregistré le]]</f>
        <v>0</v>
      </c>
      <c r="P249" s="3" t="str">
        <f>IF(Tableau1[[#This Row],[ATTRIBUTION]]="Appui","15",IF(Tableau1[[#This Row],[ATTRIBUTION]]="Réponse","30","0"))</f>
        <v>30</v>
      </c>
      <c r="Q249" s="2" t="str">
        <f>IF(OR((Tableau1[[#This Row],[Traité le]]&gt;0),(Tableau1[[#This Row],[A/R envoyé le]]&gt;0)),"TRAITE","NON TRAITE")</f>
        <v>TRAITE</v>
      </c>
      <c r="R249" s="2" t="str">
        <f>IF(AND(Tableau1[[#This Row],[ATTRIBUTION]]="Réponse",Tableau1[[#This Row],[A/R envoyé le]]&gt;0),"OUI"," ")</f>
        <v xml:space="preserve"> </v>
      </c>
      <c r="S24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116</v>
      </c>
      <c r="T249" s="2">
        <f>IF(Tableau1[[#This Row],[STATUT DE REPONSE]]="TRAITE",MAX(0,Tableau1[[#This Row],[DELAI DE TRAITEMENT]]-Tableau1[[#This Row],[DELAI DE REPONSE]]),$X$1-Tableau1[[#This Row],[Enregistré le]])</f>
        <v>86</v>
      </c>
      <c r="U249" s="2" t="str">
        <f>IF(Tableau1[[#This Row],[DELAI DE SOUFFRANCE]]&gt;0,"Non conforme","Conforme")</f>
        <v>Non conforme</v>
      </c>
      <c r="V249" s="2" t="str">
        <f>IF(Tableau1[[#This Row],[Type de courrier]]="Réclamation","Réclamation","")</f>
        <v/>
      </c>
      <c r="X249"/>
      <c r="Y249"/>
    </row>
    <row r="250" spans="2:25" x14ac:dyDescent="0.25">
      <c r="B250" t="s">
        <v>21</v>
      </c>
      <c r="D250">
        <v>20068653</v>
      </c>
      <c r="E250" s="1">
        <v>44186</v>
      </c>
      <c r="F250" s="1">
        <v>44183</v>
      </c>
      <c r="I250" s="1">
        <v>44302</v>
      </c>
      <c r="J250" s="1">
        <v>44186</v>
      </c>
      <c r="L250" t="s">
        <v>11</v>
      </c>
      <c r="M250">
        <f>YEAR(Tableau1[[#This Row],[Enregistré le]])</f>
        <v>2020</v>
      </c>
      <c r="N250" s="2" t="str">
        <f t="shared" si="3"/>
        <v>Réponse</v>
      </c>
      <c r="O250" s="2">
        <f>Tableau1[[#This Row],[Attribué le]]-Tableau1[[#This Row],[Enregistré le]]</f>
        <v>0</v>
      </c>
      <c r="P250" s="3" t="str">
        <f>IF(Tableau1[[#This Row],[ATTRIBUTION]]="Appui","15",IF(Tableau1[[#This Row],[ATTRIBUTION]]="Réponse","30","0"))</f>
        <v>30</v>
      </c>
      <c r="Q250" s="2" t="str">
        <f>IF(OR((Tableau1[[#This Row],[Traité le]]&gt;0),(Tableau1[[#This Row],[A/R envoyé le]]&gt;0)),"TRAITE","NON TRAITE")</f>
        <v>TRAITE</v>
      </c>
      <c r="R250" s="2" t="str">
        <f>IF(AND(Tableau1[[#This Row],[ATTRIBUTION]]="Réponse",Tableau1[[#This Row],[A/R envoyé le]]&gt;0),"OUI"," ")</f>
        <v xml:space="preserve"> </v>
      </c>
      <c r="S25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116</v>
      </c>
      <c r="T250" s="2">
        <f>IF(Tableau1[[#This Row],[STATUT DE REPONSE]]="TRAITE",MAX(0,Tableau1[[#This Row],[DELAI DE TRAITEMENT]]-Tableau1[[#This Row],[DELAI DE REPONSE]]),$X$1-Tableau1[[#This Row],[Enregistré le]])</f>
        <v>86</v>
      </c>
      <c r="U250" s="2" t="str">
        <f>IF(Tableau1[[#This Row],[DELAI DE SOUFFRANCE]]&gt;0,"Non conforme","Conforme")</f>
        <v>Non conforme</v>
      </c>
      <c r="V250" s="2" t="str">
        <f>IF(Tableau1[[#This Row],[Type de courrier]]="Réclamation","Réclamation","")</f>
        <v/>
      </c>
      <c r="X250"/>
      <c r="Y250"/>
    </row>
    <row r="251" spans="2:25" x14ac:dyDescent="0.25">
      <c r="B251" t="s">
        <v>21</v>
      </c>
      <c r="D251">
        <v>20069064</v>
      </c>
      <c r="E251" s="1">
        <v>44187</v>
      </c>
      <c r="F251" s="1">
        <v>44180</v>
      </c>
      <c r="I251" s="1">
        <v>44225</v>
      </c>
      <c r="J251" s="1">
        <v>44196</v>
      </c>
      <c r="L251" t="s">
        <v>11</v>
      </c>
      <c r="M251">
        <f>YEAR(Tableau1[[#This Row],[Enregistré le]])</f>
        <v>2020</v>
      </c>
      <c r="N251" s="2" t="str">
        <f t="shared" si="3"/>
        <v>Réponse</v>
      </c>
      <c r="O251" s="2">
        <f>Tableau1[[#This Row],[Attribué le]]-Tableau1[[#This Row],[Enregistré le]]</f>
        <v>9</v>
      </c>
      <c r="P251" s="3" t="str">
        <f>IF(Tableau1[[#This Row],[ATTRIBUTION]]="Appui","15",IF(Tableau1[[#This Row],[ATTRIBUTION]]="Réponse","30","0"))</f>
        <v>30</v>
      </c>
      <c r="Q251" s="2" t="str">
        <f>IF(OR((Tableau1[[#This Row],[Traité le]]&gt;0),(Tableau1[[#This Row],[A/R envoyé le]]&gt;0)),"TRAITE","NON TRAITE")</f>
        <v>TRAITE</v>
      </c>
      <c r="R251" s="2" t="str">
        <f>IF(AND(Tableau1[[#This Row],[ATTRIBUTION]]="Réponse",Tableau1[[#This Row],[A/R envoyé le]]&gt;0),"OUI"," ")</f>
        <v xml:space="preserve"> </v>
      </c>
      <c r="S25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29</v>
      </c>
      <c r="T251" s="2">
        <f>IF(Tableau1[[#This Row],[STATUT DE REPONSE]]="TRAITE",MAX(0,Tableau1[[#This Row],[DELAI DE TRAITEMENT]]-Tableau1[[#This Row],[DELAI DE REPONSE]]),$X$1-Tableau1[[#This Row],[Enregistré le]])</f>
        <v>0</v>
      </c>
      <c r="U251" s="2" t="str">
        <f>IF(Tableau1[[#This Row],[DELAI DE SOUFFRANCE]]&gt;0,"Non conforme","Conforme")</f>
        <v>Conforme</v>
      </c>
      <c r="V251" s="2" t="str">
        <f>IF(Tableau1[[#This Row],[Type de courrier]]="Réclamation","Réclamation","")</f>
        <v/>
      </c>
      <c r="X251"/>
      <c r="Y251"/>
    </row>
    <row r="252" spans="2:25" x14ac:dyDescent="0.25">
      <c r="B252" t="s">
        <v>21</v>
      </c>
      <c r="D252">
        <v>20069195</v>
      </c>
      <c r="E252" s="1">
        <v>44188</v>
      </c>
      <c r="F252" s="1">
        <v>44182</v>
      </c>
      <c r="I252" s="1">
        <v>44350</v>
      </c>
      <c r="J252" s="1">
        <v>44204</v>
      </c>
      <c r="L252" t="s">
        <v>11</v>
      </c>
      <c r="M252">
        <f>YEAR(Tableau1[[#This Row],[Enregistré le]])</f>
        <v>2020</v>
      </c>
      <c r="N252" s="2" t="str">
        <f t="shared" si="3"/>
        <v>Réponse</v>
      </c>
      <c r="O252" s="2">
        <f>Tableau1[[#This Row],[Attribué le]]-Tableau1[[#This Row],[Enregistré le]]</f>
        <v>16</v>
      </c>
      <c r="P252" s="3" t="str">
        <f>IF(Tableau1[[#This Row],[ATTRIBUTION]]="Appui","15",IF(Tableau1[[#This Row],[ATTRIBUTION]]="Réponse","30","0"))</f>
        <v>30</v>
      </c>
      <c r="Q252" s="2" t="str">
        <f>IF(OR((Tableau1[[#This Row],[Traité le]]&gt;0),(Tableau1[[#This Row],[A/R envoyé le]]&gt;0)),"TRAITE","NON TRAITE")</f>
        <v>TRAITE</v>
      </c>
      <c r="R252" s="2" t="str">
        <f>IF(AND(Tableau1[[#This Row],[ATTRIBUTION]]="Réponse",Tableau1[[#This Row],[A/R envoyé le]]&gt;0),"OUI"," ")</f>
        <v xml:space="preserve"> </v>
      </c>
      <c r="S25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146</v>
      </c>
      <c r="T252" s="2">
        <f>IF(Tableau1[[#This Row],[STATUT DE REPONSE]]="TRAITE",MAX(0,Tableau1[[#This Row],[DELAI DE TRAITEMENT]]-Tableau1[[#This Row],[DELAI DE REPONSE]]),$X$1-Tableau1[[#This Row],[Enregistré le]])</f>
        <v>116</v>
      </c>
      <c r="U252" s="2" t="str">
        <f>IF(Tableau1[[#This Row],[DELAI DE SOUFFRANCE]]&gt;0,"Non conforme","Conforme")</f>
        <v>Non conforme</v>
      </c>
      <c r="V252" s="2" t="str">
        <f>IF(Tableau1[[#This Row],[Type de courrier]]="Réclamation","Réclamation","")</f>
        <v/>
      </c>
      <c r="X252"/>
      <c r="Y252"/>
    </row>
    <row r="253" spans="2:25" x14ac:dyDescent="0.25">
      <c r="B253" t="s">
        <v>21</v>
      </c>
      <c r="D253">
        <v>20069796</v>
      </c>
      <c r="E253" s="1">
        <v>44195</v>
      </c>
      <c r="F253" s="1">
        <v>44194</v>
      </c>
      <c r="I253" s="1">
        <v>44238</v>
      </c>
      <c r="J253" s="1">
        <v>44195</v>
      </c>
      <c r="L253" t="s">
        <v>12</v>
      </c>
      <c r="M253">
        <f>YEAR(Tableau1[[#This Row],[Enregistré le]])</f>
        <v>2020</v>
      </c>
      <c r="N253" s="2" t="str">
        <f t="shared" si="3"/>
        <v>Réponse</v>
      </c>
      <c r="O253" s="2">
        <f>Tableau1[[#This Row],[Attribué le]]-Tableau1[[#This Row],[Enregistré le]]</f>
        <v>0</v>
      </c>
      <c r="P253" s="3" t="str">
        <f>IF(Tableau1[[#This Row],[ATTRIBUTION]]="Appui","15",IF(Tableau1[[#This Row],[ATTRIBUTION]]="Réponse","30","0"))</f>
        <v>30</v>
      </c>
      <c r="Q253" s="2" t="str">
        <f>IF(OR((Tableau1[[#This Row],[Traité le]]&gt;0),(Tableau1[[#This Row],[A/R envoyé le]]&gt;0)),"TRAITE","NON TRAITE")</f>
        <v>TRAITE</v>
      </c>
      <c r="R253" s="2" t="str">
        <f>IF(AND(Tableau1[[#This Row],[ATTRIBUTION]]="Réponse",Tableau1[[#This Row],[A/R envoyé le]]&gt;0),"OUI"," ")</f>
        <v xml:space="preserve"> </v>
      </c>
      <c r="S25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43</v>
      </c>
      <c r="T253" s="2">
        <f>IF(Tableau1[[#This Row],[STATUT DE REPONSE]]="TRAITE",MAX(0,Tableau1[[#This Row],[DELAI DE TRAITEMENT]]-Tableau1[[#This Row],[DELAI DE REPONSE]]),$X$1-Tableau1[[#This Row],[Enregistré le]])</f>
        <v>13</v>
      </c>
      <c r="U253" s="2" t="str">
        <f>IF(Tableau1[[#This Row],[DELAI DE SOUFFRANCE]]&gt;0,"Non conforme","Conforme")</f>
        <v>Non conforme</v>
      </c>
      <c r="V253" s="2" t="str">
        <f>IF(Tableau1[[#This Row],[Type de courrier]]="Réclamation","Réclamation","")</f>
        <v/>
      </c>
      <c r="X253"/>
      <c r="Y253"/>
    </row>
    <row r="254" spans="2:25" x14ac:dyDescent="0.25">
      <c r="B254" t="s">
        <v>21</v>
      </c>
      <c r="D254">
        <v>20069866</v>
      </c>
      <c r="E254" s="1">
        <v>44196</v>
      </c>
      <c r="F254" s="1">
        <v>44196</v>
      </c>
      <c r="I254" s="1">
        <v>44490</v>
      </c>
      <c r="J254" s="1">
        <v>44417</v>
      </c>
      <c r="L254" t="s">
        <v>11</v>
      </c>
      <c r="M254">
        <f>YEAR(Tableau1[[#This Row],[Enregistré le]])</f>
        <v>2020</v>
      </c>
      <c r="N254" s="2" t="str">
        <f t="shared" si="3"/>
        <v>Réponse</v>
      </c>
      <c r="O254" s="2">
        <f>Tableau1[[#This Row],[Attribué le]]-Tableau1[[#This Row],[Enregistré le]]</f>
        <v>221</v>
      </c>
      <c r="P254" s="3" t="str">
        <f>IF(Tableau1[[#This Row],[ATTRIBUTION]]="Appui","15",IF(Tableau1[[#This Row],[ATTRIBUTION]]="Réponse","30","0"))</f>
        <v>30</v>
      </c>
      <c r="Q254" s="2" t="str">
        <f>IF(OR((Tableau1[[#This Row],[Traité le]]&gt;0),(Tableau1[[#This Row],[A/R envoyé le]]&gt;0)),"TRAITE","NON TRAITE")</f>
        <v>TRAITE</v>
      </c>
      <c r="R254" s="2" t="str">
        <f>IF(AND(Tableau1[[#This Row],[ATTRIBUTION]]="Réponse",Tableau1[[#This Row],[A/R envoyé le]]&gt;0),"OUI"," ")</f>
        <v xml:space="preserve"> </v>
      </c>
      <c r="S25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73</v>
      </c>
      <c r="T254" s="2">
        <f>IF(Tableau1[[#This Row],[STATUT DE REPONSE]]="TRAITE",MAX(0,Tableau1[[#This Row],[DELAI DE TRAITEMENT]]-Tableau1[[#This Row],[DELAI DE REPONSE]]),$X$1-Tableau1[[#This Row],[Enregistré le]])</f>
        <v>43</v>
      </c>
      <c r="U254" s="2" t="str">
        <f>IF(Tableau1[[#This Row],[DELAI DE SOUFFRANCE]]&gt;0,"Non conforme","Conforme")</f>
        <v>Non conforme</v>
      </c>
      <c r="V254" s="2" t="str">
        <f>IF(Tableau1[[#This Row],[Type de courrier]]="Réclamation","Réclamation","")</f>
        <v/>
      </c>
      <c r="X254"/>
      <c r="Y254"/>
    </row>
    <row r="255" spans="2:25" x14ac:dyDescent="0.25">
      <c r="B255" t="s">
        <v>21</v>
      </c>
      <c r="D255">
        <v>21000065</v>
      </c>
      <c r="E255" s="1">
        <v>44200</v>
      </c>
      <c r="F255" s="1">
        <v>44195</v>
      </c>
      <c r="I255" s="1">
        <v>44223</v>
      </c>
      <c r="J255" s="1">
        <v>44207</v>
      </c>
      <c r="L255" t="s">
        <v>11</v>
      </c>
      <c r="M255">
        <f>YEAR(Tableau1[[#This Row],[Enregistré le]])</f>
        <v>2021</v>
      </c>
      <c r="N255" s="2" t="str">
        <f t="shared" si="3"/>
        <v>Réponse</v>
      </c>
      <c r="O255" s="2">
        <f>Tableau1[[#This Row],[Attribué le]]-Tableau1[[#This Row],[Enregistré le]]</f>
        <v>7</v>
      </c>
      <c r="P255" s="3" t="str">
        <f>IF(Tableau1[[#This Row],[ATTRIBUTION]]="Appui","15",IF(Tableau1[[#This Row],[ATTRIBUTION]]="Réponse","30","0"))</f>
        <v>30</v>
      </c>
      <c r="Q255" s="2" t="str">
        <f>IF(OR((Tableau1[[#This Row],[Traité le]]&gt;0),(Tableau1[[#This Row],[A/R envoyé le]]&gt;0)),"TRAITE","NON TRAITE")</f>
        <v>TRAITE</v>
      </c>
      <c r="R255" s="2" t="str">
        <f>IF(AND(Tableau1[[#This Row],[ATTRIBUTION]]="Réponse",Tableau1[[#This Row],[A/R envoyé le]]&gt;0),"OUI"," ")</f>
        <v xml:space="preserve"> </v>
      </c>
      <c r="S25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16</v>
      </c>
      <c r="T255" s="2">
        <f>IF(Tableau1[[#This Row],[STATUT DE REPONSE]]="TRAITE",MAX(0,Tableau1[[#This Row],[DELAI DE TRAITEMENT]]-Tableau1[[#This Row],[DELAI DE REPONSE]]),$X$1-Tableau1[[#This Row],[Enregistré le]])</f>
        <v>0</v>
      </c>
      <c r="U255" s="2" t="str">
        <f>IF(Tableau1[[#This Row],[DELAI DE SOUFFRANCE]]&gt;0,"Non conforme","Conforme")</f>
        <v>Conforme</v>
      </c>
      <c r="V255" s="2" t="str">
        <f>IF(Tableau1[[#This Row],[Type de courrier]]="Réclamation","Réclamation","")</f>
        <v/>
      </c>
      <c r="X255"/>
      <c r="Y255"/>
    </row>
    <row r="256" spans="2:25" x14ac:dyDescent="0.25">
      <c r="B256" t="s">
        <v>21</v>
      </c>
      <c r="D256" t="s">
        <v>25</v>
      </c>
      <c r="E256" s="1">
        <v>44201</v>
      </c>
      <c r="F256" s="1">
        <v>44194</v>
      </c>
      <c r="I256" s="1">
        <v>44316</v>
      </c>
      <c r="J256" s="1">
        <v>44917</v>
      </c>
      <c r="L256" t="s">
        <v>11</v>
      </c>
      <c r="M256">
        <f>YEAR(Tableau1[[#This Row],[Enregistré le]])</f>
        <v>2021</v>
      </c>
      <c r="N256" s="2" t="str">
        <f t="shared" ref="N256:N319" si="4">IF(OR(L256="Appui",L256="Elément de réponse"),"Appui",IF(L256="Information","Info","Réponse"))</f>
        <v>Réponse</v>
      </c>
      <c r="O256" s="2">
        <f>Tableau1[[#This Row],[Attribué le]]-Tableau1[[#This Row],[Enregistré le]]</f>
        <v>716</v>
      </c>
      <c r="P256" s="3" t="str">
        <f>IF(Tableau1[[#This Row],[ATTRIBUTION]]="Appui","15",IF(Tableau1[[#This Row],[ATTRIBUTION]]="Réponse","30","0"))</f>
        <v>30</v>
      </c>
      <c r="Q256" s="2" t="str">
        <f>IF(OR((Tableau1[[#This Row],[Traité le]]&gt;0),(Tableau1[[#This Row],[A/R envoyé le]]&gt;0)),"TRAITE","NON TRAITE")</f>
        <v>TRAITE</v>
      </c>
      <c r="R256" s="2" t="str">
        <f>IF(AND(Tableau1[[#This Row],[ATTRIBUTION]]="Réponse",Tableau1[[#This Row],[A/R envoyé le]]&gt;0),"OUI"," ")</f>
        <v xml:space="preserve"> </v>
      </c>
      <c r="S25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115</v>
      </c>
      <c r="T256" s="2">
        <f>IF(Tableau1[[#This Row],[STATUT DE REPONSE]]="TRAITE",MAX(0,Tableau1[[#This Row],[DELAI DE TRAITEMENT]]-Tableau1[[#This Row],[DELAI DE REPONSE]]),$X$1-Tableau1[[#This Row],[Enregistré le]])</f>
        <v>85</v>
      </c>
      <c r="U256" s="2" t="str">
        <f>IF(Tableau1[[#This Row],[DELAI DE SOUFFRANCE]]&gt;0,"Non conforme","Conforme")</f>
        <v>Non conforme</v>
      </c>
      <c r="V256" s="2" t="str">
        <f>IF(Tableau1[[#This Row],[Type de courrier]]="Réclamation","Réclamation","")</f>
        <v/>
      </c>
      <c r="X256"/>
      <c r="Y256"/>
    </row>
    <row r="257" spans="2:25" x14ac:dyDescent="0.25">
      <c r="B257" t="s">
        <v>21</v>
      </c>
      <c r="D257">
        <v>21001146</v>
      </c>
      <c r="E257" s="1">
        <v>44204</v>
      </c>
      <c r="F257" s="1">
        <v>44183</v>
      </c>
      <c r="I257" s="1">
        <v>44204</v>
      </c>
      <c r="J257" s="1">
        <v>44204</v>
      </c>
      <c r="L257" t="s">
        <v>11</v>
      </c>
      <c r="M257">
        <f>YEAR(Tableau1[[#This Row],[Enregistré le]])</f>
        <v>2021</v>
      </c>
      <c r="N257" s="2" t="str">
        <f t="shared" si="4"/>
        <v>Réponse</v>
      </c>
      <c r="O257" s="2">
        <f>Tableau1[[#This Row],[Attribué le]]-Tableau1[[#This Row],[Enregistré le]]</f>
        <v>0</v>
      </c>
      <c r="P257" s="3" t="str">
        <f>IF(Tableau1[[#This Row],[ATTRIBUTION]]="Appui","15",IF(Tableau1[[#This Row],[ATTRIBUTION]]="Réponse","30","0"))</f>
        <v>30</v>
      </c>
      <c r="Q257" s="2" t="str">
        <f>IF(OR((Tableau1[[#This Row],[Traité le]]&gt;0),(Tableau1[[#This Row],[A/R envoyé le]]&gt;0)),"TRAITE","NON TRAITE")</f>
        <v>TRAITE</v>
      </c>
      <c r="R257" s="2" t="str">
        <f>IF(AND(Tableau1[[#This Row],[ATTRIBUTION]]="Réponse",Tableau1[[#This Row],[A/R envoyé le]]&gt;0),"OUI"," ")</f>
        <v xml:space="preserve"> </v>
      </c>
      <c r="S25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257" s="2">
        <f>IF(Tableau1[[#This Row],[STATUT DE REPONSE]]="TRAITE",MAX(0,Tableau1[[#This Row],[DELAI DE TRAITEMENT]]-Tableau1[[#This Row],[DELAI DE REPONSE]]),$X$1-Tableau1[[#This Row],[Enregistré le]])</f>
        <v>0</v>
      </c>
      <c r="U257" s="2" t="str">
        <f>IF(Tableau1[[#This Row],[DELAI DE SOUFFRANCE]]&gt;0,"Non conforme","Conforme")</f>
        <v>Conforme</v>
      </c>
      <c r="V257" s="2" t="str">
        <f>IF(Tableau1[[#This Row],[Type de courrier]]="Réclamation","Réclamation","")</f>
        <v/>
      </c>
      <c r="X257"/>
      <c r="Y257"/>
    </row>
    <row r="258" spans="2:25" x14ac:dyDescent="0.25">
      <c r="B258" t="s">
        <v>21</v>
      </c>
      <c r="D258">
        <v>21001274</v>
      </c>
      <c r="E258" s="1">
        <v>44204</v>
      </c>
      <c r="F258" s="1">
        <v>44202</v>
      </c>
      <c r="I258" s="1">
        <v>44238</v>
      </c>
      <c r="J258" s="1">
        <v>44210</v>
      </c>
      <c r="L258" t="s">
        <v>11</v>
      </c>
      <c r="M258">
        <f>YEAR(Tableau1[[#This Row],[Enregistré le]])</f>
        <v>2021</v>
      </c>
      <c r="N258" s="2" t="str">
        <f t="shared" si="4"/>
        <v>Réponse</v>
      </c>
      <c r="O258" s="2">
        <f>Tableau1[[#This Row],[Attribué le]]-Tableau1[[#This Row],[Enregistré le]]</f>
        <v>6</v>
      </c>
      <c r="P258" s="3" t="str">
        <f>IF(Tableau1[[#This Row],[ATTRIBUTION]]="Appui","15",IF(Tableau1[[#This Row],[ATTRIBUTION]]="Réponse","30","0"))</f>
        <v>30</v>
      </c>
      <c r="Q258" s="2" t="str">
        <f>IF(OR((Tableau1[[#This Row],[Traité le]]&gt;0),(Tableau1[[#This Row],[A/R envoyé le]]&gt;0)),"TRAITE","NON TRAITE")</f>
        <v>TRAITE</v>
      </c>
      <c r="R258" s="2" t="str">
        <f>IF(AND(Tableau1[[#This Row],[ATTRIBUTION]]="Réponse",Tableau1[[#This Row],[A/R envoyé le]]&gt;0),"OUI"," ")</f>
        <v xml:space="preserve"> </v>
      </c>
      <c r="S25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28</v>
      </c>
      <c r="T258" s="2">
        <f>IF(Tableau1[[#This Row],[STATUT DE REPONSE]]="TRAITE",MAX(0,Tableau1[[#This Row],[DELAI DE TRAITEMENT]]-Tableau1[[#This Row],[DELAI DE REPONSE]]),$X$1-Tableau1[[#This Row],[Enregistré le]])</f>
        <v>0</v>
      </c>
      <c r="U258" s="2" t="str">
        <f>IF(Tableau1[[#This Row],[DELAI DE SOUFFRANCE]]&gt;0,"Non conforme","Conforme")</f>
        <v>Conforme</v>
      </c>
      <c r="V258" s="2" t="str">
        <f>IF(Tableau1[[#This Row],[Type de courrier]]="Réclamation","Réclamation","")</f>
        <v/>
      </c>
      <c r="X258"/>
      <c r="Y258"/>
    </row>
    <row r="259" spans="2:25" x14ac:dyDescent="0.25">
      <c r="B259" t="s">
        <v>21</v>
      </c>
      <c r="D259" t="s">
        <v>26</v>
      </c>
      <c r="E259" s="1">
        <v>44207</v>
      </c>
      <c r="F259" s="1">
        <v>44204</v>
      </c>
      <c r="I259" s="1">
        <v>44229</v>
      </c>
      <c r="J259" s="1">
        <v>44917</v>
      </c>
      <c r="L259" t="s">
        <v>11</v>
      </c>
      <c r="M259">
        <f>YEAR(Tableau1[[#This Row],[Enregistré le]])</f>
        <v>2021</v>
      </c>
      <c r="N259" s="2" t="str">
        <f t="shared" si="4"/>
        <v>Réponse</v>
      </c>
      <c r="O259" s="2">
        <f>Tableau1[[#This Row],[Attribué le]]-Tableau1[[#This Row],[Enregistré le]]</f>
        <v>710</v>
      </c>
      <c r="P259" s="3" t="str">
        <f>IF(Tableau1[[#This Row],[ATTRIBUTION]]="Appui","15",IF(Tableau1[[#This Row],[ATTRIBUTION]]="Réponse","30","0"))</f>
        <v>30</v>
      </c>
      <c r="Q259" s="2" t="str">
        <f>IF(OR((Tableau1[[#This Row],[Traité le]]&gt;0),(Tableau1[[#This Row],[A/R envoyé le]]&gt;0)),"TRAITE","NON TRAITE")</f>
        <v>TRAITE</v>
      </c>
      <c r="R259" s="2" t="str">
        <f>IF(AND(Tableau1[[#This Row],[ATTRIBUTION]]="Réponse",Tableau1[[#This Row],[A/R envoyé le]]&gt;0),"OUI"," ")</f>
        <v xml:space="preserve"> </v>
      </c>
      <c r="S25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22</v>
      </c>
      <c r="T259" s="2">
        <f>IF(Tableau1[[#This Row],[STATUT DE REPONSE]]="TRAITE",MAX(0,Tableau1[[#This Row],[DELAI DE TRAITEMENT]]-Tableau1[[#This Row],[DELAI DE REPONSE]]),$X$1-Tableau1[[#This Row],[Enregistré le]])</f>
        <v>0</v>
      </c>
      <c r="U259" s="2" t="str">
        <f>IF(Tableau1[[#This Row],[DELAI DE SOUFFRANCE]]&gt;0,"Non conforme","Conforme")</f>
        <v>Conforme</v>
      </c>
      <c r="V259" s="2" t="str">
        <f>IF(Tableau1[[#This Row],[Type de courrier]]="Réclamation","Réclamation","")</f>
        <v/>
      </c>
      <c r="X259"/>
      <c r="Y259"/>
    </row>
    <row r="260" spans="2:25" x14ac:dyDescent="0.25">
      <c r="B260" t="s">
        <v>21</v>
      </c>
      <c r="D260" t="s">
        <v>27</v>
      </c>
      <c r="E260" s="1">
        <v>44209</v>
      </c>
      <c r="F260" s="1">
        <v>44207</v>
      </c>
      <c r="I260" s="1">
        <v>44231</v>
      </c>
      <c r="J260" s="1">
        <v>44552</v>
      </c>
      <c r="L260" t="s">
        <v>11</v>
      </c>
      <c r="M260">
        <f>YEAR(Tableau1[[#This Row],[Enregistré le]])</f>
        <v>2021</v>
      </c>
      <c r="N260" s="2" t="str">
        <f t="shared" si="4"/>
        <v>Réponse</v>
      </c>
      <c r="O260" s="2">
        <f>Tableau1[[#This Row],[Attribué le]]-Tableau1[[#This Row],[Enregistré le]]</f>
        <v>343</v>
      </c>
      <c r="P260" s="3" t="str">
        <f>IF(Tableau1[[#This Row],[ATTRIBUTION]]="Appui","15",IF(Tableau1[[#This Row],[ATTRIBUTION]]="Réponse","30","0"))</f>
        <v>30</v>
      </c>
      <c r="Q260" s="2" t="str">
        <f>IF(OR((Tableau1[[#This Row],[Traité le]]&gt;0),(Tableau1[[#This Row],[A/R envoyé le]]&gt;0)),"TRAITE","NON TRAITE")</f>
        <v>TRAITE</v>
      </c>
      <c r="R260" s="2" t="str">
        <f>IF(AND(Tableau1[[#This Row],[ATTRIBUTION]]="Réponse",Tableau1[[#This Row],[A/R envoyé le]]&gt;0),"OUI"," ")</f>
        <v xml:space="preserve"> </v>
      </c>
      <c r="S26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22</v>
      </c>
      <c r="T260" s="2">
        <f>IF(Tableau1[[#This Row],[STATUT DE REPONSE]]="TRAITE",MAX(0,Tableau1[[#This Row],[DELAI DE TRAITEMENT]]-Tableau1[[#This Row],[DELAI DE REPONSE]]),$X$1-Tableau1[[#This Row],[Enregistré le]])</f>
        <v>0</v>
      </c>
      <c r="U260" s="2" t="str">
        <f>IF(Tableau1[[#This Row],[DELAI DE SOUFFRANCE]]&gt;0,"Non conforme","Conforme")</f>
        <v>Conforme</v>
      </c>
      <c r="V260" s="2" t="str">
        <f>IF(Tableau1[[#This Row],[Type de courrier]]="Réclamation","Réclamation","")</f>
        <v/>
      </c>
      <c r="X260"/>
      <c r="Y260"/>
    </row>
    <row r="261" spans="2:25" x14ac:dyDescent="0.25">
      <c r="B261" t="s">
        <v>21</v>
      </c>
      <c r="D261" t="s">
        <v>28</v>
      </c>
      <c r="E261" s="1">
        <v>44209</v>
      </c>
      <c r="F261" s="1">
        <v>44207</v>
      </c>
      <c r="I261" s="1">
        <v>44231</v>
      </c>
      <c r="J261" s="1">
        <v>44917</v>
      </c>
      <c r="L261" t="s">
        <v>11</v>
      </c>
      <c r="M261">
        <f>YEAR(Tableau1[[#This Row],[Enregistré le]])</f>
        <v>2021</v>
      </c>
      <c r="N261" s="2" t="str">
        <f t="shared" si="4"/>
        <v>Réponse</v>
      </c>
      <c r="O261" s="2">
        <f>Tableau1[[#This Row],[Attribué le]]-Tableau1[[#This Row],[Enregistré le]]</f>
        <v>708</v>
      </c>
      <c r="P261" s="3" t="str">
        <f>IF(Tableau1[[#This Row],[ATTRIBUTION]]="Appui","15",IF(Tableau1[[#This Row],[ATTRIBUTION]]="Réponse","30","0"))</f>
        <v>30</v>
      </c>
      <c r="Q261" s="2" t="str">
        <f>IF(OR((Tableau1[[#This Row],[Traité le]]&gt;0),(Tableau1[[#This Row],[A/R envoyé le]]&gt;0)),"TRAITE","NON TRAITE")</f>
        <v>TRAITE</v>
      </c>
      <c r="R261" s="2" t="str">
        <f>IF(AND(Tableau1[[#This Row],[ATTRIBUTION]]="Réponse",Tableau1[[#This Row],[A/R envoyé le]]&gt;0),"OUI"," ")</f>
        <v xml:space="preserve"> </v>
      </c>
      <c r="S26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22</v>
      </c>
      <c r="T261" s="2">
        <f>IF(Tableau1[[#This Row],[STATUT DE REPONSE]]="TRAITE",MAX(0,Tableau1[[#This Row],[DELAI DE TRAITEMENT]]-Tableau1[[#This Row],[DELAI DE REPONSE]]),$X$1-Tableau1[[#This Row],[Enregistré le]])</f>
        <v>0</v>
      </c>
      <c r="U261" s="2" t="str">
        <f>IF(Tableau1[[#This Row],[DELAI DE SOUFFRANCE]]&gt;0,"Non conforme","Conforme")</f>
        <v>Conforme</v>
      </c>
      <c r="V261" s="2" t="str">
        <f>IF(Tableau1[[#This Row],[Type de courrier]]="Réclamation","Réclamation","")</f>
        <v/>
      </c>
      <c r="X261"/>
      <c r="Y261"/>
    </row>
    <row r="262" spans="2:25" x14ac:dyDescent="0.25">
      <c r="B262" t="s">
        <v>21</v>
      </c>
      <c r="D262">
        <v>21002361</v>
      </c>
      <c r="E262" s="1">
        <v>44211</v>
      </c>
      <c r="F262" s="1">
        <v>44210</v>
      </c>
      <c r="I262" s="1">
        <v>44253</v>
      </c>
      <c r="J262" s="1">
        <v>44211</v>
      </c>
      <c r="L262" t="s">
        <v>11</v>
      </c>
      <c r="M262">
        <f>YEAR(Tableau1[[#This Row],[Enregistré le]])</f>
        <v>2021</v>
      </c>
      <c r="N262" s="2" t="str">
        <f t="shared" si="4"/>
        <v>Réponse</v>
      </c>
      <c r="O262" s="2">
        <f>Tableau1[[#This Row],[Attribué le]]-Tableau1[[#This Row],[Enregistré le]]</f>
        <v>0</v>
      </c>
      <c r="P262" s="3" t="str">
        <f>IF(Tableau1[[#This Row],[ATTRIBUTION]]="Appui","15",IF(Tableau1[[#This Row],[ATTRIBUTION]]="Réponse","30","0"))</f>
        <v>30</v>
      </c>
      <c r="Q262" s="2" t="str">
        <f>IF(OR((Tableau1[[#This Row],[Traité le]]&gt;0),(Tableau1[[#This Row],[A/R envoyé le]]&gt;0)),"TRAITE","NON TRAITE")</f>
        <v>TRAITE</v>
      </c>
      <c r="R262" s="2" t="str">
        <f>IF(AND(Tableau1[[#This Row],[ATTRIBUTION]]="Réponse",Tableau1[[#This Row],[A/R envoyé le]]&gt;0),"OUI"," ")</f>
        <v xml:space="preserve"> </v>
      </c>
      <c r="S26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42</v>
      </c>
      <c r="T262" s="2">
        <f>IF(Tableau1[[#This Row],[STATUT DE REPONSE]]="TRAITE",MAX(0,Tableau1[[#This Row],[DELAI DE TRAITEMENT]]-Tableau1[[#This Row],[DELAI DE REPONSE]]),$X$1-Tableau1[[#This Row],[Enregistré le]])</f>
        <v>12</v>
      </c>
      <c r="U262" s="2" t="str">
        <f>IF(Tableau1[[#This Row],[DELAI DE SOUFFRANCE]]&gt;0,"Non conforme","Conforme")</f>
        <v>Non conforme</v>
      </c>
      <c r="V262" s="2" t="str">
        <f>IF(Tableau1[[#This Row],[Type de courrier]]="Réclamation","Réclamation","")</f>
        <v/>
      </c>
      <c r="X262"/>
      <c r="Y262"/>
    </row>
    <row r="263" spans="2:25" x14ac:dyDescent="0.25">
      <c r="B263" t="s">
        <v>21</v>
      </c>
      <c r="D263">
        <v>21002374</v>
      </c>
      <c r="E263" s="1">
        <v>44211</v>
      </c>
      <c r="F263" s="1">
        <v>44105</v>
      </c>
      <c r="H263" t="s">
        <v>29</v>
      </c>
      <c r="I263" s="1">
        <v>44211</v>
      </c>
      <c r="J263" s="1">
        <v>44211</v>
      </c>
      <c r="L263" t="s">
        <v>11</v>
      </c>
      <c r="M263">
        <f>YEAR(Tableau1[[#This Row],[Enregistré le]])</f>
        <v>2021</v>
      </c>
      <c r="N263" s="2" t="str">
        <f t="shared" si="4"/>
        <v>Réponse</v>
      </c>
      <c r="O263" s="2">
        <f>Tableau1[[#This Row],[Attribué le]]-Tableau1[[#This Row],[Enregistré le]]</f>
        <v>0</v>
      </c>
      <c r="P263" s="3" t="str">
        <f>IF(Tableau1[[#This Row],[ATTRIBUTION]]="Appui","15",IF(Tableau1[[#This Row],[ATTRIBUTION]]="Réponse","30","0"))</f>
        <v>30</v>
      </c>
      <c r="Q263" s="2" t="str">
        <f>IF(OR((Tableau1[[#This Row],[Traité le]]&gt;0),(Tableau1[[#This Row],[A/R envoyé le]]&gt;0)),"TRAITE","NON TRAITE")</f>
        <v>TRAITE</v>
      </c>
      <c r="R263" s="2" t="str">
        <f>IF(AND(Tableau1[[#This Row],[ATTRIBUTION]]="Réponse",Tableau1[[#This Row],[A/R envoyé le]]&gt;0),"OUI"," ")</f>
        <v xml:space="preserve"> </v>
      </c>
      <c r="S26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263" s="2">
        <f>IF(Tableau1[[#This Row],[STATUT DE REPONSE]]="TRAITE",MAX(0,Tableau1[[#This Row],[DELAI DE TRAITEMENT]]-Tableau1[[#This Row],[DELAI DE REPONSE]]),$X$1-Tableau1[[#This Row],[Enregistré le]])</f>
        <v>0</v>
      </c>
      <c r="U263" s="2" t="str">
        <f>IF(Tableau1[[#This Row],[DELAI DE SOUFFRANCE]]&gt;0,"Non conforme","Conforme")</f>
        <v>Conforme</v>
      </c>
      <c r="V263" s="2" t="str">
        <f>IF(Tableau1[[#This Row],[Type de courrier]]="Réclamation","Réclamation","")</f>
        <v>Réclamation</v>
      </c>
      <c r="X263"/>
      <c r="Y263"/>
    </row>
    <row r="264" spans="2:25" x14ac:dyDescent="0.25">
      <c r="B264" t="s">
        <v>21</v>
      </c>
      <c r="D264" t="s">
        <v>30</v>
      </c>
      <c r="E264" s="1">
        <v>44214</v>
      </c>
      <c r="F264" s="1">
        <v>44207</v>
      </c>
      <c r="I264" s="1">
        <v>44224</v>
      </c>
      <c r="J264" s="1">
        <v>44917</v>
      </c>
      <c r="L264" t="s">
        <v>11</v>
      </c>
      <c r="M264">
        <f>YEAR(Tableau1[[#This Row],[Enregistré le]])</f>
        <v>2021</v>
      </c>
      <c r="N264" s="2" t="str">
        <f t="shared" si="4"/>
        <v>Réponse</v>
      </c>
      <c r="O264" s="2">
        <f>Tableau1[[#This Row],[Attribué le]]-Tableau1[[#This Row],[Enregistré le]]</f>
        <v>703</v>
      </c>
      <c r="P264" s="3" t="str">
        <f>IF(Tableau1[[#This Row],[ATTRIBUTION]]="Appui","15",IF(Tableau1[[#This Row],[ATTRIBUTION]]="Réponse","30","0"))</f>
        <v>30</v>
      </c>
      <c r="Q264" s="2" t="str">
        <f>IF(OR((Tableau1[[#This Row],[Traité le]]&gt;0),(Tableau1[[#This Row],[A/R envoyé le]]&gt;0)),"TRAITE","NON TRAITE")</f>
        <v>TRAITE</v>
      </c>
      <c r="R264" s="2" t="str">
        <f>IF(AND(Tableau1[[#This Row],[ATTRIBUTION]]="Réponse",Tableau1[[#This Row],[A/R envoyé le]]&gt;0),"OUI"," ")</f>
        <v xml:space="preserve"> </v>
      </c>
      <c r="S26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10</v>
      </c>
      <c r="T264" s="2">
        <f>IF(Tableau1[[#This Row],[STATUT DE REPONSE]]="TRAITE",MAX(0,Tableau1[[#This Row],[DELAI DE TRAITEMENT]]-Tableau1[[#This Row],[DELAI DE REPONSE]]),$X$1-Tableau1[[#This Row],[Enregistré le]])</f>
        <v>0</v>
      </c>
      <c r="U264" s="2" t="str">
        <f>IF(Tableau1[[#This Row],[DELAI DE SOUFFRANCE]]&gt;0,"Non conforme","Conforme")</f>
        <v>Conforme</v>
      </c>
      <c r="V264" s="2" t="str">
        <f>IF(Tableau1[[#This Row],[Type de courrier]]="Réclamation","Réclamation","")</f>
        <v/>
      </c>
      <c r="X264"/>
      <c r="Y264"/>
    </row>
    <row r="265" spans="2:25" x14ac:dyDescent="0.25">
      <c r="B265" t="s">
        <v>21</v>
      </c>
      <c r="D265" t="s">
        <v>31</v>
      </c>
      <c r="E265" s="1">
        <v>44214</v>
      </c>
      <c r="F265" s="1">
        <v>44207</v>
      </c>
      <c r="I265" s="1">
        <v>44223</v>
      </c>
      <c r="J265" s="1">
        <v>44224</v>
      </c>
      <c r="L265" t="s">
        <v>24</v>
      </c>
      <c r="M265">
        <f>YEAR(Tableau1[[#This Row],[Enregistré le]])</f>
        <v>2021</v>
      </c>
      <c r="N265" s="2" t="str">
        <f t="shared" si="4"/>
        <v>Appui</v>
      </c>
      <c r="O265" s="2">
        <f>Tableau1[[#This Row],[Attribué le]]-Tableau1[[#This Row],[Enregistré le]]</f>
        <v>10</v>
      </c>
      <c r="P265" s="3" t="str">
        <f>IF(Tableau1[[#This Row],[ATTRIBUTION]]="Appui","15",IF(Tableau1[[#This Row],[ATTRIBUTION]]="Réponse","30","0"))</f>
        <v>15</v>
      </c>
      <c r="Q265" s="2" t="str">
        <f>IF(OR((Tableau1[[#This Row],[Traité le]]&gt;0),(Tableau1[[#This Row],[A/R envoyé le]]&gt;0)),"TRAITE","NON TRAITE")</f>
        <v>TRAITE</v>
      </c>
      <c r="R265" s="2" t="str">
        <f>IF(AND(Tableau1[[#This Row],[ATTRIBUTION]]="Réponse",Tableau1[[#This Row],[A/R envoyé le]]&gt;0),"OUI"," ")</f>
        <v xml:space="preserve"> </v>
      </c>
      <c r="S26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9</v>
      </c>
      <c r="T265" s="2">
        <f>IF(Tableau1[[#This Row],[STATUT DE REPONSE]]="TRAITE",MAX(0,Tableau1[[#This Row],[DELAI DE TRAITEMENT]]-Tableau1[[#This Row],[DELAI DE REPONSE]]),$X$1-Tableau1[[#This Row],[Enregistré le]])</f>
        <v>0</v>
      </c>
      <c r="U265" s="2" t="str">
        <f>IF(Tableau1[[#This Row],[DELAI DE SOUFFRANCE]]&gt;0,"Non conforme","Conforme")</f>
        <v>Conforme</v>
      </c>
      <c r="V265" s="2" t="str">
        <f>IF(Tableau1[[#This Row],[Type de courrier]]="Réclamation","Réclamation","")</f>
        <v/>
      </c>
      <c r="X265"/>
      <c r="Y265"/>
    </row>
    <row r="266" spans="2:25" x14ac:dyDescent="0.25">
      <c r="B266" t="s">
        <v>21</v>
      </c>
      <c r="D266">
        <v>21003523</v>
      </c>
      <c r="E266" s="1">
        <v>44218</v>
      </c>
      <c r="F266" s="1">
        <v>44209</v>
      </c>
      <c r="I266" s="1">
        <v>44259</v>
      </c>
      <c r="J266" s="1">
        <v>44218</v>
      </c>
      <c r="L266" t="s">
        <v>11</v>
      </c>
      <c r="M266">
        <f>YEAR(Tableau1[[#This Row],[Enregistré le]])</f>
        <v>2021</v>
      </c>
      <c r="N266" s="2" t="str">
        <f t="shared" si="4"/>
        <v>Réponse</v>
      </c>
      <c r="O266" s="2">
        <f>Tableau1[[#This Row],[Attribué le]]-Tableau1[[#This Row],[Enregistré le]]</f>
        <v>0</v>
      </c>
      <c r="P266" s="3" t="str">
        <f>IF(Tableau1[[#This Row],[ATTRIBUTION]]="Appui","15",IF(Tableau1[[#This Row],[ATTRIBUTION]]="Réponse","30","0"))</f>
        <v>30</v>
      </c>
      <c r="Q266" s="2" t="str">
        <f>IF(OR((Tableau1[[#This Row],[Traité le]]&gt;0),(Tableau1[[#This Row],[A/R envoyé le]]&gt;0)),"TRAITE","NON TRAITE")</f>
        <v>TRAITE</v>
      </c>
      <c r="R266" s="2" t="str">
        <f>IF(AND(Tableau1[[#This Row],[ATTRIBUTION]]="Réponse",Tableau1[[#This Row],[A/R envoyé le]]&gt;0),"OUI"," ")</f>
        <v xml:space="preserve"> </v>
      </c>
      <c r="S26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41</v>
      </c>
      <c r="T266" s="2">
        <f>IF(Tableau1[[#This Row],[STATUT DE REPONSE]]="TRAITE",MAX(0,Tableau1[[#This Row],[DELAI DE TRAITEMENT]]-Tableau1[[#This Row],[DELAI DE REPONSE]]),$X$1-Tableau1[[#This Row],[Enregistré le]])</f>
        <v>11</v>
      </c>
      <c r="U266" s="2" t="str">
        <f>IF(Tableau1[[#This Row],[DELAI DE SOUFFRANCE]]&gt;0,"Non conforme","Conforme")</f>
        <v>Non conforme</v>
      </c>
      <c r="V266" s="2" t="str">
        <f>IF(Tableau1[[#This Row],[Type de courrier]]="Réclamation","Réclamation","")</f>
        <v/>
      </c>
      <c r="X266"/>
      <c r="Y266"/>
    </row>
    <row r="267" spans="2:25" x14ac:dyDescent="0.25">
      <c r="B267" t="s">
        <v>21</v>
      </c>
      <c r="D267">
        <v>21003529</v>
      </c>
      <c r="E267" s="1">
        <v>44218</v>
      </c>
      <c r="F267" s="1">
        <v>44202</v>
      </c>
      <c r="I267" s="1">
        <v>44250</v>
      </c>
      <c r="J267" s="1">
        <v>44218</v>
      </c>
      <c r="L267" t="s">
        <v>11</v>
      </c>
      <c r="M267">
        <f>YEAR(Tableau1[[#This Row],[Enregistré le]])</f>
        <v>2021</v>
      </c>
      <c r="N267" s="2" t="str">
        <f t="shared" si="4"/>
        <v>Réponse</v>
      </c>
      <c r="O267" s="2">
        <f>Tableau1[[#This Row],[Attribué le]]-Tableau1[[#This Row],[Enregistré le]]</f>
        <v>0</v>
      </c>
      <c r="P267" s="3" t="str">
        <f>IF(Tableau1[[#This Row],[ATTRIBUTION]]="Appui","15",IF(Tableau1[[#This Row],[ATTRIBUTION]]="Réponse","30","0"))</f>
        <v>30</v>
      </c>
      <c r="Q267" s="2" t="str">
        <f>IF(OR((Tableau1[[#This Row],[Traité le]]&gt;0),(Tableau1[[#This Row],[A/R envoyé le]]&gt;0)),"TRAITE","NON TRAITE")</f>
        <v>TRAITE</v>
      </c>
      <c r="R267" s="2" t="str">
        <f>IF(AND(Tableau1[[#This Row],[ATTRIBUTION]]="Réponse",Tableau1[[#This Row],[A/R envoyé le]]&gt;0),"OUI"," ")</f>
        <v xml:space="preserve"> </v>
      </c>
      <c r="S26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32</v>
      </c>
      <c r="T267" s="2">
        <f>IF(Tableau1[[#This Row],[STATUT DE REPONSE]]="TRAITE",MAX(0,Tableau1[[#This Row],[DELAI DE TRAITEMENT]]-Tableau1[[#This Row],[DELAI DE REPONSE]]),$X$1-Tableau1[[#This Row],[Enregistré le]])</f>
        <v>2</v>
      </c>
      <c r="U267" s="2" t="str">
        <f>IF(Tableau1[[#This Row],[DELAI DE SOUFFRANCE]]&gt;0,"Non conforme","Conforme")</f>
        <v>Non conforme</v>
      </c>
      <c r="V267" s="2" t="str">
        <f>IF(Tableau1[[#This Row],[Type de courrier]]="Réclamation","Réclamation","")</f>
        <v/>
      </c>
      <c r="X267"/>
      <c r="Y267"/>
    </row>
    <row r="268" spans="2:25" x14ac:dyDescent="0.25">
      <c r="B268" t="s">
        <v>21</v>
      </c>
      <c r="D268">
        <v>21003585</v>
      </c>
      <c r="E268" s="1">
        <v>44218</v>
      </c>
      <c r="F268" s="1">
        <v>44207</v>
      </c>
      <c r="I268" s="1">
        <v>44238</v>
      </c>
      <c r="J268" s="1">
        <v>44917</v>
      </c>
      <c r="L268" t="s">
        <v>11</v>
      </c>
      <c r="M268">
        <f>YEAR(Tableau1[[#This Row],[Enregistré le]])</f>
        <v>2021</v>
      </c>
      <c r="N268" s="2" t="str">
        <f t="shared" si="4"/>
        <v>Réponse</v>
      </c>
      <c r="O268" s="2">
        <f>Tableau1[[#This Row],[Attribué le]]-Tableau1[[#This Row],[Enregistré le]]</f>
        <v>699</v>
      </c>
      <c r="P268" s="3" t="str">
        <f>IF(Tableau1[[#This Row],[ATTRIBUTION]]="Appui","15",IF(Tableau1[[#This Row],[ATTRIBUTION]]="Réponse","30","0"))</f>
        <v>30</v>
      </c>
      <c r="Q268" s="2" t="str">
        <f>IF(OR((Tableau1[[#This Row],[Traité le]]&gt;0),(Tableau1[[#This Row],[A/R envoyé le]]&gt;0)),"TRAITE","NON TRAITE")</f>
        <v>TRAITE</v>
      </c>
      <c r="R268" s="2" t="str">
        <f>IF(AND(Tableau1[[#This Row],[ATTRIBUTION]]="Réponse",Tableau1[[#This Row],[A/R envoyé le]]&gt;0),"OUI"," ")</f>
        <v xml:space="preserve"> </v>
      </c>
      <c r="S26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20</v>
      </c>
      <c r="T268" s="2">
        <f>IF(Tableau1[[#This Row],[STATUT DE REPONSE]]="TRAITE",MAX(0,Tableau1[[#This Row],[DELAI DE TRAITEMENT]]-Tableau1[[#This Row],[DELAI DE REPONSE]]),$X$1-Tableau1[[#This Row],[Enregistré le]])</f>
        <v>0</v>
      </c>
      <c r="U268" s="2" t="str">
        <f>IF(Tableau1[[#This Row],[DELAI DE SOUFFRANCE]]&gt;0,"Non conforme","Conforme")</f>
        <v>Conforme</v>
      </c>
      <c r="V268" s="2" t="str">
        <f>IF(Tableau1[[#This Row],[Type de courrier]]="Réclamation","Réclamation","")</f>
        <v/>
      </c>
      <c r="X268"/>
      <c r="Y268"/>
    </row>
    <row r="269" spans="2:25" x14ac:dyDescent="0.25">
      <c r="B269" t="s">
        <v>21</v>
      </c>
      <c r="D269">
        <v>21003608</v>
      </c>
      <c r="E269" s="1">
        <v>44218</v>
      </c>
      <c r="F269" s="1">
        <v>44214</v>
      </c>
      <c r="I269" s="1">
        <v>44363</v>
      </c>
      <c r="J269" s="1">
        <v>44218</v>
      </c>
      <c r="L269" t="s">
        <v>11</v>
      </c>
      <c r="M269">
        <f>YEAR(Tableau1[[#This Row],[Enregistré le]])</f>
        <v>2021</v>
      </c>
      <c r="N269" s="2" t="str">
        <f t="shared" si="4"/>
        <v>Réponse</v>
      </c>
      <c r="O269" s="2">
        <f>Tableau1[[#This Row],[Attribué le]]-Tableau1[[#This Row],[Enregistré le]]</f>
        <v>0</v>
      </c>
      <c r="P269" s="3" t="str">
        <f>IF(Tableau1[[#This Row],[ATTRIBUTION]]="Appui","15",IF(Tableau1[[#This Row],[ATTRIBUTION]]="Réponse","30","0"))</f>
        <v>30</v>
      </c>
      <c r="Q269" s="2" t="str">
        <f>IF(OR((Tableau1[[#This Row],[Traité le]]&gt;0),(Tableau1[[#This Row],[A/R envoyé le]]&gt;0)),"TRAITE","NON TRAITE")</f>
        <v>TRAITE</v>
      </c>
      <c r="R269" s="2" t="str">
        <f>IF(AND(Tableau1[[#This Row],[ATTRIBUTION]]="Réponse",Tableau1[[#This Row],[A/R envoyé le]]&gt;0),"OUI"," ")</f>
        <v xml:space="preserve"> </v>
      </c>
      <c r="S26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145</v>
      </c>
      <c r="T269" s="2">
        <f>IF(Tableau1[[#This Row],[STATUT DE REPONSE]]="TRAITE",MAX(0,Tableau1[[#This Row],[DELAI DE TRAITEMENT]]-Tableau1[[#This Row],[DELAI DE REPONSE]]),$X$1-Tableau1[[#This Row],[Enregistré le]])</f>
        <v>115</v>
      </c>
      <c r="U269" s="2" t="str">
        <f>IF(Tableau1[[#This Row],[DELAI DE SOUFFRANCE]]&gt;0,"Non conforme","Conforme")</f>
        <v>Non conforme</v>
      </c>
      <c r="V269" s="2" t="str">
        <f>IF(Tableau1[[#This Row],[Type de courrier]]="Réclamation","Réclamation","")</f>
        <v/>
      </c>
      <c r="X269"/>
      <c r="Y269"/>
    </row>
    <row r="270" spans="2:25" x14ac:dyDescent="0.25">
      <c r="B270" t="s">
        <v>21</v>
      </c>
      <c r="D270">
        <v>21004697</v>
      </c>
      <c r="E270" s="1">
        <v>44225</v>
      </c>
      <c r="F270" s="1">
        <v>44223</v>
      </c>
      <c r="I270" s="1">
        <v>44225</v>
      </c>
      <c r="J270" s="1">
        <v>44228</v>
      </c>
      <c r="L270" t="s">
        <v>11</v>
      </c>
      <c r="M270">
        <f>YEAR(Tableau1[[#This Row],[Enregistré le]])</f>
        <v>2021</v>
      </c>
      <c r="N270" s="2" t="str">
        <f t="shared" si="4"/>
        <v>Réponse</v>
      </c>
      <c r="O270" s="2">
        <f>Tableau1[[#This Row],[Attribué le]]-Tableau1[[#This Row],[Enregistré le]]</f>
        <v>3</v>
      </c>
      <c r="P270" s="3" t="str">
        <f>IF(Tableau1[[#This Row],[ATTRIBUTION]]="Appui","15",IF(Tableau1[[#This Row],[ATTRIBUTION]]="Réponse","30","0"))</f>
        <v>30</v>
      </c>
      <c r="Q270" s="2" t="str">
        <f>IF(OR((Tableau1[[#This Row],[Traité le]]&gt;0),(Tableau1[[#This Row],[A/R envoyé le]]&gt;0)),"TRAITE","NON TRAITE")</f>
        <v>TRAITE</v>
      </c>
      <c r="R270" s="2" t="str">
        <f>IF(AND(Tableau1[[#This Row],[ATTRIBUTION]]="Réponse",Tableau1[[#This Row],[A/R envoyé le]]&gt;0),"OUI"," ")</f>
        <v xml:space="preserve"> </v>
      </c>
      <c r="S27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270" s="2">
        <f>IF(Tableau1[[#This Row],[STATUT DE REPONSE]]="TRAITE",MAX(0,Tableau1[[#This Row],[DELAI DE TRAITEMENT]]-Tableau1[[#This Row],[DELAI DE REPONSE]]),$X$1-Tableau1[[#This Row],[Enregistré le]])</f>
        <v>0</v>
      </c>
      <c r="U270" s="2" t="str">
        <f>IF(Tableau1[[#This Row],[DELAI DE SOUFFRANCE]]&gt;0,"Non conforme","Conforme")</f>
        <v>Conforme</v>
      </c>
      <c r="V270" s="2" t="str">
        <f>IF(Tableau1[[#This Row],[Type de courrier]]="Réclamation","Réclamation","")</f>
        <v/>
      </c>
      <c r="X270"/>
      <c r="Y270"/>
    </row>
    <row r="271" spans="2:25" x14ac:dyDescent="0.25">
      <c r="B271" t="s">
        <v>21</v>
      </c>
      <c r="D271">
        <v>21004703</v>
      </c>
      <c r="E271" s="1">
        <v>44225</v>
      </c>
      <c r="F271" s="1">
        <v>44223</v>
      </c>
      <c r="I271" s="1">
        <v>44259</v>
      </c>
      <c r="J271" s="1">
        <v>44238</v>
      </c>
      <c r="L271" t="s">
        <v>11</v>
      </c>
      <c r="M271">
        <f>YEAR(Tableau1[[#This Row],[Enregistré le]])</f>
        <v>2021</v>
      </c>
      <c r="N271" s="2" t="str">
        <f t="shared" si="4"/>
        <v>Réponse</v>
      </c>
      <c r="O271" s="2">
        <f>Tableau1[[#This Row],[Attribué le]]-Tableau1[[#This Row],[Enregistré le]]</f>
        <v>13</v>
      </c>
      <c r="P271" s="3" t="str">
        <f>IF(Tableau1[[#This Row],[ATTRIBUTION]]="Appui","15",IF(Tableau1[[#This Row],[ATTRIBUTION]]="Réponse","30","0"))</f>
        <v>30</v>
      </c>
      <c r="Q271" s="2" t="str">
        <f>IF(OR((Tableau1[[#This Row],[Traité le]]&gt;0),(Tableau1[[#This Row],[A/R envoyé le]]&gt;0)),"TRAITE","NON TRAITE")</f>
        <v>TRAITE</v>
      </c>
      <c r="R271" s="2" t="str">
        <f>IF(AND(Tableau1[[#This Row],[ATTRIBUTION]]="Réponse",Tableau1[[#This Row],[A/R envoyé le]]&gt;0),"OUI"," ")</f>
        <v xml:space="preserve"> </v>
      </c>
      <c r="S27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21</v>
      </c>
      <c r="T271" s="2">
        <f>IF(Tableau1[[#This Row],[STATUT DE REPONSE]]="TRAITE",MAX(0,Tableau1[[#This Row],[DELAI DE TRAITEMENT]]-Tableau1[[#This Row],[DELAI DE REPONSE]]),$X$1-Tableau1[[#This Row],[Enregistré le]])</f>
        <v>0</v>
      </c>
      <c r="U271" s="2" t="str">
        <f>IF(Tableau1[[#This Row],[DELAI DE SOUFFRANCE]]&gt;0,"Non conforme","Conforme")</f>
        <v>Conforme</v>
      </c>
      <c r="V271" s="2" t="str">
        <f>IF(Tableau1[[#This Row],[Type de courrier]]="Réclamation","Réclamation","")</f>
        <v/>
      </c>
      <c r="X271"/>
      <c r="Y271"/>
    </row>
    <row r="272" spans="2:25" x14ac:dyDescent="0.25">
      <c r="B272" t="s">
        <v>21</v>
      </c>
      <c r="D272">
        <v>21004881</v>
      </c>
      <c r="E272" s="1">
        <v>44228</v>
      </c>
      <c r="F272" s="1">
        <v>44215</v>
      </c>
      <c r="I272" s="1">
        <v>44237</v>
      </c>
      <c r="J272" s="1">
        <v>44228</v>
      </c>
      <c r="L272" t="s">
        <v>11</v>
      </c>
      <c r="M272">
        <f>YEAR(Tableau1[[#This Row],[Enregistré le]])</f>
        <v>2021</v>
      </c>
      <c r="N272" s="2" t="str">
        <f t="shared" si="4"/>
        <v>Réponse</v>
      </c>
      <c r="O272" s="2">
        <f>Tableau1[[#This Row],[Attribué le]]-Tableau1[[#This Row],[Enregistré le]]</f>
        <v>0</v>
      </c>
      <c r="P272" s="3" t="str">
        <f>IF(Tableau1[[#This Row],[ATTRIBUTION]]="Appui","15",IF(Tableau1[[#This Row],[ATTRIBUTION]]="Réponse","30","0"))</f>
        <v>30</v>
      </c>
      <c r="Q272" s="2" t="str">
        <f>IF(OR((Tableau1[[#This Row],[Traité le]]&gt;0),(Tableau1[[#This Row],[A/R envoyé le]]&gt;0)),"TRAITE","NON TRAITE")</f>
        <v>TRAITE</v>
      </c>
      <c r="R272" s="2" t="str">
        <f>IF(AND(Tableau1[[#This Row],[ATTRIBUTION]]="Réponse",Tableau1[[#This Row],[A/R envoyé le]]&gt;0),"OUI"," ")</f>
        <v xml:space="preserve"> </v>
      </c>
      <c r="S27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9</v>
      </c>
      <c r="T272" s="2">
        <f>IF(Tableau1[[#This Row],[STATUT DE REPONSE]]="TRAITE",MAX(0,Tableau1[[#This Row],[DELAI DE TRAITEMENT]]-Tableau1[[#This Row],[DELAI DE REPONSE]]),$X$1-Tableau1[[#This Row],[Enregistré le]])</f>
        <v>0</v>
      </c>
      <c r="U272" s="2" t="str">
        <f>IF(Tableau1[[#This Row],[DELAI DE SOUFFRANCE]]&gt;0,"Non conforme","Conforme")</f>
        <v>Conforme</v>
      </c>
      <c r="V272" s="2" t="str">
        <f>IF(Tableau1[[#This Row],[Type de courrier]]="Réclamation","Réclamation","")</f>
        <v/>
      </c>
      <c r="X272"/>
      <c r="Y272"/>
    </row>
    <row r="273" spans="2:25" x14ac:dyDescent="0.25">
      <c r="B273" t="s">
        <v>21</v>
      </c>
      <c r="D273">
        <v>21004980</v>
      </c>
      <c r="E273" s="1">
        <v>44228</v>
      </c>
      <c r="F273" s="1">
        <v>44217</v>
      </c>
      <c r="I273" s="1">
        <v>44370</v>
      </c>
      <c r="J273" s="1">
        <v>44228</v>
      </c>
      <c r="L273" t="s">
        <v>32</v>
      </c>
      <c r="M273">
        <f>YEAR(Tableau1[[#This Row],[Enregistré le]])</f>
        <v>2021</v>
      </c>
      <c r="N273" s="2" t="str">
        <f t="shared" si="4"/>
        <v>Info</v>
      </c>
      <c r="O273" s="2">
        <f>Tableau1[[#This Row],[Attribué le]]-Tableau1[[#This Row],[Enregistré le]]</f>
        <v>0</v>
      </c>
      <c r="P273" s="3" t="str">
        <f>IF(Tableau1[[#This Row],[ATTRIBUTION]]="Appui","15",IF(Tableau1[[#This Row],[ATTRIBUTION]]="Réponse","30","0"))</f>
        <v>0</v>
      </c>
      <c r="Q273" s="2" t="str">
        <f>IF(OR((Tableau1[[#This Row],[Traité le]]&gt;0),(Tableau1[[#This Row],[A/R envoyé le]]&gt;0)),"TRAITE","NON TRAITE")</f>
        <v>TRAITE</v>
      </c>
      <c r="R273" s="2" t="str">
        <f>IF(AND(Tableau1[[#This Row],[ATTRIBUTION]]="Réponse",Tableau1[[#This Row],[A/R envoyé le]]&gt;0),"OUI"," ")</f>
        <v xml:space="preserve"> </v>
      </c>
      <c r="S27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142</v>
      </c>
      <c r="T273" s="2">
        <f>IF(Tableau1[[#This Row],[STATUT DE REPONSE]]="TRAITE",MAX(0,Tableau1[[#This Row],[DELAI DE TRAITEMENT]]-Tableau1[[#This Row],[DELAI DE REPONSE]]),$X$1-Tableau1[[#This Row],[Enregistré le]])</f>
        <v>142</v>
      </c>
      <c r="U273" s="2" t="str">
        <f>IF(Tableau1[[#This Row],[DELAI DE SOUFFRANCE]]&gt;0,"Non conforme","Conforme")</f>
        <v>Non conforme</v>
      </c>
      <c r="V273" s="2" t="str">
        <f>IF(Tableau1[[#This Row],[Type de courrier]]="Réclamation","Réclamation","")</f>
        <v/>
      </c>
      <c r="X273"/>
      <c r="Y273"/>
    </row>
    <row r="274" spans="2:25" x14ac:dyDescent="0.25">
      <c r="B274" t="s">
        <v>21</v>
      </c>
      <c r="D274">
        <v>21006287</v>
      </c>
      <c r="E274" s="1">
        <v>44235</v>
      </c>
      <c r="F274" s="1">
        <v>44231</v>
      </c>
      <c r="I274" s="1">
        <v>44260</v>
      </c>
      <c r="J274" s="1">
        <v>44917</v>
      </c>
      <c r="L274" t="s">
        <v>11</v>
      </c>
      <c r="M274">
        <f>YEAR(Tableau1[[#This Row],[Enregistré le]])</f>
        <v>2021</v>
      </c>
      <c r="N274" s="2" t="str">
        <f t="shared" si="4"/>
        <v>Réponse</v>
      </c>
      <c r="O274" s="2">
        <f>Tableau1[[#This Row],[Attribué le]]-Tableau1[[#This Row],[Enregistré le]]</f>
        <v>682</v>
      </c>
      <c r="P274" s="3" t="str">
        <f>IF(Tableau1[[#This Row],[ATTRIBUTION]]="Appui","15",IF(Tableau1[[#This Row],[ATTRIBUTION]]="Réponse","30","0"))</f>
        <v>30</v>
      </c>
      <c r="Q274" s="2" t="str">
        <f>IF(OR((Tableau1[[#This Row],[Traité le]]&gt;0),(Tableau1[[#This Row],[A/R envoyé le]]&gt;0)),"TRAITE","NON TRAITE")</f>
        <v>TRAITE</v>
      </c>
      <c r="R274" s="2" t="str">
        <f>IF(AND(Tableau1[[#This Row],[ATTRIBUTION]]="Réponse",Tableau1[[#This Row],[A/R envoyé le]]&gt;0),"OUI"," ")</f>
        <v xml:space="preserve"> </v>
      </c>
      <c r="S27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25</v>
      </c>
      <c r="T274" s="2">
        <f>IF(Tableau1[[#This Row],[STATUT DE REPONSE]]="TRAITE",MAX(0,Tableau1[[#This Row],[DELAI DE TRAITEMENT]]-Tableau1[[#This Row],[DELAI DE REPONSE]]),$X$1-Tableau1[[#This Row],[Enregistré le]])</f>
        <v>0</v>
      </c>
      <c r="U274" s="2" t="str">
        <f>IF(Tableau1[[#This Row],[DELAI DE SOUFFRANCE]]&gt;0,"Non conforme","Conforme")</f>
        <v>Conforme</v>
      </c>
      <c r="V274" s="2" t="str">
        <f>IF(Tableau1[[#This Row],[Type de courrier]]="Réclamation","Réclamation","")</f>
        <v/>
      </c>
      <c r="X274"/>
      <c r="Y274"/>
    </row>
    <row r="275" spans="2:25" x14ac:dyDescent="0.25">
      <c r="B275" t="s">
        <v>21</v>
      </c>
      <c r="D275">
        <v>21006615</v>
      </c>
      <c r="E275" s="1">
        <v>44236</v>
      </c>
      <c r="F275" s="1">
        <v>44161</v>
      </c>
      <c r="H275" t="s">
        <v>29</v>
      </c>
      <c r="I275" s="1">
        <v>44259</v>
      </c>
      <c r="J275" s="1">
        <v>44917</v>
      </c>
      <c r="L275" t="s">
        <v>11</v>
      </c>
      <c r="M275">
        <f>YEAR(Tableau1[[#This Row],[Enregistré le]])</f>
        <v>2021</v>
      </c>
      <c r="N275" s="2" t="str">
        <f t="shared" si="4"/>
        <v>Réponse</v>
      </c>
      <c r="O275" s="2">
        <f>Tableau1[[#This Row],[Attribué le]]-Tableau1[[#This Row],[Enregistré le]]</f>
        <v>681</v>
      </c>
      <c r="P275" s="3" t="str">
        <f>IF(Tableau1[[#This Row],[ATTRIBUTION]]="Appui","15",IF(Tableau1[[#This Row],[ATTRIBUTION]]="Réponse","30","0"))</f>
        <v>30</v>
      </c>
      <c r="Q275" s="2" t="str">
        <f>IF(OR((Tableau1[[#This Row],[Traité le]]&gt;0),(Tableau1[[#This Row],[A/R envoyé le]]&gt;0)),"TRAITE","NON TRAITE")</f>
        <v>TRAITE</v>
      </c>
      <c r="R275" s="2" t="str">
        <f>IF(AND(Tableau1[[#This Row],[ATTRIBUTION]]="Réponse",Tableau1[[#This Row],[A/R envoyé le]]&gt;0),"OUI"," ")</f>
        <v xml:space="preserve"> </v>
      </c>
      <c r="S27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23</v>
      </c>
      <c r="T275" s="2">
        <f>IF(Tableau1[[#This Row],[STATUT DE REPONSE]]="TRAITE",MAX(0,Tableau1[[#This Row],[DELAI DE TRAITEMENT]]-Tableau1[[#This Row],[DELAI DE REPONSE]]),$X$1-Tableau1[[#This Row],[Enregistré le]])</f>
        <v>0</v>
      </c>
      <c r="U275" s="2" t="str">
        <f>IF(Tableau1[[#This Row],[DELAI DE SOUFFRANCE]]&gt;0,"Non conforme","Conforme")</f>
        <v>Conforme</v>
      </c>
      <c r="V275" s="2" t="str">
        <f>IF(Tableau1[[#This Row],[Type de courrier]]="Réclamation","Réclamation","")</f>
        <v>Réclamation</v>
      </c>
      <c r="X275"/>
      <c r="Y275"/>
    </row>
    <row r="276" spans="2:25" x14ac:dyDescent="0.25">
      <c r="B276" t="s">
        <v>21</v>
      </c>
      <c r="D276">
        <v>21006627</v>
      </c>
      <c r="E276" s="1">
        <v>44236</v>
      </c>
      <c r="F276" s="1">
        <v>44231</v>
      </c>
      <c r="I276" s="1">
        <v>44295</v>
      </c>
      <c r="J276" s="1">
        <v>44917</v>
      </c>
      <c r="L276" t="s">
        <v>11</v>
      </c>
      <c r="M276">
        <f>YEAR(Tableau1[[#This Row],[Enregistré le]])</f>
        <v>2021</v>
      </c>
      <c r="N276" s="2" t="str">
        <f t="shared" si="4"/>
        <v>Réponse</v>
      </c>
      <c r="O276" s="2">
        <f>Tableau1[[#This Row],[Attribué le]]-Tableau1[[#This Row],[Enregistré le]]</f>
        <v>681</v>
      </c>
      <c r="P276" s="3" t="str">
        <f>IF(Tableau1[[#This Row],[ATTRIBUTION]]="Appui","15",IF(Tableau1[[#This Row],[ATTRIBUTION]]="Réponse","30","0"))</f>
        <v>30</v>
      </c>
      <c r="Q276" s="2" t="str">
        <f>IF(OR((Tableau1[[#This Row],[Traité le]]&gt;0),(Tableau1[[#This Row],[A/R envoyé le]]&gt;0)),"TRAITE","NON TRAITE")</f>
        <v>TRAITE</v>
      </c>
      <c r="R276" s="2" t="str">
        <f>IF(AND(Tableau1[[#This Row],[ATTRIBUTION]]="Réponse",Tableau1[[#This Row],[A/R envoyé le]]&gt;0),"OUI"," ")</f>
        <v xml:space="preserve"> </v>
      </c>
      <c r="S27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59</v>
      </c>
      <c r="T276" s="2">
        <f>IF(Tableau1[[#This Row],[STATUT DE REPONSE]]="TRAITE",MAX(0,Tableau1[[#This Row],[DELAI DE TRAITEMENT]]-Tableau1[[#This Row],[DELAI DE REPONSE]]),$X$1-Tableau1[[#This Row],[Enregistré le]])</f>
        <v>29</v>
      </c>
      <c r="U276" s="2" t="str">
        <f>IF(Tableau1[[#This Row],[DELAI DE SOUFFRANCE]]&gt;0,"Non conforme","Conforme")</f>
        <v>Non conforme</v>
      </c>
      <c r="V276" s="2" t="str">
        <f>IF(Tableau1[[#This Row],[Type de courrier]]="Réclamation","Réclamation","")</f>
        <v/>
      </c>
      <c r="X276"/>
      <c r="Y276"/>
    </row>
    <row r="277" spans="2:25" x14ac:dyDescent="0.25">
      <c r="B277" t="s">
        <v>21</v>
      </c>
      <c r="D277">
        <v>21006718</v>
      </c>
      <c r="E277" s="1">
        <v>44236</v>
      </c>
      <c r="F277" s="1">
        <v>44224</v>
      </c>
      <c r="I277" s="1">
        <v>44251</v>
      </c>
      <c r="J277" s="1">
        <v>44236</v>
      </c>
      <c r="L277" t="s">
        <v>11</v>
      </c>
      <c r="M277">
        <f>YEAR(Tableau1[[#This Row],[Enregistré le]])</f>
        <v>2021</v>
      </c>
      <c r="N277" s="2" t="str">
        <f t="shared" si="4"/>
        <v>Réponse</v>
      </c>
      <c r="O277" s="2">
        <f>Tableau1[[#This Row],[Attribué le]]-Tableau1[[#This Row],[Enregistré le]]</f>
        <v>0</v>
      </c>
      <c r="P277" s="3" t="str">
        <f>IF(Tableau1[[#This Row],[ATTRIBUTION]]="Appui","15",IF(Tableau1[[#This Row],[ATTRIBUTION]]="Réponse","30","0"))</f>
        <v>30</v>
      </c>
      <c r="Q277" s="2" t="str">
        <f>IF(OR((Tableau1[[#This Row],[Traité le]]&gt;0),(Tableau1[[#This Row],[A/R envoyé le]]&gt;0)),"TRAITE","NON TRAITE")</f>
        <v>TRAITE</v>
      </c>
      <c r="R277" s="2" t="str">
        <f>IF(AND(Tableau1[[#This Row],[ATTRIBUTION]]="Réponse",Tableau1[[#This Row],[A/R envoyé le]]&gt;0),"OUI"," ")</f>
        <v xml:space="preserve"> </v>
      </c>
      <c r="S27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15</v>
      </c>
      <c r="T277" s="2">
        <f>IF(Tableau1[[#This Row],[STATUT DE REPONSE]]="TRAITE",MAX(0,Tableau1[[#This Row],[DELAI DE TRAITEMENT]]-Tableau1[[#This Row],[DELAI DE REPONSE]]),$X$1-Tableau1[[#This Row],[Enregistré le]])</f>
        <v>0</v>
      </c>
      <c r="U277" s="2" t="str">
        <f>IF(Tableau1[[#This Row],[DELAI DE SOUFFRANCE]]&gt;0,"Non conforme","Conforme")</f>
        <v>Conforme</v>
      </c>
      <c r="V277" s="2" t="str">
        <f>IF(Tableau1[[#This Row],[Type de courrier]]="Réclamation","Réclamation","")</f>
        <v/>
      </c>
      <c r="X277"/>
      <c r="Y277"/>
    </row>
    <row r="278" spans="2:25" x14ac:dyDescent="0.25">
      <c r="B278" t="s">
        <v>21</v>
      </c>
      <c r="D278">
        <v>21006798</v>
      </c>
      <c r="E278" s="1">
        <v>44237</v>
      </c>
      <c r="F278" s="1">
        <v>44237</v>
      </c>
      <c r="I278" s="1">
        <v>44357</v>
      </c>
      <c r="J278" s="1">
        <v>44357</v>
      </c>
      <c r="L278" t="s">
        <v>11</v>
      </c>
      <c r="M278">
        <f>YEAR(Tableau1[[#This Row],[Enregistré le]])</f>
        <v>2021</v>
      </c>
      <c r="N278" s="2" t="str">
        <f t="shared" si="4"/>
        <v>Réponse</v>
      </c>
      <c r="O278" s="2">
        <f>Tableau1[[#This Row],[Attribué le]]-Tableau1[[#This Row],[Enregistré le]]</f>
        <v>120</v>
      </c>
      <c r="P278" s="3" t="str">
        <f>IF(Tableau1[[#This Row],[ATTRIBUTION]]="Appui","15",IF(Tableau1[[#This Row],[ATTRIBUTION]]="Réponse","30","0"))</f>
        <v>30</v>
      </c>
      <c r="Q278" s="2" t="str">
        <f>IF(OR((Tableau1[[#This Row],[Traité le]]&gt;0),(Tableau1[[#This Row],[A/R envoyé le]]&gt;0)),"TRAITE","NON TRAITE")</f>
        <v>TRAITE</v>
      </c>
      <c r="R278" s="2" t="str">
        <f>IF(AND(Tableau1[[#This Row],[ATTRIBUTION]]="Réponse",Tableau1[[#This Row],[A/R envoyé le]]&gt;0),"OUI"," ")</f>
        <v xml:space="preserve"> </v>
      </c>
      <c r="S27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120</v>
      </c>
      <c r="T278" s="2">
        <f>IF(Tableau1[[#This Row],[STATUT DE REPONSE]]="TRAITE",MAX(0,Tableau1[[#This Row],[DELAI DE TRAITEMENT]]-Tableau1[[#This Row],[DELAI DE REPONSE]]),$X$1-Tableau1[[#This Row],[Enregistré le]])</f>
        <v>90</v>
      </c>
      <c r="U278" s="2" t="str">
        <f>IF(Tableau1[[#This Row],[DELAI DE SOUFFRANCE]]&gt;0,"Non conforme","Conforme")</f>
        <v>Non conforme</v>
      </c>
      <c r="V278" s="2" t="str">
        <f>IF(Tableau1[[#This Row],[Type de courrier]]="Réclamation","Réclamation","")</f>
        <v/>
      </c>
      <c r="X278"/>
      <c r="Y278"/>
    </row>
    <row r="279" spans="2:25" x14ac:dyDescent="0.25">
      <c r="B279" t="s">
        <v>21</v>
      </c>
      <c r="D279">
        <v>21007018</v>
      </c>
      <c r="E279" s="1">
        <v>44238</v>
      </c>
      <c r="F279" s="1">
        <v>44229</v>
      </c>
      <c r="I279" s="1">
        <v>44315</v>
      </c>
      <c r="J279" s="1">
        <v>44238</v>
      </c>
      <c r="L279" t="s">
        <v>11</v>
      </c>
      <c r="M279">
        <f>YEAR(Tableau1[[#This Row],[Enregistré le]])</f>
        <v>2021</v>
      </c>
      <c r="N279" s="2" t="str">
        <f t="shared" si="4"/>
        <v>Réponse</v>
      </c>
      <c r="O279" s="2">
        <f>Tableau1[[#This Row],[Attribué le]]-Tableau1[[#This Row],[Enregistré le]]</f>
        <v>0</v>
      </c>
      <c r="P279" s="3" t="str">
        <f>IF(Tableau1[[#This Row],[ATTRIBUTION]]="Appui","15",IF(Tableau1[[#This Row],[ATTRIBUTION]]="Réponse","30","0"))</f>
        <v>30</v>
      </c>
      <c r="Q279" s="2" t="str">
        <f>IF(OR((Tableau1[[#This Row],[Traité le]]&gt;0),(Tableau1[[#This Row],[A/R envoyé le]]&gt;0)),"TRAITE","NON TRAITE")</f>
        <v>TRAITE</v>
      </c>
      <c r="R279" s="2" t="str">
        <f>IF(AND(Tableau1[[#This Row],[ATTRIBUTION]]="Réponse",Tableau1[[#This Row],[A/R envoyé le]]&gt;0),"OUI"," ")</f>
        <v xml:space="preserve"> </v>
      </c>
      <c r="S27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77</v>
      </c>
      <c r="T279" s="2">
        <f>IF(Tableau1[[#This Row],[STATUT DE REPONSE]]="TRAITE",MAX(0,Tableau1[[#This Row],[DELAI DE TRAITEMENT]]-Tableau1[[#This Row],[DELAI DE REPONSE]]),$X$1-Tableau1[[#This Row],[Enregistré le]])</f>
        <v>47</v>
      </c>
      <c r="U279" s="2" t="str">
        <f>IF(Tableau1[[#This Row],[DELAI DE SOUFFRANCE]]&gt;0,"Non conforme","Conforme")</f>
        <v>Non conforme</v>
      </c>
      <c r="V279" s="2" t="str">
        <f>IF(Tableau1[[#This Row],[Type de courrier]]="Réclamation","Réclamation","")</f>
        <v/>
      </c>
      <c r="X279"/>
      <c r="Y279"/>
    </row>
    <row r="280" spans="2:25" x14ac:dyDescent="0.25">
      <c r="B280" t="s">
        <v>21</v>
      </c>
      <c r="D280">
        <v>21007944</v>
      </c>
      <c r="E280" s="1">
        <v>44243</v>
      </c>
      <c r="F280" s="1">
        <v>44236</v>
      </c>
      <c r="I280" s="1">
        <v>44327</v>
      </c>
      <c r="J280" s="1">
        <v>44258</v>
      </c>
      <c r="L280" t="s">
        <v>11</v>
      </c>
      <c r="M280">
        <f>YEAR(Tableau1[[#This Row],[Enregistré le]])</f>
        <v>2021</v>
      </c>
      <c r="N280" s="2" t="str">
        <f t="shared" si="4"/>
        <v>Réponse</v>
      </c>
      <c r="O280" s="2">
        <f>Tableau1[[#This Row],[Attribué le]]-Tableau1[[#This Row],[Enregistré le]]</f>
        <v>15</v>
      </c>
      <c r="P280" s="3" t="str">
        <f>IF(Tableau1[[#This Row],[ATTRIBUTION]]="Appui","15",IF(Tableau1[[#This Row],[ATTRIBUTION]]="Réponse","30","0"))</f>
        <v>30</v>
      </c>
      <c r="Q280" s="2" t="str">
        <f>IF(OR((Tableau1[[#This Row],[Traité le]]&gt;0),(Tableau1[[#This Row],[A/R envoyé le]]&gt;0)),"TRAITE","NON TRAITE")</f>
        <v>TRAITE</v>
      </c>
      <c r="R280" s="2" t="str">
        <f>IF(AND(Tableau1[[#This Row],[ATTRIBUTION]]="Réponse",Tableau1[[#This Row],[A/R envoyé le]]&gt;0),"OUI"," ")</f>
        <v xml:space="preserve"> </v>
      </c>
      <c r="S28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69</v>
      </c>
      <c r="T280" s="2">
        <f>IF(Tableau1[[#This Row],[STATUT DE REPONSE]]="TRAITE",MAX(0,Tableau1[[#This Row],[DELAI DE TRAITEMENT]]-Tableau1[[#This Row],[DELAI DE REPONSE]]),$X$1-Tableau1[[#This Row],[Enregistré le]])</f>
        <v>39</v>
      </c>
      <c r="U280" s="2" t="str">
        <f>IF(Tableau1[[#This Row],[DELAI DE SOUFFRANCE]]&gt;0,"Non conforme","Conforme")</f>
        <v>Non conforme</v>
      </c>
      <c r="V280" s="2" t="str">
        <f>IF(Tableau1[[#This Row],[Type de courrier]]="Réclamation","Réclamation","")</f>
        <v/>
      </c>
      <c r="X280"/>
      <c r="Y280"/>
    </row>
    <row r="281" spans="2:25" x14ac:dyDescent="0.25">
      <c r="B281" t="s">
        <v>21</v>
      </c>
      <c r="D281">
        <v>21008087</v>
      </c>
      <c r="E281" s="1">
        <v>44244</v>
      </c>
      <c r="F281" s="1">
        <v>44189</v>
      </c>
      <c r="H281" t="s">
        <v>29</v>
      </c>
      <c r="I281" s="1">
        <v>44259</v>
      </c>
      <c r="J281" s="1">
        <v>44917</v>
      </c>
      <c r="L281" t="s">
        <v>11</v>
      </c>
      <c r="M281">
        <f>YEAR(Tableau1[[#This Row],[Enregistré le]])</f>
        <v>2021</v>
      </c>
      <c r="N281" s="2" t="str">
        <f t="shared" si="4"/>
        <v>Réponse</v>
      </c>
      <c r="O281" s="2">
        <f>Tableau1[[#This Row],[Attribué le]]-Tableau1[[#This Row],[Enregistré le]]</f>
        <v>673</v>
      </c>
      <c r="P281" s="3" t="str">
        <f>IF(Tableau1[[#This Row],[ATTRIBUTION]]="Appui","15",IF(Tableau1[[#This Row],[ATTRIBUTION]]="Réponse","30","0"))</f>
        <v>30</v>
      </c>
      <c r="Q281" s="2" t="str">
        <f>IF(OR((Tableau1[[#This Row],[Traité le]]&gt;0),(Tableau1[[#This Row],[A/R envoyé le]]&gt;0)),"TRAITE","NON TRAITE")</f>
        <v>TRAITE</v>
      </c>
      <c r="R281" s="2" t="str">
        <f>IF(AND(Tableau1[[#This Row],[ATTRIBUTION]]="Réponse",Tableau1[[#This Row],[A/R envoyé le]]&gt;0),"OUI"," ")</f>
        <v xml:space="preserve"> </v>
      </c>
      <c r="S28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15</v>
      </c>
      <c r="T281" s="2">
        <f>IF(Tableau1[[#This Row],[STATUT DE REPONSE]]="TRAITE",MAX(0,Tableau1[[#This Row],[DELAI DE TRAITEMENT]]-Tableau1[[#This Row],[DELAI DE REPONSE]]),$X$1-Tableau1[[#This Row],[Enregistré le]])</f>
        <v>0</v>
      </c>
      <c r="U281" s="2" t="str">
        <f>IF(Tableau1[[#This Row],[DELAI DE SOUFFRANCE]]&gt;0,"Non conforme","Conforme")</f>
        <v>Conforme</v>
      </c>
      <c r="V281" s="2" t="str">
        <f>IF(Tableau1[[#This Row],[Type de courrier]]="Réclamation","Réclamation","")</f>
        <v>Réclamation</v>
      </c>
      <c r="X281"/>
      <c r="Y281"/>
    </row>
    <row r="282" spans="2:25" x14ac:dyDescent="0.25">
      <c r="B282" t="s">
        <v>21</v>
      </c>
      <c r="D282">
        <v>21008176</v>
      </c>
      <c r="E282" s="1">
        <v>44245</v>
      </c>
      <c r="F282" s="1">
        <v>44236</v>
      </c>
      <c r="I282" s="1">
        <v>44281</v>
      </c>
      <c r="J282" s="1">
        <v>44265</v>
      </c>
      <c r="L282" t="s">
        <v>11</v>
      </c>
      <c r="M282">
        <f>YEAR(Tableau1[[#This Row],[Enregistré le]])</f>
        <v>2021</v>
      </c>
      <c r="N282" s="2" t="str">
        <f t="shared" si="4"/>
        <v>Réponse</v>
      </c>
      <c r="O282" s="2">
        <f>Tableau1[[#This Row],[Attribué le]]-Tableau1[[#This Row],[Enregistré le]]</f>
        <v>20</v>
      </c>
      <c r="P282" s="3" t="str">
        <f>IF(Tableau1[[#This Row],[ATTRIBUTION]]="Appui","15",IF(Tableau1[[#This Row],[ATTRIBUTION]]="Réponse","30","0"))</f>
        <v>30</v>
      </c>
      <c r="Q282" s="2" t="str">
        <f>IF(OR((Tableau1[[#This Row],[Traité le]]&gt;0),(Tableau1[[#This Row],[A/R envoyé le]]&gt;0)),"TRAITE","NON TRAITE")</f>
        <v>TRAITE</v>
      </c>
      <c r="R282" s="2" t="str">
        <f>IF(AND(Tableau1[[#This Row],[ATTRIBUTION]]="Réponse",Tableau1[[#This Row],[A/R envoyé le]]&gt;0),"OUI"," ")</f>
        <v xml:space="preserve"> </v>
      </c>
      <c r="S28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16</v>
      </c>
      <c r="T282" s="2">
        <f>IF(Tableau1[[#This Row],[STATUT DE REPONSE]]="TRAITE",MAX(0,Tableau1[[#This Row],[DELAI DE TRAITEMENT]]-Tableau1[[#This Row],[DELAI DE REPONSE]]),$X$1-Tableau1[[#This Row],[Enregistré le]])</f>
        <v>0</v>
      </c>
      <c r="U282" s="2" t="str">
        <f>IF(Tableau1[[#This Row],[DELAI DE SOUFFRANCE]]&gt;0,"Non conforme","Conforme")</f>
        <v>Conforme</v>
      </c>
      <c r="V282" s="2" t="str">
        <f>IF(Tableau1[[#This Row],[Type de courrier]]="Réclamation","Réclamation","")</f>
        <v/>
      </c>
      <c r="X282"/>
      <c r="Y282"/>
    </row>
    <row r="283" spans="2:25" x14ac:dyDescent="0.25">
      <c r="B283" t="s">
        <v>21</v>
      </c>
      <c r="D283">
        <v>21008586</v>
      </c>
      <c r="E283" s="1">
        <v>44246</v>
      </c>
      <c r="F283" s="1">
        <v>44235</v>
      </c>
      <c r="I283" s="1">
        <v>44246</v>
      </c>
      <c r="J283" s="1">
        <v>44246</v>
      </c>
      <c r="L283" t="s">
        <v>32</v>
      </c>
      <c r="M283">
        <f>YEAR(Tableau1[[#This Row],[Enregistré le]])</f>
        <v>2021</v>
      </c>
      <c r="N283" s="2" t="str">
        <f t="shared" si="4"/>
        <v>Info</v>
      </c>
      <c r="O283" s="2">
        <f>Tableau1[[#This Row],[Attribué le]]-Tableau1[[#This Row],[Enregistré le]]</f>
        <v>0</v>
      </c>
      <c r="P283" s="3" t="str">
        <f>IF(Tableau1[[#This Row],[ATTRIBUTION]]="Appui","15",IF(Tableau1[[#This Row],[ATTRIBUTION]]="Réponse","30","0"))</f>
        <v>0</v>
      </c>
      <c r="Q283" s="2" t="str">
        <f>IF(OR((Tableau1[[#This Row],[Traité le]]&gt;0),(Tableau1[[#This Row],[A/R envoyé le]]&gt;0)),"TRAITE","NON TRAITE")</f>
        <v>TRAITE</v>
      </c>
      <c r="R283" s="2" t="str">
        <f>IF(AND(Tableau1[[#This Row],[ATTRIBUTION]]="Réponse",Tableau1[[#This Row],[A/R envoyé le]]&gt;0),"OUI"," ")</f>
        <v xml:space="preserve"> </v>
      </c>
      <c r="S28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283" s="2">
        <f>IF(Tableau1[[#This Row],[STATUT DE REPONSE]]="TRAITE",MAX(0,Tableau1[[#This Row],[DELAI DE TRAITEMENT]]-Tableau1[[#This Row],[DELAI DE REPONSE]]),$X$1-Tableau1[[#This Row],[Enregistré le]])</f>
        <v>0</v>
      </c>
      <c r="U283" s="2" t="str">
        <f>IF(Tableau1[[#This Row],[DELAI DE SOUFFRANCE]]&gt;0,"Non conforme","Conforme")</f>
        <v>Conforme</v>
      </c>
      <c r="V283" s="2" t="str">
        <f>IF(Tableau1[[#This Row],[Type de courrier]]="Réclamation","Réclamation","")</f>
        <v/>
      </c>
      <c r="X283"/>
      <c r="Y283"/>
    </row>
    <row r="284" spans="2:25" x14ac:dyDescent="0.25">
      <c r="B284" t="s">
        <v>21</v>
      </c>
      <c r="D284" t="s">
        <v>33</v>
      </c>
      <c r="E284" s="1">
        <v>44248</v>
      </c>
      <c r="F284" s="1">
        <v>44243</v>
      </c>
      <c r="I284" s="1">
        <v>44552</v>
      </c>
      <c r="J284" s="1">
        <v>44917</v>
      </c>
      <c r="L284" t="s">
        <v>11</v>
      </c>
      <c r="M284">
        <f>YEAR(Tableau1[[#This Row],[Enregistré le]])</f>
        <v>2021</v>
      </c>
      <c r="N284" s="2" t="str">
        <f t="shared" si="4"/>
        <v>Réponse</v>
      </c>
      <c r="O284" s="2">
        <f>Tableau1[[#This Row],[Attribué le]]-Tableau1[[#This Row],[Enregistré le]]</f>
        <v>669</v>
      </c>
      <c r="P284" s="3" t="str">
        <f>IF(Tableau1[[#This Row],[ATTRIBUTION]]="Appui","15",IF(Tableau1[[#This Row],[ATTRIBUTION]]="Réponse","30","0"))</f>
        <v>30</v>
      </c>
      <c r="Q284" s="2" t="str">
        <f>IF(OR((Tableau1[[#This Row],[Traité le]]&gt;0),(Tableau1[[#This Row],[A/R envoyé le]]&gt;0)),"TRAITE","NON TRAITE")</f>
        <v>TRAITE</v>
      </c>
      <c r="R284" s="2" t="str">
        <f>IF(AND(Tableau1[[#This Row],[ATTRIBUTION]]="Réponse",Tableau1[[#This Row],[A/R envoyé le]]&gt;0),"OUI"," ")</f>
        <v xml:space="preserve"> </v>
      </c>
      <c r="S28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304</v>
      </c>
      <c r="T284" s="2">
        <f>IF(Tableau1[[#This Row],[STATUT DE REPONSE]]="TRAITE",MAX(0,Tableau1[[#This Row],[DELAI DE TRAITEMENT]]-Tableau1[[#This Row],[DELAI DE REPONSE]]),$X$1-Tableau1[[#This Row],[Enregistré le]])</f>
        <v>274</v>
      </c>
      <c r="U284" s="2" t="str">
        <f>IF(Tableau1[[#This Row],[DELAI DE SOUFFRANCE]]&gt;0,"Non conforme","Conforme")</f>
        <v>Non conforme</v>
      </c>
      <c r="V284" s="2" t="str">
        <f>IF(Tableau1[[#This Row],[Type de courrier]]="Réclamation","Réclamation","")</f>
        <v/>
      </c>
      <c r="X284"/>
      <c r="Y284"/>
    </row>
    <row r="285" spans="2:25" x14ac:dyDescent="0.25">
      <c r="B285" t="s">
        <v>21</v>
      </c>
      <c r="D285" t="s">
        <v>34</v>
      </c>
      <c r="E285" s="1">
        <v>44250</v>
      </c>
      <c r="F285" s="1">
        <v>44245</v>
      </c>
      <c r="I285" s="1">
        <v>44300</v>
      </c>
      <c r="J285" s="1">
        <v>44917</v>
      </c>
      <c r="L285" t="s">
        <v>11</v>
      </c>
      <c r="M285">
        <f>YEAR(Tableau1[[#This Row],[Enregistré le]])</f>
        <v>2021</v>
      </c>
      <c r="N285" s="2" t="str">
        <f t="shared" si="4"/>
        <v>Réponse</v>
      </c>
      <c r="O285" s="2">
        <f>Tableau1[[#This Row],[Attribué le]]-Tableau1[[#This Row],[Enregistré le]]</f>
        <v>667</v>
      </c>
      <c r="P285" s="3" t="str">
        <f>IF(Tableau1[[#This Row],[ATTRIBUTION]]="Appui","15",IF(Tableau1[[#This Row],[ATTRIBUTION]]="Réponse","30","0"))</f>
        <v>30</v>
      </c>
      <c r="Q285" s="2" t="str">
        <f>IF(OR((Tableau1[[#This Row],[Traité le]]&gt;0),(Tableau1[[#This Row],[A/R envoyé le]]&gt;0)),"TRAITE","NON TRAITE")</f>
        <v>TRAITE</v>
      </c>
      <c r="R285" s="2" t="str">
        <f>IF(AND(Tableau1[[#This Row],[ATTRIBUTION]]="Réponse",Tableau1[[#This Row],[A/R envoyé le]]&gt;0),"OUI"," ")</f>
        <v xml:space="preserve"> </v>
      </c>
      <c r="S28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50</v>
      </c>
      <c r="T285" s="2">
        <f>IF(Tableau1[[#This Row],[STATUT DE REPONSE]]="TRAITE",MAX(0,Tableau1[[#This Row],[DELAI DE TRAITEMENT]]-Tableau1[[#This Row],[DELAI DE REPONSE]]),$X$1-Tableau1[[#This Row],[Enregistré le]])</f>
        <v>20</v>
      </c>
      <c r="U285" s="2" t="str">
        <f>IF(Tableau1[[#This Row],[DELAI DE SOUFFRANCE]]&gt;0,"Non conforme","Conforme")</f>
        <v>Non conforme</v>
      </c>
      <c r="V285" s="2" t="str">
        <f>IF(Tableau1[[#This Row],[Type de courrier]]="Réclamation","Réclamation","")</f>
        <v/>
      </c>
      <c r="X285"/>
      <c r="Y285"/>
    </row>
    <row r="286" spans="2:25" x14ac:dyDescent="0.25">
      <c r="B286" t="s">
        <v>21</v>
      </c>
      <c r="D286">
        <v>21008984</v>
      </c>
      <c r="E286" s="1">
        <v>44250</v>
      </c>
      <c r="F286" s="1">
        <v>44223</v>
      </c>
      <c r="I286" s="1">
        <v>44250</v>
      </c>
      <c r="J286" s="1">
        <v>44250</v>
      </c>
      <c r="L286" t="s">
        <v>11</v>
      </c>
      <c r="M286">
        <f>YEAR(Tableau1[[#This Row],[Enregistré le]])</f>
        <v>2021</v>
      </c>
      <c r="N286" s="2" t="str">
        <f t="shared" si="4"/>
        <v>Réponse</v>
      </c>
      <c r="O286" s="2">
        <f>Tableau1[[#This Row],[Attribué le]]-Tableau1[[#This Row],[Enregistré le]]</f>
        <v>0</v>
      </c>
      <c r="P286" s="3" t="str">
        <f>IF(Tableau1[[#This Row],[ATTRIBUTION]]="Appui","15",IF(Tableau1[[#This Row],[ATTRIBUTION]]="Réponse","30","0"))</f>
        <v>30</v>
      </c>
      <c r="Q286" s="2" t="str">
        <f>IF(OR((Tableau1[[#This Row],[Traité le]]&gt;0),(Tableau1[[#This Row],[A/R envoyé le]]&gt;0)),"TRAITE","NON TRAITE")</f>
        <v>TRAITE</v>
      </c>
      <c r="R286" s="2" t="str">
        <f>IF(AND(Tableau1[[#This Row],[ATTRIBUTION]]="Réponse",Tableau1[[#This Row],[A/R envoyé le]]&gt;0),"OUI"," ")</f>
        <v xml:space="preserve"> </v>
      </c>
      <c r="S28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286" s="2">
        <f>IF(Tableau1[[#This Row],[STATUT DE REPONSE]]="TRAITE",MAX(0,Tableau1[[#This Row],[DELAI DE TRAITEMENT]]-Tableau1[[#This Row],[DELAI DE REPONSE]]),$X$1-Tableau1[[#This Row],[Enregistré le]])</f>
        <v>0</v>
      </c>
      <c r="U286" s="2" t="str">
        <f>IF(Tableau1[[#This Row],[DELAI DE SOUFFRANCE]]&gt;0,"Non conforme","Conforme")</f>
        <v>Conforme</v>
      </c>
      <c r="V286" s="2" t="str">
        <f>IF(Tableau1[[#This Row],[Type de courrier]]="Réclamation","Réclamation","")</f>
        <v/>
      </c>
      <c r="X286"/>
      <c r="Y286"/>
    </row>
    <row r="287" spans="2:25" x14ac:dyDescent="0.25">
      <c r="B287" t="s">
        <v>21</v>
      </c>
      <c r="D287">
        <v>21009916</v>
      </c>
      <c r="E287" s="1">
        <v>44257</v>
      </c>
      <c r="F287" s="1">
        <v>44255</v>
      </c>
      <c r="I287" s="1">
        <v>44280</v>
      </c>
      <c r="J287" s="1">
        <v>44552</v>
      </c>
      <c r="L287" t="s">
        <v>11</v>
      </c>
      <c r="M287">
        <f>YEAR(Tableau1[[#This Row],[Enregistré le]])</f>
        <v>2021</v>
      </c>
      <c r="N287" s="2" t="str">
        <f t="shared" si="4"/>
        <v>Réponse</v>
      </c>
      <c r="O287" s="2">
        <f>Tableau1[[#This Row],[Attribué le]]-Tableau1[[#This Row],[Enregistré le]]</f>
        <v>295</v>
      </c>
      <c r="P287" s="3" t="str">
        <f>IF(Tableau1[[#This Row],[ATTRIBUTION]]="Appui","15",IF(Tableau1[[#This Row],[ATTRIBUTION]]="Réponse","30","0"))</f>
        <v>30</v>
      </c>
      <c r="Q287" s="2" t="str">
        <f>IF(OR((Tableau1[[#This Row],[Traité le]]&gt;0),(Tableau1[[#This Row],[A/R envoyé le]]&gt;0)),"TRAITE","NON TRAITE")</f>
        <v>TRAITE</v>
      </c>
      <c r="R287" s="2" t="str">
        <f>IF(AND(Tableau1[[#This Row],[ATTRIBUTION]]="Réponse",Tableau1[[#This Row],[A/R envoyé le]]&gt;0),"OUI"," ")</f>
        <v xml:space="preserve"> </v>
      </c>
      <c r="S28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23</v>
      </c>
      <c r="T287" s="2">
        <f>IF(Tableau1[[#This Row],[STATUT DE REPONSE]]="TRAITE",MAX(0,Tableau1[[#This Row],[DELAI DE TRAITEMENT]]-Tableau1[[#This Row],[DELAI DE REPONSE]]),$X$1-Tableau1[[#This Row],[Enregistré le]])</f>
        <v>0</v>
      </c>
      <c r="U287" s="2" t="str">
        <f>IF(Tableau1[[#This Row],[DELAI DE SOUFFRANCE]]&gt;0,"Non conforme","Conforme")</f>
        <v>Conforme</v>
      </c>
      <c r="V287" s="2" t="str">
        <f>IF(Tableau1[[#This Row],[Type de courrier]]="Réclamation","Réclamation","")</f>
        <v/>
      </c>
      <c r="X287"/>
      <c r="Y287"/>
    </row>
    <row r="288" spans="2:25" x14ac:dyDescent="0.25">
      <c r="B288" t="s">
        <v>21</v>
      </c>
      <c r="D288" t="s">
        <v>35</v>
      </c>
      <c r="E288" s="1">
        <v>44258</v>
      </c>
      <c r="F288" s="1">
        <v>44257</v>
      </c>
      <c r="I288" s="1">
        <v>44622</v>
      </c>
      <c r="J288" s="1">
        <v>44895</v>
      </c>
      <c r="L288" t="s">
        <v>11</v>
      </c>
      <c r="M288">
        <f>YEAR(Tableau1[[#This Row],[Enregistré le]])</f>
        <v>2021</v>
      </c>
      <c r="N288" s="2" t="str">
        <f t="shared" si="4"/>
        <v>Réponse</v>
      </c>
      <c r="O288" s="2">
        <f>Tableau1[[#This Row],[Attribué le]]-Tableau1[[#This Row],[Enregistré le]]</f>
        <v>637</v>
      </c>
      <c r="P288" s="3" t="str">
        <f>IF(Tableau1[[#This Row],[ATTRIBUTION]]="Appui","15",IF(Tableau1[[#This Row],[ATTRIBUTION]]="Réponse","30","0"))</f>
        <v>30</v>
      </c>
      <c r="Q288" s="2" t="str">
        <f>IF(OR((Tableau1[[#This Row],[Traité le]]&gt;0),(Tableau1[[#This Row],[A/R envoyé le]]&gt;0)),"TRAITE","NON TRAITE")</f>
        <v>TRAITE</v>
      </c>
      <c r="R288" s="2" t="str">
        <f>IF(AND(Tableau1[[#This Row],[ATTRIBUTION]]="Réponse",Tableau1[[#This Row],[A/R envoyé le]]&gt;0),"OUI"," ")</f>
        <v xml:space="preserve"> </v>
      </c>
      <c r="S28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364</v>
      </c>
      <c r="T288" s="2">
        <f>IF(Tableau1[[#This Row],[STATUT DE REPONSE]]="TRAITE",MAX(0,Tableau1[[#This Row],[DELAI DE TRAITEMENT]]-Tableau1[[#This Row],[DELAI DE REPONSE]]),$X$1-Tableau1[[#This Row],[Enregistré le]])</f>
        <v>334</v>
      </c>
      <c r="U288" s="2" t="str">
        <f>IF(Tableau1[[#This Row],[DELAI DE SOUFFRANCE]]&gt;0,"Non conforme","Conforme")</f>
        <v>Non conforme</v>
      </c>
      <c r="V288" s="2" t="str">
        <f>IF(Tableau1[[#This Row],[Type de courrier]]="Réclamation","Réclamation","")</f>
        <v/>
      </c>
      <c r="X288"/>
      <c r="Y288"/>
    </row>
    <row r="289" spans="2:25" x14ac:dyDescent="0.25">
      <c r="B289" t="s">
        <v>21</v>
      </c>
      <c r="D289">
        <v>21010213</v>
      </c>
      <c r="E289" s="1">
        <v>44258</v>
      </c>
      <c r="F289" s="1">
        <v>44237</v>
      </c>
      <c r="I289" s="1">
        <v>44258</v>
      </c>
      <c r="J289" s="1">
        <v>44258</v>
      </c>
      <c r="L289" t="s">
        <v>11</v>
      </c>
      <c r="M289">
        <f>YEAR(Tableau1[[#This Row],[Enregistré le]])</f>
        <v>2021</v>
      </c>
      <c r="N289" s="2" t="str">
        <f t="shared" si="4"/>
        <v>Réponse</v>
      </c>
      <c r="O289" s="2">
        <f>Tableau1[[#This Row],[Attribué le]]-Tableau1[[#This Row],[Enregistré le]]</f>
        <v>0</v>
      </c>
      <c r="P289" s="3" t="str">
        <f>IF(Tableau1[[#This Row],[ATTRIBUTION]]="Appui","15",IF(Tableau1[[#This Row],[ATTRIBUTION]]="Réponse","30","0"))</f>
        <v>30</v>
      </c>
      <c r="Q289" s="2" t="str">
        <f>IF(OR((Tableau1[[#This Row],[Traité le]]&gt;0),(Tableau1[[#This Row],[A/R envoyé le]]&gt;0)),"TRAITE","NON TRAITE")</f>
        <v>TRAITE</v>
      </c>
      <c r="R289" s="2" t="str">
        <f>IF(AND(Tableau1[[#This Row],[ATTRIBUTION]]="Réponse",Tableau1[[#This Row],[A/R envoyé le]]&gt;0),"OUI"," ")</f>
        <v xml:space="preserve"> </v>
      </c>
      <c r="S28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289" s="2">
        <f>IF(Tableau1[[#This Row],[STATUT DE REPONSE]]="TRAITE",MAX(0,Tableau1[[#This Row],[DELAI DE TRAITEMENT]]-Tableau1[[#This Row],[DELAI DE REPONSE]]),$X$1-Tableau1[[#This Row],[Enregistré le]])</f>
        <v>0</v>
      </c>
      <c r="U289" s="2" t="str">
        <f>IF(Tableau1[[#This Row],[DELAI DE SOUFFRANCE]]&gt;0,"Non conforme","Conforme")</f>
        <v>Conforme</v>
      </c>
      <c r="V289" s="2" t="str">
        <f>IF(Tableau1[[#This Row],[Type de courrier]]="Réclamation","Réclamation","")</f>
        <v/>
      </c>
      <c r="X289"/>
      <c r="Y289"/>
    </row>
    <row r="290" spans="2:25" x14ac:dyDescent="0.25">
      <c r="B290" t="s">
        <v>21</v>
      </c>
      <c r="D290">
        <v>21010224</v>
      </c>
      <c r="E290" s="1">
        <v>44258</v>
      </c>
      <c r="F290" s="1">
        <v>44249</v>
      </c>
      <c r="I290" s="1">
        <v>44274</v>
      </c>
      <c r="J290" s="1">
        <v>44258</v>
      </c>
      <c r="L290" t="s">
        <v>11</v>
      </c>
      <c r="M290">
        <f>YEAR(Tableau1[[#This Row],[Enregistré le]])</f>
        <v>2021</v>
      </c>
      <c r="N290" s="2" t="str">
        <f t="shared" si="4"/>
        <v>Réponse</v>
      </c>
      <c r="O290" s="2">
        <f>Tableau1[[#This Row],[Attribué le]]-Tableau1[[#This Row],[Enregistré le]]</f>
        <v>0</v>
      </c>
      <c r="P290" s="3" t="str">
        <f>IF(Tableau1[[#This Row],[ATTRIBUTION]]="Appui","15",IF(Tableau1[[#This Row],[ATTRIBUTION]]="Réponse","30","0"))</f>
        <v>30</v>
      </c>
      <c r="Q290" s="2" t="str">
        <f>IF(OR((Tableau1[[#This Row],[Traité le]]&gt;0),(Tableau1[[#This Row],[A/R envoyé le]]&gt;0)),"TRAITE","NON TRAITE")</f>
        <v>TRAITE</v>
      </c>
      <c r="R290" s="2" t="str">
        <f>IF(AND(Tableau1[[#This Row],[ATTRIBUTION]]="Réponse",Tableau1[[#This Row],[A/R envoyé le]]&gt;0),"OUI"," ")</f>
        <v xml:space="preserve"> </v>
      </c>
      <c r="S29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16</v>
      </c>
      <c r="T290" s="2">
        <f>IF(Tableau1[[#This Row],[STATUT DE REPONSE]]="TRAITE",MAX(0,Tableau1[[#This Row],[DELAI DE TRAITEMENT]]-Tableau1[[#This Row],[DELAI DE REPONSE]]),$X$1-Tableau1[[#This Row],[Enregistré le]])</f>
        <v>0</v>
      </c>
      <c r="U290" s="2" t="str">
        <f>IF(Tableau1[[#This Row],[DELAI DE SOUFFRANCE]]&gt;0,"Non conforme","Conforme")</f>
        <v>Conforme</v>
      </c>
      <c r="V290" s="2" t="str">
        <f>IF(Tableau1[[#This Row],[Type de courrier]]="Réclamation","Réclamation","")</f>
        <v/>
      </c>
      <c r="X290"/>
      <c r="Y290"/>
    </row>
    <row r="291" spans="2:25" x14ac:dyDescent="0.25">
      <c r="B291" t="s">
        <v>21</v>
      </c>
      <c r="D291">
        <v>21010233</v>
      </c>
      <c r="E291" s="1">
        <v>44258</v>
      </c>
      <c r="F291" s="1">
        <v>44242</v>
      </c>
      <c r="I291" s="1">
        <v>44372</v>
      </c>
      <c r="J291" s="1">
        <v>44258</v>
      </c>
      <c r="L291" t="s">
        <v>11</v>
      </c>
      <c r="M291">
        <f>YEAR(Tableau1[[#This Row],[Enregistré le]])</f>
        <v>2021</v>
      </c>
      <c r="N291" s="2" t="str">
        <f t="shared" si="4"/>
        <v>Réponse</v>
      </c>
      <c r="O291" s="2">
        <f>Tableau1[[#This Row],[Attribué le]]-Tableau1[[#This Row],[Enregistré le]]</f>
        <v>0</v>
      </c>
      <c r="P291" s="3" t="str">
        <f>IF(Tableau1[[#This Row],[ATTRIBUTION]]="Appui","15",IF(Tableau1[[#This Row],[ATTRIBUTION]]="Réponse","30","0"))</f>
        <v>30</v>
      </c>
      <c r="Q291" s="2" t="str">
        <f>IF(OR((Tableau1[[#This Row],[Traité le]]&gt;0),(Tableau1[[#This Row],[A/R envoyé le]]&gt;0)),"TRAITE","NON TRAITE")</f>
        <v>TRAITE</v>
      </c>
      <c r="R291" s="2" t="str">
        <f>IF(AND(Tableau1[[#This Row],[ATTRIBUTION]]="Réponse",Tableau1[[#This Row],[A/R envoyé le]]&gt;0),"OUI"," ")</f>
        <v xml:space="preserve"> </v>
      </c>
      <c r="S29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114</v>
      </c>
      <c r="T291" s="2">
        <f>IF(Tableau1[[#This Row],[STATUT DE REPONSE]]="TRAITE",MAX(0,Tableau1[[#This Row],[DELAI DE TRAITEMENT]]-Tableau1[[#This Row],[DELAI DE REPONSE]]),$X$1-Tableau1[[#This Row],[Enregistré le]])</f>
        <v>84</v>
      </c>
      <c r="U291" s="2" t="str">
        <f>IF(Tableau1[[#This Row],[DELAI DE SOUFFRANCE]]&gt;0,"Non conforme","Conforme")</f>
        <v>Non conforme</v>
      </c>
      <c r="V291" s="2" t="str">
        <f>IF(Tableau1[[#This Row],[Type de courrier]]="Réclamation","Réclamation","")</f>
        <v/>
      </c>
      <c r="X291"/>
      <c r="Y291"/>
    </row>
    <row r="292" spans="2:25" x14ac:dyDescent="0.25">
      <c r="B292" t="s">
        <v>21</v>
      </c>
      <c r="D292" t="s">
        <v>36</v>
      </c>
      <c r="E292" s="1">
        <v>44260</v>
      </c>
      <c r="F292" s="1">
        <v>44260</v>
      </c>
      <c r="I292" s="1">
        <v>44286</v>
      </c>
      <c r="J292" s="1">
        <v>44917</v>
      </c>
      <c r="L292" t="s">
        <v>32</v>
      </c>
      <c r="M292">
        <f>YEAR(Tableau1[[#This Row],[Enregistré le]])</f>
        <v>2021</v>
      </c>
      <c r="N292" s="2" t="str">
        <f t="shared" si="4"/>
        <v>Info</v>
      </c>
      <c r="O292" s="2">
        <f>Tableau1[[#This Row],[Attribué le]]-Tableau1[[#This Row],[Enregistré le]]</f>
        <v>657</v>
      </c>
      <c r="P292" s="3" t="str">
        <f>IF(Tableau1[[#This Row],[ATTRIBUTION]]="Appui","15",IF(Tableau1[[#This Row],[ATTRIBUTION]]="Réponse","30","0"))</f>
        <v>0</v>
      </c>
      <c r="Q292" s="2" t="str">
        <f>IF(OR((Tableau1[[#This Row],[Traité le]]&gt;0),(Tableau1[[#This Row],[A/R envoyé le]]&gt;0)),"TRAITE","NON TRAITE")</f>
        <v>TRAITE</v>
      </c>
      <c r="R292" s="2" t="str">
        <f>IF(AND(Tableau1[[#This Row],[ATTRIBUTION]]="Réponse",Tableau1[[#This Row],[A/R envoyé le]]&gt;0),"OUI"," ")</f>
        <v xml:space="preserve"> </v>
      </c>
      <c r="S29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26</v>
      </c>
      <c r="T292" s="2">
        <f>IF(Tableau1[[#This Row],[STATUT DE REPONSE]]="TRAITE",MAX(0,Tableau1[[#This Row],[DELAI DE TRAITEMENT]]-Tableau1[[#This Row],[DELAI DE REPONSE]]),$X$1-Tableau1[[#This Row],[Enregistré le]])</f>
        <v>26</v>
      </c>
      <c r="U292" s="2" t="str">
        <f>IF(Tableau1[[#This Row],[DELAI DE SOUFFRANCE]]&gt;0,"Non conforme","Conforme")</f>
        <v>Non conforme</v>
      </c>
      <c r="V292" s="2" t="str">
        <f>IF(Tableau1[[#This Row],[Type de courrier]]="Réclamation","Réclamation","")</f>
        <v/>
      </c>
      <c r="X292"/>
      <c r="Y292"/>
    </row>
    <row r="293" spans="2:25" x14ac:dyDescent="0.25">
      <c r="B293" t="s">
        <v>21</v>
      </c>
      <c r="D293">
        <v>21010729</v>
      </c>
      <c r="E293" s="1">
        <v>44260</v>
      </c>
      <c r="F293" s="1">
        <v>44253</v>
      </c>
      <c r="I293" s="1">
        <v>44286</v>
      </c>
      <c r="J293" s="1">
        <v>44267</v>
      </c>
      <c r="L293" t="s">
        <v>11</v>
      </c>
      <c r="M293">
        <f>YEAR(Tableau1[[#This Row],[Enregistré le]])</f>
        <v>2021</v>
      </c>
      <c r="N293" s="2" t="str">
        <f t="shared" si="4"/>
        <v>Réponse</v>
      </c>
      <c r="O293" s="2">
        <f>Tableau1[[#This Row],[Attribué le]]-Tableau1[[#This Row],[Enregistré le]]</f>
        <v>7</v>
      </c>
      <c r="P293" s="3" t="str">
        <f>IF(Tableau1[[#This Row],[ATTRIBUTION]]="Appui","15",IF(Tableau1[[#This Row],[ATTRIBUTION]]="Réponse","30","0"))</f>
        <v>30</v>
      </c>
      <c r="Q293" s="2" t="str">
        <f>IF(OR((Tableau1[[#This Row],[Traité le]]&gt;0),(Tableau1[[#This Row],[A/R envoyé le]]&gt;0)),"TRAITE","NON TRAITE")</f>
        <v>TRAITE</v>
      </c>
      <c r="R293" s="2" t="str">
        <f>IF(AND(Tableau1[[#This Row],[ATTRIBUTION]]="Réponse",Tableau1[[#This Row],[A/R envoyé le]]&gt;0),"OUI"," ")</f>
        <v xml:space="preserve"> </v>
      </c>
      <c r="S29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19</v>
      </c>
      <c r="T293" s="2">
        <f>IF(Tableau1[[#This Row],[STATUT DE REPONSE]]="TRAITE",MAX(0,Tableau1[[#This Row],[DELAI DE TRAITEMENT]]-Tableau1[[#This Row],[DELAI DE REPONSE]]),$X$1-Tableau1[[#This Row],[Enregistré le]])</f>
        <v>0</v>
      </c>
      <c r="U293" s="2" t="str">
        <f>IF(Tableau1[[#This Row],[DELAI DE SOUFFRANCE]]&gt;0,"Non conforme","Conforme")</f>
        <v>Conforme</v>
      </c>
      <c r="V293" s="2" t="str">
        <f>IF(Tableau1[[#This Row],[Type de courrier]]="Réclamation","Réclamation","")</f>
        <v/>
      </c>
      <c r="X293"/>
      <c r="Y293"/>
    </row>
    <row r="294" spans="2:25" x14ac:dyDescent="0.25">
      <c r="B294" t="s">
        <v>21</v>
      </c>
      <c r="D294">
        <v>21010734</v>
      </c>
      <c r="E294" s="1">
        <v>44260</v>
      </c>
      <c r="F294" s="1">
        <v>44245</v>
      </c>
      <c r="I294" s="1">
        <v>44439</v>
      </c>
      <c r="J294" s="1">
        <v>44260</v>
      </c>
      <c r="L294" t="s">
        <v>11</v>
      </c>
      <c r="M294">
        <f>YEAR(Tableau1[[#This Row],[Enregistré le]])</f>
        <v>2021</v>
      </c>
      <c r="N294" s="2" t="str">
        <f t="shared" si="4"/>
        <v>Réponse</v>
      </c>
      <c r="O294" s="2">
        <f>Tableau1[[#This Row],[Attribué le]]-Tableau1[[#This Row],[Enregistré le]]</f>
        <v>0</v>
      </c>
      <c r="P294" s="3" t="str">
        <f>IF(Tableau1[[#This Row],[ATTRIBUTION]]="Appui","15",IF(Tableau1[[#This Row],[ATTRIBUTION]]="Réponse","30","0"))</f>
        <v>30</v>
      </c>
      <c r="Q294" s="2" t="str">
        <f>IF(OR((Tableau1[[#This Row],[Traité le]]&gt;0),(Tableau1[[#This Row],[A/R envoyé le]]&gt;0)),"TRAITE","NON TRAITE")</f>
        <v>TRAITE</v>
      </c>
      <c r="R294" s="2" t="str">
        <f>IF(AND(Tableau1[[#This Row],[ATTRIBUTION]]="Réponse",Tableau1[[#This Row],[A/R envoyé le]]&gt;0),"OUI"," ")</f>
        <v xml:space="preserve"> </v>
      </c>
      <c r="S29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179</v>
      </c>
      <c r="T294" s="2">
        <f>IF(Tableau1[[#This Row],[STATUT DE REPONSE]]="TRAITE",MAX(0,Tableau1[[#This Row],[DELAI DE TRAITEMENT]]-Tableau1[[#This Row],[DELAI DE REPONSE]]),$X$1-Tableau1[[#This Row],[Enregistré le]])</f>
        <v>149</v>
      </c>
      <c r="U294" s="2" t="str">
        <f>IF(Tableau1[[#This Row],[DELAI DE SOUFFRANCE]]&gt;0,"Non conforme","Conforme")</f>
        <v>Non conforme</v>
      </c>
      <c r="V294" s="2" t="str">
        <f>IF(Tableau1[[#This Row],[Type de courrier]]="Réclamation","Réclamation","")</f>
        <v/>
      </c>
      <c r="X294"/>
      <c r="Y294"/>
    </row>
    <row r="295" spans="2:25" x14ac:dyDescent="0.25">
      <c r="B295" t="s">
        <v>21</v>
      </c>
      <c r="D295">
        <v>21010757</v>
      </c>
      <c r="E295" s="1">
        <v>44260</v>
      </c>
      <c r="F295" s="1">
        <v>44242</v>
      </c>
      <c r="I295" s="1">
        <v>44274</v>
      </c>
      <c r="J295" s="1">
        <v>44260</v>
      </c>
      <c r="L295" t="s">
        <v>11</v>
      </c>
      <c r="M295">
        <f>YEAR(Tableau1[[#This Row],[Enregistré le]])</f>
        <v>2021</v>
      </c>
      <c r="N295" s="2" t="str">
        <f t="shared" si="4"/>
        <v>Réponse</v>
      </c>
      <c r="O295" s="2">
        <f>Tableau1[[#This Row],[Attribué le]]-Tableau1[[#This Row],[Enregistré le]]</f>
        <v>0</v>
      </c>
      <c r="P295" s="3" t="str">
        <f>IF(Tableau1[[#This Row],[ATTRIBUTION]]="Appui","15",IF(Tableau1[[#This Row],[ATTRIBUTION]]="Réponse","30","0"))</f>
        <v>30</v>
      </c>
      <c r="Q295" s="2" t="str">
        <f>IF(OR((Tableau1[[#This Row],[Traité le]]&gt;0),(Tableau1[[#This Row],[A/R envoyé le]]&gt;0)),"TRAITE","NON TRAITE")</f>
        <v>TRAITE</v>
      </c>
      <c r="R295" s="2" t="str">
        <f>IF(AND(Tableau1[[#This Row],[ATTRIBUTION]]="Réponse",Tableau1[[#This Row],[A/R envoyé le]]&gt;0),"OUI"," ")</f>
        <v xml:space="preserve"> </v>
      </c>
      <c r="S29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14</v>
      </c>
      <c r="T295" s="2">
        <f>IF(Tableau1[[#This Row],[STATUT DE REPONSE]]="TRAITE",MAX(0,Tableau1[[#This Row],[DELAI DE TRAITEMENT]]-Tableau1[[#This Row],[DELAI DE REPONSE]]),$X$1-Tableau1[[#This Row],[Enregistré le]])</f>
        <v>0</v>
      </c>
      <c r="U295" s="2" t="str">
        <f>IF(Tableau1[[#This Row],[DELAI DE SOUFFRANCE]]&gt;0,"Non conforme","Conforme")</f>
        <v>Conforme</v>
      </c>
      <c r="V295" s="2" t="str">
        <f>IF(Tableau1[[#This Row],[Type de courrier]]="Réclamation","Réclamation","")</f>
        <v/>
      </c>
      <c r="X295"/>
      <c r="Y295"/>
    </row>
    <row r="296" spans="2:25" x14ac:dyDescent="0.25">
      <c r="B296" t="s">
        <v>21</v>
      </c>
      <c r="D296">
        <v>21011534</v>
      </c>
      <c r="E296" s="1">
        <v>44265</v>
      </c>
      <c r="F296" s="1">
        <v>44257</v>
      </c>
      <c r="I296" s="1">
        <v>44278</v>
      </c>
      <c r="J296" s="1">
        <v>44265</v>
      </c>
      <c r="L296" t="s">
        <v>11</v>
      </c>
      <c r="M296">
        <f>YEAR(Tableau1[[#This Row],[Enregistré le]])</f>
        <v>2021</v>
      </c>
      <c r="N296" s="2" t="str">
        <f t="shared" si="4"/>
        <v>Réponse</v>
      </c>
      <c r="O296" s="2">
        <f>Tableau1[[#This Row],[Attribué le]]-Tableau1[[#This Row],[Enregistré le]]</f>
        <v>0</v>
      </c>
      <c r="P296" s="3" t="str">
        <f>IF(Tableau1[[#This Row],[ATTRIBUTION]]="Appui","15",IF(Tableau1[[#This Row],[ATTRIBUTION]]="Réponse","30","0"))</f>
        <v>30</v>
      </c>
      <c r="Q296" s="2" t="str">
        <f>IF(OR((Tableau1[[#This Row],[Traité le]]&gt;0),(Tableau1[[#This Row],[A/R envoyé le]]&gt;0)),"TRAITE","NON TRAITE")</f>
        <v>TRAITE</v>
      </c>
      <c r="R296" s="2" t="str">
        <f>IF(AND(Tableau1[[#This Row],[ATTRIBUTION]]="Réponse",Tableau1[[#This Row],[A/R envoyé le]]&gt;0),"OUI"," ")</f>
        <v xml:space="preserve"> </v>
      </c>
      <c r="S29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13</v>
      </c>
      <c r="T296" s="2">
        <f>IF(Tableau1[[#This Row],[STATUT DE REPONSE]]="TRAITE",MAX(0,Tableau1[[#This Row],[DELAI DE TRAITEMENT]]-Tableau1[[#This Row],[DELAI DE REPONSE]]),$X$1-Tableau1[[#This Row],[Enregistré le]])</f>
        <v>0</v>
      </c>
      <c r="U296" s="2" t="str">
        <f>IF(Tableau1[[#This Row],[DELAI DE SOUFFRANCE]]&gt;0,"Non conforme","Conforme")</f>
        <v>Conforme</v>
      </c>
      <c r="V296" s="2" t="str">
        <f>IF(Tableau1[[#This Row],[Type de courrier]]="Réclamation","Réclamation","")</f>
        <v/>
      </c>
      <c r="X296"/>
      <c r="Y296"/>
    </row>
    <row r="297" spans="2:25" x14ac:dyDescent="0.25">
      <c r="B297" t="s">
        <v>21</v>
      </c>
      <c r="D297" t="s">
        <v>37</v>
      </c>
      <c r="E297" s="1">
        <v>44266</v>
      </c>
      <c r="F297" s="1">
        <v>44264</v>
      </c>
      <c r="I297" s="1">
        <v>44274</v>
      </c>
      <c r="J297" s="1">
        <v>44266</v>
      </c>
      <c r="L297" t="s">
        <v>15</v>
      </c>
      <c r="M297">
        <f>YEAR(Tableau1[[#This Row],[Enregistré le]])</f>
        <v>2021</v>
      </c>
      <c r="N297" s="2" t="str">
        <f t="shared" si="4"/>
        <v>Appui</v>
      </c>
      <c r="O297" s="2">
        <f>Tableau1[[#This Row],[Attribué le]]-Tableau1[[#This Row],[Enregistré le]]</f>
        <v>0</v>
      </c>
      <c r="P297" s="3" t="str">
        <f>IF(Tableau1[[#This Row],[ATTRIBUTION]]="Appui","15",IF(Tableau1[[#This Row],[ATTRIBUTION]]="Réponse","30","0"))</f>
        <v>15</v>
      </c>
      <c r="Q297" s="2" t="str">
        <f>IF(OR((Tableau1[[#This Row],[Traité le]]&gt;0),(Tableau1[[#This Row],[A/R envoyé le]]&gt;0)),"TRAITE","NON TRAITE")</f>
        <v>TRAITE</v>
      </c>
      <c r="R297" s="2" t="str">
        <f>IF(AND(Tableau1[[#This Row],[ATTRIBUTION]]="Réponse",Tableau1[[#This Row],[A/R envoyé le]]&gt;0),"OUI"," ")</f>
        <v xml:space="preserve"> </v>
      </c>
      <c r="S29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</v>
      </c>
      <c r="T297" s="2">
        <f>IF(Tableau1[[#This Row],[STATUT DE REPONSE]]="TRAITE",MAX(0,Tableau1[[#This Row],[DELAI DE TRAITEMENT]]-Tableau1[[#This Row],[DELAI DE REPONSE]]),$X$1-Tableau1[[#This Row],[Enregistré le]])</f>
        <v>0</v>
      </c>
      <c r="U297" s="2" t="str">
        <f>IF(Tableau1[[#This Row],[DELAI DE SOUFFRANCE]]&gt;0,"Non conforme","Conforme")</f>
        <v>Conforme</v>
      </c>
      <c r="V297" s="2" t="str">
        <f>IF(Tableau1[[#This Row],[Type de courrier]]="Réclamation","Réclamation","")</f>
        <v/>
      </c>
      <c r="X297"/>
      <c r="Y297"/>
    </row>
    <row r="298" spans="2:25" x14ac:dyDescent="0.25">
      <c r="B298" t="s">
        <v>21</v>
      </c>
      <c r="D298">
        <v>21011985</v>
      </c>
      <c r="E298" s="1">
        <v>44266</v>
      </c>
      <c r="F298" s="1">
        <v>44266</v>
      </c>
      <c r="I298" s="1">
        <v>44302</v>
      </c>
      <c r="J298" s="1">
        <v>44266</v>
      </c>
      <c r="L298" t="s">
        <v>11</v>
      </c>
      <c r="M298">
        <f>YEAR(Tableau1[[#This Row],[Enregistré le]])</f>
        <v>2021</v>
      </c>
      <c r="N298" s="2" t="str">
        <f t="shared" si="4"/>
        <v>Réponse</v>
      </c>
      <c r="O298" s="2">
        <f>Tableau1[[#This Row],[Attribué le]]-Tableau1[[#This Row],[Enregistré le]]</f>
        <v>0</v>
      </c>
      <c r="P298" s="3" t="str">
        <f>IF(Tableau1[[#This Row],[ATTRIBUTION]]="Appui","15",IF(Tableau1[[#This Row],[ATTRIBUTION]]="Réponse","30","0"))</f>
        <v>30</v>
      </c>
      <c r="Q298" s="2" t="str">
        <f>IF(OR((Tableau1[[#This Row],[Traité le]]&gt;0),(Tableau1[[#This Row],[A/R envoyé le]]&gt;0)),"TRAITE","NON TRAITE")</f>
        <v>TRAITE</v>
      </c>
      <c r="R298" s="2" t="str">
        <f>IF(AND(Tableau1[[#This Row],[ATTRIBUTION]]="Réponse",Tableau1[[#This Row],[A/R envoyé le]]&gt;0),"OUI"," ")</f>
        <v xml:space="preserve"> </v>
      </c>
      <c r="S29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36</v>
      </c>
      <c r="T298" s="2">
        <f>IF(Tableau1[[#This Row],[STATUT DE REPONSE]]="TRAITE",MAX(0,Tableau1[[#This Row],[DELAI DE TRAITEMENT]]-Tableau1[[#This Row],[DELAI DE REPONSE]]),$X$1-Tableau1[[#This Row],[Enregistré le]])</f>
        <v>6</v>
      </c>
      <c r="U298" s="2" t="str">
        <f>IF(Tableau1[[#This Row],[DELAI DE SOUFFRANCE]]&gt;0,"Non conforme","Conforme")</f>
        <v>Non conforme</v>
      </c>
      <c r="V298" s="2" t="str">
        <f>IF(Tableau1[[#This Row],[Type de courrier]]="Réclamation","Réclamation","")</f>
        <v/>
      </c>
      <c r="X298"/>
      <c r="Y298"/>
    </row>
    <row r="299" spans="2:25" x14ac:dyDescent="0.25">
      <c r="B299" t="s">
        <v>21</v>
      </c>
      <c r="D299">
        <v>21012848</v>
      </c>
      <c r="E299" s="1">
        <v>44271</v>
      </c>
      <c r="F299" s="1">
        <v>44267</v>
      </c>
      <c r="I299" s="1">
        <v>44299</v>
      </c>
      <c r="J299" s="1">
        <v>44917</v>
      </c>
      <c r="L299" t="s">
        <v>11</v>
      </c>
      <c r="M299">
        <f>YEAR(Tableau1[[#This Row],[Enregistré le]])</f>
        <v>2021</v>
      </c>
      <c r="N299" s="2" t="str">
        <f t="shared" si="4"/>
        <v>Réponse</v>
      </c>
      <c r="O299" s="2">
        <f>Tableau1[[#This Row],[Attribué le]]-Tableau1[[#This Row],[Enregistré le]]</f>
        <v>646</v>
      </c>
      <c r="P299" s="3" t="str">
        <f>IF(Tableau1[[#This Row],[ATTRIBUTION]]="Appui","15",IF(Tableau1[[#This Row],[ATTRIBUTION]]="Réponse","30","0"))</f>
        <v>30</v>
      </c>
      <c r="Q299" s="2" t="str">
        <f>IF(OR((Tableau1[[#This Row],[Traité le]]&gt;0),(Tableau1[[#This Row],[A/R envoyé le]]&gt;0)),"TRAITE","NON TRAITE")</f>
        <v>TRAITE</v>
      </c>
      <c r="R299" s="2" t="str">
        <f>IF(AND(Tableau1[[#This Row],[ATTRIBUTION]]="Réponse",Tableau1[[#This Row],[A/R envoyé le]]&gt;0),"OUI"," ")</f>
        <v xml:space="preserve"> </v>
      </c>
      <c r="S29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28</v>
      </c>
      <c r="T299" s="2">
        <f>IF(Tableau1[[#This Row],[STATUT DE REPONSE]]="TRAITE",MAX(0,Tableau1[[#This Row],[DELAI DE TRAITEMENT]]-Tableau1[[#This Row],[DELAI DE REPONSE]]),$X$1-Tableau1[[#This Row],[Enregistré le]])</f>
        <v>0</v>
      </c>
      <c r="U299" s="2" t="str">
        <f>IF(Tableau1[[#This Row],[DELAI DE SOUFFRANCE]]&gt;0,"Non conforme","Conforme")</f>
        <v>Conforme</v>
      </c>
      <c r="V299" s="2" t="str">
        <f>IF(Tableau1[[#This Row],[Type de courrier]]="Réclamation","Réclamation","")</f>
        <v/>
      </c>
      <c r="X299"/>
      <c r="Y299"/>
    </row>
    <row r="300" spans="2:25" x14ac:dyDescent="0.25">
      <c r="B300" t="s">
        <v>21</v>
      </c>
      <c r="D300">
        <v>21013069</v>
      </c>
      <c r="E300" s="1">
        <v>44272</v>
      </c>
      <c r="F300" s="1">
        <v>44271</v>
      </c>
      <c r="I300" s="1">
        <v>44301</v>
      </c>
      <c r="J300" s="1">
        <v>44917</v>
      </c>
      <c r="L300" t="s">
        <v>11</v>
      </c>
      <c r="M300">
        <f>YEAR(Tableau1[[#This Row],[Enregistré le]])</f>
        <v>2021</v>
      </c>
      <c r="N300" s="2" t="str">
        <f t="shared" si="4"/>
        <v>Réponse</v>
      </c>
      <c r="O300" s="2">
        <f>Tableau1[[#This Row],[Attribué le]]-Tableau1[[#This Row],[Enregistré le]]</f>
        <v>645</v>
      </c>
      <c r="P300" s="3" t="str">
        <f>IF(Tableau1[[#This Row],[ATTRIBUTION]]="Appui","15",IF(Tableau1[[#This Row],[ATTRIBUTION]]="Réponse","30","0"))</f>
        <v>30</v>
      </c>
      <c r="Q300" s="2" t="str">
        <f>IF(OR((Tableau1[[#This Row],[Traité le]]&gt;0),(Tableau1[[#This Row],[A/R envoyé le]]&gt;0)),"TRAITE","NON TRAITE")</f>
        <v>TRAITE</v>
      </c>
      <c r="R300" s="2" t="str">
        <f>IF(AND(Tableau1[[#This Row],[ATTRIBUTION]]="Réponse",Tableau1[[#This Row],[A/R envoyé le]]&gt;0),"OUI"," ")</f>
        <v xml:space="preserve"> </v>
      </c>
      <c r="S30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29</v>
      </c>
      <c r="T300" s="2">
        <f>IF(Tableau1[[#This Row],[STATUT DE REPONSE]]="TRAITE",MAX(0,Tableau1[[#This Row],[DELAI DE TRAITEMENT]]-Tableau1[[#This Row],[DELAI DE REPONSE]]),$X$1-Tableau1[[#This Row],[Enregistré le]])</f>
        <v>0</v>
      </c>
      <c r="U300" s="2" t="str">
        <f>IF(Tableau1[[#This Row],[DELAI DE SOUFFRANCE]]&gt;0,"Non conforme","Conforme")</f>
        <v>Conforme</v>
      </c>
      <c r="V300" s="2" t="str">
        <f>IF(Tableau1[[#This Row],[Type de courrier]]="Réclamation","Réclamation","")</f>
        <v/>
      </c>
      <c r="X300"/>
      <c r="Y300"/>
    </row>
    <row r="301" spans="2:25" x14ac:dyDescent="0.25">
      <c r="B301" t="s">
        <v>21</v>
      </c>
      <c r="D301">
        <v>21013386</v>
      </c>
      <c r="E301" s="1">
        <v>44273</v>
      </c>
      <c r="F301" s="1">
        <v>44265</v>
      </c>
      <c r="I301" s="1">
        <v>44273</v>
      </c>
      <c r="J301" s="1">
        <v>44273</v>
      </c>
      <c r="L301" t="s">
        <v>11</v>
      </c>
      <c r="M301">
        <f>YEAR(Tableau1[[#This Row],[Enregistré le]])</f>
        <v>2021</v>
      </c>
      <c r="N301" s="2" t="str">
        <f t="shared" si="4"/>
        <v>Réponse</v>
      </c>
      <c r="O301" s="2">
        <f>Tableau1[[#This Row],[Attribué le]]-Tableau1[[#This Row],[Enregistré le]]</f>
        <v>0</v>
      </c>
      <c r="P301" s="3" t="str">
        <f>IF(Tableau1[[#This Row],[ATTRIBUTION]]="Appui","15",IF(Tableau1[[#This Row],[ATTRIBUTION]]="Réponse","30","0"))</f>
        <v>30</v>
      </c>
      <c r="Q301" s="2" t="str">
        <f>IF(OR((Tableau1[[#This Row],[Traité le]]&gt;0),(Tableau1[[#This Row],[A/R envoyé le]]&gt;0)),"TRAITE","NON TRAITE")</f>
        <v>TRAITE</v>
      </c>
      <c r="R301" s="2" t="str">
        <f>IF(AND(Tableau1[[#This Row],[ATTRIBUTION]]="Réponse",Tableau1[[#This Row],[A/R envoyé le]]&gt;0),"OUI"," ")</f>
        <v xml:space="preserve"> </v>
      </c>
      <c r="S30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301" s="2">
        <f>IF(Tableau1[[#This Row],[STATUT DE REPONSE]]="TRAITE",MAX(0,Tableau1[[#This Row],[DELAI DE TRAITEMENT]]-Tableau1[[#This Row],[DELAI DE REPONSE]]),$X$1-Tableau1[[#This Row],[Enregistré le]])</f>
        <v>0</v>
      </c>
      <c r="U301" s="2" t="str">
        <f>IF(Tableau1[[#This Row],[DELAI DE SOUFFRANCE]]&gt;0,"Non conforme","Conforme")</f>
        <v>Conforme</v>
      </c>
      <c r="V301" s="2" t="str">
        <f>IF(Tableau1[[#This Row],[Type de courrier]]="Réclamation","Réclamation","")</f>
        <v/>
      </c>
      <c r="X301"/>
      <c r="Y301"/>
    </row>
    <row r="302" spans="2:25" x14ac:dyDescent="0.25">
      <c r="B302" t="s">
        <v>21</v>
      </c>
      <c r="D302">
        <v>21013676</v>
      </c>
      <c r="E302" s="1">
        <v>44274</v>
      </c>
      <c r="F302" s="1">
        <v>44253</v>
      </c>
      <c r="I302" s="1">
        <v>44405</v>
      </c>
      <c r="J302" s="1">
        <v>44274</v>
      </c>
      <c r="L302" t="s">
        <v>11</v>
      </c>
      <c r="M302">
        <f>YEAR(Tableau1[[#This Row],[Enregistré le]])</f>
        <v>2021</v>
      </c>
      <c r="N302" s="2" t="str">
        <f t="shared" si="4"/>
        <v>Réponse</v>
      </c>
      <c r="O302" s="2">
        <f>Tableau1[[#This Row],[Attribué le]]-Tableau1[[#This Row],[Enregistré le]]</f>
        <v>0</v>
      </c>
      <c r="P302" s="3" t="str">
        <f>IF(Tableau1[[#This Row],[ATTRIBUTION]]="Appui","15",IF(Tableau1[[#This Row],[ATTRIBUTION]]="Réponse","30","0"))</f>
        <v>30</v>
      </c>
      <c r="Q302" s="2" t="str">
        <f>IF(OR((Tableau1[[#This Row],[Traité le]]&gt;0),(Tableau1[[#This Row],[A/R envoyé le]]&gt;0)),"TRAITE","NON TRAITE")</f>
        <v>TRAITE</v>
      </c>
      <c r="R302" s="2" t="str">
        <f>IF(AND(Tableau1[[#This Row],[ATTRIBUTION]]="Réponse",Tableau1[[#This Row],[A/R envoyé le]]&gt;0),"OUI"," ")</f>
        <v xml:space="preserve"> </v>
      </c>
      <c r="S30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131</v>
      </c>
      <c r="T302" s="2">
        <f>IF(Tableau1[[#This Row],[STATUT DE REPONSE]]="TRAITE",MAX(0,Tableau1[[#This Row],[DELAI DE TRAITEMENT]]-Tableau1[[#This Row],[DELAI DE REPONSE]]),$X$1-Tableau1[[#This Row],[Enregistré le]])</f>
        <v>101</v>
      </c>
      <c r="U302" s="2" t="str">
        <f>IF(Tableau1[[#This Row],[DELAI DE SOUFFRANCE]]&gt;0,"Non conforme","Conforme")</f>
        <v>Non conforme</v>
      </c>
      <c r="V302" s="2" t="str">
        <f>IF(Tableau1[[#This Row],[Type de courrier]]="Réclamation","Réclamation","")</f>
        <v/>
      </c>
      <c r="X302"/>
      <c r="Y302"/>
    </row>
    <row r="303" spans="2:25" x14ac:dyDescent="0.25">
      <c r="B303" t="s">
        <v>21</v>
      </c>
      <c r="D303">
        <v>21014306</v>
      </c>
      <c r="E303" s="1">
        <v>44279</v>
      </c>
      <c r="F303" s="1">
        <v>44230</v>
      </c>
      <c r="I303" s="1">
        <v>44295</v>
      </c>
      <c r="J303" s="1">
        <v>44279</v>
      </c>
      <c r="L303" t="s">
        <v>11</v>
      </c>
      <c r="M303">
        <f>YEAR(Tableau1[[#This Row],[Enregistré le]])</f>
        <v>2021</v>
      </c>
      <c r="N303" s="2" t="str">
        <f t="shared" si="4"/>
        <v>Réponse</v>
      </c>
      <c r="O303" s="2">
        <f>Tableau1[[#This Row],[Attribué le]]-Tableau1[[#This Row],[Enregistré le]]</f>
        <v>0</v>
      </c>
      <c r="P303" s="3" t="str">
        <f>IF(Tableau1[[#This Row],[ATTRIBUTION]]="Appui","15",IF(Tableau1[[#This Row],[ATTRIBUTION]]="Réponse","30","0"))</f>
        <v>30</v>
      </c>
      <c r="Q303" s="2" t="str">
        <f>IF(OR((Tableau1[[#This Row],[Traité le]]&gt;0),(Tableau1[[#This Row],[A/R envoyé le]]&gt;0)),"TRAITE","NON TRAITE")</f>
        <v>TRAITE</v>
      </c>
      <c r="R303" s="2" t="str">
        <f>IF(AND(Tableau1[[#This Row],[ATTRIBUTION]]="Réponse",Tableau1[[#This Row],[A/R envoyé le]]&gt;0),"OUI"," ")</f>
        <v xml:space="preserve"> </v>
      </c>
      <c r="S30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16</v>
      </c>
      <c r="T303" s="2">
        <f>IF(Tableau1[[#This Row],[STATUT DE REPONSE]]="TRAITE",MAX(0,Tableau1[[#This Row],[DELAI DE TRAITEMENT]]-Tableau1[[#This Row],[DELAI DE REPONSE]]),$X$1-Tableau1[[#This Row],[Enregistré le]])</f>
        <v>0</v>
      </c>
      <c r="U303" s="2" t="str">
        <f>IF(Tableau1[[#This Row],[DELAI DE SOUFFRANCE]]&gt;0,"Non conforme","Conforme")</f>
        <v>Conforme</v>
      </c>
      <c r="V303" s="2" t="str">
        <f>IF(Tableau1[[#This Row],[Type de courrier]]="Réclamation","Réclamation","")</f>
        <v/>
      </c>
      <c r="X303"/>
      <c r="Y303"/>
    </row>
    <row r="304" spans="2:25" x14ac:dyDescent="0.25">
      <c r="B304" t="s">
        <v>21</v>
      </c>
      <c r="D304">
        <v>21014452</v>
      </c>
      <c r="E304" s="1">
        <v>44279</v>
      </c>
      <c r="F304" s="1">
        <v>44270</v>
      </c>
      <c r="H304" t="s">
        <v>38</v>
      </c>
      <c r="I304" s="1">
        <v>44336</v>
      </c>
      <c r="J304" s="1">
        <v>44279</v>
      </c>
      <c r="L304" t="s">
        <v>12</v>
      </c>
      <c r="M304">
        <f>YEAR(Tableau1[[#This Row],[Enregistré le]])</f>
        <v>2021</v>
      </c>
      <c r="N304" s="2" t="str">
        <f t="shared" si="4"/>
        <v>Réponse</v>
      </c>
      <c r="O304" s="2">
        <f>Tableau1[[#This Row],[Attribué le]]-Tableau1[[#This Row],[Enregistré le]]</f>
        <v>0</v>
      </c>
      <c r="P304" s="3" t="str">
        <f>IF(Tableau1[[#This Row],[ATTRIBUTION]]="Appui","15",IF(Tableau1[[#This Row],[ATTRIBUTION]]="Réponse","30","0"))</f>
        <v>30</v>
      </c>
      <c r="Q304" s="2" t="str">
        <f>IF(OR((Tableau1[[#This Row],[Traité le]]&gt;0),(Tableau1[[#This Row],[A/R envoyé le]]&gt;0)),"TRAITE","NON TRAITE")</f>
        <v>TRAITE</v>
      </c>
      <c r="R304" s="2" t="str">
        <f>IF(AND(Tableau1[[#This Row],[ATTRIBUTION]]="Réponse",Tableau1[[#This Row],[A/R envoyé le]]&gt;0),"OUI"," ")</f>
        <v xml:space="preserve"> </v>
      </c>
      <c r="S30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57</v>
      </c>
      <c r="T304" s="2">
        <f>IF(Tableau1[[#This Row],[STATUT DE REPONSE]]="TRAITE",MAX(0,Tableau1[[#This Row],[DELAI DE TRAITEMENT]]-Tableau1[[#This Row],[DELAI DE REPONSE]]),$X$1-Tableau1[[#This Row],[Enregistré le]])</f>
        <v>27</v>
      </c>
      <c r="U304" s="2" t="str">
        <f>IF(Tableau1[[#This Row],[DELAI DE SOUFFRANCE]]&gt;0,"Non conforme","Conforme")</f>
        <v>Non conforme</v>
      </c>
      <c r="V304" s="2" t="str">
        <f>IF(Tableau1[[#This Row],[Type de courrier]]="Réclamation","Réclamation","")</f>
        <v/>
      </c>
      <c r="X304"/>
      <c r="Y304"/>
    </row>
    <row r="305" spans="2:25" x14ac:dyDescent="0.25">
      <c r="B305" t="s">
        <v>21</v>
      </c>
      <c r="D305">
        <v>21015015</v>
      </c>
      <c r="E305" s="1">
        <v>44284</v>
      </c>
      <c r="F305" s="1">
        <v>44277</v>
      </c>
      <c r="I305" s="1">
        <v>44596</v>
      </c>
      <c r="J305" s="1">
        <v>44284</v>
      </c>
      <c r="L305" t="s">
        <v>11</v>
      </c>
      <c r="M305">
        <f>YEAR(Tableau1[[#This Row],[Enregistré le]])</f>
        <v>2021</v>
      </c>
      <c r="N305" s="2" t="str">
        <f t="shared" si="4"/>
        <v>Réponse</v>
      </c>
      <c r="O305" s="2">
        <f>Tableau1[[#This Row],[Attribué le]]-Tableau1[[#This Row],[Enregistré le]]</f>
        <v>0</v>
      </c>
      <c r="P305" s="3" t="str">
        <f>IF(Tableau1[[#This Row],[ATTRIBUTION]]="Appui","15",IF(Tableau1[[#This Row],[ATTRIBUTION]]="Réponse","30","0"))</f>
        <v>30</v>
      </c>
      <c r="Q305" s="2" t="str">
        <f>IF(OR((Tableau1[[#This Row],[Traité le]]&gt;0),(Tableau1[[#This Row],[A/R envoyé le]]&gt;0)),"TRAITE","NON TRAITE")</f>
        <v>TRAITE</v>
      </c>
      <c r="R305" s="2" t="str">
        <f>IF(AND(Tableau1[[#This Row],[ATTRIBUTION]]="Réponse",Tableau1[[#This Row],[A/R envoyé le]]&gt;0),"OUI"," ")</f>
        <v xml:space="preserve"> </v>
      </c>
      <c r="S30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312</v>
      </c>
      <c r="T305" s="2">
        <f>IF(Tableau1[[#This Row],[STATUT DE REPONSE]]="TRAITE",MAX(0,Tableau1[[#This Row],[DELAI DE TRAITEMENT]]-Tableau1[[#This Row],[DELAI DE REPONSE]]),$X$1-Tableau1[[#This Row],[Enregistré le]])</f>
        <v>282</v>
      </c>
      <c r="U305" s="2" t="str">
        <f>IF(Tableau1[[#This Row],[DELAI DE SOUFFRANCE]]&gt;0,"Non conforme","Conforme")</f>
        <v>Non conforme</v>
      </c>
      <c r="V305" s="2" t="str">
        <f>IF(Tableau1[[#This Row],[Type de courrier]]="Réclamation","Réclamation","")</f>
        <v/>
      </c>
      <c r="X305"/>
      <c r="Y305"/>
    </row>
    <row r="306" spans="2:25" x14ac:dyDescent="0.25">
      <c r="B306" t="s">
        <v>21</v>
      </c>
      <c r="D306">
        <v>21015024</v>
      </c>
      <c r="E306" s="1">
        <v>44284</v>
      </c>
      <c r="F306" s="1">
        <v>44274</v>
      </c>
      <c r="I306" s="1">
        <v>44284</v>
      </c>
      <c r="J306" s="1">
        <v>44288</v>
      </c>
      <c r="L306" t="s">
        <v>11</v>
      </c>
      <c r="M306">
        <f>YEAR(Tableau1[[#This Row],[Enregistré le]])</f>
        <v>2021</v>
      </c>
      <c r="N306" s="2" t="str">
        <f t="shared" si="4"/>
        <v>Réponse</v>
      </c>
      <c r="O306" s="2">
        <f>Tableau1[[#This Row],[Attribué le]]-Tableau1[[#This Row],[Enregistré le]]</f>
        <v>4</v>
      </c>
      <c r="P306" s="3" t="str">
        <f>IF(Tableau1[[#This Row],[ATTRIBUTION]]="Appui","15",IF(Tableau1[[#This Row],[ATTRIBUTION]]="Réponse","30","0"))</f>
        <v>30</v>
      </c>
      <c r="Q306" s="2" t="str">
        <f>IF(OR((Tableau1[[#This Row],[Traité le]]&gt;0),(Tableau1[[#This Row],[A/R envoyé le]]&gt;0)),"TRAITE","NON TRAITE")</f>
        <v>TRAITE</v>
      </c>
      <c r="R306" s="2" t="str">
        <f>IF(AND(Tableau1[[#This Row],[ATTRIBUTION]]="Réponse",Tableau1[[#This Row],[A/R envoyé le]]&gt;0),"OUI"," ")</f>
        <v xml:space="preserve"> </v>
      </c>
      <c r="S30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306" s="2">
        <f>IF(Tableau1[[#This Row],[STATUT DE REPONSE]]="TRAITE",MAX(0,Tableau1[[#This Row],[DELAI DE TRAITEMENT]]-Tableau1[[#This Row],[DELAI DE REPONSE]]),$X$1-Tableau1[[#This Row],[Enregistré le]])</f>
        <v>0</v>
      </c>
      <c r="U306" s="2" t="str">
        <f>IF(Tableau1[[#This Row],[DELAI DE SOUFFRANCE]]&gt;0,"Non conforme","Conforme")</f>
        <v>Conforme</v>
      </c>
      <c r="V306" s="2" t="str">
        <f>IF(Tableau1[[#This Row],[Type de courrier]]="Réclamation","Réclamation","")</f>
        <v/>
      </c>
      <c r="X306"/>
      <c r="Y306"/>
    </row>
    <row r="307" spans="2:25" x14ac:dyDescent="0.25">
      <c r="B307" t="s">
        <v>21</v>
      </c>
      <c r="D307">
        <v>21015077</v>
      </c>
      <c r="E307" s="1">
        <v>44284</v>
      </c>
      <c r="F307" s="1">
        <v>44243</v>
      </c>
      <c r="I307" s="1">
        <v>44348</v>
      </c>
      <c r="J307" s="1">
        <v>44284</v>
      </c>
      <c r="L307" t="s">
        <v>11</v>
      </c>
      <c r="M307">
        <f>YEAR(Tableau1[[#This Row],[Enregistré le]])</f>
        <v>2021</v>
      </c>
      <c r="N307" s="2" t="str">
        <f t="shared" si="4"/>
        <v>Réponse</v>
      </c>
      <c r="O307" s="2">
        <f>Tableau1[[#This Row],[Attribué le]]-Tableau1[[#This Row],[Enregistré le]]</f>
        <v>0</v>
      </c>
      <c r="P307" s="3" t="str">
        <f>IF(Tableau1[[#This Row],[ATTRIBUTION]]="Appui","15",IF(Tableau1[[#This Row],[ATTRIBUTION]]="Réponse","30","0"))</f>
        <v>30</v>
      </c>
      <c r="Q307" s="2" t="str">
        <f>IF(OR((Tableau1[[#This Row],[Traité le]]&gt;0),(Tableau1[[#This Row],[A/R envoyé le]]&gt;0)),"TRAITE","NON TRAITE")</f>
        <v>TRAITE</v>
      </c>
      <c r="R307" s="2" t="str">
        <f>IF(AND(Tableau1[[#This Row],[ATTRIBUTION]]="Réponse",Tableau1[[#This Row],[A/R envoyé le]]&gt;0),"OUI"," ")</f>
        <v xml:space="preserve"> </v>
      </c>
      <c r="S30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64</v>
      </c>
      <c r="T307" s="2">
        <f>IF(Tableau1[[#This Row],[STATUT DE REPONSE]]="TRAITE",MAX(0,Tableau1[[#This Row],[DELAI DE TRAITEMENT]]-Tableau1[[#This Row],[DELAI DE REPONSE]]),$X$1-Tableau1[[#This Row],[Enregistré le]])</f>
        <v>34</v>
      </c>
      <c r="U307" s="2" t="str">
        <f>IF(Tableau1[[#This Row],[DELAI DE SOUFFRANCE]]&gt;0,"Non conforme","Conforme")</f>
        <v>Non conforme</v>
      </c>
      <c r="V307" s="2" t="str">
        <f>IF(Tableau1[[#This Row],[Type de courrier]]="Réclamation","Réclamation","")</f>
        <v/>
      </c>
      <c r="X307"/>
      <c r="Y307"/>
    </row>
    <row r="308" spans="2:25" x14ac:dyDescent="0.25">
      <c r="B308" t="s">
        <v>21</v>
      </c>
      <c r="D308">
        <v>21015184</v>
      </c>
      <c r="E308" s="1">
        <v>44284</v>
      </c>
      <c r="F308" s="1">
        <v>44266</v>
      </c>
      <c r="I308" s="1">
        <v>44356</v>
      </c>
      <c r="J308" s="1">
        <v>44284</v>
      </c>
      <c r="L308" t="s">
        <v>32</v>
      </c>
      <c r="M308">
        <f>YEAR(Tableau1[[#This Row],[Enregistré le]])</f>
        <v>2021</v>
      </c>
      <c r="N308" s="2" t="str">
        <f t="shared" si="4"/>
        <v>Info</v>
      </c>
      <c r="O308" s="2">
        <f>Tableau1[[#This Row],[Attribué le]]-Tableau1[[#This Row],[Enregistré le]]</f>
        <v>0</v>
      </c>
      <c r="P308" s="3" t="str">
        <f>IF(Tableau1[[#This Row],[ATTRIBUTION]]="Appui","15",IF(Tableau1[[#This Row],[ATTRIBUTION]]="Réponse","30","0"))</f>
        <v>0</v>
      </c>
      <c r="Q308" s="2" t="str">
        <f>IF(OR((Tableau1[[#This Row],[Traité le]]&gt;0),(Tableau1[[#This Row],[A/R envoyé le]]&gt;0)),"TRAITE","NON TRAITE")</f>
        <v>TRAITE</v>
      </c>
      <c r="R308" s="2" t="str">
        <f>IF(AND(Tableau1[[#This Row],[ATTRIBUTION]]="Réponse",Tableau1[[#This Row],[A/R envoyé le]]&gt;0),"OUI"," ")</f>
        <v xml:space="preserve"> </v>
      </c>
      <c r="S30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72</v>
      </c>
      <c r="T308" s="2">
        <f>IF(Tableau1[[#This Row],[STATUT DE REPONSE]]="TRAITE",MAX(0,Tableau1[[#This Row],[DELAI DE TRAITEMENT]]-Tableau1[[#This Row],[DELAI DE REPONSE]]),$X$1-Tableau1[[#This Row],[Enregistré le]])</f>
        <v>72</v>
      </c>
      <c r="U308" s="2" t="str">
        <f>IF(Tableau1[[#This Row],[DELAI DE SOUFFRANCE]]&gt;0,"Non conforme","Conforme")</f>
        <v>Non conforme</v>
      </c>
      <c r="V308" s="2" t="str">
        <f>IF(Tableau1[[#This Row],[Type de courrier]]="Réclamation","Réclamation","")</f>
        <v/>
      </c>
      <c r="X308"/>
      <c r="Y308"/>
    </row>
    <row r="309" spans="2:25" x14ac:dyDescent="0.25">
      <c r="B309" t="s">
        <v>21</v>
      </c>
      <c r="D309">
        <v>21015192</v>
      </c>
      <c r="E309" s="1">
        <v>44284</v>
      </c>
      <c r="F309" s="1">
        <v>44277</v>
      </c>
      <c r="I309" s="1">
        <v>44320</v>
      </c>
      <c r="J309" s="1">
        <v>44286</v>
      </c>
      <c r="L309" t="s">
        <v>11</v>
      </c>
      <c r="M309">
        <f>YEAR(Tableau1[[#This Row],[Enregistré le]])</f>
        <v>2021</v>
      </c>
      <c r="N309" s="2" t="str">
        <f t="shared" si="4"/>
        <v>Réponse</v>
      </c>
      <c r="O309" s="2">
        <f>Tableau1[[#This Row],[Attribué le]]-Tableau1[[#This Row],[Enregistré le]]</f>
        <v>2</v>
      </c>
      <c r="P309" s="3" t="str">
        <f>IF(Tableau1[[#This Row],[ATTRIBUTION]]="Appui","15",IF(Tableau1[[#This Row],[ATTRIBUTION]]="Réponse","30","0"))</f>
        <v>30</v>
      </c>
      <c r="Q309" s="2" t="str">
        <f>IF(OR((Tableau1[[#This Row],[Traité le]]&gt;0),(Tableau1[[#This Row],[A/R envoyé le]]&gt;0)),"TRAITE","NON TRAITE")</f>
        <v>TRAITE</v>
      </c>
      <c r="R309" s="2" t="str">
        <f>IF(AND(Tableau1[[#This Row],[ATTRIBUTION]]="Réponse",Tableau1[[#This Row],[A/R envoyé le]]&gt;0),"OUI"," ")</f>
        <v xml:space="preserve"> </v>
      </c>
      <c r="S30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34</v>
      </c>
      <c r="T309" s="2">
        <f>IF(Tableau1[[#This Row],[STATUT DE REPONSE]]="TRAITE",MAX(0,Tableau1[[#This Row],[DELAI DE TRAITEMENT]]-Tableau1[[#This Row],[DELAI DE REPONSE]]),$X$1-Tableau1[[#This Row],[Enregistré le]])</f>
        <v>4</v>
      </c>
      <c r="U309" s="2" t="str">
        <f>IF(Tableau1[[#This Row],[DELAI DE SOUFFRANCE]]&gt;0,"Non conforme","Conforme")</f>
        <v>Non conforme</v>
      </c>
      <c r="V309" s="2" t="str">
        <f>IF(Tableau1[[#This Row],[Type de courrier]]="Réclamation","Réclamation","")</f>
        <v/>
      </c>
      <c r="X309"/>
      <c r="Y309"/>
    </row>
    <row r="310" spans="2:25" x14ac:dyDescent="0.25">
      <c r="B310" t="s">
        <v>21</v>
      </c>
      <c r="D310">
        <v>21015227</v>
      </c>
      <c r="E310" s="1">
        <v>44284</v>
      </c>
      <c r="F310" s="1">
        <v>44232</v>
      </c>
      <c r="I310" s="1">
        <v>44328</v>
      </c>
      <c r="J310" s="1">
        <v>44284</v>
      </c>
      <c r="L310" t="s">
        <v>11</v>
      </c>
      <c r="M310">
        <f>YEAR(Tableau1[[#This Row],[Enregistré le]])</f>
        <v>2021</v>
      </c>
      <c r="N310" s="2" t="str">
        <f t="shared" si="4"/>
        <v>Réponse</v>
      </c>
      <c r="O310" s="2">
        <f>Tableau1[[#This Row],[Attribué le]]-Tableau1[[#This Row],[Enregistré le]]</f>
        <v>0</v>
      </c>
      <c r="P310" s="3" t="str">
        <f>IF(Tableau1[[#This Row],[ATTRIBUTION]]="Appui","15",IF(Tableau1[[#This Row],[ATTRIBUTION]]="Réponse","30","0"))</f>
        <v>30</v>
      </c>
      <c r="Q310" s="2" t="str">
        <f>IF(OR((Tableau1[[#This Row],[Traité le]]&gt;0),(Tableau1[[#This Row],[A/R envoyé le]]&gt;0)),"TRAITE","NON TRAITE")</f>
        <v>TRAITE</v>
      </c>
      <c r="R310" s="2" t="str">
        <f>IF(AND(Tableau1[[#This Row],[ATTRIBUTION]]="Réponse",Tableau1[[#This Row],[A/R envoyé le]]&gt;0),"OUI"," ")</f>
        <v xml:space="preserve"> </v>
      </c>
      <c r="S31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44</v>
      </c>
      <c r="T310" s="2">
        <f>IF(Tableau1[[#This Row],[STATUT DE REPONSE]]="TRAITE",MAX(0,Tableau1[[#This Row],[DELAI DE TRAITEMENT]]-Tableau1[[#This Row],[DELAI DE REPONSE]]),$X$1-Tableau1[[#This Row],[Enregistré le]])</f>
        <v>14</v>
      </c>
      <c r="U310" s="2" t="str">
        <f>IF(Tableau1[[#This Row],[DELAI DE SOUFFRANCE]]&gt;0,"Non conforme","Conforme")</f>
        <v>Non conforme</v>
      </c>
      <c r="V310" s="2" t="str">
        <f>IF(Tableau1[[#This Row],[Type de courrier]]="Réclamation","Réclamation","")</f>
        <v/>
      </c>
      <c r="X310"/>
      <c r="Y310"/>
    </row>
    <row r="311" spans="2:25" x14ac:dyDescent="0.25">
      <c r="B311" t="s">
        <v>21</v>
      </c>
      <c r="D311" t="s">
        <v>39</v>
      </c>
      <c r="E311" s="1">
        <v>44285</v>
      </c>
      <c r="F311" s="1">
        <v>44273</v>
      </c>
      <c r="I311" s="1">
        <v>44295</v>
      </c>
      <c r="J311" s="1">
        <v>44917</v>
      </c>
      <c r="L311" t="s">
        <v>11</v>
      </c>
      <c r="M311">
        <f>YEAR(Tableau1[[#This Row],[Enregistré le]])</f>
        <v>2021</v>
      </c>
      <c r="N311" s="2" t="str">
        <f t="shared" si="4"/>
        <v>Réponse</v>
      </c>
      <c r="O311" s="2">
        <f>Tableau1[[#This Row],[Attribué le]]-Tableau1[[#This Row],[Enregistré le]]</f>
        <v>632</v>
      </c>
      <c r="P311" s="3" t="str">
        <f>IF(Tableau1[[#This Row],[ATTRIBUTION]]="Appui","15",IF(Tableau1[[#This Row],[ATTRIBUTION]]="Réponse","30","0"))</f>
        <v>30</v>
      </c>
      <c r="Q311" s="2" t="str">
        <f>IF(OR((Tableau1[[#This Row],[Traité le]]&gt;0),(Tableau1[[#This Row],[A/R envoyé le]]&gt;0)),"TRAITE","NON TRAITE")</f>
        <v>TRAITE</v>
      </c>
      <c r="R311" s="2" t="str">
        <f>IF(AND(Tableau1[[#This Row],[ATTRIBUTION]]="Réponse",Tableau1[[#This Row],[A/R envoyé le]]&gt;0),"OUI"," ")</f>
        <v xml:space="preserve"> </v>
      </c>
      <c r="S31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10</v>
      </c>
      <c r="T311" s="2">
        <f>IF(Tableau1[[#This Row],[STATUT DE REPONSE]]="TRAITE",MAX(0,Tableau1[[#This Row],[DELAI DE TRAITEMENT]]-Tableau1[[#This Row],[DELAI DE REPONSE]]),$X$1-Tableau1[[#This Row],[Enregistré le]])</f>
        <v>0</v>
      </c>
      <c r="U311" s="2" t="str">
        <f>IF(Tableau1[[#This Row],[DELAI DE SOUFFRANCE]]&gt;0,"Non conforme","Conforme")</f>
        <v>Conforme</v>
      </c>
      <c r="V311" s="2" t="str">
        <f>IF(Tableau1[[#This Row],[Type de courrier]]="Réclamation","Réclamation","")</f>
        <v/>
      </c>
      <c r="X311"/>
      <c r="Y311"/>
    </row>
    <row r="312" spans="2:25" x14ac:dyDescent="0.25">
      <c r="B312" t="s">
        <v>21</v>
      </c>
      <c r="D312">
        <v>21015890</v>
      </c>
      <c r="E312" s="1">
        <v>44287</v>
      </c>
      <c r="F312" s="1">
        <v>44286</v>
      </c>
      <c r="I312" s="1">
        <v>44327</v>
      </c>
      <c r="J312" s="1">
        <v>44287</v>
      </c>
      <c r="L312" t="s">
        <v>11</v>
      </c>
      <c r="M312">
        <f>YEAR(Tableau1[[#This Row],[Enregistré le]])</f>
        <v>2021</v>
      </c>
      <c r="N312" s="2" t="str">
        <f t="shared" si="4"/>
        <v>Réponse</v>
      </c>
      <c r="O312" s="2">
        <f>Tableau1[[#This Row],[Attribué le]]-Tableau1[[#This Row],[Enregistré le]]</f>
        <v>0</v>
      </c>
      <c r="P312" s="3" t="str">
        <f>IF(Tableau1[[#This Row],[ATTRIBUTION]]="Appui","15",IF(Tableau1[[#This Row],[ATTRIBUTION]]="Réponse","30","0"))</f>
        <v>30</v>
      </c>
      <c r="Q312" s="2" t="str">
        <f>IF(OR((Tableau1[[#This Row],[Traité le]]&gt;0),(Tableau1[[#This Row],[A/R envoyé le]]&gt;0)),"TRAITE","NON TRAITE")</f>
        <v>TRAITE</v>
      </c>
      <c r="R312" s="2" t="str">
        <f>IF(AND(Tableau1[[#This Row],[ATTRIBUTION]]="Réponse",Tableau1[[#This Row],[A/R envoyé le]]&gt;0),"OUI"," ")</f>
        <v xml:space="preserve"> </v>
      </c>
      <c r="S31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40</v>
      </c>
      <c r="T312" s="2">
        <f>IF(Tableau1[[#This Row],[STATUT DE REPONSE]]="TRAITE",MAX(0,Tableau1[[#This Row],[DELAI DE TRAITEMENT]]-Tableau1[[#This Row],[DELAI DE REPONSE]]),$X$1-Tableau1[[#This Row],[Enregistré le]])</f>
        <v>10</v>
      </c>
      <c r="U312" s="2" t="str">
        <f>IF(Tableau1[[#This Row],[DELAI DE SOUFFRANCE]]&gt;0,"Non conforme","Conforme")</f>
        <v>Non conforme</v>
      </c>
      <c r="V312" s="2" t="str">
        <f>IF(Tableau1[[#This Row],[Type de courrier]]="Réclamation","Réclamation","")</f>
        <v/>
      </c>
      <c r="X312"/>
      <c r="Y312"/>
    </row>
    <row r="313" spans="2:25" x14ac:dyDescent="0.25">
      <c r="B313" t="s">
        <v>21</v>
      </c>
      <c r="D313">
        <v>21017113</v>
      </c>
      <c r="E313" s="1">
        <v>44295</v>
      </c>
      <c r="F313" s="1">
        <v>44284</v>
      </c>
      <c r="I313" s="1">
        <v>44295</v>
      </c>
      <c r="J313" s="1">
        <v>44295</v>
      </c>
      <c r="L313" t="s">
        <v>11</v>
      </c>
      <c r="M313">
        <f>YEAR(Tableau1[[#This Row],[Enregistré le]])</f>
        <v>2021</v>
      </c>
      <c r="N313" s="2" t="str">
        <f t="shared" si="4"/>
        <v>Réponse</v>
      </c>
      <c r="O313" s="2">
        <f>Tableau1[[#This Row],[Attribué le]]-Tableau1[[#This Row],[Enregistré le]]</f>
        <v>0</v>
      </c>
      <c r="P313" s="3" t="str">
        <f>IF(Tableau1[[#This Row],[ATTRIBUTION]]="Appui","15",IF(Tableau1[[#This Row],[ATTRIBUTION]]="Réponse","30","0"))</f>
        <v>30</v>
      </c>
      <c r="Q313" s="2" t="str">
        <f>IF(OR((Tableau1[[#This Row],[Traité le]]&gt;0),(Tableau1[[#This Row],[A/R envoyé le]]&gt;0)),"TRAITE","NON TRAITE")</f>
        <v>TRAITE</v>
      </c>
      <c r="R313" s="2" t="str">
        <f>IF(AND(Tableau1[[#This Row],[ATTRIBUTION]]="Réponse",Tableau1[[#This Row],[A/R envoyé le]]&gt;0),"OUI"," ")</f>
        <v xml:space="preserve"> </v>
      </c>
      <c r="S31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313" s="2">
        <f>IF(Tableau1[[#This Row],[STATUT DE REPONSE]]="TRAITE",MAX(0,Tableau1[[#This Row],[DELAI DE TRAITEMENT]]-Tableau1[[#This Row],[DELAI DE REPONSE]]),$X$1-Tableau1[[#This Row],[Enregistré le]])</f>
        <v>0</v>
      </c>
      <c r="U313" s="2" t="str">
        <f>IF(Tableau1[[#This Row],[DELAI DE SOUFFRANCE]]&gt;0,"Non conforme","Conforme")</f>
        <v>Conforme</v>
      </c>
      <c r="V313" s="2" t="str">
        <f>IF(Tableau1[[#This Row],[Type de courrier]]="Réclamation","Réclamation","")</f>
        <v/>
      </c>
      <c r="X313"/>
      <c r="Y313"/>
    </row>
    <row r="314" spans="2:25" x14ac:dyDescent="0.25">
      <c r="B314" t="s">
        <v>21</v>
      </c>
      <c r="D314">
        <v>21017675</v>
      </c>
      <c r="E314" s="1">
        <v>44299</v>
      </c>
      <c r="F314" s="1">
        <v>44298</v>
      </c>
      <c r="I314" s="1">
        <v>44407</v>
      </c>
      <c r="J314" s="1">
        <v>44403</v>
      </c>
      <c r="L314" t="s">
        <v>11</v>
      </c>
      <c r="M314">
        <f>YEAR(Tableau1[[#This Row],[Enregistré le]])</f>
        <v>2021</v>
      </c>
      <c r="N314" s="2" t="str">
        <f t="shared" si="4"/>
        <v>Réponse</v>
      </c>
      <c r="O314" s="2">
        <f>Tableau1[[#This Row],[Attribué le]]-Tableau1[[#This Row],[Enregistré le]]</f>
        <v>104</v>
      </c>
      <c r="P314" s="3" t="str">
        <f>IF(Tableau1[[#This Row],[ATTRIBUTION]]="Appui","15",IF(Tableau1[[#This Row],[ATTRIBUTION]]="Réponse","30","0"))</f>
        <v>30</v>
      </c>
      <c r="Q314" s="2" t="str">
        <f>IF(OR((Tableau1[[#This Row],[Traité le]]&gt;0),(Tableau1[[#This Row],[A/R envoyé le]]&gt;0)),"TRAITE","NON TRAITE")</f>
        <v>TRAITE</v>
      </c>
      <c r="R314" s="2" t="str">
        <f>IF(AND(Tableau1[[#This Row],[ATTRIBUTION]]="Réponse",Tableau1[[#This Row],[A/R envoyé le]]&gt;0),"OUI"," ")</f>
        <v xml:space="preserve"> </v>
      </c>
      <c r="S31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</v>
      </c>
      <c r="T314" s="2">
        <f>IF(Tableau1[[#This Row],[STATUT DE REPONSE]]="TRAITE",MAX(0,Tableau1[[#This Row],[DELAI DE TRAITEMENT]]-Tableau1[[#This Row],[DELAI DE REPONSE]]),$X$1-Tableau1[[#This Row],[Enregistré le]])</f>
        <v>0</v>
      </c>
      <c r="U314" s="2" t="str">
        <f>IF(Tableau1[[#This Row],[DELAI DE SOUFFRANCE]]&gt;0,"Non conforme","Conforme")</f>
        <v>Conforme</v>
      </c>
      <c r="V314" s="2" t="str">
        <f>IF(Tableau1[[#This Row],[Type de courrier]]="Réclamation","Réclamation","")</f>
        <v/>
      </c>
      <c r="X314"/>
      <c r="Y314"/>
    </row>
    <row r="315" spans="2:25" x14ac:dyDescent="0.25">
      <c r="B315" t="s">
        <v>21</v>
      </c>
      <c r="D315">
        <v>21018023</v>
      </c>
      <c r="E315" s="1">
        <v>44301</v>
      </c>
      <c r="F315" s="1">
        <v>44299</v>
      </c>
      <c r="I315" s="1">
        <v>44314</v>
      </c>
      <c r="J315" s="1">
        <v>44301</v>
      </c>
      <c r="L315" t="s">
        <v>11</v>
      </c>
      <c r="M315">
        <f>YEAR(Tableau1[[#This Row],[Enregistré le]])</f>
        <v>2021</v>
      </c>
      <c r="N315" s="2" t="str">
        <f t="shared" si="4"/>
        <v>Réponse</v>
      </c>
      <c r="O315" s="2">
        <f>Tableau1[[#This Row],[Attribué le]]-Tableau1[[#This Row],[Enregistré le]]</f>
        <v>0</v>
      </c>
      <c r="P315" s="3" t="str">
        <f>IF(Tableau1[[#This Row],[ATTRIBUTION]]="Appui","15",IF(Tableau1[[#This Row],[ATTRIBUTION]]="Réponse","30","0"))</f>
        <v>30</v>
      </c>
      <c r="Q315" s="2" t="str">
        <f>IF(OR((Tableau1[[#This Row],[Traité le]]&gt;0),(Tableau1[[#This Row],[A/R envoyé le]]&gt;0)),"TRAITE","NON TRAITE")</f>
        <v>TRAITE</v>
      </c>
      <c r="R315" s="2" t="str">
        <f>IF(AND(Tableau1[[#This Row],[ATTRIBUTION]]="Réponse",Tableau1[[#This Row],[A/R envoyé le]]&gt;0),"OUI"," ")</f>
        <v xml:space="preserve"> </v>
      </c>
      <c r="S31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13</v>
      </c>
      <c r="T315" s="2">
        <f>IF(Tableau1[[#This Row],[STATUT DE REPONSE]]="TRAITE",MAX(0,Tableau1[[#This Row],[DELAI DE TRAITEMENT]]-Tableau1[[#This Row],[DELAI DE REPONSE]]),$X$1-Tableau1[[#This Row],[Enregistré le]])</f>
        <v>0</v>
      </c>
      <c r="U315" s="2" t="str">
        <f>IF(Tableau1[[#This Row],[DELAI DE SOUFFRANCE]]&gt;0,"Non conforme","Conforme")</f>
        <v>Conforme</v>
      </c>
      <c r="V315" s="2" t="str">
        <f>IF(Tableau1[[#This Row],[Type de courrier]]="Réclamation","Réclamation","")</f>
        <v/>
      </c>
      <c r="X315"/>
      <c r="Y315"/>
    </row>
    <row r="316" spans="2:25" x14ac:dyDescent="0.25">
      <c r="B316" t="s">
        <v>21</v>
      </c>
      <c r="D316" t="s">
        <v>40</v>
      </c>
      <c r="E316" s="1">
        <v>44302</v>
      </c>
      <c r="F316" s="1">
        <v>44299</v>
      </c>
      <c r="I316" s="1">
        <v>44328</v>
      </c>
      <c r="J316" s="1">
        <v>44917</v>
      </c>
      <c r="L316" t="s">
        <v>11</v>
      </c>
      <c r="M316">
        <f>YEAR(Tableau1[[#This Row],[Enregistré le]])</f>
        <v>2021</v>
      </c>
      <c r="N316" s="2" t="str">
        <f t="shared" si="4"/>
        <v>Réponse</v>
      </c>
      <c r="O316" s="2">
        <f>Tableau1[[#This Row],[Attribué le]]-Tableau1[[#This Row],[Enregistré le]]</f>
        <v>615</v>
      </c>
      <c r="P316" s="3" t="str">
        <f>IF(Tableau1[[#This Row],[ATTRIBUTION]]="Appui","15",IF(Tableau1[[#This Row],[ATTRIBUTION]]="Réponse","30","0"))</f>
        <v>30</v>
      </c>
      <c r="Q316" s="2" t="str">
        <f>IF(OR((Tableau1[[#This Row],[Traité le]]&gt;0),(Tableau1[[#This Row],[A/R envoyé le]]&gt;0)),"TRAITE","NON TRAITE")</f>
        <v>TRAITE</v>
      </c>
      <c r="R316" s="2" t="str">
        <f>IF(AND(Tableau1[[#This Row],[ATTRIBUTION]]="Réponse",Tableau1[[#This Row],[A/R envoyé le]]&gt;0),"OUI"," ")</f>
        <v xml:space="preserve"> </v>
      </c>
      <c r="S31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26</v>
      </c>
      <c r="T316" s="2">
        <f>IF(Tableau1[[#This Row],[STATUT DE REPONSE]]="TRAITE",MAX(0,Tableau1[[#This Row],[DELAI DE TRAITEMENT]]-Tableau1[[#This Row],[DELAI DE REPONSE]]),$X$1-Tableau1[[#This Row],[Enregistré le]])</f>
        <v>0</v>
      </c>
      <c r="U316" s="2" t="str">
        <f>IF(Tableau1[[#This Row],[DELAI DE SOUFFRANCE]]&gt;0,"Non conforme","Conforme")</f>
        <v>Conforme</v>
      </c>
      <c r="V316" s="2" t="str">
        <f>IF(Tableau1[[#This Row],[Type de courrier]]="Réclamation","Réclamation","")</f>
        <v/>
      </c>
      <c r="X316"/>
      <c r="Y316"/>
    </row>
    <row r="317" spans="2:25" x14ac:dyDescent="0.25">
      <c r="B317" t="s">
        <v>21</v>
      </c>
      <c r="D317">
        <v>21019169</v>
      </c>
      <c r="E317" s="1">
        <v>44308</v>
      </c>
      <c r="F317" s="1">
        <v>44308</v>
      </c>
      <c r="I317" s="1">
        <v>44314</v>
      </c>
      <c r="J317" s="1">
        <v>44309</v>
      </c>
      <c r="L317" t="s">
        <v>11</v>
      </c>
      <c r="M317">
        <f>YEAR(Tableau1[[#This Row],[Enregistré le]])</f>
        <v>2021</v>
      </c>
      <c r="N317" s="2" t="str">
        <f t="shared" si="4"/>
        <v>Réponse</v>
      </c>
      <c r="O317" s="2">
        <f>Tableau1[[#This Row],[Attribué le]]-Tableau1[[#This Row],[Enregistré le]]</f>
        <v>1</v>
      </c>
      <c r="P317" s="3" t="str">
        <f>IF(Tableau1[[#This Row],[ATTRIBUTION]]="Appui","15",IF(Tableau1[[#This Row],[ATTRIBUTION]]="Réponse","30","0"))</f>
        <v>30</v>
      </c>
      <c r="Q317" s="2" t="str">
        <f>IF(OR((Tableau1[[#This Row],[Traité le]]&gt;0),(Tableau1[[#This Row],[A/R envoyé le]]&gt;0)),"TRAITE","NON TRAITE")</f>
        <v>TRAITE</v>
      </c>
      <c r="R317" s="2" t="str">
        <f>IF(AND(Tableau1[[#This Row],[ATTRIBUTION]]="Réponse",Tableau1[[#This Row],[A/R envoyé le]]&gt;0),"OUI"," ")</f>
        <v xml:space="preserve"> </v>
      </c>
      <c r="S31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</v>
      </c>
      <c r="T317" s="2">
        <f>IF(Tableau1[[#This Row],[STATUT DE REPONSE]]="TRAITE",MAX(0,Tableau1[[#This Row],[DELAI DE TRAITEMENT]]-Tableau1[[#This Row],[DELAI DE REPONSE]]),$X$1-Tableau1[[#This Row],[Enregistré le]])</f>
        <v>0</v>
      </c>
      <c r="U317" s="2" t="str">
        <f>IF(Tableau1[[#This Row],[DELAI DE SOUFFRANCE]]&gt;0,"Non conforme","Conforme")</f>
        <v>Conforme</v>
      </c>
      <c r="V317" s="2" t="str">
        <f>IF(Tableau1[[#This Row],[Type de courrier]]="Réclamation","Réclamation","")</f>
        <v/>
      </c>
      <c r="X317"/>
      <c r="Y317"/>
    </row>
    <row r="318" spans="2:25" x14ac:dyDescent="0.25">
      <c r="B318" t="s">
        <v>21</v>
      </c>
      <c r="D318">
        <v>21019185</v>
      </c>
      <c r="E318" s="1">
        <v>44308</v>
      </c>
      <c r="F318" s="1">
        <v>44308</v>
      </c>
      <c r="I318" s="1">
        <v>44398</v>
      </c>
      <c r="J318" s="1">
        <v>44308</v>
      </c>
      <c r="L318" t="s">
        <v>12</v>
      </c>
      <c r="M318">
        <f>YEAR(Tableau1[[#This Row],[Enregistré le]])</f>
        <v>2021</v>
      </c>
      <c r="N318" s="2" t="str">
        <f t="shared" si="4"/>
        <v>Réponse</v>
      </c>
      <c r="O318" s="2">
        <f>Tableau1[[#This Row],[Attribué le]]-Tableau1[[#This Row],[Enregistré le]]</f>
        <v>0</v>
      </c>
      <c r="P318" s="3" t="str">
        <f>IF(Tableau1[[#This Row],[ATTRIBUTION]]="Appui","15",IF(Tableau1[[#This Row],[ATTRIBUTION]]="Réponse","30","0"))</f>
        <v>30</v>
      </c>
      <c r="Q318" s="2" t="str">
        <f>IF(OR((Tableau1[[#This Row],[Traité le]]&gt;0),(Tableau1[[#This Row],[A/R envoyé le]]&gt;0)),"TRAITE","NON TRAITE")</f>
        <v>TRAITE</v>
      </c>
      <c r="R318" s="2" t="str">
        <f>IF(AND(Tableau1[[#This Row],[ATTRIBUTION]]="Réponse",Tableau1[[#This Row],[A/R envoyé le]]&gt;0),"OUI"," ")</f>
        <v xml:space="preserve"> </v>
      </c>
      <c r="S31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90</v>
      </c>
      <c r="T318" s="2">
        <f>IF(Tableau1[[#This Row],[STATUT DE REPONSE]]="TRAITE",MAX(0,Tableau1[[#This Row],[DELAI DE TRAITEMENT]]-Tableau1[[#This Row],[DELAI DE REPONSE]]),$X$1-Tableau1[[#This Row],[Enregistré le]])</f>
        <v>60</v>
      </c>
      <c r="U318" s="2" t="str">
        <f>IF(Tableau1[[#This Row],[DELAI DE SOUFFRANCE]]&gt;0,"Non conforme","Conforme")</f>
        <v>Non conforme</v>
      </c>
      <c r="V318" s="2" t="str">
        <f>IF(Tableau1[[#This Row],[Type de courrier]]="Réclamation","Réclamation","")</f>
        <v/>
      </c>
      <c r="X318"/>
      <c r="Y318"/>
    </row>
    <row r="319" spans="2:25" x14ac:dyDescent="0.25">
      <c r="B319" t="s">
        <v>21</v>
      </c>
      <c r="D319">
        <v>21019189</v>
      </c>
      <c r="E319" s="1">
        <v>44308</v>
      </c>
      <c r="F319" s="1">
        <v>44274</v>
      </c>
      <c r="I319" s="1">
        <v>44953</v>
      </c>
      <c r="J319" s="1">
        <v>44917</v>
      </c>
      <c r="L319" t="s">
        <v>11</v>
      </c>
      <c r="M319">
        <f>YEAR(Tableau1[[#This Row],[Enregistré le]])</f>
        <v>2021</v>
      </c>
      <c r="N319" s="2" t="str">
        <f t="shared" si="4"/>
        <v>Réponse</v>
      </c>
      <c r="O319" s="2">
        <f>Tableau1[[#This Row],[Attribué le]]-Tableau1[[#This Row],[Enregistré le]]</f>
        <v>609</v>
      </c>
      <c r="P319" s="3" t="str">
        <f>IF(Tableau1[[#This Row],[ATTRIBUTION]]="Appui","15",IF(Tableau1[[#This Row],[ATTRIBUTION]]="Réponse","30","0"))</f>
        <v>30</v>
      </c>
      <c r="Q319" s="2" t="str">
        <f>IF(OR((Tableau1[[#This Row],[Traité le]]&gt;0),(Tableau1[[#This Row],[A/R envoyé le]]&gt;0)),"TRAITE","NON TRAITE")</f>
        <v>TRAITE</v>
      </c>
      <c r="R319" s="2" t="str">
        <f>IF(AND(Tableau1[[#This Row],[ATTRIBUTION]]="Réponse",Tableau1[[#This Row],[A/R envoyé le]]&gt;0),"OUI"," ")</f>
        <v xml:space="preserve"> </v>
      </c>
      <c r="S31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36</v>
      </c>
      <c r="T319" s="2">
        <f>IF(Tableau1[[#This Row],[STATUT DE REPONSE]]="TRAITE",MAX(0,Tableau1[[#This Row],[DELAI DE TRAITEMENT]]-Tableau1[[#This Row],[DELAI DE REPONSE]]),$X$1-Tableau1[[#This Row],[Enregistré le]])</f>
        <v>6</v>
      </c>
      <c r="U319" s="2" t="str">
        <f>IF(Tableau1[[#This Row],[DELAI DE SOUFFRANCE]]&gt;0,"Non conforme","Conforme")</f>
        <v>Non conforme</v>
      </c>
      <c r="V319" s="2" t="str">
        <f>IF(Tableau1[[#This Row],[Type de courrier]]="Réclamation","Réclamation","")</f>
        <v/>
      </c>
      <c r="X319"/>
      <c r="Y319"/>
    </row>
    <row r="320" spans="2:25" x14ac:dyDescent="0.25">
      <c r="B320" t="s">
        <v>21</v>
      </c>
      <c r="D320" t="s">
        <v>41</v>
      </c>
      <c r="E320" s="1">
        <v>44309</v>
      </c>
      <c r="F320" s="1">
        <v>44307</v>
      </c>
      <c r="I320" s="1">
        <v>44319</v>
      </c>
      <c r="J320" s="1">
        <v>44917</v>
      </c>
      <c r="L320" t="s">
        <v>11</v>
      </c>
      <c r="M320">
        <f>YEAR(Tableau1[[#This Row],[Enregistré le]])</f>
        <v>2021</v>
      </c>
      <c r="N320" s="2" t="str">
        <f t="shared" ref="N320:N383" si="5">IF(OR(L320="Appui",L320="Elément de réponse"),"Appui",IF(L320="Information","Info","Réponse"))</f>
        <v>Réponse</v>
      </c>
      <c r="O320" s="2">
        <f>Tableau1[[#This Row],[Attribué le]]-Tableau1[[#This Row],[Enregistré le]]</f>
        <v>608</v>
      </c>
      <c r="P320" s="3" t="str">
        <f>IF(Tableau1[[#This Row],[ATTRIBUTION]]="Appui","15",IF(Tableau1[[#This Row],[ATTRIBUTION]]="Réponse","30","0"))</f>
        <v>30</v>
      </c>
      <c r="Q320" s="2" t="str">
        <f>IF(OR((Tableau1[[#This Row],[Traité le]]&gt;0),(Tableau1[[#This Row],[A/R envoyé le]]&gt;0)),"TRAITE","NON TRAITE")</f>
        <v>TRAITE</v>
      </c>
      <c r="R320" s="2" t="str">
        <f>IF(AND(Tableau1[[#This Row],[ATTRIBUTION]]="Réponse",Tableau1[[#This Row],[A/R envoyé le]]&gt;0),"OUI"," ")</f>
        <v xml:space="preserve"> </v>
      </c>
      <c r="S32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10</v>
      </c>
      <c r="T320" s="2">
        <f>IF(Tableau1[[#This Row],[STATUT DE REPONSE]]="TRAITE",MAX(0,Tableau1[[#This Row],[DELAI DE TRAITEMENT]]-Tableau1[[#This Row],[DELAI DE REPONSE]]),$X$1-Tableau1[[#This Row],[Enregistré le]])</f>
        <v>0</v>
      </c>
      <c r="U320" s="2" t="str">
        <f>IF(Tableau1[[#This Row],[DELAI DE SOUFFRANCE]]&gt;0,"Non conforme","Conforme")</f>
        <v>Conforme</v>
      </c>
      <c r="V320" s="2" t="str">
        <f>IF(Tableau1[[#This Row],[Type de courrier]]="Réclamation","Réclamation","")</f>
        <v/>
      </c>
      <c r="X320"/>
      <c r="Y320"/>
    </row>
    <row r="321" spans="2:25" x14ac:dyDescent="0.25">
      <c r="B321" t="s">
        <v>21</v>
      </c>
      <c r="D321">
        <v>21019418</v>
      </c>
      <c r="E321" s="1">
        <v>44312</v>
      </c>
      <c r="F321" s="1">
        <v>44309</v>
      </c>
      <c r="I321" s="1">
        <v>44319</v>
      </c>
      <c r="J321" s="1">
        <v>44315</v>
      </c>
      <c r="L321" t="s">
        <v>11</v>
      </c>
      <c r="M321">
        <f>YEAR(Tableau1[[#This Row],[Enregistré le]])</f>
        <v>2021</v>
      </c>
      <c r="N321" s="2" t="str">
        <f t="shared" si="5"/>
        <v>Réponse</v>
      </c>
      <c r="O321" s="2">
        <f>Tableau1[[#This Row],[Attribué le]]-Tableau1[[#This Row],[Enregistré le]]</f>
        <v>3</v>
      </c>
      <c r="P321" s="3" t="str">
        <f>IF(Tableau1[[#This Row],[ATTRIBUTION]]="Appui","15",IF(Tableau1[[#This Row],[ATTRIBUTION]]="Réponse","30","0"))</f>
        <v>30</v>
      </c>
      <c r="Q321" s="2" t="str">
        <f>IF(OR((Tableau1[[#This Row],[Traité le]]&gt;0),(Tableau1[[#This Row],[A/R envoyé le]]&gt;0)),"TRAITE","NON TRAITE")</f>
        <v>TRAITE</v>
      </c>
      <c r="R321" s="2" t="str">
        <f>IF(AND(Tableau1[[#This Row],[ATTRIBUTION]]="Réponse",Tableau1[[#This Row],[A/R envoyé le]]&gt;0),"OUI"," ")</f>
        <v xml:space="preserve"> </v>
      </c>
      <c r="S32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</v>
      </c>
      <c r="T321" s="2">
        <f>IF(Tableau1[[#This Row],[STATUT DE REPONSE]]="TRAITE",MAX(0,Tableau1[[#This Row],[DELAI DE TRAITEMENT]]-Tableau1[[#This Row],[DELAI DE REPONSE]]),$X$1-Tableau1[[#This Row],[Enregistré le]])</f>
        <v>0</v>
      </c>
      <c r="U321" s="2" t="str">
        <f>IF(Tableau1[[#This Row],[DELAI DE SOUFFRANCE]]&gt;0,"Non conforme","Conforme")</f>
        <v>Conforme</v>
      </c>
      <c r="V321" s="2" t="str">
        <f>IF(Tableau1[[#This Row],[Type de courrier]]="Réclamation","Réclamation","")</f>
        <v/>
      </c>
      <c r="X321"/>
      <c r="Y321"/>
    </row>
    <row r="322" spans="2:25" x14ac:dyDescent="0.25">
      <c r="B322" t="s">
        <v>21</v>
      </c>
      <c r="D322" t="s">
        <v>42</v>
      </c>
      <c r="E322" s="1">
        <v>44313</v>
      </c>
      <c r="F322" s="1">
        <v>44305</v>
      </c>
      <c r="I322" s="1">
        <v>44362</v>
      </c>
      <c r="J322" s="1">
        <v>44917</v>
      </c>
      <c r="L322" t="s">
        <v>11</v>
      </c>
      <c r="M322">
        <f>YEAR(Tableau1[[#This Row],[Enregistré le]])</f>
        <v>2021</v>
      </c>
      <c r="N322" s="2" t="str">
        <f t="shared" si="5"/>
        <v>Réponse</v>
      </c>
      <c r="O322" s="2">
        <f>Tableau1[[#This Row],[Attribué le]]-Tableau1[[#This Row],[Enregistré le]]</f>
        <v>604</v>
      </c>
      <c r="P322" s="3" t="str">
        <f>IF(Tableau1[[#This Row],[ATTRIBUTION]]="Appui","15",IF(Tableau1[[#This Row],[ATTRIBUTION]]="Réponse","30","0"))</f>
        <v>30</v>
      </c>
      <c r="Q322" s="2" t="str">
        <f>IF(OR((Tableau1[[#This Row],[Traité le]]&gt;0),(Tableau1[[#This Row],[A/R envoyé le]]&gt;0)),"TRAITE","NON TRAITE")</f>
        <v>TRAITE</v>
      </c>
      <c r="R322" s="2" t="str">
        <f>IF(AND(Tableau1[[#This Row],[ATTRIBUTION]]="Réponse",Tableau1[[#This Row],[A/R envoyé le]]&gt;0),"OUI"," ")</f>
        <v xml:space="preserve"> </v>
      </c>
      <c r="S32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49</v>
      </c>
      <c r="T322" s="2">
        <f>IF(Tableau1[[#This Row],[STATUT DE REPONSE]]="TRAITE",MAX(0,Tableau1[[#This Row],[DELAI DE TRAITEMENT]]-Tableau1[[#This Row],[DELAI DE REPONSE]]),$X$1-Tableau1[[#This Row],[Enregistré le]])</f>
        <v>19</v>
      </c>
      <c r="U322" s="2" t="str">
        <f>IF(Tableau1[[#This Row],[DELAI DE SOUFFRANCE]]&gt;0,"Non conforme","Conforme")</f>
        <v>Non conforme</v>
      </c>
      <c r="V322" s="2" t="str">
        <f>IF(Tableau1[[#This Row],[Type de courrier]]="Réclamation","Réclamation","")</f>
        <v/>
      </c>
      <c r="X322"/>
      <c r="Y322"/>
    </row>
    <row r="323" spans="2:25" x14ac:dyDescent="0.25">
      <c r="B323" t="s">
        <v>21</v>
      </c>
      <c r="D323">
        <v>21020030</v>
      </c>
      <c r="E323" s="1">
        <v>44314</v>
      </c>
      <c r="F323" s="1">
        <v>44299</v>
      </c>
      <c r="I323" s="1">
        <v>44335</v>
      </c>
      <c r="J323" s="1">
        <v>44314</v>
      </c>
      <c r="L323" t="s">
        <v>11</v>
      </c>
      <c r="M323">
        <f>YEAR(Tableau1[[#This Row],[Enregistré le]])</f>
        <v>2021</v>
      </c>
      <c r="N323" s="2" t="str">
        <f t="shared" si="5"/>
        <v>Réponse</v>
      </c>
      <c r="O323" s="2">
        <f>Tableau1[[#This Row],[Attribué le]]-Tableau1[[#This Row],[Enregistré le]]</f>
        <v>0</v>
      </c>
      <c r="P323" s="3" t="str">
        <f>IF(Tableau1[[#This Row],[ATTRIBUTION]]="Appui","15",IF(Tableau1[[#This Row],[ATTRIBUTION]]="Réponse","30","0"))</f>
        <v>30</v>
      </c>
      <c r="Q323" s="2" t="str">
        <f>IF(OR((Tableau1[[#This Row],[Traité le]]&gt;0),(Tableau1[[#This Row],[A/R envoyé le]]&gt;0)),"TRAITE","NON TRAITE")</f>
        <v>TRAITE</v>
      </c>
      <c r="R323" s="2" t="str">
        <f>IF(AND(Tableau1[[#This Row],[ATTRIBUTION]]="Réponse",Tableau1[[#This Row],[A/R envoyé le]]&gt;0),"OUI"," ")</f>
        <v xml:space="preserve"> </v>
      </c>
      <c r="S32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21</v>
      </c>
      <c r="T323" s="2">
        <f>IF(Tableau1[[#This Row],[STATUT DE REPONSE]]="TRAITE",MAX(0,Tableau1[[#This Row],[DELAI DE TRAITEMENT]]-Tableau1[[#This Row],[DELAI DE REPONSE]]),$X$1-Tableau1[[#This Row],[Enregistré le]])</f>
        <v>0</v>
      </c>
      <c r="U323" s="2" t="str">
        <f>IF(Tableau1[[#This Row],[DELAI DE SOUFFRANCE]]&gt;0,"Non conforme","Conforme")</f>
        <v>Conforme</v>
      </c>
      <c r="V323" s="2" t="str">
        <f>IF(Tableau1[[#This Row],[Type de courrier]]="Réclamation","Réclamation","")</f>
        <v/>
      </c>
      <c r="X323"/>
      <c r="Y323"/>
    </row>
    <row r="324" spans="2:25" x14ac:dyDescent="0.25">
      <c r="B324" t="s">
        <v>21</v>
      </c>
      <c r="D324">
        <v>21020032</v>
      </c>
      <c r="E324" s="1">
        <v>44314</v>
      </c>
      <c r="F324" s="1">
        <v>44294</v>
      </c>
      <c r="I324" s="1">
        <v>44371</v>
      </c>
      <c r="J324" s="1">
        <v>44314</v>
      </c>
      <c r="L324" t="s">
        <v>11</v>
      </c>
      <c r="M324">
        <f>YEAR(Tableau1[[#This Row],[Enregistré le]])</f>
        <v>2021</v>
      </c>
      <c r="N324" s="2" t="str">
        <f t="shared" si="5"/>
        <v>Réponse</v>
      </c>
      <c r="O324" s="2">
        <f>Tableau1[[#This Row],[Attribué le]]-Tableau1[[#This Row],[Enregistré le]]</f>
        <v>0</v>
      </c>
      <c r="P324" s="3" t="str">
        <f>IF(Tableau1[[#This Row],[ATTRIBUTION]]="Appui","15",IF(Tableau1[[#This Row],[ATTRIBUTION]]="Réponse","30","0"))</f>
        <v>30</v>
      </c>
      <c r="Q324" s="2" t="str">
        <f>IF(OR((Tableau1[[#This Row],[Traité le]]&gt;0),(Tableau1[[#This Row],[A/R envoyé le]]&gt;0)),"TRAITE","NON TRAITE")</f>
        <v>TRAITE</v>
      </c>
      <c r="R324" s="2" t="str">
        <f>IF(AND(Tableau1[[#This Row],[ATTRIBUTION]]="Réponse",Tableau1[[#This Row],[A/R envoyé le]]&gt;0),"OUI"," ")</f>
        <v xml:space="preserve"> </v>
      </c>
      <c r="S32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57</v>
      </c>
      <c r="T324" s="2">
        <f>IF(Tableau1[[#This Row],[STATUT DE REPONSE]]="TRAITE",MAX(0,Tableau1[[#This Row],[DELAI DE TRAITEMENT]]-Tableau1[[#This Row],[DELAI DE REPONSE]]),$X$1-Tableau1[[#This Row],[Enregistré le]])</f>
        <v>27</v>
      </c>
      <c r="U324" s="2" t="str">
        <f>IF(Tableau1[[#This Row],[DELAI DE SOUFFRANCE]]&gt;0,"Non conforme","Conforme")</f>
        <v>Non conforme</v>
      </c>
      <c r="V324" s="2" t="str">
        <f>IF(Tableau1[[#This Row],[Type de courrier]]="Réclamation","Réclamation","")</f>
        <v/>
      </c>
      <c r="X324"/>
      <c r="Y324"/>
    </row>
    <row r="325" spans="2:25" x14ac:dyDescent="0.25">
      <c r="B325" t="s">
        <v>21</v>
      </c>
      <c r="D325">
        <v>21020033</v>
      </c>
      <c r="E325" s="1">
        <v>44314</v>
      </c>
      <c r="F325" s="1">
        <v>44281</v>
      </c>
      <c r="I325" s="1">
        <v>44396</v>
      </c>
      <c r="J325" s="1">
        <v>44314</v>
      </c>
      <c r="L325" t="s">
        <v>11</v>
      </c>
      <c r="M325">
        <f>YEAR(Tableau1[[#This Row],[Enregistré le]])</f>
        <v>2021</v>
      </c>
      <c r="N325" s="2" t="str">
        <f t="shared" si="5"/>
        <v>Réponse</v>
      </c>
      <c r="O325" s="2">
        <f>Tableau1[[#This Row],[Attribué le]]-Tableau1[[#This Row],[Enregistré le]]</f>
        <v>0</v>
      </c>
      <c r="P325" s="3" t="str">
        <f>IF(Tableau1[[#This Row],[ATTRIBUTION]]="Appui","15",IF(Tableau1[[#This Row],[ATTRIBUTION]]="Réponse","30","0"))</f>
        <v>30</v>
      </c>
      <c r="Q325" s="2" t="str">
        <f>IF(OR((Tableau1[[#This Row],[Traité le]]&gt;0),(Tableau1[[#This Row],[A/R envoyé le]]&gt;0)),"TRAITE","NON TRAITE")</f>
        <v>TRAITE</v>
      </c>
      <c r="R325" s="2" t="str">
        <f>IF(AND(Tableau1[[#This Row],[ATTRIBUTION]]="Réponse",Tableau1[[#This Row],[A/R envoyé le]]&gt;0),"OUI"," ")</f>
        <v xml:space="preserve"> </v>
      </c>
      <c r="S32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82</v>
      </c>
      <c r="T325" s="2">
        <f>IF(Tableau1[[#This Row],[STATUT DE REPONSE]]="TRAITE",MAX(0,Tableau1[[#This Row],[DELAI DE TRAITEMENT]]-Tableau1[[#This Row],[DELAI DE REPONSE]]),$X$1-Tableau1[[#This Row],[Enregistré le]])</f>
        <v>52</v>
      </c>
      <c r="U325" s="2" t="str">
        <f>IF(Tableau1[[#This Row],[DELAI DE SOUFFRANCE]]&gt;0,"Non conforme","Conforme")</f>
        <v>Non conforme</v>
      </c>
      <c r="V325" s="2" t="str">
        <f>IF(Tableau1[[#This Row],[Type de courrier]]="Réclamation","Réclamation","")</f>
        <v/>
      </c>
      <c r="X325"/>
      <c r="Y325"/>
    </row>
    <row r="326" spans="2:25" x14ac:dyDescent="0.25">
      <c r="B326" t="s">
        <v>21</v>
      </c>
      <c r="D326">
        <v>21020037</v>
      </c>
      <c r="E326" s="1">
        <v>44314</v>
      </c>
      <c r="F326" s="1">
        <v>44298</v>
      </c>
      <c r="I326" s="1">
        <v>44594</v>
      </c>
      <c r="J326" s="1">
        <v>44314</v>
      </c>
      <c r="L326" t="s">
        <v>11</v>
      </c>
      <c r="M326">
        <f>YEAR(Tableau1[[#This Row],[Enregistré le]])</f>
        <v>2021</v>
      </c>
      <c r="N326" s="2" t="str">
        <f t="shared" si="5"/>
        <v>Réponse</v>
      </c>
      <c r="O326" s="2">
        <f>Tableau1[[#This Row],[Attribué le]]-Tableau1[[#This Row],[Enregistré le]]</f>
        <v>0</v>
      </c>
      <c r="P326" s="3" t="str">
        <f>IF(Tableau1[[#This Row],[ATTRIBUTION]]="Appui","15",IF(Tableau1[[#This Row],[ATTRIBUTION]]="Réponse","30","0"))</f>
        <v>30</v>
      </c>
      <c r="Q326" s="2" t="str">
        <f>IF(OR((Tableau1[[#This Row],[Traité le]]&gt;0),(Tableau1[[#This Row],[A/R envoyé le]]&gt;0)),"TRAITE","NON TRAITE")</f>
        <v>TRAITE</v>
      </c>
      <c r="R326" s="2" t="str">
        <f>IF(AND(Tableau1[[#This Row],[ATTRIBUTION]]="Réponse",Tableau1[[#This Row],[A/R envoyé le]]&gt;0),"OUI"," ")</f>
        <v xml:space="preserve"> </v>
      </c>
      <c r="S32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280</v>
      </c>
      <c r="T326" s="2">
        <f>IF(Tableau1[[#This Row],[STATUT DE REPONSE]]="TRAITE",MAX(0,Tableau1[[#This Row],[DELAI DE TRAITEMENT]]-Tableau1[[#This Row],[DELAI DE REPONSE]]),$X$1-Tableau1[[#This Row],[Enregistré le]])</f>
        <v>250</v>
      </c>
      <c r="U326" s="2" t="str">
        <f>IF(Tableau1[[#This Row],[DELAI DE SOUFFRANCE]]&gt;0,"Non conforme","Conforme")</f>
        <v>Non conforme</v>
      </c>
      <c r="V326" s="2" t="str">
        <f>IF(Tableau1[[#This Row],[Type de courrier]]="Réclamation","Réclamation","")</f>
        <v/>
      </c>
      <c r="X326"/>
      <c r="Y326"/>
    </row>
    <row r="327" spans="2:25" x14ac:dyDescent="0.25">
      <c r="B327" t="s">
        <v>21</v>
      </c>
      <c r="D327">
        <v>21020040</v>
      </c>
      <c r="E327" s="1">
        <v>44314</v>
      </c>
      <c r="F327" s="1">
        <v>44295</v>
      </c>
      <c r="I327" s="1">
        <v>44439</v>
      </c>
      <c r="J327" s="1">
        <v>44314</v>
      </c>
      <c r="L327" t="s">
        <v>11</v>
      </c>
      <c r="M327">
        <f>YEAR(Tableau1[[#This Row],[Enregistré le]])</f>
        <v>2021</v>
      </c>
      <c r="N327" s="2" t="str">
        <f t="shared" si="5"/>
        <v>Réponse</v>
      </c>
      <c r="O327" s="2">
        <f>Tableau1[[#This Row],[Attribué le]]-Tableau1[[#This Row],[Enregistré le]]</f>
        <v>0</v>
      </c>
      <c r="P327" s="3" t="str">
        <f>IF(Tableau1[[#This Row],[ATTRIBUTION]]="Appui","15",IF(Tableau1[[#This Row],[ATTRIBUTION]]="Réponse","30","0"))</f>
        <v>30</v>
      </c>
      <c r="Q327" s="2" t="str">
        <f>IF(OR((Tableau1[[#This Row],[Traité le]]&gt;0),(Tableau1[[#This Row],[A/R envoyé le]]&gt;0)),"TRAITE","NON TRAITE")</f>
        <v>TRAITE</v>
      </c>
      <c r="R327" s="2" t="str">
        <f>IF(AND(Tableau1[[#This Row],[ATTRIBUTION]]="Réponse",Tableau1[[#This Row],[A/R envoyé le]]&gt;0),"OUI"," ")</f>
        <v xml:space="preserve"> </v>
      </c>
      <c r="S32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125</v>
      </c>
      <c r="T327" s="2">
        <f>IF(Tableau1[[#This Row],[STATUT DE REPONSE]]="TRAITE",MAX(0,Tableau1[[#This Row],[DELAI DE TRAITEMENT]]-Tableau1[[#This Row],[DELAI DE REPONSE]]),$X$1-Tableau1[[#This Row],[Enregistré le]])</f>
        <v>95</v>
      </c>
      <c r="U327" s="2" t="str">
        <f>IF(Tableau1[[#This Row],[DELAI DE SOUFFRANCE]]&gt;0,"Non conforme","Conforme")</f>
        <v>Non conforme</v>
      </c>
      <c r="V327" s="2" t="str">
        <f>IF(Tableau1[[#This Row],[Type de courrier]]="Réclamation","Réclamation","")</f>
        <v/>
      </c>
      <c r="X327"/>
      <c r="Y327"/>
    </row>
    <row r="328" spans="2:25" x14ac:dyDescent="0.25">
      <c r="B328" t="s">
        <v>21</v>
      </c>
      <c r="D328">
        <v>21020651</v>
      </c>
      <c r="E328" s="1">
        <v>44319</v>
      </c>
      <c r="F328" s="1">
        <v>44319</v>
      </c>
      <c r="I328" s="1">
        <v>44341</v>
      </c>
      <c r="J328" s="1">
        <v>44320</v>
      </c>
      <c r="L328" t="s">
        <v>11</v>
      </c>
      <c r="M328">
        <f>YEAR(Tableau1[[#This Row],[Enregistré le]])</f>
        <v>2021</v>
      </c>
      <c r="N328" s="2" t="str">
        <f t="shared" si="5"/>
        <v>Réponse</v>
      </c>
      <c r="O328" s="2">
        <f>Tableau1[[#This Row],[Attribué le]]-Tableau1[[#This Row],[Enregistré le]]</f>
        <v>1</v>
      </c>
      <c r="P328" s="3" t="str">
        <f>IF(Tableau1[[#This Row],[ATTRIBUTION]]="Appui","15",IF(Tableau1[[#This Row],[ATTRIBUTION]]="Réponse","30","0"))</f>
        <v>30</v>
      </c>
      <c r="Q328" s="2" t="str">
        <f>IF(OR((Tableau1[[#This Row],[Traité le]]&gt;0),(Tableau1[[#This Row],[A/R envoyé le]]&gt;0)),"TRAITE","NON TRAITE")</f>
        <v>TRAITE</v>
      </c>
      <c r="R328" s="2" t="str">
        <f>IF(AND(Tableau1[[#This Row],[ATTRIBUTION]]="Réponse",Tableau1[[#This Row],[A/R envoyé le]]&gt;0),"OUI"," ")</f>
        <v xml:space="preserve"> </v>
      </c>
      <c r="S32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21</v>
      </c>
      <c r="T328" s="2">
        <f>IF(Tableau1[[#This Row],[STATUT DE REPONSE]]="TRAITE",MAX(0,Tableau1[[#This Row],[DELAI DE TRAITEMENT]]-Tableau1[[#This Row],[DELAI DE REPONSE]]),$X$1-Tableau1[[#This Row],[Enregistré le]])</f>
        <v>0</v>
      </c>
      <c r="U328" s="2" t="str">
        <f>IF(Tableau1[[#This Row],[DELAI DE SOUFFRANCE]]&gt;0,"Non conforme","Conforme")</f>
        <v>Conforme</v>
      </c>
      <c r="V328" s="2" t="str">
        <f>IF(Tableau1[[#This Row],[Type de courrier]]="Réclamation","Réclamation","")</f>
        <v/>
      </c>
      <c r="X328"/>
      <c r="Y328"/>
    </row>
    <row r="329" spans="2:25" x14ac:dyDescent="0.25">
      <c r="B329" t="s">
        <v>21</v>
      </c>
      <c r="D329" t="s">
        <v>43</v>
      </c>
      <c r="E329" s="1">
        <v>44320</v>
      </c>
      <c r="F329" s="1">
        <v>44312</v>
      </c>
      <c r="I329" s="1">
        <v>44370</v>
      </c>
      <c r="J329" s="1">
        <v>44917</v>
      </c>
      <c r="L329" t="s">
        <v>11</v>
      </c>
      <c r="M329">
        <f>YEAR(Tableau1[[#This Row],[Enregistré le]])</f>
        <v>2021</v>
      </c>
      <c r="N329" s="2" t="str">
        <f t="shared" si="5"/>
        <v>Réponse</v>
      </c>
      <c r="O329" s="2">
        <f>Tableau1[[#This Row],[Attribué le]]-Tableau1[[#This Row],[Enregistré le]]</f>
        <v>597</v>
      </c>
      <c r="P329" s="3" t="str">
        <f>IF(Tableau1[[#This Row],[ATTRIBUTION]]="Appui","15",IF(Tableau1[[#This Row],[ATTRIBUTION]]="Réponse","30","0"))</f>
        <v>30</v>
      </c>
      <c r="Q329" s="2" t="str">
        <f>IF(OR((Tableau1[[#This Row],[Traité le]]&gt;0),(Tableau1[[#This Row],[A/R envoyé le]]&gt;0)),"TRAITE","NON TRAITE")</f>
        <v>TRAITE</v>
      </c>
      <c r="R329" s="2" t="str">
        <f>IF(AND(Tableau1[[#This Row],[ATTRIBUTION]]="Réponse",Tableau1[[#This Row],[A/R envoyé le]]&gt;0),"OUI"," ")</f>
        <v xml:space="preserve"> </v>
      </c>
      <c r="S32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50</v>
      </c>
      <c r="T329" s="2">
        <f>IF(Tableau1[[#This Row],[STATUT DE REPONSE]]="TRAITE",MAX(0,Tableau1[[#This Row],[DELAI DE TRAITEMENT]]-Tableau1[[#This Row],[DELAI DE REPONSE]]),$X$1-Tableau1[[#This Row],[Enregistré le]])</f>
        <v>20</v>
      </c>
      <c r="U329" s="2" t="str">
        <f>IF(Tableau1[[#This Row],[DELAI DE SOUFFRANCE]]&gt;0,"Non conforme","Conforme")</f>
        <v>Non conforme</v>
      </c>
      <c r="V329" s="2" t="str">
        <f>IF(Tableau1[[#This Row],[Type de courrier]]="Réclamation","Réclamation","")</f>
        <v/>
      </c>
      <c r="X329"/>
      <c r="Y329"/>
    </row>
    <row r="330" spans="2:25" x14ac:dyDescent="0.25">
      <c r="B330" t="s">
        <v>21</v>
      </c>
      <c r="D330">
        <v>21021548</v>
      </c>
      <c r="E330" s="1">
        <v>44322</v>
      </c>
      <c r="F330" s="1">
        <v>44301</v>
      </c>
      <c r="I330" s="1">
        <v>44322</v>
      </c>
      <c r="J330" s="1">
        <v>44322</v>
      </c>
      <c r="L330" t="s">
        <v>11</v>
      </c>
      <c r="M330">
        <f>YEAR(Tableau1[[#This Row],[Enregistré le]])</f>
        <v>2021</v>
      </c>
      <c r="N330" s="2" t="str">
        <f t="shared" si="5"/>
        <v>Réponse</v>
      </c>
      <c r="O330" s="2">
        <f>Tableau1[[#This Row],[Attribué le]]-Tableau1[[#This Row],[Enregistré le]]</f>
        <v>0</v>
      </c>
      <c r="P330" s="3" t="str">
        <f>IF(Tableau1[[#This Row],[ATTRIBUTION]]="Appui","15",IF(Tableau1[[#This Row],[ATTRIBUTION]]="Réponse","30","0"))</f>
        <v>30</v>
      </c>
      <c r="Q330" s="2" t="str">
        <f>IF(OR((Tableau1[[#This Row],[Traité le]]&gt;0),(Tableau1[[#This Row],[A/R envoyé le]]&gt;0)),"TRAITE","NON TRAITE")</f>
        <v>TRAITE</v>
      </c>
      <c r="R330" s="2" t="str">
        <f>IF(AND(Tableau1[[#This Row],[ATTRIBUTION]]="Réponse",Tableau1[[#This Row],[A/R envoyé le]]&gt;0),"OUI"," ")</f>
        <v xml:space="preserve"> </v>
      </c>
      <c r="S33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330" s="2">
        <f>IF(Tableau1[[#This Row],[STATUT DE REPONSE]]="TRAITE",MAX(0,Tableau1[[#This Row],[DELAI DE TRAITEMENT]]-Tableau1[[#This Row],[DELAI DE REPONSE]]),$X$1-Tableau1[[#This Row],[Enregistré le]])</f>
        <v>0</v>
      </c>
      <c r="U330" s="2" t="str">
        <f>IF(Tableau1[[#This Row],[DELAI DE SOUFFRANCE]]&gt;0,"Non conforme","Conforme")</f>
        <v>Conforme</v>
      </c>
      <c r="V330" s="2" t="str">
        <f>IF(Tableau1[[#This Row],[Type de courrier]]="Réclamation","Réclamation","")</f>
        <v/>
      </c>
      <c r="X330"/>
      <c r="Y330"/>
    </row>
    <row r="331" spans="2:25" x14ac:dyDescent="0.25">
      <c r="B331" t="s">
        <v>21</v>
      </c>
      <c r="D331">
        <v>21021551</v>
      </c>
      <c r="E331" s="1">
        <v>44322</v>
      </c>
      <c r="F331" s="1">
        <v>44309</v>
      </c>
      <c r="I331" s="1">
        <v>44344</v>
      </c>
      <c r="J331" s="1">
        <v>44322</v>
      </c>
      <c r="L331" t="s">
        <v>11</v>
      </c>
      <c r="M331">
        <f>YEAR(Tableau1[[#This Row],[Enregistré le]])</f>
        <v>2021</v>
      </c>
      <c r="N331" s="2" t="str">
        <f t="shared" si="5"/>
        <v>Réponse</v>
      </c>
      <c r="O331" s="2">
        <f>Tableau1[[#This Row],[Attribué le]]-Tableau1[[#This Row],[Enregistré le]]</f>
        <v>0</v>
      </c>
      <c r="P331" s="3" t="str">
        <f>IF(Tableau1[[#This Row],[ATTRIBUTION]]="Appui","15",IF(Tableau1[[#This Row],[ATTRIBUTION]]="Réponse","30","0"))</f>
        <v>30</v>
      </c>
      <c r="Q331" s="2" t="str">
        <f>IF(OR((Tableau1[[#This Row],[Traité le]]&gt;0),(Tableau1[[#This Row],[A/R envoyé le]]&gt;0)),"TRAITE","NON TRAITE")</f>
        <v>TRAITE</v>
      </c>
      <c r="R331" s="2" t="str">
        <f>IF(AND(Tableau1[[#This Row],[ATTRIBUTION]]="Réponse",Tableau1[[#This Row],[A/R envoyé le]]&gt;0),"OUI"," ")</f>
        <v xml:space="preserve"> </v>
      </c>
      <c r="S33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22</v>
      </c>
      <c r="T331" s="2">
        <f>IF(Tableau1[[#This Row],[STATUT DE REPONSE]]="TRAITE",MAX(0,Tableau1[[#This Row],[DELAI DE TRAITEMENT]]-Tableau1[[#This Row],[DELAI DE REPONSE]]),$X$1-Tableau1[[#This Row],[Enregistré le]])</f>
        <v>0</v>
      </c>
      <c r="U331" s="2" t="str">
        <f>IF(Tableau1[[#This Row],[DELAI DE SOUFFRANCE]]&gt;0,"Non conforme","Conforme")</f>
        <v>Conforme</v>
      </c>
      <c r="V331" s="2" t="str">
        <f>IF(Tableau1[[#This Row],[Type de courrier]]="Réclamation","Réclamation","")</f>
        <v/>
      </c>
      <c r="X331"/>
      <c r="Y331"/>
    </row>
    <row r="332" spans="2:25" x14ac:dyDescent="0.25">
      <c r="B332" t="s">
        <v>21</v>
      </c>
      <c r="D332" t="s">
        <v>44</v>
      </c>
      <c r="E332" s="1">
        <v>44322</v>
      </c>
      <c r="F332" s="1">
        <v>44315</v>
      </c>
      <c r="I332" s="1">
        <v>44334</v>
      </c>
      <c r="J332" s="1">
        <v>44917</v>
      </c>
      <c r="L332" t="s">
        <v>11</v>
      </c>
      <c r="M332">
        <f>YEAR(Tableau1[[#This Row],[Enregistré le]])</f>
        <v>2021</v>
      </c>
      <c r="N332" s="2" t="str">
        <f t="shared" si="5"/>
        <v>Réponse</v>
      </c>
      <c r="O332" s="2">
        <f>Tableau1[[#This Row],[Attribué le]]-Tableau1[[#This Row],[Enregistré le]]</f>
        <v>595</v>
      </c>
      <c r="P332" s="3" t="str">
        <f>IF(Tableau1[[#This Row],[ATTRIBUTION]]="Appui","15",IF(Tableau1[[#This Row],[ATTRIBUTION]]="Réponse","30","0"))</f>
        <v>30</v>
      </c>
      <c r="Q332" s="2" t="str">
        <f>IF(OR((Tableau1[[#This Row],[Traité le]]&gt;0),(Tableau1[[#This Row],[A/R envoyé le]]&gt;0)),"TRAITE","NON TRAITE")</f>
        <v>TRAITE</v>
      </c>
      <c r="R332" s="2" t="str">
        <f>IF(AND(Tableau1[[#This Row],[ATTRIBUTION]]="Réponse",Tableau1[[#This Row],[A/R envoyé le]]&gt;0),"OUI"," ")</f>
        <v xml:space="preserve"> </v>
      </c>
      <c r="S33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12</v>
      </c>
      <c r="T332" s="2">
        <f>IF(Tableau1[[#This Row],[STATUT DE REPONSE]]="TRAITE",MAX(0,Tableau1[[#This Row],[DELAI DE TRAITEMENT]]-Tableau1[[#This Row],[DELAI DE REPONSE]]),$X$1-Tableau1[[#This Row],[Enregistré le]])</f>
        <v>0</v>
      </c>
      <c r="U332" s="2" t="str">
        <f>IF(Tableau1[[#This Row],[DELAI DE SOUFFRANCE]]&gt;0,"Non conforme","Conforme")</f>
        <v>Conforme</v>
      </c>
      <c r="V332" s="2" t="str">
        <f>IF(Tableau1[[#This Row],[Type de courrier]]="Réclamation","Réclamation","")</f>
        <v/>
      </c>
      <c r="X332"/>
      <c r="Y332"/>
    </row>
    <row r="333" spans="2:25" x14ac:dyDescent="0.25">
      <c r="B333" t="s">
        <v>21</v>
      </c>
      <c r="D333" t="s">
        <v>45</v>
      </c>
      <c r="E333" s="1">
        <v>44322</v>
      </c>
      <c r="F333" s="1">
        <v>44320</v>
      </c>
      <c r="I333" s="1">
        <v>44356</v>
      </c>
      <c r="J333" s="1">
        <v>44552</v>
      </c>
      <c r="L333" t="s">
        <v>11</v>
      </c>
      <c r="M333">
        <f>YEAR(Tableau1[[#This Row],[Enregistré le]])</f>
        <v>2021</v>
      </c>
      <c r="N333" s="2" t="str">
        <f t="shared" si="5"/>
        <v>Réponse</v>
      </c>
      <c r="O333" s="2">
        <f>Tableau1[[#This Row],[Attribué le]]-Tableau1[[#This Row],[Enregistré le]]</f>
        <v>230</v>
      </c>
      <c r="P333" s="3" t="str">
        <f>IF(Tableau1[[#This Row],[ATTRIBUTION]]="Appui","15",IF(Tableau1[[#This Row],[ATTRIBUTION]]="Réponse","30","0"))</f>
        <v>30</v>
      </c>
      <c r="Q333" s="2" t="str">
        <f>IF(OR((Tableau1[[#This Row],[Traité le]]&gt;0),(Tableau1[[#This Row],[A/R envoyé le]]&gt;0)),"TRAITE","NON TRAITE")</f>
        <v>TRAITE</v>
      </c>
      <c r="R333" s="2" t="str">
        <f>IF(AND(Tableau1[[#This Row],[ATTRIBUTION]]="Réponse",Tableau1[[#This Row],[A/R envoyé le]]&gt;0),"OUI"," ")</f>
        <v xml:space="preserve"> </v>
      </c>
      <c r="S33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34</v>
      </c>
      <c r="T333" s="2">
        <f>IF(Tableau1[[#This Row],[STATUT DE REPONSE]]="TRAITE",MAX(0,Tableau1[[#This Row],[DELAI DE TRAITEMENT]]-Tableau1[[#This Row],[DELAI DE REPONSE]]),$X$1-Tableau1[[#This Row],[Enregistré le]])</f>
        <v>4</v>
      </c>
      <c r="U333" s="2" t="str">
        <f>IF(Tableau1[[#This Row],[DELAI DE SOUFFRANCE]]&gt;0,"Non conforme","Conforme")</f>
        <v>Non conforme</v>
      </c>
      <c r="V333" s="2" t="str">
        <f>IF(Tableau1[[#This Row],[Type de courrier]]="Réclamation","Réclamation","")</f>
        <v/>
      </c>
      <c r="X333"/>
      <c r="Y333"/>
    </row>
    <row r="334" spans="2:25" x14ac:dyDescent="0.25">
      <c r="B334" t="s">
        <v>21</v>
      </c>
      <c r="D334">
        <v>21022815</v>
      </c>
      <c r="E334" s="1">
        <v>44328</v>
      </c>
      <c r="F334" s="1">
        <v>44311</v>
      </c>
      <c r="I334" s="1">
        <v>44368</v>
      </c>
      <c r="J334" s="1">
        <v>44328</v>
      </c>
      <c r="L334" t="s">
        <v>11</v>
      </c>
      <c r="M334">
        <f>YEAR(Tableau1[[#This Row],[Enregistré le]])</f>
        <v>2021</v>
      </c>
      <c r="N334" s="2" t="str">
        <f t="shared" si="5"/>
        <v>Réponse</v>
      </c>
      <c r="O334" s="2">
        <f>Tableau1[[#This Row],[Attribué le]]-Tableau1[[#This Row],[Enregistré le]]</f>
        <v>0</v>
      </c>
      <c r="P334" s="3" t="str">
        <f>IF(Tableau1[[#This Row],[ATTRIBUTION]]="Appui","15",IF(Tableau1[[#This Row],[ATTRIBUTION]]="Réponse","30","0"))</f>
        <v>30</v>
      </c>
      <c r="Q334" s="2" t="str">
        <f>IF(OR((Tableau1[[#This Row],[Traité le]]&gt;0),(Tableau1[[#This Row],[A/R envoyé le]]&gt;0)),"TRAITE","NON TRAITE")</f>
        <v>TRAITE</v>
      </c>
      <c r="R334" s="2" t="str">
        <f>IF(AND(Tableau1[[#This Row],[ATTRIBUTION]]="Réponse",Tableau1[[#This Row],[A/R envoyé le]]&gt;0),"OUI"," ")</f>
        <v xml:space="preserve"> </v>
      </c>
      <c r="S33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40</v>
      </c>
      <c r="T334" s="2">
        <f>IF(Tableau1[[#This Row],[STATUT DE REPONSE]]="TRAITE",MAX(0,Tableau1[[#This Row],[DELAI DE TRAITEMENT]]-Tableau1[[#This Row],[DELAI DE REPONSE]]),$X$1-Tableau1[[#This Row],[Enregistré le]])</f>
        <v>10</v>
      </c>
      <c r="U334" s="2" t="str">
        <f>IF(Tableau1[[#This Row],[DELAI DE SOUFFRANCE]]&gt;0,"Non conforme","Conforme")</f>
        <v>Non conforme</v>
      </c>
      <c r="V334" s="2" t="str">
        <f>IF(Tableau1[[#This Row],[Type de courrier]]="Réclamation","Réclamation","")</f>
        <v/>
      </c>
      <c r="X334"/>
      <c r="Y334"/>
    </row>
    <row r="335" spans="2:25" x14ac:dyDescent="0.25">
      <c r="B335" t="s">
        <v>21</v>
      </c>
      <c r="D335">
        <v>21024464</v>
      </c>
      <c r="E335" s="1">
        <v>44333</v>
      </c>
      <c r="F335" s="1">
        <v>44322</v>
      </c>
      <c r="I335" s="1">
        <v>44384</v>
      </c>
      <c r="J335" s="1">
        <v>44342</v>
      </c>
      <c r="L335" t="s">
        <v>11</v>
      </c>
      <c r="M335">
        <f>YEAR(Tableau1[[#This Row],[Enregistré le]])</f>
        <v>2021</v>
      </c>
      <c r="N335" s="2" t="str">
        <f t="shared" si="5"/>
        <v>Réponse</v>
      </c>
      <c r="O335" s="2">
        <f>Tableau1[[#This Row],[Attribué le]]-Tableau1[[#This Row],[Enregistré le]]</f>
        <v>9</v>
      </c>
      <c r="P335" s="3" t="str">
        <f>IF(Tableau1[[#This Row],[ATTRIBUTION]]="Appui","15",IF(Tableau1[[#This Row],[ATTRIBUTION]]="Réponse","30","0"))</f>
        <v>30</v>
      </c>
      <c r="Q335" s="2" t="str">
        <f>IF(OR((Tableau1[[#This Row],[Traité le]]&gt;0),(Tableau1[[#This Row],[A/R envoyé le]]&gt;0)),"TRAITE","NON TRAITE")</f>
        <v>TRAITE</v>
      </c>
      <c r="R335" s="2" t="str">
        <f>IF(AND(Tableau1[[#This Row],[ATTRIBUTION]]="Réponse",Tableau1[[#This Row],[A/R envoyé le]]&gt;0),"OUI"," ")</f>
        <v xml:space="preserve"> </v>
      </c>
      <c r="S33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42</v>
      </c>
      <c r="T335" s="2">
        <f>IF(Tableau1[[#This Row],[STATUT DE REPONSE]]="TRAITE",MAX(0,Tableau1[[#This Row],[DELAI DE TRAITEMENT]]-Tableau1[[#This Row],[DELAI DE REPONSE]]),$X$1-Tableau1[[#This Row],[Enregistré le]])</f>
        <v>12</v>
      </c>
      <c r="U335" s="2" t="str">
        <f>IF(Tableau1[[#This Row],[DELAI DE SOUFFRANCE]]&gt;0,"Non conforme","Conforme")</f>
        <v>Non conforme</v>
      </c>
      <c r="V335" s="2" t="str">
        <f>IF(Tableau1[[#This Row],[Type de courrier]]="Réclamation","Réclamation","")</f>
        <v/>
      </c>
      <c r="X335"/>
      <c r="Y335"/>
    </row>
    <row r="336" spans="2:25" x14ac:dyDescent="0.25">
      <c r="B336" t="s">
        <v>21</v>
      </c>
      <c r="D336">
        <v>21024899</v>
      </c>
      <c r="E336" s="1">
        <v>44334</v>
      </c>
      <c r="F336" s="1">
        <v>44326</v>
      </c>
      <c r="I336" s="1">
        <v>44334</v>
      </c>
      <c r="J336" s="1">
        <v>44334</v>
      </c>
      <c r="L336" t="s">
        <v>11</v>
      </c>
      <c r="M336">
        <f>YEAR(Tableau1[[#This Row],[Enregistré le]])</f>
        <v>2021</v>
      </c>
      <c r="N336" s="2" t="str">
        <f t="shared" si="5"/>
        <v>Réponse</v>
      </c>
      <c r="O336" s="2">
        <f>Tableau1[[#This Row],[Attribué le]]-Tableau1[[#This Row],[Enregistré le]]</f>
        <v>0</v>
      </c>
      <c r="P336" s="3" t="str">
        <f>IF(Tableau1[[#This Row],[ATTRIBUTION]]="Appui","15",IF(Tableau1[[#This Row],[ATTRIBUTION]]="Réponse","30","0"))</f>
        <v>30</v>
      </c>
      <c r="Q336" s="2" t="str">
        <f>IF(OR((Tableau1[[#This Row],[Traité le]]&gt;0),(Tableau1[[#This Row],[A/R envoyé le]]&gt;0)),"TRAITE","NON TRAITE")</f>
        <v>TRAITE</v>
      </c>
      <c r="R336" s="2" t="str">
        <f>IF(AND(Tableau1[[#This Row],[ATTRIBUTION]]="Réponse",Tableau1[[#This Row],[A/R envoyé le]]&gt;0),"OUI"," ")</f>
        <v xml:space="preserve"> </v>
      </c>
      <c r="S33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336" s="2">
        <f>IF(Tableau1[[#This Row],[STATUT DE REPONSE]]="TRAITE",MAX(0,Tableau1[[#This Row],[DELAI DE TRAITEMENT]]-Tableau1[[#This Row],[DELAI DE REPONSE]]),$X$1-Tableau1[[#This Row],[Enregistré le]])</f>
        <v>0</v>
      </c>
      <c r="U336" s="2" t="str">
        <f>IF(Tableau1[[#This Row],[DELAI DE SOUFFRANCE]]&gt;0,"Non conforme","Conforme")</f>
        <v>Conforme</v>
      </c>
      <c r="V336" s="2" t="str">
        <f>IF(Tableau1[[#This Row],[Type de courrier]]="Réclamation","Réclamation","")</f>
        <v/>
      </c>
      <c r="X336"/>
      <c r="Y336"/>
    </row>
    <row r="337" spans="2:25" x14ac:dyDescent="0.25">
      <c r="B337" t="s">
        <v>21</v>
      </c>
      <c r="D337">
        <v>21025742</v>
      </c>
      <c r="E337" s="1">
        <v>44337</v>
      </c>
      <c r="F337" s="1">
        <v>44333</v>
      </c>
      <c r="I337" s="1">
        <v>44384</v>
      </c>
      <c r="J337" s="1">
        <v>44552</v>
      </c>
      <c r="L337" t="s">
        <v>11</v>
      </c>
      <c r="M337">
        <f>YEAR(Tableau1[[#This Row],[Enregistré le]])</f>
        <v>2021</v>
      </c>
      <c r="N337" s="2" t="str">
        <f t="shared" si="5"/>
        <v>Réponse</v>
      </c>
      <c r="O337" s="2">
        <f>Tableau1[[#This Row],[Attribué le]]-Tableau1[[#This Row],[Enregistré le]]</f>
        <v>215</v>
      </c>
      <c r="P337" s="3" t="str">
        <f>IF(Tableau1[[#This Row],[ATTRIBUTION]]="Appui","15",IF(Tableau1[[#This Row],[ATTRIBUTION]]="Réponse","30","0"))</f>
        <v>30</v>
      </c>
      <c r="Q337" s="2" t="str">
        <f>IF(OR((Tableau1[[#This Row],[Traité le]]&gt;0),(Tableau1[[#This Row],[A/R envoyé le]]&gt;0)),"TRAITE","NON TRAITE")</f>
        <v>TRAITE</v>
      </c>
      <c r="R337" s="2" t="str">
        <f>IF(AND(Tableau1[[#This Row],[ATTRIBUTION]]="Réponse",Tableau1[[#This Row],[A/R envoyé le]]&gt;0),"OUI"," ")</f>
        <v xml:space="preserve"> </v>
      </c>
      <c r="S33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47</v>
      </c>
      <c r="T337" s="2">
        <f>IF(Tableau1[[#This Row],[STATUT DE REPONSE]]="TRAITE",MAX(0,Tableau1[[#This Row],[DELAI DE TRAITEMENT]]-Tableau1[[#This Row],[DELAI DE REPONSE]]),$X$1-Tableau1[[#This Row],[Enregistré le]])</f>
        <v>17</v>
      </c>
      <c r="U337" s="2" t="str">
        <f>IF(Tableau1[[#This Row],[DELAI DE SOUFFRANCE]]&gt;0,"Non conforme","Conforme")</f>
        <v>Non conforme</v>
      </c>
      <c r="V337" s="2" t="str">
        <f>IF(Tableau1[[#This Row],[Type de courrier]]="Réclamation","Réclamation","")</f>
        <v/>
      </c>
      <c r="X337"/>
      <c r="Y337"/>
    </row>
    <row r="338" spans="2:25" x14ac:dyDescent="0.25">
      <c r="B338" t="s">
        <v>21</v>
      </c>
      <c r="D338">
        <v>21026206</v>
      </c>
      <c r="E338" s="1">
        <v>44341</v>
      </c>
      <c r="F338" s="1">
        <v>44327</v>
      </c>
      <c r="I338" s="1">
        <v>44356</v>
      </c>
      <c r="J338" s="1">
        <v>44341</v>
      </c>
      <c r="L338" t="s">
        <v>11</v>
      </c>
      <c r="M338">
        <f>YEAR(Tableau1[[#This Row],[Enregistré le]])</f>
        <v>2021</v>
      </c>
      <c r="N338" s="2" t="str">
        <f t="shared" si="5"/>
        <v>Réponse</v>
      </c>
      <c r="O338" s="2">
        <f>Tableau1[[#This Row],[Attribué le]]-Tableau1[[#This Row],[Enregistré le]]</f>
        <v>0</v>
      </c>
      <c r="P338" s="3" t="str">
        <f>IF(Tableau1[[#This Row],[ATTRIBUTION]]="Appui","15",IF(Tableau1[[#This Row],[ATTRIBUTION]]="Réponse","30","0"))</f>
        <v>30</v>
      </c>
      <c r="Q338" s="2" t="str">
        <f>IF(OR((Tableau1[[#This Row],[Traité le]]&gt;0),(Tableau1[[#This Row],[A/R envoyé le]]&gt;0)),"TRAITE","NON TRAITE")</f>
        <v>TRAITE</v>
      </c>
      <c r="R338" s="2" t="str">
        <f>IF(AND(Tableau1[[#This Row],[ATTRIBUTION]]="Réponse",Tableau1[[#This Row],[A/R envoyé le]]&gt;0),"OUI"," ")</f>
        <v xml:space="preserve"> </v>
      </c>
      <c r="S33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15</v>
      </c>
      <c r="T338" s="2">
        <f>IF(Tableau1[[#This Row],[STATUT DE REPONSE]]="TRAITE",MAX(0,Tableau1[[#This Row],[DELAI DE TRAITEMENT]]-Tableau1[[#This Row],[DELAI DE REPONSE]]),$X$1-Tableau1[[#This Row],[Enregistré le]])</f>
        <v>0</v>
      </c>
      <c r="U338" s="2" t="str">
        <f>IF(Tableau1[[#This Row],[DELAI DE SOUFFRANCE]]&gt;0,"Non conforme","Conforme")</f>
        <v>Conforme</v>
      </c>
      <c r="V338" s="2" t="str">
        <f>IF(Tableau1[[#This Row],[Type de courrier]]="Réclamation","Réclamation","")</f>
        <v/>
      </c>
      <c r="X338"/>
      <c r="Y338"/>
    </row>
    <row r="339" spans="2:25" x14ac:dyDescent="0.25">
      <c r="B339" t="s">
        <v>21</v>
      </c>
      <c r="D339">
        <v>21026843</v>
      </c>
      <c r="E339" s="1">
        <v>44344</v>
      </c>
      <c r="F339" s="1">
        <v>44336</v>
      </c>
      <c r="I339" s="1">
        <v>44344</v>
      </c>
      <c r="J339" s="1">
        <v>44344</v>
      </c>
      <c r="L339" t="s">
        <v>12</v>
      </c>
      <c r="M339">
        <f>YEAR(Tableau1[[#This Row],[Enregistré le]])</f>
        <v>2021</v>
      </c>
      <c r="N339" s="2" t="str">
        <f t="shared" si="5"/>
        <v>Réponse</v>
      </c>
      <c r="O339" s="2">
        <f>Tableau1[[#This Row],[Attribué le]]-Tableau1[[#This Row],[Enregistré le]]</f>
        <v>0</v>
      </c>
      <c r="P339" s="3" t="str">
        <f>IF(Tableau1[[#This Row],[ATTRIBUTION]]="Appui","15",IF(Tableau1[[#This Row],[ATTRIBUTION]]="Réponse","30","0"))</f>
        <v>30</v>
      </c>
      <c r="Q339" s="2" t="str">
        <f>IF(OR((Tableau1[[#This Row],[Traité le]]&gt;0),(Tableau1[[#This Row],[A/R envoyé le]]&gt;0)),"TRAITE","NON TRAITE")</f>
        <v>TRAITE</v>
      </c>
      <c r="R339" s="2" t="str">
        <f>IF(AND(Tableau1[[#This Row],[ATTRIBUTION]]="Réponse",Tableau1[[#This Row],[A/R envoyé le]]&gt;0),"OUI"," ")</f>
        <v xml:space="preserve"> </v>
      </c>
      <c r="S33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339" s="2">
        <f>IF(Tableau1[[#This Row],[STATUT DE REPONSE]]="TRAITE",MAX(0,Tableau1[[#This Row],[DELAI DE TRAITEMENT]]-Tableau1[[#This Row],[DELAI DE REPONSE]]),$X$1-Tableau1[[#This Row],[Enregistré le]])</f>
        <v>0</v>
      </c>
      <c r="U339" s="2" t="str">
        <f>IF(Tableau1[[#This Row],[DELAI DE SOUFFRANCE]]&gt;0,"Non conforme","Conforme")</f>
        <v>Conforme</v>
      </c>
      <c r="V339" s="2" t="str">
        <f>IF(Tableau1[[#This Row],[Type de courrier]]="Réclamation","Réclamation","")</f>
        <v/>
      </c>
      <c r="X339"/>
      <c r="Y339"/>
    </row>
    <row r="340" spans="2:25" x14ac:dyDescent="0.25">
      <c r="B340" t="s">
        <v>21</v>
      </c>
      <c r="D340">
        <v>21026929</v>
      </c>
      <c r="E340" s="1">
        <v>44344</v>
      </c>
      <c r="F340" s="1">
        <v>44323</v>
      </c>
      <c r="I340" s="1">
        <v>44399</v>
      </c>
      <c r="J340" s="1">
        <v>44344</v>
      </c>
      <c r="L340" t="s">
        <v>11</v>
      </c>
      <c r="M340">
        <f>YEAR(Tableau1[[#This Row],[Enregistré le]])</f>
        <v>2021</v>
      </c>
      <c r="N340" s="2" t="str">
        <f t="shared" si="5"/>
        <v>Réponse</v>
      </c>
      <c r="O340" s="2">
        <f>Tableau1[[#This Row],[Attribué le]]-Tableau1[[#This Row],[Enregistré le]]</f>
        <v>0</v>
      </c>
      <c r="P340" s="3" t="str">
        <f>IF(Tableau1[[#This Row],[ATTRIBUTION]]="Appui","15",IF(Tableau1[[#This Row],[ATTRIBUTION]]="Réponse","30","0"))</f>
        <v>30</v>
      </c>
      <c r="Q340" s="2" t="str">
        <f>IF(OR((Tableau1[[#This Row],[Traité le]]&gt;0),(Tableau1[[#This Row],[A/R envoyé le]]&gt;0)),"TRAITE","NON TRAITE")</f>
        <v>TRAITE</v>
      </c>
      <c r="R340" s="2" t="str">
        <f>IF(AND(Tableau1[[#This Row],[ATTRIBUTION]]="Réponse",Tableau1[[#This Row],[A/R envoyé le]]&gt;0),"OUI"," ")</f>
        <v xml:space="preserve"> </v>
      </c>
      <c r="S34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55</v>
      </c>
      <c r="T340" s="2">
        <f>IF(Tableau1[[#This Row],[STATUT DE REPONSE]]="TRAITE",MAX(0,Tableau1[[#This Row],[DELAI DE TRAITEMENT]]-Tableau1[[#This Row],[DELAI DE REPONSE]]),$X$1-Tableau1[[#This Row],[Enregistré le]])</f>
        <v>25</v>
      </c>
      <c r="U340" s="2" t="str">
        <f>IF(Tableau1[[#This Row],[DELAI DE SOUFFRANCE]]&gt;0,"Non conforme","Conforme")</f>
        <v>Non conforme</v>
      </c>
      <c r="V340" s="2" t="str">
        <f>IF(Tableau1[[#This Row],[Type de courrier]]="Réclamation","Réclamation","")</f>
        <v/>
      </c>
      <c r="X340"/>
      <c r="Y340"/>
    </row>
    <row r="341" spans="2:25" x14ac:dyDescent="0.25">
      <c r="B341" t="s">
        <v>21</v>
      </c>
      <c r="D341">
        <v>21027156</v>
      </c>
      <c r="E341" s="1">
        <v>44347</v>
      </c>
      <c r="F341" s="1">
        <v>44342</v>
      </c>
      <c r="I341" s="1">
        <v>44400</v>
      </c>
      <c r="J341" s="1">
        <v>44917</v>
      </c>
      <c r="L341" t="s">
        <v>11</v>
      </c>
      <c r="M341">
        <f>YEAR(Tableau1[[#This Row],[Enregistré le]])</f>
        <v>2021</v>
      </c>
      <c r="N341" s="2" t="str">
        <f t="shared" si="5"/>
        <v>Réponse</v>
      </c>
      <c r="O341" s="2">
        <f>Tableau1[[#This Row],[Attribué le]]-Tableau1[[#This Row],[Enregistré le]]</f>
        <v>570</v>
      </c>
      <c r="P341" s="3" t="str">
        <f>IF(Tableau1[[#This Row],[ATTRIBUTION]]="Appui","15",IF(Tableau1[[#This Row],[ATTRIBUTION]]="Réponse","30","0"))</f>
        <v>30</v>
      </c>
      <c r="Q341" s="2" t="str">
        <f>IF(OR((Tableau1[[#This Row],[Traité le]]&gt;0),(Tableau1[[#This Row],[A/R envoyé le]]&gt;0)),"TRAITE","NON TRAITE")</f>
        <v>TRAITE</v>
      </c>
      <c r="R341" s="2" t="str">
        <f>IF(AND(Tableau1[[#This Row],[ATTRIBUTION]]="Réponse",Tableau1[[#This Row],[A/R envoyé le]]&gt;0),"OUI"," ")</f>
        <v xml:space="preserve"> </v>
      </c>
      <c r="S34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53</v>
      </c>
      <c r="T341" s="2">
        <f>IF(Tableau1[[#This Row],[STATUT DE REPONSE]]="TRAITE",MAX(0,Tableau1[[#This Row],[DELAI DE TRAITEMENT]]-Tableau1[[#This Row],[DELAI DE REPONSE]]),$X$1-Tableau1[[#This Row],[Enregistré le]])</f>
        <v>23</v>
      </c>
      <c r="U341" s="2" t="str">
        <f>IF(Tableau1[[#This Row],[DELAI DE SOUFFRANCE]]&gt;0,"Non conforme","Conforme")</f>
        <v>Non conforme</v>
      </c>
      <c r="V341" s="2" t="str">
        <f>IF(Tableau1[[#This Row],[Type de courrier]]="Réclamation","Réclamation","")</f>
        <v/>
      </c>
      <c r="X341"/>
      <c r="Y341"/>
    </row>
    <row r="342" spans="2:25" x14ac:dyDescent="0.25">
      <c r="B342" t="s">
        <v>21</v>
      </c>
      <c r="D342">
        <v>21027355</v>
      </c>
      <c r="E342" s="1">
        <v>44348</v>
      </c>
      <c r="F342" s="1">
        <v>44335</v>
      </c>
      <c r="I342" s="1">
        <v>44348</v>
      </c>
      <c r="J342" s="1">
        <v>44348</v>
      </c>
      <c r="L342" t="s">
        <v>11</v>
      </c>
      <c r="M342">
        <f>YEAR(Tableau1[[#This Row],[Enregistré le]])</f>
        <v>2021</v>
      </c>
      <c r="N342" s="2" t="str">
        <f t="shared" si="5"/>
        <v>Réponse</v>
      </c>
      <c r="O342" s="2">
        <f>Tableau1[[#This Row],[Attribué le]]-Tableau1[[#This Row],[Enregistré le]]</f>
        <v>0</v>
      </c>
      <c r="P342" s="3" t="str">
        <f>IF(Tableau1[[#This Row],[ATTRIBUTION]]="Appui","15",IF(Tableau1[[#This Row],[ATTRIBUTION]]="Réponse","30","0"))</f>
        <v>30</v>
      </c>
      <c r="Q342" s="2" t="str">
        <f>IF(OR((Tableau1[[#This Row],[Traité le]]&gt;0),(Tableau1[[#This Row],[A/R envoyé le]]&gt;0)),"TRAITE","NON TRAITE")</f>
        <v>TRAITE</v>
      </c>
      <c r="R342" s="2" t="str">
        <f>IF(AND(Tableau1[[#This Row],[ATTRIBUTION]]="Réponse",Tableau1[[#This Row],[A/R envoyé le]]&gt;0),"OUI"," ")</f>
        <v xml:space="preserve"> </v>
      </c>
      <c r="S34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342" s="2">
        <f>IF(Tableau1[[#This Row],[STATUT DE REPONSE]]="TRAITE",MAX(0,Tableau1[[#This Row],[DELAI DE TRAITEMENT]]-Tableau1[[#This Row],[DELAI DE REPONSE]]),$X$1-Tableau1[[#This Row],[Enregistré le]])</f>
        <v>0</v>
      </c>
      <c r="U342" s="2" t="str">
        <f>IF(Tableau1[[#This Row],[DELAI DE SOUFFRANCE]]&gt;0,"Non conforme","Conforme")</f>
        <v>Conforme</v>
      </c>
      <c r="V342" s="2" t="str">
        <f>IF(Tableau1[[#This Row],[Type de courrier]]="Réclamation","Réclamation","")</f>
        <v/>
      </c>
      <c r="X342"/>
      <c r="Y342"/>
    </row>
    <row r="343" spans="2:25" x14ac:dyDescent="0.25">
      <c r="B343" t="s">
        <v>21</v>
      </c>
      <c r="D343">
        <v>21027903</v>
      </c>
      <c r="E343" s="1">
        <v>44349</v>
      </c>
      <c r="F343" s="1">
        <v>44288</v>
      </c>
      <c r="I343" s="1">
        <v>44349</v>
      </c>
      <c r="J343" s="1">
        <v>44573</v>
      </c>
      <c r="L343" t="s">
        <v>11</v>
      </c>
      <c r="M343">
        <f>YEAR(Tableau1[[#This Row],[Enregistré le]])</f>
        <v>2021</v>
      </c>
      <c r="N343" s="2" t="str">
        <f t="shared" si="5"/>
        <v>Réponse</v>
      </c>
      <c r="O343" s="2">
        <f>Tableau1[[#This Row],[Attribué le]]-Tableau1[[#This Row],[Enregistré le]]</f>
        <v>224</v>
      </c>
      <c r="P343" s="3" t="str">
        <f>IF(Tableau1[[#This Row],[ATTRIBUTION]]="Appui","15",IF(Tableau1[[#This Row],[ATTRIBUTION]]="Réponse","30","0"))</f>
        <v>30</v>
      </c>
      <c r="Q343" s="2" t="str">
        <f>IF(OR((Tableau1[[#This Row],[Traité le]]&gt;0),(Tableau1[[#This Row],[A/R envoyé le]]&gt;0)),"TRAITE","NON TRAITE")</f>
        <v>TRAITE</v>
      </c>
      <c r="R343" s="2" t="str">
        <f>IF(AND(Tableau1[[#This Row],[ATTRIBUTION]]="Réponse",Tableau1[[#This Row],[A/R envoyé le]]&gt;0),"OUI"," ")</f>
        <v xml:space="preserve"> </v>
      </c>
      <c r="S34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343" s="2">
        <f>IF(Tableau1[[#This Row],[STATUT DE REPONSE]]="TRAITE",MAX(0,Tableau1[[#This Row],[DELAI DE TRAITEMENT]]-Tableau1[[#This Row],[DELAI DE REPONSE]]),$X$1-Tableau1[[#This Row],[Enregistré le]])</f>
        <v>0</v>
      </c>
      <c r="U343" s="2" t="str">
        <f>IF(Tableau1[[#This Row],[DELAI DE SOUFFRANCE]]&gt;0,"Non conforme","Conforme")</f>
        <v>Conforme</v>
      </c>
      <c r="V343" s="2" t="str">
        <f>IF(Tableau1[[#This Row],[Type de courrier]]="Réclamation","Réclamation","")</f>
        <v/>
      </c>
      <c r="X343"/>
      <c r="Y343"/>
    </row>
    <row r="344" spans="2:25" x14ac:dyDescent="0.25">
      <c r="B344" t="s">
        <v>21</v>
      </c>
      <c r="D344">
        <v>21028411</v>
      </c>
      <c r="E344" s="1">
        <v>44351</v>
      </c>
      <c r="F344" s="1">
        <v>44323</v>
      </c>
      <c r="I344" s="1">
        <v>44371</v>
      </c>
      <c r="J344" s="1">
        <v>44351</v>
      </c>
      <c r="L344" t="s">
        <v>11</v>
      </c>
      <c r="M344">
        <f>YEAR(Tableau1[[#This Row],[Enregistré le]])</f>
        <v>2021</v>
      </c>
      <c r="N344" s="2" t="str">
        <f t="shared" si="5"/>
        <v>Réponse</v>
      </c>
      <c r="O344" s="2">
        <f>Tableau1[[#This Row],[Attribué le]]-Tableau1[[#This Row],[Enregistré le]]</f>
        <v>0</v>
      </c>
      <c r="P344" s="3" t="str">
        <f>IF(Tableau1[[#This Row],[ATTRIBUTION]]="Appui","15",IF(Tableau1[[#This Row],[ATTRIBUTION]]="Réponse","30","0"))</f>
        <v>30</v>
      </c>
      <c r="Q344" s="2" t="str">
        <f>IF(OR((Tableau1[[#This Row],[Traité le]]&gt;0),(Tableau1[[#This Row],[A/R envoyé le]]&gt;0)),"TRAITE","NON TRAITE")</f>
        <v>TRAITE</v>
      </c>
      <c r="R344" s="2" t="str">
        <f>IF(AND(Tableau1[[#This Row],[ATTRIBUTION]]="Réponse",Tableau1[[#This Row],[A/R envoyé le]]&gt;0),"OUI"," ")</f>
        <v xml:space="preserve"> </v>
      </c>
      <c r="S34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20</v>
      </c>
      <c r="T344" s="2">
        <f>IF(Tableau1[[#This Row],[STATUT DE REPONSE]]="TRAITE",MAX(0,Tableau1[[#This Row],[DELAI DE TRAITEMENT]]-Tableau1[[#This Row],[DELAI DE REPONSE]]),$X$1-Tableau1[[#This Row],[Enregistré le]])</f>
        <v>0</v>
      </c>
      <c r="U344" s="2" t="str">
        <f>IF(Tableau1[[#This Row],[DELAI DE SOUFFRANCE]]&gt;0,"Non conforme","Conforme")</f>
        <v>Conforme</v>
      </c>
      <c r="V344" s="2" t="str">
        <f>IF(Tableau1[[#This Row],[Type de courrier]]="Réclamation","Réclamation","")</f>
        <v/>
      </c>
      <c r="X344"/>
      <c r="Y344"/>
    </row>
    <row r="345" spans="2:25" x14ac:dyDescent="0.25">
      <c r="B345" t="s">
        <v>21</v>
      </c>
      <c r="D345">
        <v>21028544</v>
      </c>
      <c r="E345" s="1">
        <v>44351</v>
      </c>
      <c r="F345" s="1">
        <v>44321</v>
      </c>
      <c r="I345" s="1">
        <v>44396</v>
      </c>
      <c r="J345" s="1">
        <v>44351</v>
      </c>
      <c r="L345" t="s">
        <v>11</v>
      </c>
      <c r="M345">
        <f>YEAR(Tableau1[[#This Row],[Enregistré le]])</f>
        <v>2021</v>
      </c>
      <c r="N345" s="2" t="str">
        <f t="shared" si="5"/>
        <v>Réponse</v>
      </c>
      <c r="O345" s="2">
        <f>Tableau1[[#This Row],[Attribué le]]-Tableau1[[#This Row],[Enregistré le]]</f>
        <v>0</v>
      </c>
      <c r="P345" s="3" t="str">
        <f>IF(Tableau1[[#This Row],[ATTRIBUTION]]="Appui","15",IF(Tableau1[[#This Row],[ATTRIBUTION]]="Réponse","30","0"))</f>
        <v>30</v>
      </c>
      <c r="Q345" s="2" t="str">
        <f>IF(OR((Tableau1[[#This Row],[Traité le]]&gt;0),(Tableau1[[#This Row],[A/R envoyé le]]&gt;0)),"TRAITE","NON TRAITE")</f>
        <v>TRAITE</v>
      </c>
      <c r="R345" s="2" t="str">
        <f>IF(AND(Tableau1[[#This Row],[ATTRIBUTION]]="Réponse",Tableau1[[#This Row],[A/R envoyé le]]&gt;0),"OUI"," ")</f>
        <v xml:space="preserve"> </v>
      </c>
      <c r="S34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45</v>
      </c>
      <c r="T345" s="2">
        <f>IF(Tableau1[[#This Row],[STATUT DE REPONSE]]="TRAITE",MAX(0,Tableau1[[#This Row],[DELAI DE TRAITEMENT]]-Tableau1[[#This Row],[DELAI DE REPONSE]]),$X$1-Tableau1[[#This Row],[Enregistré le]])</f>
        <v>15</v>
      </c>
      <c r="U345" s="2" t="str">
        <f>IF(Tableau1[[#This Row],[DELAI DE SOUFFRANCE]]&gt;0,"Non conforme","Conforme")</f>
        <v>Non conforme</v>
      </c>
      <c r="V345" s="2" t="str">
        <f>IF(Tableau1[[#This Row],[Type de courrier]]="Réclamation","Réclamation","")</f>
        <v/>
      </c>
      <c r="X345"/>
      <c r="Y345"/>
    </row>
    <row r="346" spans="2:25" x14ac:dyDescent="0.25">
      <c r="B346" t="s">
        <v>21</v>
      </c>
      <c r="D346">
        <v>21028758</v>
      </c>
      <c r="E346" s="1">
        <v>44354</v>
      </c>
      <c r="F346" s="1">
        <v>44342</v>
      </c>
      <c r="I346" s="1">
        <v>44385</v>
      </c>
      <c r="J346" s="1">
        <v>44354</v>
      </c>
      <c r="L346" t="s">
        <v>11</v>
      </c>
      <c r="M346">
        <f>YEAR(Tableau1[[#This Row],[Enregistré le]])</f>
        <v>2021</v>
      </c>
      <c r="N346" s="2" t="str">
        <f t="shared" si="5"/>
        <v>Réponse</v>
      </c>
      <c r="O346" s="2">
        <f>Tableau1[[#This Row],[Attribué le]]-Tableau1[[#This Row],[Enregistré le]]</f>
        <v>0</v>
      </c>
      <c r="P346" s="3" t="str">
        <f>IF(Tableau1[[#This Row],[ATTRIBUTION]]="Appui","15",IF(Tableau1[[#This Row],[ATTRIBUTION]]="Réponse","30","0"))</f>
        <v>30</v>
      </c>
      <c r="Q346" s="2" t="str">
        <f>IF(OR((Tableau1[[#This Row],[Traité le]]&gt;0),(Tableau1[[#This Row],[A/R envoyé le]]&gt;0)),"TRAITE","NON TRAITE")</f>
        <v>TRAITE</v>
      </c>
      <c r="R346" s="2" t="str">
        <f>IF(AND(Tableau1[[#This Row],[ATTRIBUTION]]="Réponse",Tableau1[[#This Row],[A/R envoyé le]]&gt;0),"OUI"," ")</f>
        <v xml:space="preserve"> </v>
      </c>
      <c r="S34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31</v>
      </c>
      <c r="T346" s="2">
        <f>IF(Tableau1[[#This Row],[STATUT DE REPONSE]]="TRAITE",MAX(0,Tableau1[[#This Row],[DELAI DE TRAITEMENT]]-Tableau1[[#This Row],[DELAI DE REPONSE]]),$X$1-Tableau1[[#This Row],[Enregistré le]])</f>
        <v>1</v>
      </c>
      <c r="U346" s="2" t="str">
        <f>IF(Tableau1[[#This Row],[DELAI DE SOUFFRANCE]]&gt;0,"Non conforme","Conforme")</f>
        <v>Non conforme</v>
      </c>
      <c r="V346" s="2" t="str">
        <f>IF(Tableau1[[#This Row],[Type de courrier]]="Réclamation","Réclamation","")</f>
        <v/>
      </c>
      <c r="X346"/>
      <c r="Y346"/>
    </row>
    <row r="347" spans="2:25" x14ac:dyDescent="0.25">
      <c r="B347" t="s">
        <v>21</v>
      </c>
      <c r="D347">
        <v>21029044</v>
      </c>
      <c r="E347" s="1">
        <v>44355</v>
      </c>
      <c r="F347" s="1">
        <v>44350</v>
      </c>
      <c r="I347" s="1">
        <v>44399</v>
      </c>
      <c r="J347" s="1">
        <v>44356</v>
      </c>
      <c r="L347" t="s">
        <v>11</v>
      </c>
      <c r="M347">
        <f>YEAR(Tableau1[[#This Row],[Enregistré le]])</f>
        <v>2021</v>
      </c>
      <c r="N347" s="2" t="str">
        <f t="shared" si="5"/>
        <v>Réponse</v>
      </c>
      <c r="O347" s="2">
        <f>Tableau1[[#This Row],[Attribué le]]-Tableau1[[#This Row],[Enregistré le]]</f>
        <v>1</v>
      </c>
      <c r="P347" s="3" t="str">
        <f>IF(Tableau1[[#This Row],[ATTRIBUTION]]="Appui","15",IF(Tableau1[[#This Row],[ATTRIBUTION]]="Réponse","30","0"))</f>
        <v>30</v>
      </c>
      <c r="Q347" s="2" t="str">
        <f>IF(OR((Tableau1[[#This Row],[Traité le]]&gt;0),(Tableau1[[#This Row],[A/R envoyé le]]&gt;0)),"TRAITE","NON TRAITE")</f>
        <v>TRAITE</v>
      </c>
      <c r="R347" s="2" t="str">
        <f>IF(AND(Tableau1[[#This Row],[ATTRIBUTION]]="Réponse",Tableau1[[#This Row],[A/R envoyé le]]&gt;0),"OUI"," ")</f>
        <v xml:space="preserve"> </v>
      </c>
      <c r="S34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43</v>
      </c>
      <c r="T347" s="2">
        <f>IF(Tableau1[[#This Row],[STATUT DE REPONSE]]="TRAITE",MAX(0,Tableau1[[#This Row],[DELAI DE TRAITEMENT]]-Tableau1[[#This Row],[DELAI DE REPONSE]]),$X$1-Tableau1[[#This Row],[Enregistré le]])</f>
        <v>13</v>
      </c>
      <c r="U347" s="2" t="str">
        <f>IF(Tableau1[[#This Row],[DELAI DE SOUFFRANCE]]&gt;0,"Non conforme","Conforme")</f>
        <v>Non conforme</v>
      </c>
      <c r="V347" s="2" t="str">
        <f>IF(Tableau1[[#This Row],[Type de courrier]]="Réclamation","Réclamation","")</f>
        <v/>
      </c>
      <c r="X347"/>
      <c r="Y347"/>
    </row>
    <row r="348" spans="2:25" x14ac:dyDescent="0.25">
      <c r="B348" t="s">
        <v>21</v>
      </c>
      <c r="D348">
        <v>21029206</v>
      </c>
      <c r="E348" s="1">
        <v>44356</v>
      </c>
      <c r="F348" s="1">
        <v>44351</v>
      </c>
      <c r="I348" s="1">
        <v>44371</v>
      </c>
      <c r="J348" s="1">
        <v>44379</v>
      </c>
      <c r="L348" t="s">
        <v>11</v>
      </c>
      <c r="M348">
        <f>YEAR(Tableau1[[#This Row],[Enregistré le]])</f>
        <v>2021</v>
      </c>
      <c r="N348" s="2" t="str">
        <f t="shared" si="5"/>
        <v>Réponse</v>
      </c>
      <c r="O348" s="2">
        <f>Tableau1[[#This Row],[Attribué le]]-Tableau1[[#This Row],[Enregistré le]]</f>
        <v>23</v>
      </c>
      <c r="P348" s="3" t="str">
        <f>IF(Tableau1[[#This Row],[ATTRIBUTION]]="Appui","15",IF(Tableau1[[#This Row],[ATTRIBUTION]]="Réponse","30","0"))</f>
        <v>30</v>
      </c>
      <c r="Q348" s="2" t="str">
        <f>IF(OR((Tableau1[[#This Row],[Traité le]]&gt;0),(Tableau1[[#This Row],[A/R envoyé le]]&gt;0)),"TRAITE","NON TRAITE")</f>
        <v>TRAITE</v>
      </c>
      <c r="R348" s="2" t="str">
        <f>IF(AND(Tableau1[[#This Row],[ATTRIBUTION]]="Réponse",Tableau1[[#This Row],[A/R envoyé le]]&gt;0),"OUI"," ")</f>
        <v xml:space="preserve"> </v>
      </c>
      <c r="S34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15</v>
      </c>
      <c r="T348" s="2">
        <f>IF(Tableau1[[#This Row],[STATUT DE REPONSE]]="TRAITE",MAX(0,Tableau1[[#This Row],[DELAI DE TRAITEMENT]]-Tableau1[[#This Row],[DELAI DE REPONSE]]),$X$1-Tableau1[[#This Row],[Enregistré le]])</f>
        <v>0</v>
      </c>
      <c r="U348" s="2" t="str">
        <f>IF(Tableau1[[#This Row],[DELAI DE SOUFFRANCE]]&gt;0,"Non conforme","Conforme")</f>
        <v>Conforme</v>
      </c>
      <c r="V348" s="2" t="str">
        <f>IF(Tableau1[[#This Row],[Type de courrier]]="Réclamation","Réclamation","")</f>
        <v/>
      </c>
      <c r="X348"/>
      <c r="Y348"/>
    </row>
    <row r="349" spans="2:25" x14ac:dyDescent="0.25">
      <c r="B349" t="s">
        <v>21</v>
      </c>
      <c r="D349" t="s">
        <v>46</v>
      </c>
      <c r="E349" s="1">
        <v>44356</v>
      </c>
      <c r="F349" s="1">
        <v>44347</v>
      </c>
      <c r="I349" s="1">
        <v>44398</v>
      </c>
      <c r="J349" s="1">
        <v>44917</v>
      </c>
      <c r="L349" t="s">
        <v>11</v>
      </c>
      <c r="M349">
        <f>YEAR(Tableau1[[#This Row],[Enregistré le]])</f>
        <v>2021</v>
      </c>
      <c r="N349" s="2" t="str">
        <f t="shared" si="5"/>
        <v>Réponse</v>
      </c>
      <c r="O349" s="2">
        <f>Tableau1[[#This Row],[Attribué le]]-Tableau1[[#This Row],[Enregistré le]]</f>
        <v>561</v>
      </c>
      <c r="P349" s="3" t="str">
        <f>IF(Tableau1[[#This Row],[ATTRIBUTION]]="Appui","15",IF(Tableau1[[#This Row],[ATTRIBUTION]]="Réponse","30","0"))</f>
        <v>30</v>
      </c>
      <c r="Q349" s="2" t="str">
        <f>IF(OR((Tableau1[[#This Row],[Traité le]]&gt;0),(Tableau1[[#This Row],[A/R envoyé le]]&gt;0)),"TRAITE","NON TRAITE")</f>
        <v>TRAITE</v>
      </c>
      <c r="R349" s="2" t="str">
        <f>IF(AND(Tableau1[[#This Row],[ATTRIBUTION]]="Réponse",Tableau1[[#This Row],[A/R envoyé le]]&gt;0),"OUI"," ")</f>
        <v xml:space="preserve"> </v>
      </c>
      <c r="S34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42</v>
      </c>
      <c r="T349" s="2">
        <f>IF(Tableau1[[#This Row],[STATUT DE REPONSE]]="TRAITE",MAX(0,Tableau1[[#This Row],[DELAI DE TRAITEMENT]]-Tableau1[[#This Row],[DELAI DE REPONSE]]),$X$1-Tableau1[[#This Row],[Enregistré le]])</f>
        <v>12</v>
      </c>
      <c r="U349" s="2" t="str">
        <f>IF(Tableau1[[#This Row],[DELAI DE SOUFFRANCE]]&gt;0,"Non conforme","Conforme")</f>
        <v>Non conforme</v>
      </c>
      <c r="V349" s="2" t="str">
        <f>IF(Tableau1[[#This Row],[Type de courrier]]="Réclamation","Réclamation","")</f>
        <v/>
      </c>
      <c r="X349"/>
      <c r="Y349"/>
    </row>
    <row r="350" spans="2:25" x14ac:dyDescent="0.25">
      <c r="B350" t="s">
        <v>21</v>
      </c>
      <c r="D350">
        <v>21029953</v>
      </c>
      <c r="E350" s="1">
        <v>44361</v>
      </c>
      <c r="F350" s="1">
        <v>44349</v>
      </c>
      <c r="I350" s="1">
        <v>44454</v>
      </c>
      <c r="J350" s="1">
        <v>44425</v>
      </c>
      <c r="L350" t="s">
        <v>11</v>
      </c>
      <c r="M350">
        <f>YEAR(Tableau1[[#This Row],[Enregistré le]])</f>
        <v>2021</v>
      </c>
      <c r="N350" s="2" t="str">
        <f t="shared" si="5"/>
        <v>Réponse</v>
      </c>
      <c r="O350" s="2">
        <f>Tableau1[[#This Row],[Attribué le]]-Tableau1[[#This Row],[Enregistré le]]</f>
        <v>64</v>
      </c>
      <c r="P350" s="3" t="str">
        <f>IF(Tableau1[[#This Row],[ATTRIBUTION]]="Appui","15",IF(Tableau1[[#This Row],[ATTRIBUTION]]="Réponse","30","0"))</f>
        <v>30</v>
      </c>
      <c r="Q350" s="2" t="str">
        <f>IF(OR((Tableau1[[#This Row],[Traité le]]&gt;0),(Tableau1[[#This Row],[A/R envoyé le]]&gt;0)),"TRAITE","NON TRAITE")</f>
        <v>TRAITE</v>
      </c>
      <c r="R350" s="2" t="str">
        <f>IF(AND(Tableau1[[#This Row],[ATTRIBUTION]]="Réponse",Tableau1[[#This Row],[A/R envoyé le]]&gt;0),"OUI"," ")</f>
        <v xml:space="preserve"> </v>
      </c>
      <c r="S35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29</v>
      </c>
      <c r="T350" s="2">
        <f>IF(Tableau1[[#This Row],[STATUT DE REPONSE]]="TRAITE",MAX(0,Tableau1[[#This Row],[DELAI DE TRAITEMENT]]-Tableau1[[#This Row],[DELAI DE REPONSE]]),$X$1-Tableau1[[#This Row],[Enregistré le]])</f>
        <v>0</v>
      </c>
      <c r="U350" s="2" t="str">
        <f>IF(Tableau1[[#This Row],[DELAI DE SOUFFRANCE]]&gt;0,"Non conforme","Conforme")</f>
        <v>Conforme</v>
      </c>
      <c r="V350" s="2" t="str">
        <f>IF(Tableau1[[#This Row],[Type de courrier]]="Réclamation","Réclamation","")</f>
        <v/>
      </c>
      <c r="X350"/>
      <c r="Y350"/>
    </row>
    <row r="351" spans="2:25" x14ac:dyDescent="0.25">
      <c r="B351" t="s">
        <v>21</v>
      </c>
      <c r="D351">
        <v>21030136</v>
      </c>
      <c r="E351" s="1">
        <v>44361</v>
      </c>
      <c r="F351" s="1">
        <v>44356</v>
      </c>
      <c r="I351" s="1">
        <v>44361</v>
      </c>
      <c r="J351" s="1">
        <v>44552</v>
      </c>
      <c r="L351" t="s">
        <v>11</v>
      </c>
      <c r="M351">
        <f>YEAR(Tableau1[[#This Row],[Enregistré le]])</f>
        <v>2021</v>
      </c>
      <c r="N351" s="2" t="str">
        <f t="shared" si="5"/>
        <v>Réponse</v>
      </c>
      <c r="O351" s="2">
        <f>Tableau1[[#This Row],[Attribué le]]-Tableau1[[#This Row],[Enregistré le]]</f>
        <v>191</v>
      </c>
      <c r="P351" s="3" t="str">
        <f>IF(Tableau1[[#This Row],[ATTRIBUTION]]="Appui","15",IF(Tableau1[[#This Row],[ATTRIBUTION]]="Réponse","30","0"))</f>
        <v>30</v>
      </c>
      <c r="Q351" s="2" t="str">
        <f>IF(OR((Tableau1[[#This Row],[Traité le]]&gt;0),(Tableau1[[#This Row],[A/R envoyé le]]&gt;0)),"TRAITE","NON TRAITE")</f>
        <v>TRAITE</v>
      </c>
      <c r="R351" s="2" t="str">
        <f>IF(AND(Tableau1[[#This Row],[ATTRIBUTION]]="Réponse",Tableau1[[#This Row],[A/R envoyé le]]&gt;0),"OUI"," ")</f>
        <v xml:space="preserve"> </v>
      </c>
      <c r="S35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351" s="2">
        <f>IF(Tableau1[[#This Row],[STATUT DE REPONSE]]="TRAITE",MAX(0,Tableau1[[#This Row],[DELAI DE TRAITEMENT]]-Tableau1[[#This Row],[DELAI DE REPONSE]]),$X$1-Tableau1[[#This Row],[Enregistré le]])</f>
        <v>0</v>
      </c>
      <c r="U351" s="2" t="str">
        <f>IF(Tableau1[[#This Row],[DELAI DE SOUFFRANCE]]&gt;0,"Non conforme","Conforme")</f>
        <v>Conforme</v>
      </c>
      <c r="V351" s="2" t="str">
        <f>IF(Tableau1[[#This Row],[Type de courrier]]="Réclamation","Réclamation","")</f>
        <v/>
      </c>
      <c r="X351"/>
      <c r="Y351"/>
    </row>
    <row r="352" spans="2:25" x14ac:dyDescent="0.25">
      <c r="B352" t="s">
        <v>21</v>
      </c>
      <c r="D352">
        <v>21030401</v>
      </c>
      <c r="E352" s="1">
        <v>44362</v>
      </c>
      <c r="F352" s="1">
        <v>44361</v>
      </c>
      <c r="I352" s="1">
        <v>44384</v>
      </c>
      <c r="J352" s="1">
        <v>44917</v>
      </c>
      <c r="L352" t="s">
        <v>11</v>
      </c>
      <c r="M352">
        <f>YEAR(Tableau1[[#This Row],[Enregistré le]])</f>
        <v>2021</v>
      </c>
      <c r="N352" s="2" t="str">
        <f t="shared" si="5"/>
        <v>Réponse</v>
      </c>
      <c r="O352" s="2">
        <f>Tableau1[[#This Row],[Attribué le]]-Tableau1[[#This Row],[Enregistré le]]</f>
        <v>555</v>
      </c>
      <c r="P352" s="3" t="str">
        <f>IF(Tableau1[[#This Row],[ATTRIBUTION]]="Appui","15",IF(Tableau1[[#This Row],[ATTRIBUTION]]="Réponse","30","0"))</f>
        <v>30</v>
      </c>
      <c r="Q352" s="2" t="str">
        <f>IF(OR((Tableau1[[#This Row],[Traité le]]&gt;0),(Tableau1[[#This Row],[A/R envoyé le]]&gt;0)),"TRAITE","NON TRAITE")</f>
        <v>TRAITE</v>
      </c>
      <c r="R352" s="2" t="str">
        <f>IF(AND(Tableau1[[#This Row],[ATTRIBUTION]]="Réponse",Tableau1[[#This Row],[A/R envoyé le]]&gt;0),"OUI"," ")</f>
        <v xml:space="preserve"> </v>
      </c>
      <c r="S35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22</v>
      </c>
      <c r="T352" s="2">
        <f>IF(Tableau1[[#This Row],[STATUT DE REPONSE]]="TRAITE",MAX(0,Tableau1[[#This Row],[DELAI DE TRAITEMENT]]-Tableau1[[#This Row],[DELAI DE REPONSE]]),$X$1-Tableau1[[#This Row],[Enregistré le]])</f>
        <v>0</v>
      </c>
      <c r="U352" s="2" t="str">
        <f>IF(Tableau1[[#This Row],[DELAI DE SOUFFRANCE]]&gt;0,"Non conforme","Conforme")</f>
        <v>Conforme</v>
      </c>
      <c r="V352" s="2" t="str">
        <f>IF(Tableau1[[#This Row],[Type de courrier]]="Réclamation","Réclamation","")</f>
        <v/>
      </c>
      <c r="X352"/>
      <c r="Y352"/>
    </row>
    <row r="353" spans="2:25" x14ac:dyDescent="0.25">
      <c r="B353" t="s">
        <v>21</v>
      </c>
      <c r="D353" t="s">
        <v>47</v>
      </c>
      <c r="E353" s="1">
        <v>44363</v>
      </c>
      <c r="F353" s="1">
        <v>44362</v>
      </c>
      <c r="I353" s="1">
        <v>44414</v>
      </c>
      <c r="J353" s="1">
        <v>44917</v>
      </c>
      <c r="L353" t="s">
        <v>11</v>
      </c>
      <c r="M353">
        <f>YEAR(Tableau1[[#This Row],[Enregistré le]])</f>
        <v>2021</v>
      </c>
      <c r="N353" s="2" t="str">
        <f t="shared" si="5"/>
        <v>Réponse</v>
      </c>
      <c r="O353" s="2">
        <f>Tableau1[[#This Row],[Attribué le]]-Tableau1[[#This Row],[Enregistré le]]</f>
        <v>554</v>
      </c>
      <c r="P353" s="3" t="str">
        <f>IF(Tableau1[[#This Row],[ATTRIBUTION]]="Appui","15",IF(Tableau1[[#This Row],[ATTRIBUTION]]="Réponse","30","0"))</f>
        <v>30</v>
      </c>
      <c r="Q353" s="2" t="str">
        <f>IF(OR((Tableau1[[#This Row],[Traité le]]&gt;0),(Tableau1[[#This Row],[A/R envoyé le]]&gt;0)),"TRAITE","NON TRAITE")</f>
        <v>TRAITE</v>
      </c>
      <c r="R353" s="2" t="str">
        <f>IF(AND(Tableau1[[#This Row],[ATTRIBUTION]]="Réponse",Tableau1[[#This Row],[A/R envoyé le]]&gt;0),"OUI"," ")</f>
        <v xml:space="preserve"> </v>
      </c>
      <c r="S35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51</v>
      </c>
      <c r="T353" s="2">
        <f>IF(Tableau1[[#This Row],[STATUT DE REPONSE]]="TRAITE",MAX(0,Tableau1[[#This Row],[DELAI DE TRAITEMENT]]-Tableau1[[#This Row],[DELAI DE REPONSE]]),$X$1-Tableau1[[#This Row],[Enregistré le]])</f>
        <v>21</v>
      </c>
      <c r="U353" s="2" t="str">
        <f>IF(Tableau1[[#This Row],[DELAI DE SOUFFRANCE]]&gt;0,"Non conforme","Conforme")</f>
        <v>Non conforme</v>
      </c>
      <c r="V353" s="2" t="str">
        <f>IF(Tableau1[[#This Row],[Type de courrier]]="Réclamation","Réclamation","")</f>
        <v/>
      </c>
      <c r="X353"/>
      <c r="Y353"/>
    </row>
    <row r="354" spans="2:25" x14ac:dyDescent="0.25">
      <c r="B354" t="s">
        <v>21</v>
      </c>
      <c r="D354">
        <v>21030849</v>
      </c>
      <c r="E354" s="1">
        <v>44364</v>
      </c>
      <c r="F354" s="1">
        <v>44355</v>
      </c>
      <c r="I354" s="1">
        <v>44382</v>
      </c>
      <c r="J354" s="1">
        <v>44364</v>
      </c>
      <c r="L354" t="s">
        <v>11</v>
      </c>
      <c r="M354">
        <f>YEAR(Tableau1[[#This Row],[Enregistré le]])</f>
        <v>2021</v>
      </c>
      <c r="N354" s="2" t="str">
        <f t="shared" si="5"/>
        <v>Réponse</v>
      </c>
      <c r="O354" s="2">
        <f>Tableau1[[#This Row],[Attribué le]]-Tableau1[[#This Row],[Enregistré le]]</f>
        <v>0</v>
      </c>
      <c r="P354" s="3" t="str">
        <f>IF(Tableau1[[#This Row],[ATTRIBUTION]]="Appui","15",IF(Tableau1[[#This Row],[ATTRIBUTION]]="Réponse","30","0"))</f>
        <v>30</v>
      </c>
      <c r="Q354" s="2" t="str">
        <f>IF(OR((Tableau1[[#This Row],[Traité le]]&gt;0),(Tableau1[[#This Row],[A/R envoyé le]]&gt;0)),"TRAITE","NON TRAITE")</f>
        <v>TRAITE</v>
      </c>
      <c r="R354" s="2" t="str">
        <f>IF(AND(Tableau1[[#This Row],[ATTRIBUTION]]="Réponse",Tableau1[[#This Row],[A/R envoyé le]]&gt;0),"OUI"," ")</f>
        <v xml:space="preserve"> </v>
      </c>
      <c r="S35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18</v>
      </c>
      <c r="T354" s="2">
        <f>IF(Tableau1[[#This Row],[STATUT DE REPONSE]]="TRAITE",MAX(0,Tableau1[[#This Row],[DELAI DE TRAITEMENT]]-Tableau1[[#This Row],[DELAI DE REPONSE]]),$X$1-Tableau1[[#This Row],[Enregistré le]])</f>
        <v>0</v>
      </c>
      <c r="U354" s="2" t="str">
        <f>IF(Tableau1[[#This Row],[DELAI DE SOUFFRANCE]]&gt;0,"Non conforme","Conforme")</f>
        <v>Conforme</v>
      </c>
      <c r="V354" s="2" t="str">
        <f>IF(Tableau1[[#This Row],[Type de courrier]]="Réclamation","Réclamation","")</f>
        <v/>
      </c>
      <c r="X354"/>
      <c r="Y354"/>
    </row>
    <row r="355" spans="2:25" x14ac:dyDescent="0.25">
      <c r="B355" t="s">
        <v>21</v>
      </c>
      <c r="D355">
        <v>21030916</v>
      </c>
      <c r="E355" s="1">
        <v>44365</v>
      </c>
      <c r="F355" s="1">
        <v>44361</v>
      </c>
      <c r="I355" s="1">
        <v>44389</v>
      </c>
      <c r="J355" s="1">
        <v>44379</v>
      </c>
      <c r="L355" t="s">
        <v>11</v>
      </c>
      <c r="M355">
        <f>YEAR(Tableau1[[#This Row],[Enregistré le]])</f>
        <v>2021</v>
      </c>
      <c r="N355" s="2" t="str">
        <f t="shared" si="5"/>
        <v>Réponse</v>
      </c>
      <c r="O355" s="2">
        <f>Tableau1[[#This Row],[Attribué le]]-Tableau1[[#This Row],[Enregistré le]]</f>
        <v>14</v>
      </c>
      <c r="P355" s="3" t="str">
        <f>IF(Tableau1[[#This Row],[ATTRIBUTION]]="Appui","15",IF(Tableau1[[#This Row],[ATTRIBUTION]]="Réponse","30","0"))</f>
        <v>30</v>
      </c>
      <c r="Q355" s="2" t="str">
        <f>IF(OR((Tableau1[[#This Row],[Traité le]]&gt;0),(Tableau1[[#This Row],[A/R envoyé le]]&gt;0)),"TRAITE","NON TRAITE")</f>
        <v>TRAITE</v>
      </c>
      <c r="R355" s="2" t="str">
        <f>IF(AND(Tableau1[[#This Row],[ATTRIBUTION]]="Réponse",Tableau1[[#This Row],[A/R envoyé le]]&gt;0),"OUI"," ")</f>
        <v xml:space="preserve"> </v>
      </c>
      <c r="S35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10</v>
      </c>
      <c r="T355" s="2">
        <f>IF(Tableau1[[#This Row],[STATUT DE REPONSE]]="TRAITE",MAX(0,Tableau1[[#This Row],[DELAI DE TRAITEMENT]]-Tableau1[[#This Row],[DELAI DE REPONSE]]),$X$1-Tableau1[[#This Row],[Enregistré le]])</f>
        <v>0</v>
      </c>
      <c r="U355" s="2" t="str">
        <f>IF(Tableau1[[#This Row],[DELAI DE SOUFFRANCE]]&gt;0,"Non conforme","Conforme")</f>
        <v>Conforme</v>
      </c>
      <c r="V355" s="2" t="str">
        <f>IF(Tableau1[[#This Row],[Type de courrier]]="Réclamation","Réclamation","")</f>
        <v/>
      </c>
      <c r="X355"/>
      <c r="Y355"/>
    </row>
    <row r="356" spans="2:25" x14ac:dyDescent="0.25">
      <c r="B356" t="s">
        <v>21</v>
      </c>
      <c r="D356">
        <v>21031350</v>
      </c>
      <c r="E356" s="1">
        <v>44369</v>
      </c>
      <c r="F356" s="1">
        <v>44361</v>
      </c>
      <c r="I356" s="1">
        <v>44390</v>
      </c>
      <c r="J356" s="1">
        <v>44370</v>
      </c>
      <c r="L356" t="s">
        <v>11</v>
      </c>
      <c r="M356">
        <f>YEAR(Tableau1[[#This Row],[Enregistré le]])</f>
        <v>2021</v>
      </c>
      <c r="N356" s="2" t="str">
        <f t="shared" si="5"/>
        <v>Réponse</v>
      </c>
      <c r="O356" s="2">
        <f>Tableau1[[#This Row],[Attribué le]]-Tableau1[[#This Row],[Enregistré le]]</f>
        <v>1</v>
      </c>
      <c r="P356" s="3" t="str">
        <f>IF(Tableau1[[#This Row],[ATTRIBUTION]]="Appui","15",IF(Tableau1[[#This Row],[ATTRIBUTION]]="Réponse","30","0"))</f>
        <v>30</v>
      </c>
      <c r="Q356" s="2" t="str">
        <f>IF(OR((Tableau1[[#This Row],[Traité le]]&gt;0),(Tableau1[[#This Row],[A/R envoyé le]]&gt;0)),"TRAITE","NON TRAITE")</f>
        <v>TRAITE</v>
      </c>
      <c r="R356" s="2" t="str">
        <f>IF(AND(Tableau1[[#This Row],[ATTRIBUTION]]="Réponse",Tableau1[[#This Row],[A/R envoyé le]]&gt;0),"OUI"," ")</f>
        <v xml:space="preserve"> </v>
      </c>
      <c r="S35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20</v>
      </c>
      <c r="T356" s="2">
        <f>IF(Tableau1[[#This Row],[STATUT DE REPONSE]]="TRAITE",MAX(0,Tableau1[[#This Row],[DELAI DE TRAITEMENT]]-Tableau1[[#This Row],[DELAI DE REPONSE]]),$X$1-Tableau1[[#This Row],[Enregistré le]])</f>
        <v>0</v>
      </c>
      <c r="U356" s="2" t="str">
        <f>IF(Tableau1[[#This Row],[DELAI DE SOUFFRANCE]]&gt;0,"Non conforme","Conforme")</f>
        <v>Conforme</v>
      </c>
      <c r="V356" s="2" t="str">
        <f>IF(Tableau1[[#This Row],[Type de courrier]]="Réclamation","Réclamation","")</f>
        <v/>
      </c>
      <c r="X356"/>
      <c r="Y356"/>
    </row>
    <row r="357" spans="2:25" x14ac:dyDescent="0.25">
      <c r="B357" t="s">
        <v>21</v>
      </c>
      <c r="D357">
        <v>21031356</v>
      </c>
      <c r="E357" s="1">
        <v>44369</v>
      </c>
      <c r="F357" s="1">
        <v>44362</v>
      </c>
      <c r="I357" s="1">
        <v>44384</v>
      </c>
      <c r="J357" s="1">
        <v>44369</v>
      </c>
      <c r="L357" t="s">
        <v>12</v>
      </c>
      <c r="M357">
        <f>YEAR(Tableau1[[#This Row],[Enregistré le]])</f>
        <v>2021</v>
      </c>
      <c r="N357" s="2" t="str">
        <f t="shared" si="5"/>
        <v>Réponse</v>
      </c>
      <c r="O357" s="2">
        <f>Tableau1[[#This Row],[Attribué le]]-Tableau1[[#This Row],[Enregistré le]]</f>
        <v>0</v>
      </c>
      <c r="P357" s="3" t="str">
        <f>IF(Tableau1[[#This Row],[ATTRIBUTION]]="Appui","15",IF(Tableau1[[#This Row],[ATTRIBUTION]]="Réponse","30","0"))</f>
        <v>30</v>
      </c>
      <c r="Q357" s="2" t="str">
        <f>IF(OR((Tableau1[[#This Row],[Traité le]]&gt;0),(Tableau1[[#This Row],[A/R envoyé le]]&gt;0)),"TRAITE","NON TRAITE")</f>
        <v>TRAITE</v>
      </c>
      <c r="R357" s="2" t="str">
        <f>IF(AND(Tableau1[[#This Row],[ATTRIBUTION]]="Réponse",Tableau1[[#This Row],[A/R envoyé le]]&gt;0),"OUI"," ")</f>
        <v xml:space="preserve"> </v>
      </c>
      <c r="S35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15</v>
      </c>
      <c r="T357" s="2">
        <f>IF(Tableau1[[#This Row],[STATUT DE REPONSE]]="TRAITE",MAX(0,Tableau1[[#This Row],[DELAI DE TRAITEMENT]]-Tableau1[[#This Row],[DELAI DE REPONSE]]),$X$1-Tableau1[[#This Row],[Enregistré le]])</f>
        <v>0</v>
      </c>
      <c r="U357" s="2" t="str">
        <f>IF(Tableau1[[#This Row],[DELAI DE SOUFFRANCE]]&gt;0,"Non conforme","Conforme")</f>
        <v>Conforme</v>
      </c>
      <c r="V357" s="2" t="str">
        <f>IF(Tableau1[[#This Row],[Type de courrier]]="Réclamation","Réclamation","")</f>
        <v/>
      </c>
      <c r="X357"/>
      <c r="Y357"/>
    </row>
    <row r="358" spans="2:25" x14ac:dyDescent="0.25">
      <c r="B358" t="s">
        <v>21</v>
      </c>
      <c r="D358">
        <v>21033499</v>
      </c>
      <c r="E358" s="1">
        <v>44371</v>
      </c>
      <c r="F358" s="1">
        <v>44364</v>
      </c>
      <c r="I358" s="1">
        <v>44377</v>
      </c>
      <c r="J358" s="1">
        <v>44371</v>
      </c>
      <c r="L358" t="s">
        <v>11</v>
      </c>
      <c r="M358">
        <f>YEAR(Tableau1[[#This Row],[Enregistré le]])</f>
        <v>2021</v>
      </c>
      <c r="N358" s="2" t="str">
        <f t="shared" si="5"/>
        <v>Réponse</v>
      </c>
      <c r="O358" s="2">
        <f>Tableau1[[#This Row],[Attribué le]]-Tableau1[[#This Row],[Enregistré le]]</f>
        <v>0</v>
      </c>
      <c r="P358" s="3" t="str">
        <f>IF(Tableau1[[#This Row],[ATTRIBUTION]]="Appui","15",IF(Tableau1[[#This Row],[ATTRIBUTION]]="Réponse","30","0"))</f>
        <v>30</v>
      </c>
      <c r="Q358" s="2" t="str">
        <f>IF(OR((Tableau1[[#This Row],[Traité le]]&gt;0),(Tableau1[[#This Row],[A/R envoyé le]]&gt;0)),"TRAITE","NON TRAITE")</f>
        <v>TRAITE</v>
      </c>
      <c r="R358" s="2" t="str">
        <f>IF(AND(Tableau1[[#This Row],[ATTRIBUTION]]="Réponse",Tableau1[[#This Row],[A/R envoyé le]]&gt;0),"OUI"," ")</f>
        <v xml:space="preserve"> </v>
      </c>
      <c r="S35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</v>
      </c>
      <c r="T358" s="2">
        <f>IF(Tableau1[[#This Row],[STATUT DE REPONSE]]="TRAITE",MAX(0,Tableau1[[#This Row],[DELAI DE TRAITEMENT]]-Tableau1[[#This Row],[DELAI DE REPONSE]]),$X$1-Tableau1[[#This Row],[Enregistré le]])</f>
        <v>0</v>
      </c>
      <c r="U358" s="2" t="str">
        <f>IF(Tableau1[[#This Row],[DELAI DE SOUFFRANCE]]&gt;0,"Non conforme","Conforme")</f>
        <v>Conforme</v>
      </c>
      <c r="V358" s="2" t="str">
        <f>IF(Tableau1[[#This Row],[Type de courrier]]="Réclamation","Réclamation","")</f>
        <v/>
      </c>
      <c r="X358"/>
      <c r="Y358"/>
    </row>
    <row r="359" spans="2:25" x14ac:dyDescent="0.25">
      <c r="B359" t="s">
        <v>21</v>
      </c>
      <c r="D359">
        <v>21033624</v>
      </c>
      <c r="E359" s="1">
        <v>44372</v>
      </c>
      <c r="F359" s="1">
        <v>44278</v>
      </c>
      <c r="I359" s="1">
        <v>44456</v>
      </c>
      <c r="J359" s="1">
        <v>44372</v>
      </c>
      <c r="L359" t="s">
        <v>12</v>
      </c>
      <c r="M359">
        <f>YEAR(Tableau1[[#This Row],[Enregistré le]])</f>
        <v>2021</v>
      </c>
      <c r="N359" s="2" t="str">
        <f t="shared" si="5"/>
        <v>Réponse</v>
      </c>
      <c r="O359" s="2">
        <f>Tableau1[[#This Row],[Attribué le]]-Tableau1[[#This Row],[Enregistré le]]</f>
        <v>0</v>
      </c>
      <c r="P359" s="3" t="str">
        <f>IF(Tableau1[[#This Row],[ATTRIBUTION]]="Appui","15",IF(Tableau1[[#This Row],[ATTRIBUTION]]="Réponse","30","0"))</f>
        <v>30</v>
      </c>
      <c r="Q359" s="2" t="str">
        <f>IF(OR((Tableau1[[#This Row],[Traité le]]&gt;0),(Tableau1[[#This Row],[A/R envoyé le]]&gt;0)),"TRAITE","NON TRAITE")</f>
        <v>TRAITE</v>
      </c>
      <c r="R359" s="2" t="str">
        <f>IF(AND(Tableau1[[#This Row],[ATTRIBUTION]]="Réponse",Tableau1[[#This Row],[A/R envoyé le]]&gt;0),"OUI"," ")</f>
        <v xml:space="preserve"> </v>
      </c>
      <c r="S35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84</v>
      </c>
      <c r="T359" s="2">
        <f>IF(Tableau1[[#This Row],[STATUT DE REPONSE]]="TRAITE",MAX(0,Tableau1[[#This Row],[DELAI DE TRAITEMENT]]-Tableau1[[#This Row],[DELAI DE REPONSE]]),$X$1-Tableau1[[#This Row],[Enregistré le]])</f>
        <v>54</v>
      </c>
      <c r="U359" s="2" t="str">
        <f>IF(Tableau1[[#This Row],[DELAI DE SOUFFRANCE]]&gt;0,"Non conforme","Conforme")</f>
        <v>Non conforme</v>
      </c>
      <c r="V359" s="2" t="str">
        <f>IF(Tableau1[[#This Row],[Type de courrier]]="Réclamation","Réclamation","")</f>
        <v/>
      </c>
      <c r="X359"/>
      <c r="Y359"/>
    </row>
    <row r="360" spans="2:25" x14ac:dyDescent="0.25">
      <c r="B360" t="s">
        <v>21</v>
      </c>
      <c r="D360">
        <v>21033633</v>
      </c>
      <c r="E360" s="1">
        <v>44372</v>
      </c>
      <c r="F360" s="1">
        <v>44336</v>
      </c>
      <c r="I360" s="1">
        <v>44564</v>
      </c>
      <c r="J360" s="1">
        <v>44564</v>
      </c>
      <c r="L360" t="s">
        <v>11</v>
      </c>
      <c r="M360">
        <f>YEAR(Tableau1[[#This Row],[Enregistré le]])</f>
        <v>2021</v>
      </c>
      <c r="N360" s="2" t="str">
        <f t="shared" si="5"/>
        <v>Réponse</v>
      </c>
      <c r="O360" s="2">
        <f>Tableau1[[#This Row],[Attribué le]]-Tableau1[[#This Row],[Enregistré le]]</f>
        <v>192</v>
      </c>
      <c r="P360" s="3" t="str">
        <f>IF(Tableau1[[#This Row],[ATTRIBUTION]]="Appui","15",IF(Tableau1[[#This Row],[ATTRIBUTION]]="Réponse","30","0"))</f>
        <v>30</v>
      </c>
      <c r="Q360" s="2" t="str">
        <f>IF(OR((Tableau1[[#This Row],[Traité le]]&gt;0),(Tableau1[[#This Row],[A/R envoyé le]]&gt;0)),"TRAITE","NON TRAITE")</f>
        <v>TRAITE</v>
      </c>
      <c r="R360" s="2" t="str">
        <f>IF(AND(Tableau1[[#This Row],[ATTRIBUTION]]="Réponse",Tableau1[[#This Row],[A/R envoyé le]]&gt;0),"OUI"," ")</f>
        <v xml:space="preserve"> </v>
      </c>
      <c r="S36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192</v>
      </c>
      <c r="T360" s="2">
        <f>IF(Tableau1[[#This Row],[STATUT DE REPONSE]]="TRAITE",MAX(0,Tableau1[[#This Row],[DELAI DE TRAITEMENT]]-Tableau1[[#This Row],[DELAI DE REPONSE]]),$X$1-Tableau1[[#This Row],[Enregistré le]])</f>
        <v>162</v>
      </c>
      <c r="U360" s="2" t="str">
        <f>IF(Tableau1[[#This Row],[DELAI DE SOUFFRANCE]]&gt;0,"Non conforme","Conforme")</f>
        <v>Non conforme</v>
      </c>
      <c r="V360" s="2" t="str">
        <f>IF(Tableau1[[#This Row],[Type de courrier]]="Réclamation","Réclamation","")</f>
        <v/>
      </c>
      <c r="X360"/>
      <c r="Y360"/>
    </row>
    <row r="361" spans="2:25" x14ac:dyDescent="0.25">
      <c r="B361" t="s">
        <v>21</v>
      </c>
      <c r="D361" t="s">
        <v>48</v>
      </c>
      <c r="E361" s="1">
        <v>44375</v>
      </c>
      <c r="F361" s="1">
        <v>44369</v>
      </c>
      <c r="I361" s="1">
        <v>44578</v>
      </c>
      <c r="J361" s="1">
        <v>44917</v>
      </c>
      <c r="L361" t="s">
        <v>11</v>
      </c>
      <c r="M361">
        <f>YEAR(Tableau1[[#This Row],[Enregistré le]])</f>
        <v>2021</v>
      </c>
      <c r="N361" s="2" t="str">
        <f t="shared" si="5"/>
        <v>Réponse</v>
      </c>
      <c r="O361" s="2">
        <f>Tableau1[[#This Row],[Attribué le]]-Tableau1[[#This Row],[Enregistré le]]</f>
        <v>542</v>
      </c>
      <c r="P361" s="3" t="str">
        <f>IF(Tableau1[[#This Row],[ATTRIBUTION]]="Appui","15",IF(Tableau1[[#This Row],[ATTRIBUTION]]="Réponse","30","0"))</f>
        <v>30</v>
      </c>
      <c r="Q361" s="2" t="str">
        <f>IF(OR((Tableau1[[#This Row],[Traité le]]&gt;0),(Tableau1[[#This Row],[A/R envoyé le]]&gt;0)),"TRAITE","NON TRAITE")</f>
        <v>TRAITE</v>
      </c>
      <c r="R361" s="2" t="str">
        <f>IF(AND(Tableau1[[#This Row],[ATTRIBUTION]]="Réponse",Tableau1[[#This Row],[A/R envoyé le]]&gt;0),"OUI"," ")</f>
        <v xml:space="preserve"> </v>
      </c>
      <c r="S36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203</v>
      </c>
      <c r="T361" s="2">
        <f>IF(Tableau1[[#This Row],[STATUT DE REPONSE]]="TRAITE",MAX(0,Tableau1[[#This Row],[DELAI DE TRAITEMENT]]-Tableau1[[#This Row],[DELAI DE REPONSE]]),$X$1-Tableau1[[#This Row],[Enregistré le]])</f>
        <v>173</v>
      </c>
      <c r="U361" s="2" t="str">
        <f>IF(Tableau1[[#This Row],[DELAI DE SOUFFRANCE]]&gt;0,"Non conforme","Conforme")</f>
        <v>Non conforme</v>
      </c>
      <c r="V361" s="2" t="str">
        <f>IF(Tableau1[[#This Row],[Type de courrier]]="Réclamation","Réclamation","")</f>
        <v/>
      </c>
      <c r="X361"/>
      <c r="Y361"/>
    </row>
    <row r="362" spans="2:25" x14ac:dyDescent="0.25">
      <c r="B362" t="s">
        <v>21</v>
      </c>
      <c r="D362">
        <v>21034205</v>
      </c>
      <c r="E362" s="1">
        <v>44376</v>
      </c>
      <c r="F362" s="1">
        <v>44368</v>
      </c>
      <c r="I362" s="1">
        <v>44376</v>
      </c>
      <c r="J362" s="1">
        <v>44376</v>
      </c>
      <c r="L362" t="s">
        <v>11</v>
      </c>
      <c r="M362">
        <f>YEAR(Tableau1[[#This Row],[Enregistré le]])</f>
        <v>2021</v>
      </c>
      <c r="N362" s="2" t="str">
        <f t="shared" si="5"/>
        <v>Réponse</v>
      </c>
      <c r="O362" s="2">
        <f>Tableau1[[#This Row],[Attribué le]]-Tableau1[[#This Row],[Enregistré le]]</f>
        <v>0</v>
      </c>
      <c r="P362" s="3" t="str">
        <f>IF(Tableau1[[#This Row],[ATTRIBUTION]]="Appui","15",IF(Tableau1[[#This Row],[ATTRIBUTION]]="Réponse","30","0"))</f>
        <v>30</v>
      </c>
      <c r="Q362" s="2" t="str">
        <f>IF(OR((Tableau1[[#This Row],[Traité le]]&gt;0),(Tableau1[[#This Row],[A/R envoyé le]]&gt;0)),"TRAITE","NON TRAITE")</f>
        <v>TRAITE</v>
      </c>
      <c r="R362" s="2" t="str">
        <f>IF(AND(Tableau1[[#This Row],[ATTRIBUTION]]="Réponse",Tableau1[[#This Row],[A/R envoyé le]]&gt;0),"OUI"," ")</f>
        <v xml:space="preserve"> </v>
      </c>
      <c r="S36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362" s="2">
        <f>IF(Tableau1[[#This Row],[STATUT DE REPONSE]]="TRAITE",MAX(0,Tableau1[[#This Row],[DELAI DE TRAITEMENT]]-Tableau1[[#This Row],[DELAI DE REPONSE]]),$X$1-Tableau1[[#This Row],[Enregistré le]])</f>
        <v>0</v>
      </c>
      <c r="U362" s="2" t="str">
        <f>IF(Tableau1[[#This Row],[DELAI DE SOUFFRANCE]]&gt;0,"Non conforme","Conforme")</f>
        <v>Conforme</v>
      </c>
      <c r="V362" s="2" t="str">
        <f>IF(Tableau1[[#This Row],[Type de courrier]]="Réclamation","Réclamation","")</f>
        <v/>
      </c>
      <c r="X362"/>
      <c r="Y362"/>
    </row>
    <row r="363" spans="2:25" x14ac:dyDescent="0.25">
      <c r="B363" t="s">
        <v>21</v>
      </c>
      <c r="D363">
        <v>21034586</v>
      </c>
      <c r="E363" s="1">
        <v>44377</v>
      </c>
      <c r="F363" s="1">
        <v>44371</v>
      </c>
      <c r="I363" s="1">
        <v>44469</v>
      </c>
      <c r="J363" s="1">
        <v>44377</v>
      </c>
      <c r="L363" t="s">
        <v>12</v>
      </c>
      <c r="M363">
        <f>YEAR(Tableau1[[#This Row],[Enregistré le]])</f>
        <v>2021</v>
      </c>
      <c r="N363" s="2" t="str">
        <f t="shared" si="5"/>
        <v>Réponse</v>
      </c>
      <c r="O363" s="2">
        <f>Tableau1[[#This Row],[Attribué le]]-Tableau1[[#This Row],[Enregistré le]]</f>
        <v>0</v>
      </c>
      <c r="P363" s="3" t="str">
        <f>IF(Tableau1[[#This Row],[ATTRIBUTION]]="Appui","15",IF(Tableau1[[#This Row],[ATTRIBUTION]]="Réponse","30","0"))</f>
        <v>30</v>
      </c>
      <c r="Q363" s="2" t="str">
        <f>IF(OR((Tableau1[[#This Row],[Traité le]]&gt;0),(Tableau1[[#This Row],[A/R envoyé le]]&gt;0)),"TRAITE","NON TRAITE")</f>
        <v>TRAITE</v>
      </c>
      <c r="R363" s="2" t="str">
        <f>IF(AND(Tableau1[[#This Row],[ATTRIBUTION]]="Réponse",Tableau1[[#This Row],[A/R envoyé le]]&gt;0),"OUI"," ")</f>
        <v xml:space="preserve"> </v>
      </c>
      <c r="S36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92</v>
      </c>
      <c r="T363" s="2">
        <f>IF(Tableau1[[#This Row],[STATUT DE REPONSE]]="TRAITE",MAX(0,Tableau1[[#This Row],[DELAI DE TRAITEMENT]]-Tableau1[[#This Row],[DELAI DE REPONSE]]),$X$1-Tableau1[[#This Row],[Enregistré le]])</f>
        <v>62</v>
      </c>
      <c r="U363" s="2" t="str">
        <f>IF(Tableau1[[#This Row],[DELAI DE SOUFFRANCE]]&gt;0,"Non conforme","Conforme")</f>
        <v>Non conforme</v>
      </c>
      <c r="V363" s="2" t="str">
        <f>IF(Tableau1[[#This Row],[Type de courrier]]="Réclamation","Réclamation","")</f>
        <v/>
      </c>
      <c r="X363"/>
      <c r="Y363"/>
    </row>
    <row r="364" spans="2:25" x14ac:dyDescent="0.25">
      <c r="B364" t="s">
        <v>21</v>
      </c>
      <c r="D364">
        <v>21034587</v>
      </c>
      <c r="E364" s="1">
        <v>44377</v>
      </c>
      <c r="F364" s="1">
        <v>44376</v>
      </c>
      <c r="I364" s="1">
        <v>44432</v>
      </c>
      <c r="J364" s="1">
        <v>44389</v>
      </c>
      <c r="L364" t="s">
        <v>11</v>
      </c>
      <c r="M364">
        <f>YEAR(Tableau1[[#This Row],[Enregistré le]])</f>
        <v>2021</v>
      </c>
      <c r="N364" s="2" t="str">
        <f t="shared" si="5"/>
        <v>Réponse</v>
      </c>
      <c r="O364" s="2">
        <f>Tableau1[[#This Row],[Attribué le]]-Tableau1[[#This Row],[Enregistré le]]</f>
        <v>12</v>
      </c>
      <c r="P364" s="3" t="str">
        <f>IF(Tableau1[[#This Row],[ATTRIBUTION]]="Appui","15",IF(Tableau1[[#This Row],[ATTRIBUTION]]="Réponse","30","0"))</f>
        <v>30</v>
      </c>
      <c r="Q364" s="2" t="str">
        <f>IF(OR((Tableau1[[#This Row],[Traité le]]&gt;0),(Tableau1[[#This Row],[A/R envoyé le]]&gt;0)),"TRAITE","NON TRAITE")</f>
        <v>TRAITE</v>
      </c>
      <c r="R364" s="2" t="str">
        <f>IF(AND(Tableau1[[#This Row],[ATTRIBUTION]]="Réponse",Tableau1[[#This Row],[A/R envoyé le]]&gt;0),"OUI"," ")</f>
        <v xml:space="preserve"> </v>
      </c>
      <c r="S36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43</v>
      </c>
      <c r="T364" s="2">
        <f>IF(Tableau1[[#This Row],[STATUT DE REPONSE]]="TRAITE",MAX(0,Tableau1[[#This Row],[DELAI DE TRAITEMENT]]-Tableau1[[#This Row],[DELAI DE REPONSE]]),$X$1-Tableau1[[#This Row],[Enregistré le]])</f>
        <v>13</v>
      </c>
      <c r="U364" s="2" t="str">
        <f>IF(Tableau1[[#This Row],[DELAI DE SOUFFRANCE]]&gt;0,"Non conforme","Conforme")</f>
        <v>Non conforme</v>
      </c>
      <c r="V364" s="2" t="str">
        <f>IF(Tableau1[[#This Row],[Type de courrier]]="Réclamation","Réclamation","")</f>
        <v/>
      </c>
      <c r="X364"/>
      <c r="Y364"/>
    </row>
    <row r="365" spans="2:25" x14ac:dyDescent="0.25">
      <c r="B365" t="s">
        <v>21</v>
      </c>
      <c r="D365">
        <v>21037202</v>
      </c>
      <c r="E365" s="1">
        <v>44392</v>
      </c>
      <c r="F365" s="1">
        <v>44385</v>
      </c>
      <c r="I365" s="1">
        <v>44434</v>
      </c>
      <c r="J365" s="1">
        <v>44917</v>
      </c>
      <c r="L365" t="s">
        <v>11</v>
      </c>
      <c r="M365">
        <f>YEAR(Tableau1[[#This Row],[Enregistré le]])</f>
        <v>2021</v>
      </c>
      <c r="N365" s="2" t="str">
        <f t="shared" si="5"/>
        <v>Réponse</v>
      </c>
      <c r="O365" s="2">
        <f>Tableau1[[#This Row],[Attribué le]]-Tableau1[[#This Row],[Enregistré le]]</f>
        <v>525</v>
      </c>
      <c r="P365" s="3" t="str">
        <f>IF(Tableau1[[#This Row],[ATTRIBUTION]]="Appui","15",IF(Tableau1[[#This Row],[ATTRIBUTION]]="Réponse","30","0"))</f>
        <v>30</v>
      </c>
      <c r="Q365" s="2" t="str">
        <f>IF(OR((Tableau1[[#This Row],[Traité le]]&gt;0),(Tableau1[[#This Row],[A/R envoyé le]]&gt;0)),"TRAITE","NON TRAITE")</f>
        <v>TRAITE</v>
      </c>
      <c r="R365" s="2" t="str">
        <f>IF(AND(Tableau1[[#This Row],[ATTRIBUTION]]="Réponse",Tableau1[[#This Row],[A/R envoyé le]]&gt;0),"OUI"," ")</f>
        <v xml:space="preserve"> </v>
      </c>
      <c r="S36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42</v>
      </c>
      <c r="T365" s="2">
        <f>IF(Tableau1[[#This Row],[STATUT DE REPONSE]]="TRAITE",MAX(0,Tableau1[[#This Row],[DELAI DE TRAITEMENT]]-Tableau1[[#This Row],[DELAI DE REPONSE]]),$X$1-Tableau1[[#This Row],[Enregistré le]])</f>
        <v>12</v>
      </c>
      <c r="U365" s="2" t="str">
        <f>IF(Tableau1[[#This Row],[DELAI DE SOUFFRANCE]]&gt;0,"Non conforme","Conforme")</f>
        <v>Non conforme</v>
      </c>
      <c r="V365" s="2" t="str">
        <f>IF(Tableau1[[#This Row],[Type de courrier]]="Réclamation","Réclamation","")</f>
        <v/>
      </c>
      <c r="X365"/>
      <c r="Y365"/>
    </row>
    <row r="366" spans="2:25" x14ac:dyDescent="0.25">
      <c r="B366" t="s">
        <v>21</v>
      </c>
      <c r="D366">
        <v>21038925</v>
      </c>
      <c r="E366" s="1">
        <v>44404</v>
      </c>
      <c r="F366" s="1">
        <v>44403</v>
      </c>
      <c r="I366" s="1">
        <v>44407</v>
      </c>
      <c r="J366" s="1">
        <v>44407</v>
      </c>
      <c r="L366" t="s">
        <v>11</v>
      </c>
      <c r="M366">
        <f>YEAR(Tableau1[[#This Row],[Enregistré le]])</f>
        <v>2021</v>
      </c>
      <c r="N366" s="2" t="str">
        <f t="shared" si="5"/>
        <v>Réponse</v>
      </c>
      <c r="O366" s="2">
        <f>Tableau1[[#This Row],[Attribué le]]-Tableau1[[#This Row],[Enregistré le]]</f>
        <v>3</v>
      </c>
      <c r="P366" s="3" t="str">
        <f>IF(Tableau1[[#This Row],[ATTRIBUTION]]="Appui","15",IF(Tableau1[[#This Row],[ATTRIBUTION]]="Réponse","30","0"))</f>
        <v>30</v>
      </c>
      <c r="Q366" s="2" t="str">
        <f>IF(OR((Tableau1[[#This Row],[Traité le]]&gt;0),(Tableau1[[#This Row],[A/R envoyé le]]&gt;0)),"TRAITE","NON TRAITE")</f>
        <v>TRAITE</v>
      </c>
      <c r="R366" s="2" t="str">
        <f>IF(AND(Tableau1[[#This Row],[ATTRIBUTION]]="Réponse",Tableau1[[#This Row],[A/R envoyé le]]&gt;0),"OUI"," ")</f>
        <v xml:space="preserve"> </v>
      </c>
      <c r="S36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</v>
      </c>
      <c r="T366" s="2">
        <f>IF(Tableau1[[#This Row],[STATUT DE REPONSE]]="TRAITE",MAX(0,Tableau1[[#This Row],[DELAI DE TRAITEMENT]]-Tableau1[[#This Row],[DELAI DE REPONSE]]),$X$1-Tableau1[[#This Row],[Enregistré le]])</f>
        <v>0</v>
      </c>
      <c r="U366" s="2" t="str">
        <f>IF(Tableau1[[#This Row],[DELAI DE SOUFFRANCE]]&gt;0,"Non conforme","Conforme")</f>
        <v>Conforme</v>
      </c>
      <c r="V366" s="2" t="str">
        <f>IF(Tableau1[[#This Row],[Type de courrier]]="Réclamation","Réclamation","")</f>
        <v/>
      </c>
      <c r="X366"/>
      <c r="Y366"/>
    </row>
    <row r="367" spans="2:25" x14ac:dyDescent="0.25">
      <c r="B367" t="s">
        <v>21</v>
      </c>
      <c r="D367">
        <v>21038933</v>
      </c>
      <c r="E367" s="1">
        <v>44404</v>
      </c>
      <c r="F367" s="1">
        <v>44376</v>
      </c>
      <c r="I367" s="1">
        <v>44446</v>
      </c>
      <c r="J367" s="1">
        <v>44404</v>
      </c>
      <c r="L367" t="s">
        <v>11</v>
      </c>
      <c r="M367">
        <f>YEAR(Tableau1[[#This Row],[Enregistré le]])</f>
        <v>2021</v>
      </c>
      <c r="N367" s="2" t="str">
        <f t="shared" si="5"/>
        <v>Réponse</v>
      </c>
      <c r="O367" s="2">
        <f>Tableau1[[#This Row],[Attribué le]]-Tableau1[[#This Row],[Enregistré le]]</f>
        <v>0</v>
      </c>
      <c r="P367" s="3" t="str">
        <f>IF(Tableau1[[#This Row],[ATTRIBUTION]]="Appui","15",IF(Tableau1[[#This Row],[ATTRIBUTION]]="Réponse","30","0"))</f>
        <v>30</v>
      </c>
      <c r="Q367" s="2" t="str">
        <f>IF(OR((Tableau1[[#This Row],[Traité le]]&gt;0),(Tableau1[[#This Row],[A/R envoyé le]]&gt;0)),"TRAITE","NON TRAITE")</f>
        <v>TRAITE</v>
      </c>
      <c r="R367" s="2" t="str">
        <f>IF(AND(Tableau1[[#This Row],[ATTRIBUTION]]="Réponse",Tableau1[[#This Row],[A/R envoyé le]]&gt;0),"OUI"," ")</f>
        <v xml:space="preserve"> </v>
      </c>
      <c r="S36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42</v>
      </c>
      <c r="T367" s="2">
        <f>IF(Tableau1[[#This Row],[STATUT DE REPONSE]]="TRAITE",MAX(0,Tableau1[[#This Row],[DELAI DE TRAITEMENT]]-Tableau1[[#This Row],[DELAI DE REPONSE]]),$X$1-Tableau1[[#This Row],[Enregistré le]])</f>
        <v>12</v>
      </c>
      <c r="U367" s="2" t="str">
        <f>IF(Tableau1[[#This Row],[DELAI DE SOUFFRANCE]]&gt;0,"Non conforme","Conforme")</f>
        <v>Non conforme</v>
      </c>
      <c r="V367" s="2" t="str">
        <f>IF(Tableau1[[#This Row],[Type de courrier]]="Réclamation","Réclamation","")</f>
        <v/>
      </c>
      <c r="X367"/>
      <c r="Y367"/>
    </row>
    <row r="368" spans="2:25" x14ac:dyDescent="0.25">
      <c r="B368" t="s">
        <v>21</v>
      </c>
      <c r="D368">
        <v>21039246</v>
      </c>
      <c r="E368" s="1">
        <v>44405</v>
      </c>
      <c r="F368" s="1">
        <v>44405</v>
      </c>
      <c r="I368" s="1">
        <v>44456</v>
      </c>
      <c r="J368" s="1">
        <v>44564</v>
      </c>
      <c r="L368" t="s">
        <v>11</v>
      </c>
      <c r="M368">
        <f>YEAR(Tableau1[[#This Row],[Enregistré le]])</f>
        <v>2021</v>
      </c>
      <c r="N368" s="2" t="str">
        <f t="shared" si="5"/>
        <v>Réponse</v>
      </c>
      <c r="O368" s="2">
        <f>Tableau1[[#This Row],[Attribué le]]-Tableau1[[#This Row],[Enregistré le]]</f>
        <v>159</v>
      </c>
      <c r="P368" s="3" t="str">
        <f>IF(Tableau1[[#This Row],[ATTRIBUTION]]="Appui","15",IF(Tableau1[[#This Row],[ATTRIBUTION]]="Réponse","30","0"))</f>
        <v>30</v>
      </c>
      <c r="Q368" s="2" t="str">
        <f>IF(OR((Tableau1[[#This Row],[Traité le]]&gt;0),(Tableau1[[#This Row],[A/R envoyé le]]&gt;0)),"TRAITE","NON TRAITE")</f>
        <v>TRAITE</v>
      </c>
      <c r="R368" s="2" t="str">
        <f>IF(AND(Tableau1[[#This Row],[ATTRIBUTION]]="Réponse",Tableau1[[#This Row],[A/R envoyé le]]&gt;0),"OUI"," ")</f>
        <v xml:space="preserve"> </v>
      </c>
      <c r="S36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51</v>
      </c>
      <c r="T368" s="2">
        <f>IF(Tableau1[[#This Row],[STATUT DE REPONSE]]="TRAITE",MAX(0,Tableau1[[#This Row],[DELAI DE TRAITEMENT]]-Tableau1[[#This Row],[DELAI DE REPONSE]]),$X$1-Tableau1[[#This Row],[Enregistré le]])</f>
        <v>21</v>
      </c>
      <c r="U368" s="2" t="str">
        <f>IF(Tableau1[[#This Row],[DELAI DE SOUFFRANCE]]&gt;0,"Non conforme","Conforme")</f>
        <v>Non conforme</v>
      </c>
      <c r="V368" s="2" t="str">
        <f>IF(Tableau1[[#This Row],[Type de courrier]]="Réclamation","Réclamation","")</f>
        <v/>
      </c>
      <c r="X368"/>
      <c r="Y368"/>
    </row>
    <row r="369" spans="2:25" x14ac:dyDescent="0.25">
      <c r="B369" t="s">
        <v>21</v>
      </c>
      <c r="D369">
        <v>21039572</v>
      </c>
      <c r="E369" s="1">
        <v>44407</v>
      </c>
      <c r="F369" s="1">
        <v>44403</v>
      </c>
      <c r="I369" s="1">
        <v>44442</v>
      </c>
      <c r="J369" s="1">
        <v>44917</v>
      </c>
      <c r="L369" t="s">
        <v>11</v>
      </c>
      <c r="M369">
        <f>YEAR(Tableau1[[#This Row],[Enregistré le]])</f>
        <v>2021</v>
      </c>
      <c r="N369" s="2" t="str">
        <f t="shared" si="5"/>
        <v>Réponse</v>
      </c>
      <c r="O369" s="2">
        <f>Tableau1[[#This Row],[Attribué le]]-Tableau1[[#This Row],[Enregistré le]]</f>
        <v>510</v>
      </c>
      <c r="P369" s="3" t="str">
        <f>IF(Tableau1[[#This Row],[ATTRIBUTION]]="Appui","15",IF(Tableau1[[#This Row],[ATTRIBUTION]]="Réponse","30","0"))</f>
        <v>30</v>
      </c>
      <c r="Q369" s="2" t="str">
        <f>IF(OR((Tableau1[[#This Row],[Traité le]]&gt;0),(Tableau1[[#This Row],[A/R envoyé le]]&gt;0)),"TRAITE","NON TRAITE")</f>
        <v>TRAITE</v>
      </c>
      <c r="R369" s="2" t="str">
        <f>IF(AND(Tableau1[[#This Row],[ATTRIBUTION]]="Réponse",Tableau1[[#This Row],[A/R envoyé le]]&gt;0),"OUI"," ")</f>
        <v xml:space="preserve"> </v>
      </c>
      <c r="S36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35</v>
      </c>
      <c r="T369" s="2">
        <f>IF(Tableau1[[#This Row],[STATUT DE REPONSE]]="TRAITE",MAX(0,Tableau1[[#This Row],[DELAI DE TRAITEMENT]]-Tableau1[[#This Row],[DELAI DE REPONSE]]),$X$1-Tableau1[[#This Row],[Enregistré le]])</f>
        <v>5</v>
      </c>
      <c r="U369" s="2" t="str">
        <f>IF(Tableau1[[#This Row],[DELAI DE SOUFFRANCE]]&gt;0,"Non conforme","Conforme")</f>
        <v>Non conforme</v>
      </c>
      <c r="V369" s="2" t="str">
        <f>IF(Tableau1[[#This Row],[Type de courrier]]="Réclamation","Réclamation","")</f>
        <v/>
      </c>
      <c r="X369"/>
      <c r="Y369"/>
    </row>
    <row r="370" spans="2:25" x14ac:dyDescent="0.25">
      <c r="B370" t="s">
        <v>21</v>
      </c>
      <c r="D370">
        <v>21039610</v>
      </c>
      <c r="E370" s="1">
        <v>44407</v>
      </c>
      <c r="F370" s="1">
        <v>44385</v>
      </c>
      <c r="I370" s="1">
        <v>44407</v>
      </c>
      <c r="J370" s="1">
        <v>44407</v>
      </c>
      <c r="L370" t="s">
        <v>11</v>
      </c>
      <c r="M370">
        <f>YEAR(Tableau1[[#This Row],[Enregistré le]])</f>
        <v>2021</v>
      </c>
      <c r="N370" s="2" t="str">
        <f t="shared" si="5"/>
        <v>Réponse</v>
      </c>
      <c r="O370" s="2">
        <f>Tableau1[[#This Row],[Attribué le]]-Tableau1[[#This Row],[Enregistré le]]</f>
        <v>0</v>
      </c>
      <c r="P370" s="3" t="str">
        <f>IF(Tableau1[[#This Row],[ATTRIBUTION]]="Appui","15",IF(Tableau1[[#This Row],[ATTRIBUTION]]="Réponse","30","0"))</f>
        <v>30</v>
      </c>
      <c r="Q370" s="2" t="str">
        <f>IF(OR((Tableau1[[#This Row],[Traité le]]&gt;0),(Tableau1[[#This Row],[A/R envoyé le]]&gt;0)),"TRAITE","NON TRAITE")</f>
        <v>TRAITE</v>
      </c>
      <c r="R370" s="2" t="str">
        <f>IF(AND(Tableau1[[#This Row],[ATTRIBUTION]]="Réponse",Tableau1[[#This Row],[A/R envoyé le]]&gt;0),"OUI"," ")</f>
        <v xml:space="preserve"> </v>
      </c>
      <c r="S37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370" s="2">
        <f>IF(Tableau1[[#This Row],[STATUT DE REPONSE]]="TRAITE",MAX(0,Tableau1[[#This Row],[DELAI DE TRAITEMENT]]-Tableau1[[#This Row],[DELAI DE REPONSE]]),$X$1-Tableau1[[#This Row],[Enregistré le]])</f>
        <v>0</v>
      </c>
      <c r="U370" s="2" t="str">
        <f>IF(Tableau1[[#This Row],[DELAI DE SOUFFRANCE]]&gt;0,"Non conforme","Conforme")</f>
        <v>Conforme</v>
      </c>
      <c r="V370" s="2" t="str">
        <f>IF(Tableau1[[#This Row],[Type de courrier]]="Réclamation","Réclamation","")</f>
        <v/>
      </c>
      <c r="X370"/>
      <c r="Y370"/>
    </row>
    <row r="371" spans="2:25" x14ac:dyDescent="0.25">
      <c r="B371" t="s">
        <v>21</v>
      </c>
      <c r="D371">
        <v>21039613</v>
      </c>
      <c r="E371" s="1">
        <v>44407</v>
      </c>
      <c r="F371" s="1">
        <v>44392</v>
      </c>
      <c r="I371" s="1">
        <v>44421</v>
      </c>
      <c r="J371" s="1">
        <v>44407</v>
      </c>
      <c r="L371" t="s">
        <v>11</v>
      </c>
      <c r="M371">
        <f>YEAR(Tableau1[[#This Row],[Enregistré le]])</f>
        <v>2021</v>
      </c>
      <c r="N371" s="2" t="str">
        <f t="shared" si="5"/>
        <v>Réponse</v>
      </c>
      <c r="O371" s="2">
        <f>Tableau1[[#This Row],[Attribué le]]-Tableau1[[#This Row],[Enregistré le]]</f>
        <v>0</v>
      </c>
      <c r="P371" s="3" t="str">
        <f>IF(Tableau1[[#This Row],[ATTRIBUTION]]="Appui","15",IF(Tableau1[[#This Row],[ATTRIBUTION]]="Réponse","30","0"))</f>
        <v>30</v>
      </c>
      <c r="Q371" s="2" t="str">
        <f>IF(OR((Tableau1[[#This Row],[Traité le]]&gt;0),(Tableau1[[#This Row],[A/R envoyé le]]&gt;0)),"TRAITE","NON TRAITE")</f>
        <v>TRAITE</v>
      </c>
      <c r="R371" s="2" t="str">
        <f>IF(AND(Tableau1[[#This Row],[ATTRIBUTION]]="Réponse",Tableau1[[#This Row],[A/R envoyé le]]&gt;0),"OUI"," ")</f>
        <v xml:space="preserve"> </v>
      </c>
      <c r="S37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14</v>
      </c>
      <c r="T371" s="2">
        <f>IF(Tableau1[[#This Row],[STATUT DE REPONSE]]="TRAITE",MAX(0,Tableau1[[#This Row],[DELAI DE TRAITEMENT]]-Tableau1[[#This Row],[DELAI DE REPONSE]]),$X$1-Tableau1[[#This Row],[Enregistré le]])</f>
        <v>0</v>
      </c>
      <c r="U371" s="2" t="str">
        <f>IF(Tableau1[[#This Row],[DELAI DE SOUFFRANCE]]&gt;0,"Non conforme","Conforme")</f>
        <v>Conforme</v>
      </c>
      <c r="V371" s="2" t="str">
        <f>IF(Tableau1[[#This Row],[Type de courrier]]="Réclamation","Réclamation","")</f>
        <v/>
      </c>
      <c r="X371"/>
      <c r="Y371"/>
    </row>
    <row r="372" spans="2:25" x14ac:dyDescent="0.25">
      <c r="B372" t="s">
        <v>21</v>
      </c>
      <c r="D372" t="s">
        <v>49</v>
      </c>
      <c r="E372" s="1">
        <v>44407</v>
      </c>
      <c r="F372" s="1">
        <v>44405</v>
      </c>
      <c r="I372" s="1">
        <v>44435</v>
      </c>
      <c r="J372" s="1">
        <v>44917</v>
      </c>
      <c r="L372" t="s">
        <v>11</v>
      </c>
      <c r="M372">
        <f>YEAR(Tableau1[[#This Row],[Enregistré le]])</f>
        <v>2021</v>
      </c>
      <c r="N372" s="2" t="str">
        <f t="shared" si="5"/>
        <v>Réponse</v>
      </c>
      <c r="O372" s="2">
        <f>Tableau1[[#This Row],[Attribué le]]-Tableau1[[#This Row],[Enregistré le]]</f>
        <v>510</v>
      </c>
      <c r="P372" s="3" t="str">
        <f>IF(Tableau1[[#This Row],[ATTRIBUTION]]="Appui","15",IF(Tableau1[[#This Row],[ATTRIBUTION]]="Réponse","30","0"))</f>
        <v>30</v>
      </c>
      <c r="Q372" s="2" t="str">
        <f>IF(OR((Tableau1[[#This Row],[Traité le]]&gt;0),(Tableau1[[#This Row],[A/R envoyé le]]&gt;0)),"TRAITE","NON TRAITE")</f>
        <v>TRAITE</v>
      </c>
      <c r="R372" s="2" t="str">
        <f>IF(AND(Tableau1[[#This Row],[ATTRIBUTION]]="Réponse",Tableau1[[#This Row],[A/R envoyé le]]&gt;0),"OUI"," ")</f>
        <v xml:space="preserve"> </v>
      </c>
      <c r="S37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28</v>
      </c>
      <c r="T372" s="2">
        <f>IF(Tableau1[[#This Row],[STATUT DE REPONSE]]="TRAITE",MAX(0,Tableau1[[#This Row],[DELAI DE TRAITEMENT]]-Tableau1[[#This Row],[DELAI DE REPONSE]]),$X$1-Tableau1[[#This Row],[Enregistré le]])</f>
        <v>0</v>
      </c>
      <c r="U372" s="2" t="str">
        <f>IF(Tableau1[[#This Row],[DELAI DE SOUFFRANCE]]&gt;0,"Non conforme","Conforme")</f>
        <v>Conforme</v>
      </c>
      <c r="V372" s="2" t="str">
        <f>IF(Tableau1[[#This Row],[Type de courrier]]="Réclamation","Réclamation","")</f>
        <v/>
      </c>
      <c r="X372"/>
      <c r="Y372"/>
    </row>
    <row r="373" spans="2:25" x14ac:dyDescent="0.25">
      <c r="B373" t="s">
        <v>21</v>
      </c>
      <c r="D373">
        <v>21039719</v>
      </c>
      <c r="E373" s="1">
        <v>44410</v>
      </c>
      <c r="F373" s="1">
        <v>44392</v>
      </c>
      <c r="I373" s="1">
        <v>44424</v>
      </c>
      <c r="J373" s="1">
        <v>44410</v>
      </c>
      <c r="L373" t="s">
        <v>11</v>
      </c>
      <c r="M373">
        <f>YEAR(Tableau1[[#This Row],[Enregistré le]])</f>
        <v>2021</v>
      </c>
      <c r="N373" s="2" t="str">
        <f t="shared" si="5"/>
        <v>Réponse</v>
      </c>
      <c r="O373" s="2">
        <f>Tableau1[[#This Row],[Attribué le]]-Tableau1[[#This Row],[Enregistré le]]</f>
        <v>0</v>
      </c>
      <c r="P373" s="3" t="str">
        <f>IF(Tableau1[[#This Row],[ATTRIBUTION]]="Appui","15",IF(Tableau1[[#This Row],[ATTRIBUTION]]="Réponse","30","0"))</f>
        <v>30</v>
      </c>
      <c r="Q373" s="2" t="str">
        <f>IF(OR((Tableau1[[#This Row],[Traité le]]&gt;0),(Tableau1[[#This Row],[A/R envoyé le]]&gt;0)),"TRAITE","NON TRAITE")</f>
        <v>TRAITE</v>
      </c>
      <c r="R373" s="2" t="str">
        <f>IF(AND(Tableau1[[#This Row],[ATTRIBUTION]]="Réponse",Tableau1[[#This Row],[A/R envoyé le]]&gt;0),"OUI"," ")</f>
        <v xml:space="preserve"> </v>
      </c>
      <c r="S37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14</v>
      </c>
      <c r="T373" s="2">
        <f>IF(Tableau1[[#This Row],[STATUT DE REPONSE]]="TRAITE",MAX(0,Tableau1[[#This Row],[DELAI DE TRAITEMENT]]-Tableau1[[#This Row],[DELAI DE REPONSE]]),$X$1-Tableau1[[#This Row],[Enregistré le]])</f>
        <v>0</v>
      </c>
      <c r="U373" s="2" t="str">
        <f>IF(Tableau1[[#This Row],[DELAI DE SOUFFRANCE]]&gt;0,"Non conforme","Conforme")</f>
        <v>Conforme</v>
      </c>
      <c r="V373" s="2" t="str">
        <f>IF(Tableau1[[#This Row],[Type de courrier]]="Réclamation","Réclamation","")</f>
        <v/>
      </c>
      <c r="X373"/>
      <c r="Y373"/>
    </row>
    <row r="374" spans="2:25" x14ac:dyDescent="0.25">
      <c r="B374" t="s">
        <v>21</v>
      </c>
      <c r="D374">
        <v>21040699</v>
      </c>
      <c r="E374" s="1">
        <v>44417</v>
      </c>
      <c r="F374" s="1">
        <v>44405</v>
      </c>
      <c r="I374" s="1">
        <v>44417</v>
      </c>
      <c r="J374" s="1">
        <v>44417</v>
      </c>
      <c r="L374" t="s">
        <v>11</v>
      </c>
      <c r="M374">
        <f>YEAR(Tableau1[[#This Row],[Enregistré le]])</f>
        <v>2021</v>
      </c>
      <c r="N374" s="2" t="str">
        <f t="shared" si="5"/>
        <v>Réponse</v>
      </c>
      <c r="O374" s="2">
        <f>Tableau1[[#This Row],[Attribué le]]-Tableau1[[#This Row],[Enregistré le]]</f>
        <v>0</v>
      </c>
      <c r="P374" s="3" t="str">
        <f>IF(Tableau1[[#This Row],[ATTRIBUTION]]="Appui","15",IF(Tableau1[[#This Row],[ATTRIBUTION]]="Réponse","30","0"))</f>
        <v>30</v>
      </c>
      <c r="Q374" s="2" t="str">
        <f>IF(OR((Tableau1[[#This Row],[Traité le]]&gt;0),(Tableau1[[#This Row],[A/R envoyé le]]&gt;0)),"TRAITE","NON TRAITE")</f>
        <v>TRAITE</v>
      </c>
      <c r="R374" s="2" t="str">
        <f>IF(AND(Tableau1[[#This Row],[ATTRIBUTION]]="Réponse",Tableau1[[#This Row],[A/R envoyé le]]&gt;0),"OUI"," ")</f>
        <v xml:space="preserve"> </v>
      </c>
      <c r="S37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374" s="2">
        <f>IF(Tableau1[[#This Row],[STATUT DE REPONSE]]="TRAITE",MAX(0,Tableau1[[#This Row],[DELAI DE TRAITEMENT]]-Tableau1[[#This Row],[DELAI DE REPONSE]]),$X$1-Tableau1[[#This Row],[Enregistré le]])</f>
        <v>0</v>
      </c>
      <c r="U374" s="2" t="str">
        <f>IF(Tableau1[[#This Row],[DELAI DE SOUFFRANCE]]&gt;0,"Non conforme","Conforme")</f>
        <v>Conforme</v>
      </c>
      <c r="V374" s="2" t="str">
        <f>IF(Tableau1[[#This Row],[Type de courrier]]="Réclamation","Réclamation","")</f>
        <v/>
      </c>
      <c r="X374"/>
      <c r="Y374"/>
    </row>
    <row r="375" spans="2:25" x14ac:dyDescent="0.25">
      <c r="B375" t="s">
        <v>21</v>
      </c>
      <c r="D375">
        <v>21040808</v>
      </c>
      <c r="E375" s="1">
        <v>44417</v>
      </c>
      <c r="F375" s="1">
        <v>44312</v>
      </c>
      <c r="I375" s="1">
        <v>44417</v>
      </c>
      <c r="J375" s="1">
        <v>44417</v>
      </c>
      <c r="L375" t="s">
        <v>11</v>
      </c>
      <c r="M375">
        <f>YEAR(Tableau1[[#This Row],[Enregistré le]])</f>
        <v>2021</v>
      </c>
      <c r="N375" s="2" t="str">
        <f t="shared" si="5"/>
        <v>Réponse</v>
      </c>
      <c r="O375" s="2">
        <f>Tableau1[[#This Row],[Attribué le]]-Tableau1[[#This Row],[Enregistré le]]</f>
        <v>0</v>
      </c>
      <c r="P375" s="3" t="str">
        <f>IF(Tableau1[[#This Row],[ATTRIBUTION]]="Appui","15",IF(Tableau1[[#This Row],[ATTRIBUTION]]="Réponse","30","0"))</f>
        <v>30</v>
      </c>
      <c r="Q375" s="2" t="str">
        <f>IF(OR((Tableau1[[#This Row],[Traité le]]&gt;0),(Tableau1[[#This Row],[A/R envoyé le]]&gt;0)),"TRAITE","NON TRAITE")</f>
        <v>TRAITE</v>
      </c>
      <c r="R375" s="2" t="str">
        <f>IF(AND(Tableau1[[#This Row],[ATTRIBUTION]]="Réponse",Tableau1[[#This Row],[A/R envoyé le]]&gt;0),"OUI"," ")</f>
        <v xml:space="preserve"> </v>
      </c>
      <c r="S37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375" s="2">
        <f>IF(Tableau1[[#This Row],[STATUT DE REPONSE]]="TRAITE",MAX(0,Tableau1[[#This Row],[DELAI DE TRAITEMENT]]-Tableau1[[#This Row],[DELAI DE REPONSE]]),$X$1-Tableau1[[#This Row],[Enregistré le]])</f>
        <v>0</v>
      </c>
      <c r="U375" s="2" t="str">
        <f>IF(Tableau1[[#This Row],[DELAI DE SOUFFRANCE]]&gt;0,"Non conforme","Conforme")</f>
        <v>Conforme</v>
      </c>
      <c r="V375" s="2" t="str">
        <f>IF(Tableau1[[#This Row],[Type de courrier]]="Réclamation","Réclamation","")</f>
        <v/>
      </c>
      <c r="X375"/>
      <c r="Y375"/>
    </row>
    <row r="376" spans="2:25" x14ac:dyDescent="0.25">
      <c r="B376" t="s">
        <v>21</v>
      </c>
      <c r="D376">
        <v>21040835</v>
      </c>
      <c r="E376" s="1">
        <v>44417</v>
      </c>
      <c r="F376" s="1">
        <v>44405</v>
      </c>
      <c r="I376" s="1">
        <v>44417</v>
      </c>
      <c r="J376" s="1">
        <v>44417</v>
      </c>
      <c r="L376" t="s">
        <v>11</v>
      </c>
      <c r="M376">
        <f>YEAR(Tableau1[[#This Row],[Enregistré le]])</f>
        <v>2021</v>
      </c>
      <c r="N376" s="2" t="str">
        <f t="shared" si="5"/>
        <v>Réponse</v>
      </c>
      <c r="O376" s="2">
        <f>Tableau1[[#This Row],[Attribué le]]-Tableau1[[#This Row],[Enregistré le]]</f>
        <v>0</v>
      </c>
      <c r="P376" s="3" t="str">
        <f>IF(Tableau1[[#This Row],[ATTRIBUTION]]="Appui","15",IF(Tableau1[[#This Row],[ATTRIBUTION]]="Réponse","30","0"))</f>
        <v>30</v>
      </c>
      <c r="Q376" s="2" t="str">
        <f>IF(OR((Tableau1[[#This Row],[Traité le]]&gt;0),(Tableau1[[#This Row],[A/R envoyé le]]&gt;0)),"TRAITE","NON TRAITE")</f>
        <v>TRAITE</v>
      </c>
      <c r="R376" s="2" t="str">
        <f>IF(AND(Tableau1[[#This Row],[ATTRIBUTION]]="Réponse",Tableau1[[#This Row],[A/R envoyé le]]&gt;0),"OUI"," ")</f>
        <v xml:space="preserve"> </v>
      </c>
      <c r="S37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376" s="2">
        <f>IF(Tableau1[[#This Row],[STATUT DE REPONSE]]="TRAITE",MAX(0,Tableau1[[#This Row],[DELAI DE TRAITEMENT]]-Tableau1[[#This Row],[DELAI DE REPONSE]]),$X$1-Tableau1[[#This Row],[Enregistré le]])</f>
        <v>0</v>
      </c>
      <c r="U376" s="2" t="str">
        <f>IF(Tableau1[[#This Row],[DELAI DE SOUFFRANCE]]&gt;0,"Non conforme","Conforme")</f>
        <v>Conforme</v>
      </c>
      <c r="V376" s="2" t="str">
        <f>IF(Tableau1[[#This Row],[Type de courrier]]="Réclamation","Réclamation","")</f>
        <v/>
      </c>
      <c r="X376"/>
      <c r="Y376"/>
    </row>
    <row r="377" spans="2:25" x14ac:dyDescent="0.25">
      <c r="B377" t="s">
        <v>21</v>
      </c>
      <c r="D377">
        <v>21042769</v>
      </c>
      <c r="E377" s="1">
        <v>44434</v>
      </c>
      <c r="F377" s="1">
        <v>44432</v>
      </c>
      <c r="I377" s="1">
        <v>44475</v>
      </c>
      <c r="J377" s="1">
        <v>44449</v>
      </c>
      <c r="L377" t="s">
        <v>11</v>
      </c>
      <c r="M377">
        <f>YEAR(Tableau1[[#This Row],[Enregistré le]])</f>
        <v>2021</v>
      </c>
      <c r="N377" s="2" t="str">
        <f t="shared" si="5"/>
        <v>Réponse</v>
      </c>
      <c r="O377" s="2">
        <f>Tableau1[[#This Row],[Attribué le]]-Tableau1[[#This Row],[Enregistré le]]</f>
        <v>15</v>
      </c>
      <c r="P377" s="3" t="str">
        <f>IF(Tableau1[[#This Row],[ATTRIBUTION]]="Appui","15",IF(Tableau1[[#This Row],[ATTRIBUTION]]="Réponse","30","0"))</f>
        <v>30</v>
      </c>
      <c r="Q377" s="2" t="str">
        <f>IF(OR((Tableau1[[#This Row],[Traité le]]&gt;0),(Tableau1[[#This Row],[A/R envoyé le]]&gt;0)),"TRAITE","NON TRAITE")</f>
        <v>TRAITE</v>
      </c>
      <c r="R377" s="2" t="str">
        <f>IF(AND(Tableau1[[#This Row],[ATTRIBUTION]]="Réponse",Tableau1[[#This Row],[A/R envoyé le]]&gt;0),"OUI"," ")</f>
        <v xml:space="preserve"> </v>
      </c>
      <c r="S37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26</v>
      </c>
      <c r="T377" s="2">
        <f>IF(Tableau1[[#This Row],[STATUT DE REPONSE]]="TRAITE",MAX(0,Tableau1[[#This Row],[DELAI DE TRAITEMENT]]-Tableau1[[#This Row],[DELAI DE REPONSE]]),$X$1-Tableau1[[#This Row],[Enregistré le]])</f>
        <v>0</v>
      </c>
      <c r="U377" s="2" t="str">
        <f>IF(Tableau1[[#This Row],[DELAI DE SOUFFRANCE]]&gt;0,"Non conforme","Conforme")</f>
        <v>Conforme</v>
      </c>
      <c r="V377" s="2" t="str">
        <f>IF(Tableau1[[#This Row],[Type de courrier]]="Réclamation","Réclamation","")</f>
        <v/>
      </c>
      <c r="X377"/>
      <c r="Y377"/>
    </row>
    <row r="378" spans="2:25" x14ac:dyDescent="0.25">
      <c r="B378" t="s">
        <v>21</v>
      </c>
      <c r="D378">
        <v>21042984</v>
      </c>
      <c r="E378" s="1">
        <v>44435</v>
      </c>
      <c r="F378" s="1">
        <v>44431</v>
      </c>
      <c r="I378" s="1">
        <v>44445</v>
      </c>
      <c r="J378" s="1">
        <v>44445</v>
      </c>
      <c r="L378" t="s">
        <v>50</v>
      </c>
      <c r="M378">
        <f>YEAR(Tableau1[[#This Row],[Enregistré le]])</f>
        <v>2021</v>
      </c>
      <c r="N378" s="2" t="str">
        <f t="shared" si="5"/>
        <v>Réponse</v>
      </c>
      <c r="O378" s="2">
        <f>Tableau1[[#This Row],[Attribué le]]-Tableau1[[#This Row],[Enregistré le]]</f>
        <v>10</v>
      </c>
      <c r="P378" s="3" t="str">
        <f>IF(Tableau1[[#This Row],[ATTRIBUTION]]="Appui","15",IF(Tableau1[[#This Row],[ATTRIBUTION]]="Réponse","30","0"))</f>
        <v>30</v>
      </c>
      <c r="Q378" s="2" t="str">
        <f>IF(OR((Tableau1[[#This Row],[Traité le]]&gt;0),(Tableau1[[#This Row],[A/R envoyé le]]&gt;0)),"TRAITE","NON TRAITE")</f>
        <v>TRAITE</v>
      </c>
      <c r="R378" s="2" t="str">
        <f>IF(AND(Tableau1[[#This Row],[ATTRIBUTION]]="Réponse",Tableau1[[#This Row],[A/R envoyé le]]&gt;0),"OUI"," ")</f>
        <v xml:space="preserve"> </v>
      </c>
      <c r="S37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10</v>
      </c>
      <c r="T378" s="2">
        <f>IF(Tableau1[[#This Row],[STATUT DE REPONSE]]="TRAITE",MAX(0,Tableau1[[#This Row],[DELAI DE TRAITEMENT]]-Tableau1[[#This Row],[DELAI DE REPONSE]]),$X$1-Tableau1[[#This Row],[Enregistré le]])</f>
        <v>0</v>
      </c>
      <c r="U378" s="2" t="str">
        <f>IF(Tableau1[[#This Row],[DELAI DE SOUFFRANCE]]&gt;0,"Non conforme","Conforme")</f>
        <v>Conforme</v>
      </c>
      <c r="V378" s="2" t="str">
        <f>IF(Tableau1[[#This Row],[Type de courrier]]="Réclamation","Réclamation","")</f>
        <v/>
      </c>
      <c r="X378"/>
      <c r="Y378"/>
    </row>
    <row r="379" spans="2:25" x14ac:dyDescent="0.25">
      <c r="B379" t="s">
        <v>21</v>
      </c>
      <c r="D379">
        <v>21043382</v>
      </c>
      <c r="E379" s="1">
        <v>44439</v>
      </c>
      <c r="F379" s="1">
        <v>44431</v>
      </c>
      <c r="I379" s="1">
        <v>44439</v>
      </c>
      <c r="J379" s="1">
        <v>44439</v>
      </c>
      <c r="L379" t="s">
        <v>11</v>
      </c>
      <c r="M379">
        <f>YEAR(Tableau1[[#This Row],[Enregistré le]])</f>
        <v>2021</v>
      </c>
      <c r="N379" s="2" t="str">
        <f t="shared" si="5"/>
        <v>Réponse</v>
      </c>
      <c r="O379" s="2">
        <f>Tableau1[[#This Row],[Attribué le]]-Tableau1[[#This Row],[Enregistré le]]</f>
        <v>0</v>
      </c>
      <c r="P379" s="3" t="str">
        <f>IF(Tableau1[[#This Row],[ATTRIBUTION]]="Appui","15",IF(Tableau1[[#This Row],[ATTRIBUTION]]="Réponse","30","0"))</f>
        <v>30</v>
      </c>
      <c r="Q379" s="2" t="str">
        <f>IF(OR((Tableau1[[#This Row],[Traité le]]&gt;0),(Tableau1[[#This Row],[A/R envoyé le]]&gt;0)),"TRAITE","NON TRAITE")</f>
        <v>TRAITE</v>
      </c>
      <c r="R379" s="2" t="str">
        <f>IF(AND(Tableau1[[#This Row],[ATTRIBUTION]]="Réponse",Tableau1[[#This Row],[A/R envoyé le]]&gt;0),"OUI"," ")</f>
        <v xml:space="preserve"> </v>
      </c>
      <c r="S37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379" s="2">
        <f>IF(Tableau1[[#This Row],[STATUT DE REPONSE]]="TRAITE",MAX(0,Tableau1[[#This Row],[DELAI DE TRAITEMENT]]-Tableau1[[#This Row],[DELAI DE REPONSE]]),$X$1-Tableau1[[#This Row],[Enregistré le]])</f>
        <v>0</v>
      </c>
      <c r="U379" s="2" t="str">
        <f>IF(Tableau1[[#This Row],[DELAI DE SOUFFRANCE]]&gt;0,"Non conforme","Conforme")</f>
        <v>Conforme</v>
      </c>
      <c r="V379" s="2" t="str">
        <f>IF(Tableau1[[#This Row],[Type de courrier]]="Réclamation","Réclamation","")</f>
        <v/>
      </c>
      <c r="X379"/>
      <c r="Y379"/>
    </row>
    <row r="380" spans="2:25" x14ac:dyDescent="0.25">
      <c r="B380" t="s">
        <v>21</v>
      </c>
      <c r="D380" t="s">
        <v>51</v>
      </c>
      <c r="E380" s="1">
        <v>44439</v>
      </c>
      <c r="F380" s="1">
        <v>44437</v>
      </c>
      <c r="H380" t="s">
        <v>19</v>
      </c>
      <c r="I380" s="1">
        <v>44440</v>
      </c>
      <c r="J380" s="1">
        <v>44624</v>
      </c>
      <c r="L380" t="s">
        <v>24</v>
      </c>
      <c r="M380">
        <f>YEAR(Tableau1[[#This Row],[Enregistré le]])</f>
        <v>2021</v>
      </c>
      <c r="N380" s="2" t="str">
        <f t="shared" si="5"/>
        <v>Appui</v>
      </c>
      <c r="O380" s="2">
        <f>Tableau1[[#This Row],[Attribué le]]-Tableau1[[#This Row],[Enregistré le]]</f>
        <v>185</v>
      </c>
      <c r="P380" s="3" t="str">
        <f>IF(Tableau1[[#This Row],[ATTRIBUTION]]="Appui","15",IF(Tableau1[[#This Row],[ATTRIBUTION]]="Réponse","30","0"))</f>
        <v>15</v>
      </c>
      <c r="Q380" s="2" t="str">
        <f>IF(OR((Tableau1[[#This Row],[Traité le]]&gt;0),(Tableau1[[#This Row],[A/R envoyé le]]&gt;0)),"TRAITE","NON TRAITE")</f>
        <v>TRAITE</v>
      </c>
      <c r="R380" s="2" t="str">
        <f>IF(AND(Tableau1[[#This Row],[ATTRIBUTION]]="Réponse",Tableau1[[#This Row],[A/R envoyé le]]&gt;0),"OUI"," ")</f>
        <v xml:space="preserve"> </v>
      </c>
      <c r="S38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380" s="2">
        <f>IF(Tableau1[[#This Row],[STATUT DE REPONSE]]="TRAITE",MAX(0,Tableau1[[#This Row],[DELAI DE TRAITEMENT]]-Tableau1[[#This Row],[DELAI DE REPONSE]]),$X$1-Tableau1[[#This Row],[Enregistré le]])</f>
        <v>0</v>
      </c>
      <c r="U380" s="2" t="str">
        <f>IF(Tableau1[[#This Row],[DELAI DE SOUFFRANCE]]&gt;0,"Non conforme","Conforme")</f>
        <v>Conforme</v>
      </c>
      <c r="V380" s="2" t="str">
        <f>IF(Tableau1[[#This Row],[Type de courrier]]="Réclamation","Réclamation","")</f>
        <v/>
      </c>
      <c r="X380"/>
      <c r="Y380"/>
    </row>
    <row r="381" spans="2:25" x14ac:dyDescent="0.25">
      <c r="B381" t="s">
        <v>21</v>
      </c>
      <c r="D381">
        <v>21043647</v>
      </c>
      <c r="E381" s="1">
        <v>44439</v>
      </c>
      <c r="F381" s="1">
        <v>44428</v>
      </c>
      <c r="I381" s="1">
        <v>44467</v>
      </c>
      <c r="J381" s="1">
        <v>44918</v>
      </c>
      <c r="L381" t="s">
        <v>11</v>
      </c>
      <c r="M381">
        <f>YEAR(Tableau1[[#This Row],[Enregistré le]])</f>
        <v>2021</v>
      </c>
      <c r="N381" s="2" t="str">
        <f t="shared" si="5"/>
        <v>Réponse</v>
      </c>
      <c r="O381" s="2">
        <f>Tableau1[[#This Row],[Attribué le]]-Tableau1[[#This Row],[Enregistré le]]</f>
        <v>479</v>
      </c>
      <c r="P381" s="3" t="str">
        <f>IF(Tableau1[[#This Row],[ATTRIBUTION]]="Appui","15",IF(Tableau1[[#This Row],[ATTRIBUTION]]="Réponse","30","0"))</f>
        <v>30</v>
      </c>
      <c r="Q381" s="2" t="str">
        <f>IF(OR((Tableau1[[#This Row],[Traité le]]&gt;0),(Tableau1[[#This Row],[A/R envoyé le]]&gt;0)),"TRAITE","NON TRAITE")</f>
        <v>TRAITE</v>
      </c>
      <c r="R381" s="2" t="str">
        <f>IF(AND(Tableau1[[#This Row],[ATTRIBUTION]]="Réponse",Tableau1[[#This Row],[A/R envoyé le]]&gt;0),"OUI"," ")</f>
        <v xml:space="preserve"> </v>
      </c>
      <c r="S38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28</v>
      </c>
      <c r="T381" s="2">
        <f>IF(Tableau1[[#This Row],[STATUT DE REPONSE]]="TRAITE",MAX(0,Tableau1[[#This Row],[DELAI DE TRAITEMENT]]-Tableau1[[#This Row],[DELAI DE REPONSE]]),$X$1-Tableau1[[#This Row],[Enregistré le]])</f>
        <v>0</v>
      </c>
      <c r="U381" s="2" t="str">
        <f>IF(Tableau1[[#This Row],[DELAI DE SOUFFRANCE]]&gt;0,"Non conforme","Conforme")</f>
        <v>Conforme</v>
      </c>
      <c r="V381" s="2" t="str">
        <f>IF(Tableau1[[#This Row],[Type de courrier]]="Réclamation","Réclamation","")</f>
        <v/>
      </c>
      <c r="X381"/>
      <c r="Y381"/>
    </row>
    <row r="382" spans="2:25" x14ac:dyDescent="0.25">
      <c r="B382" t="s">
        <v>21</v>
      </c>
      <c r="D382">
        <v>21044592</v>
      </c>
      <c r="E382" s="1">
        <v>44445</v>
      </c>
      <c r="F382" s="1">
        <v>44432</v>
      </c>
      <c r="I382" s="1">
        <v>44446</v>
      </c>
      <c r="J382" s="1">
        <v>44446</v>
      </c>
      <c r="L382" t="s">
        <v>32</v>
      </c>
      <c r="M382">
        <f>YEAR(Tableau1[[#This Row],[Enregistré le]])</f>
        <v>2021</v>
      </c>
      <c r="N382" s="2" t="str">
        <f t="shared" si="5"/>
        <v>Info</v>
      </c>
      <c r="O382" s="2">
        <f>Tableau1[[#This Row],[Attribué le]]-Tableau1[[#This Row],[Enregistré le]]</f>
        <v>1</v>
      </c>
      <c r="P382" s="3" t="str">
        <f>IF(Tableau1[[#This Row],[ATTRIBUTION]]="Appui","15",IF(Tableau1[[#This Row],[ATTRIBUTION]]="Réponse","30","0"))</f>
        <v>0</v>
      </c>
      <c r="Q382" s="2" t="str">
        <f>IF(OR((Tableau1[[#This Row],[Traité le]]&gt;0),(Tableau1[[#This Row],[A/R envoyé le]]&gt;0)),"TRAITE","NON TRAITE")</f>
        <v>TRAITE</v>
      </c>
      <c r="R382" s="2" t="str">
        <f>IF(AND(Tableau1[[#This Row],[ATTRIBUTION]]="Réponse",Tableau1[[#This Row],[A/R envoyé le]]&gt;0),"OUI"," ")</f>
        <v xml:space="preserve"> </v>
      </c>
      <c r="S38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382" s="2">
        <f>IF(Tableau1[[#This Row],[STATUT DE REPONSE]]="TRAITE",MAX(0,Tableau1[[#This Row],[DELAI DE TRAITEMENT]]-Tableau1[[#This Row],[DELAI DE REPONSE]]),$X$1-Tableau1[[#This Row],[Enregistré le]])</f>
        <v>1</v>
      </c>
      <c r="U382" s="2" t="str">
        <f>IF(Tableau1[[#This Row],[DELAI DE SOUFFRANCE]]&gt;0,"Non conforme","Conforme")</f>
        <v>Non conforme</v>
      </c>
      <c r="V382" s="2" t="str">
        <f>IF(Tableau1[[#This Row],[Type de courrier]]="Réclamation","Réclamation","")</f>
        <v/>
      </c>
      <c r="X382"/>
      <c r="Y382"/>
    </row>
    <row r="383" spans="2:25" x14ac:dyDescent="0.25">
      <c r="B383" t="s">
        <v>21</v>
      </c>
      <c r="D383">
        <v>21044896</v>
      </c>
      <c r="E383" s="1">
        <v>44446</v>
      </c>
      <c r="F383" s="1">
        <v>44435</v>
      </c>
      <c r="I383" s="1">
        <v>44481</v>
      </c>
      <c r="J383" s="1">
        <v>44446</v>
      </c>
      <c r="L383" t="s">
        <v>11</v>
      </c>
      <c r="M383">
        <f>YEAR(Tableau1[[#This Row],[Enregistré le]])</f>
        <v>2021</v>
      </c>
      <c r="N383" s="2" t="str">
        <f t="shared" si="5"/>
        <v>Réponse</v>
      </c>
      <c r="O383" s="2">
        <f>Tableau1[[#This Row],[Attribué le]]-Tableau1[[#This Row],[Enregistré le]]</f>
        <v>0</v>
      </c>
      <c r="P383" s="3" t="str">
        <f>IF(Tableau1[[#This Row],[ATTRIBUTION]]="Appui","15",IF(Tableau1[[#This Row],[ATTRIBUTION]]="Réponse","30","0"))</f>
        <v>30</v>
      </c>
      <c r="Q383" s="2" t="str">
        <f>IF(OR((Tableau1[[#This Row],[Traité le]]&gt;0),(Tableau1[[#This Row],[A/R envoyé le]]&gt;0)),"TRAITE","NON TRAITE")</f>
        <v>TRAITE</v>
      </c>
      <c r="R383" s="2" t="str">
        <f>IF(AND(Tableau1[[#This Row],[ATTRIBUTION]]="Réponse",Tableau1[[#This Row],[A/R envoyé le]]&gt;0),"OUI"," ")</f>
        <v xml:space="preserve"> </v>
      </c>
      <c r="S38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35</v>
      </c>
      <c r="T383" s="2">
        <f>IF(Tableau1[[#This Row],[STATUT DE REPONSE]]="TRAITE",MAX(0,Tableau1[[#This Row],[DELAI DE TRAITEMENT]]-Tableau1[[#This Row],[DELAI DE REPONSE]]),$X$1-Tableau1[[#This Row],[Enregistré le]])</f>
        <v>5</v>
      </c>
      <c r="U383" s="2" t="str">
        <f>IF(Tableau1[[#This Row],[DELAI DE SOUFFRANCE]]&gt;0,"Non conforme","Conforme")</f>
        <v>Non conforme</v>
      </c>
      <c r="V383" s="2" t="str">
        <f>IF(Tableau1[[#This Row],[Type de courrier]]="Réclamation","Réclamation","")</f>
        <v/>
      </c>
      <c r="X383"/>
      <c r="Y383"/>
    </row>
    <row r="384" spans="2:25" x14ac:dyDescent="0.25">
      <c r="B384" t="s">
        <v>21</v>
      </c>
      <c r="D384">
        <v>21045155</v>
      </c>
      <c r="E384" s="1">
        <v>44446</v>
      </c>
      <c r="F384" s="1">
        <v>44438</v>
      </c>
      <c r="I384" s="1">
        <v>44448</v>
      </c>
      <c r="J384" s="1">
        <v>44446</v>
      </c>
      <c r="L384" t="s">
        <v>11</v>
      </c>
      <c r="M384">
        <f>YEAR(Tableau1[[#This Row],[Enregistré le]])</f>
        <v>2021</v>
      </c>
      <c r="N384" s="2" t="str">
        <f t="shared" ref="N384:N452" si="6">IF(OR(L384="Appui",L384="Elément de réponse"),"Appui",IF(L384="Information","Info","Réponse"))</f>
        <v>Réponse</v>
      </c>
      <c r="O384" s="2">
        <f>Tableau1[[#This Row],[Attribué le]]-Tableau1[[#This Row],[Enregistré le]]</f>
        <v>0</v>
      </c>
      <c r="P384" s="3" t="str">
        <f>IF(Tableau1[[#This Row],[ATTRIBUTION]]="Appui","15",IF(Tableau1[[#This Row],[ATTRIBUTION]]="Réponse","30","0"))</f>
        <v>30</v>
      </c>
      <c r="Q384" s="2" t="str">
        <f>IF(OR((Tableau1[[#This Row],[Traité le]]&gt;0),(Tableau1[[#This Row],[A/R envoyé le]]&gt;0)),"TRAITE","NON TRAITE")</f>
        <v>TRAITE</v>
      </c>
      <c r="R384" s="2" t="str">
        <f>IF(AND(Tableau1[[#This Row],[ATTRIBUTION]]="Réponse",Tableau1[[#This Row],[A/R envoyé le]]&gt;0),"OUI"," ")</f>
        <v xml:space="preserve"> </v>
      </c>
      <c r="S38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</v>
      </c>
      <c r="T384" s="2">
        <f>IF(Tableau1[[#This Row],[STATUT DE REPONSE]]="TRAITE",MAX(0,Tableau1[[#This Row],[DELAI DE TRAITEMENT]]-Tableau1[[#This Row],[DELAI DE REPONSE]]),$X$1-Tableau1[[#This Row],[Enregistré le]])</f>
        <v>0</v>
      </c>
      <c r="U384" s="2" t="str">
        <f>IF(Tableau1[[#This Row],[DELAI DE SOUFFRANCE]]&gt;0,"Non conforme","Conforme")</f>
        <v>Conforme</v>
      </c>
      <c r="V384" s="2" t="str">
        <f>IF(Tableau1[[#This Row],[Type de courrier]]="Réclamation","Réclamation","")</f>
        <v/>
      </c>
      <c r="X384"/>
      <c r="Y384"/>
    </row>
    <row r="385" spans="2:25" x14ac:dyDescent="0.25">
      <c r="B385" t="s">
        <v>21</v>
      </c>
      <c r="D385">
        <v>21045165</v>
      </c>
      <c r="E385" s="1">
        <v>44446</v>
      </c>
      <c r="F385" s="1">
        <v>44445</v>
      </c>
      <c r="I385" s="1">
        <v>44798</v>
      </c>
      <c r="J385" s="1">
        <v>44446</v>
      </c>
      <c r="L385" t="s">
        <v>32</v>
      </c>
      <c r="M385">
        <f>YEAR(Tableau1[[#This Row],[Enregistré le]])</f>
        <v>2021</v>
      </c>
      <c r="N385" s="2" t="str">
        <f t="shared" si="6"/>
        <v>Info</v>
      </c>
      <c r="O385" s="2">
        <f>Tableau1[[#This Row],[Attribué le]]-Tableau1[[#This Row],[Enregistré le]]</f>
        <v>0</v>
      </c>
      <c r="P385" s="3" t="str">
        <f>IF(Tableau1[[#This Row],[ATTRIBUTION]]="Appui","15",IF(Tableau1[[#This Row],[ATTRIBUTION]]="Réponse","30","0"))</f>
        <v>0</v>
      </c>
      <c r="Q385" s="2" t="str">
        <f>IF(OR((Tableau1[[#This Row],[Traité le]]&gt;0),(Tableau1[[#This Row],[A/R envoyé le]]&gt;0)),"TRAITE","NON TRAITE")</f>
        <v>TRAITE</v>
      </c>
      <c r="R385" s="2" t="str">
        <f>IF(AND(Tableau1[[#This Row],[ATTRIBUTION]]="Réponse",Tableau1[[#This Row],[A/R envoyé le]]&gt;0),"OUI"," ")</f>
        <v xml:space="preserve"> </v>
      </c>
      <c r="S38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352</v>
      </c>
      <c r="T385" s="2">
        <f>IF(Tableau1[[#This Row],[STATUT DE REPONSE]]="TRAITE",MAX(0,Tableau1[[#This Row],[DELAI DE TRAITEMENT]]-Tableau1[[#This Row],[DELAI DE REPONSE]]),$X$1-Tableau1[[#This Row],[Enregistré le]])</f>
        <v>352</v>
      </c>
      <c r="U385" s="2" t="str">
        <f>IF(Tableau1[[#This Row],[DELAI DE SOUFFRANCE]]&gt;0,"Non conforme","Conforme")</f>
        <v>Non conforme</v>
      </c>
      <c r="V385" s="2" t="str">
        <f>IF(Tableau1[[#This Row],[Type de courrier]]="Réclamation","Réclamation","")</f>
        <v/>
      </c>
      <c r="X385"/>
      <c r="Y385"/>
    </row>
    <row r="386" spans="2:25" x14ac:dyDescent="0.25">
      <c r="B386" t="s">
        <v>21</v>
      </c>
      <c r="D386">
        <v>21046140</v>
      </c>
      <c r="E386" s="1">
        <v>44448</v>
      </c>
      <c r="F386" s="1">
        <v>44434</v>
      </c>
      <c r="I386" s="1">
        <v>44469</v>
      </c>
      <c r="J386" s="1">
        <v>44448</v>
      </c>
      <c r="L386" t="s">
        <v>11</v>
      </c>
      <c r="M386">
        <f>YEAR(Tableau1[[#This Row],[Enregistré le]])</f>
        <v>2021</v>
      </c>
      <c r="N386" s="2" t="str">
        <f t="shared" si="6"/>
        <v>Réponse</v>
      </c>
      <c r="O386" s="2">
        <f>Tableau1[[#This Row],[Attribué le]]-Tableau1[[#This Row],[Enregistré le]]</f>
        <v>0</v>
      </c>
      <c r="P386" s="3" t="str">
        <f>IF(Tableau1[[#This Row],[ATTRIBUTION]]="Appui","15",IF(Tableau1[[#This Row],[ATTRIBUTION]]="Réponse","30","0"))</f>
        <v>30</v>
      </c>
      <c r="Q386" s="2" t="str">
        <f>IF(OR((Tableau1[[#This Row],[Traité le]]&gt;0),(Tableau1[[#This Row],[A/R envoyé le]]&gt;0)),"TRAITE","NON TRAITE")</f>
        <v>TRAITE</v>
      </c>
      <c r="R386" s="2" t="str">
        <f>IF(AND(Tableau1[[#This Row],[ATTRIBUTION]]="Réponse",Tableau1[[#This Row],[A/R envoyé le]]&gt;0),"OUI"," ")</f>
        <v xml:space="preserve"> </v>
      </c>
      <c r="S38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21</v>
      </c>
      <c r="T386" s="2">
        <f>IF(Tableau1[[#This Row],[STATUT DE REPONSE]]="TRAITE",MAX(0,Tableau1[[#This Row],[DELAI DE TRAITEMENT]]-Tableau1[[#This Row],[DELAI DE REPONSE]]),$X$1-Tableau1[[#This Row],[Enregistré le]])</f>
        <v>0</v>
      </c>
      <c r="U386" s="2" t="str">
        <f>IF(Tableau1[[#This Row],[DELAI DE SOUFFRANCE]]&gt;0,"Non conforme","Conforme")</f>
        <v>Conforme</v>
      </c>
      <c r="V386" s="2" t="str">
        <f>IF(Tableau1[[#This Row],[Type de courrier]]="Réclamation","Réclamation","")</f>
        <v/>
      </c>
      <c r="X386"/>
      <c r="Y386"/>
    </row>
    <row r="387" spans="2:25" x14ac:dyDescent="0.25">
      <c r="B387" t="s">
        <v>21</v>
      </c>
      <c r="D387">
        <v>21046247</v>
      </c>
      <c r="E387" s="1">
        <v>44448</v>
      </c>
      <c r="F387" s="1">
        <v>44447</v>
      </c>
      <c r="I387" s="1">
        <v>44798</v>
      </c>
      <c r="J387" s="1">
        <v>44448</v>
      </c>
      <c r="L387" t="s">
        <v>32</v>
      </c>
      <c r="M387">
        <f>YEAR(Tableau1[[#This Row],[Enregistré le]])</f>
        <v>2021</v>
      </c>
      <c r="N387" s="2" t="str">
        <f t="shared" si="6"/>
        <v>Info</v>
      </c>
      <c r="O387" s="2">
        <f>Tableau1[[#This Row],[Attribué le]]-Tableau1[[#This Row],[Enregistré le]]</f>
        <v>0</v>
      </c>
      <c r="P387" s="3" t="str">
        <f>IF(Tableau1[[#This Row],[ATTRIBUTION]]="Appui","15",IF(Tableau1[[#This Row],[ATTRIBUTION]]="Réponse","30","0"))</f>
        <v>0</v>
      </c>
      <c r="Q387" s="2" t="str">
        <f>IF(OR((Tableau1[[#This Row],[Traité le]]&gt;0),(Tableau1[[#This Row],[A/R envoyé le]]&gt;0)),"TRAITE","NON TRAITE")</f>
        <v>TRAITE</v>
      </c>
      <c r="R387" s="2" t="str">
        <f>IF(AND(Tableau1[[#This Row],[ATTRIBUTION]]="Réponse",Tableau1[[#This Row],[A/R envoyé le]]&gt;0),"OUI"," ")</f>
        <v xml:space="preserve"> </v>
      </c>
      <c r="S38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350</v>
      </c>
      <c r="T387" s="2">
        <f>IF(Tableau1[[#This Row],[STATUT DE REPONSE]]="TRAITE",MAX(0,Tableau1[[#This Row],[DELAI DE TRAITEMENT]]-Tableau1[[#This Row],[DELAI DE REPONSE]]),$X$1-Tableau1[[#This Row],[Enregistré le]])</f>
        <v>350</v>
      </c>
      <c r="U387" s="2" t="str">
        <f>IF(Tableau1[[#This Row],[DELAI DE SOUFFRANCE]]&gt;0,"Non conforme","Conforme")</f>
        <v>Non conforme</v>
      </c>
      <c r="V387" s="2" t="str">
        <f>IF(Tableau1[[#This Row],[Type de courrier]]="Réclamation","Réclamation","")</f>
        <v/>
      </c>
      <c r="X387"/>
      <c r="Y387"/>
    </row>
    <row r="388" spans="2:25" x14ac:dyDescent="0.25">
      <c r="B388" t="s">
        <v>21</v>
      </c>
      <c r="D388">
        <v>21046659</v>
      </c>
      <c r="E388" s="1">
        <v>44452</v>
      </c>
      <c r="F388" s="1">
        <v>44446</v>
      </c>
      <c r="I388" s="1">
        <v>44469</v>
      </c>
      <c r="J388" s="1">
        <v>44452</v>
      </c>
      <c r="L388" t="s">
        <v>11</v>
      </c>
      <c r="M388">
        <f>YEAR(Tableau1[[#This Row],[Enregistré le]])</f>
        <v>2021</v>
      </c>
      <c r="N388" s="2" t="str">
        <f t="shared" si="6"/>
        <v>Réponse</v>
      </c>
      <c r="O388" s="2">
        <f>Tableau1[[#This Row],[Attribué le]]-Tableau1[[#This Row],[Enregistré le]]</f>
        <v>0</v>
      </c>
      <c r="P388" s="3" t="str">
        <f>IF(Tableau1[[#This Row],[ATTRIBUTION]]="Appui","15",IF(Tableau1[[#This Row],[ATTRIBUTION]]="Réponse","30","0"))</f>
        <v>30</v>
      </c>
      <c r="Q388" s="2" t="str">
        <f>IF(OR((Tableau1[[#This Row],[Traité le]]&gt;0),(Tableau1[[#This Row],[A/R envoyé le]]&gt;0)),"TRAITE","NON TRAITE")</f>
        <v>TRAITE</v>
      </c>
      <c r="R388" s="2" t="str">
        <f>IF(AND(Tableau1[[#This Row],[ATTRIBUTION]]="Réponse",Tableau1[[#This Row],[A/R envoyé le]]&gt;0),"OUI"," ")</f>
        <v xml:space="preserve"> </v>
      </c>
      <c r="S38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17</v>
      </c>
      <c r="T388" s="2">
        <f>IF(Tableau1[[#This Row],[STATUT DE REPONSE]]="TRAITE",MAX(0,Tableau1[[#This Row],[DELAI DE TRAITEMENT]]-Tableau1[[#This Row],[DELAI DE REPONSE]]),$X$1-Tableau1[[#This Row],[Enregistré le]])</f>
        <v>0</v>
      </c>
      <c r="U388" s="2" t="str">
        <f>IF(Tableau1[[#This Row],[DELAI DE SOUFFRANCE]]&gt;0,"Non conforme","Conforme")</f>
        <v>Conforme</v>
      </c>
      <c r="V388" s="2" t="str">
        <f>IF(Tableau1[[#This Row],[Type de courrier]]="Réclamation","Réclamation","")</f>
        <v/>
      </c>
      <c r="X388"/>
      <c r="Y388"/>
    </row>
    <row r="389" spans="2:25" x14ac:dyDescent="0.25">
      <c r="B389" t="s">
        <v>21</v>
      </c>
      <c r="D389">
        <v>21046781</v>
      </c>
      <c r="E389" s="1">
        <v>44452</v>
      </c>
      <c r="F389" s="1">
        <v>44447</v>
      </c>
      <c r="I389" s="1">
        <v>44551</v>
      </c>
      <c r="J389" s="1">
        <v>44452</v>
      </c>
      <c r="L389" t="s">
        <v>11</v>
      </c>
      <c r="M389">
        <f>YEAR(Tableau1[[#This Row],[Enregistré le]])</f>
        <v>2021</v>
      </c>
      <c r="N389" s="2" t="str">
        <f t="shared" si="6"/>
        <v>Réponse</v>
      </c>
      <c r="O389" s="2">
        <f>Tableau1[[#This Row],[Attribué le]]-Tableau1[[#This Row],[Enregistré le]]</f>
        <v>0</v>
      </c>
      <c r="P389" s="3" t="str">
        <f>IF(Tableau1[[#This Row],[ATTRIBUTION]]="Appui","15",IF(Tableau1[[#This Row],[ATTRIBUTION]]="Réponse","30","0"))</f>
        <v>30</v>
      </c>
      <c r="Q389" s="2" t="str">
        <f>IF(OR((Tableau1[[#This Row],[Traité le]]&gt;0),(Tableau1[[#This Row],[A/R envoyé le]]&gt;0)),"TRAITE","NON TRAITE")</f>
        <v>TRAITE</v>
      </c>
      <c r="R389" s="2" t="str">
        <f>IF(AND(Tableau1[[#This Row],[ATTRIBUTION]]="Réponse",Tableau1[[#This Row],[A/R envoyé le]]&gt;0),"OUI"," ")</f>
        <v xml:space="preserve"> </v>
      </c>
      <c r="S38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99</v>
      </c>
      <c r="T389" s="2">
        <f>IF(Tableau1[[#This Row],[STATUT DE REPONSE]]="TRAITE",MAX(0,Tableau1[[#This Row],[DELAI DE TRAITEMENT]]-Tableau1[[#This Row],[DELAI DE REPONSE]]),$X$1-Tableau1[[#This Row],[Enregistré le]])</f>
        <v>69</v>
      </c>
      <c r="U389" s="2" t="str">
        <f>IF(Tableau1[[#This Row],[DELAI DE SOUFFRANCE]]&gt;0,"Non conforme","Conforme")</f>
        <v>Non conforme</v>
      </c>
      <c r="V389" s="2" t="str">
        <f>IF(Tableau1[[#This Row],[Type de courrier]]="Réclamation","Réclamation","")</f>
        <v/>
      </c>
      <c r="X389"/>
      <c r="Y389"/>
    </row>
    <row r="390" spans="2:25" x14ac:dyDescent="0.25">
      <c r="B390" t="s">
        <v>21</v>
      </c>
      <c r="D390">
        <v>21046939</v>
      </c>
      <c r="E390" s="1">
        <v>44453</v>
      </c>
      <c r="F390" s="1">
        <v>44446</v>
      </c>
      <c r="I390" s="1">
        <v>44453</v>
      </c>
      <c r="J390" s="1">
        <v>44453</v>
      </c>
      <c r="L390" t="s">
        <v>11</v>
      </c>
      <c r="M390">
        <f>YEAR(Tableau1[[#This Row],[Enregistré le]])</f>
        <v>2021</v>
      </c>
      <c r="N390" s="2" t="str">
        <f t="shared" si="6"/>
        <v>Réponse</v>
      </c>
      <c r="O390" s="2">
        <f>Tableau1[[#This Row],[Attribué le]]-Tableau1[[#This Row],[Enregistré le]]</f>
        <v>0</v>
      </c>
      <c r="P390" s="3" t="str">
        <f>IF(Tableau1[[#This Row],[ATTRIBUTION]]="Appui","15",IF(Tableau1[[#This Row],[ATTRIBUTION]]="Réponse","30","0"))</f>
        <v>30</v>
      </c>
      <c r="Q390" s="2" t="str">
        <f>IF(OR((Tableau1[[#This Row],[Traité le]]&gt;0),(Tableau1[[#This Row],[A/R envoyé le]]&gt;0)),"TRAITE","NON TRAITE")</f>
        <v>TRAITE</v>
      </c>
      <c r="R390" s="2" t="str">
        <f>IF(AND(Tableau1[[#This Row],[ATTRIBUTION]]="Réponse",Tableau1[[#This Row],[A/R envoyé le]]&gt;0),"OUI"," ")</f>
        <v xml:space="preserve"> </v>
      </c>
      <c r="S39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390" s="2">
        <f>IF(Tableau1[[#This Row],[STATUT DE REPONSE]]="TRAITE",MAX(0,Tableau1[[#This Row],[DELAI DE TRAITEMENT]]-Tableau1[[#This Row],[DELAI DE REPONSE]]),$X$1-Tableau1[[#This Row],[Enregistré le]])</f>
        <v>0</v>
      </c>
      <c r="U390" s="2" t="str">
        <f>IF(Tableau1[[#This Row],[DELAI DE SOUFFRANCE]]&gt;0,"Non conforme","Conforme")</f>
        <v>Conforme</v>
      </c>
      <c r="V390" s="2" t="str">
        <f>IF(Tableau1[[#This Row],[Type de courrier]]="Réclamation","Réclamation","")</f>
        <v/>
      </c>
      <c r="X390"/>
      <c r="Y390"/>
    </row>
    <row r="391" spans="2:25" x14ac:dyDescent="0.25">
      <c r="B391" t="s">
        <v>21</v>
      </c>
      <c r="D391">
        <v>21046996</v>
      </c>
      <c r="E391" s="1">
        <v>44453</v>
      </c>
      <c r="F391" s="1">
        <v>44453</v>
      </c>
      <c r="I391" s="1">
        <v>44508</v>
      </c>
      <c r="J391" s="1">
        <v>44918</v>
      </c>
      <c r="L391" t="s">
        <v>11</v>
      </c>
      <c r="M391">
        <f>YEAR(Tableau1[[#This Row],[Enregistré le]])</f>
        <v>2021</v>
      </c>
      <c r="N391" s="2" t="str">
        <f t="shared" si="6"/>
        <v>Réponse</v>
      </c>
      <c r="O391" s="2">
        <f>Tableau1[[#This Row],[Attribué le]]-Tableau1[[#This Row],[Enregistré le]]</f>
        <v>465</v>
      </c>
      <c r="P391" s="3" t="str">
        <f>IF(Tableau1[[#This Row],[ATTRIBUTION]]="Appui","15",IF(Tableau1[[#This Row],[ATTRIBUTION]]="Réponse","30","0"))</f>
        <v>30</v>
      </c>
      <c r="Q391" s="2" t="str">
        <f>IF(OR((Tableau1[[#This Row],[Traité le]]&gt;0),(Tableau1[[#This Row],[A/R envoyé le]]&gt;0)),"TRAITE","NON TRAITE")</f>
        <v>TRAITE</v>
      </c>
      <c r="R391" s="2" t="str">
        <f>IF(AND(Tableau1[[#This Row],[ATTRIBUTION]]="Réponse",Tableau1[[#This Row],[A/R envoyé le]]&gt;0),"OUI"," ")</f>
        <v xml:space="preserve"> </v>
      </c>
      <c r="S39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55</v>
      </c>
      <c r="T391" s="2">
        <f>IF(Tableau1[[#This Row],[STATUT DE REPONSE]]="TRAITE",MAX(0,Tableau1[[#This Row],[DELAI DE TRAITEMENT]]-Tableau1[[#This Row],[DELAI DE REPONSE]]),$X$1-Tableau1[[#This Row],[Enregistré le]])</f>
        <v>25</v>
      </c>
      <c r="U391" s="2" t="str">
        <f>IF(Tableau1[[#This Row],[DELAI DE SOUFFRANCE]]&gt;0,"Non conforme","Conforme")</f>
        <v>Non conforme</v>
      </c>
      <c r="V391" s="2" t="str">
        <f>IF(Tableau1[[#This Row],[Type de courrier]]="Réclamation","Réclamation","")</f>
        <v/>
      </c>
      <c r="X391"/>
      <c r="Y391"/>
    </row>
    <row r="392" spans="2:25" x14ac:dyDescent="0.25">
      <c r="B392" t="s">
        <v>21</v>
      </c>
      <c r="D392">
        <v>21047373</v>
      </c>
      <c r="E392" s="1">
        <v>44454</v>
      </c>
      <c r="F392" s="1">
        <v>44445</v>
      </c>
      <c r="I392" s="1">
        <v>44463</v>
      </c>
      <c r="J392" s="1">
        <v>44454</v>
      </c>
      <c r="L392" t="s">
        <v>11</v>
      </c>
      <c r="M392">
        <f>YEAR(Tableau1[[#This Row],[Enregistré le]])</f>
        <v>2021</v>
      </c>
      <c r="N392" s="2" t="str">
        <f t="shared" si="6"/>
        <v>Réponse</v>
      </c>
      <c r="O392" s="2">
        <f>Tableau1[[#This Row],[Attribué le]]-Tableau1[[#This Row],[Enregistré le]]</f>
        <v>0</v>
      </c>
      <c r="P392" s="3" t="str">
        <f>IF(Tableau1[[#This Row],[ATTRIBUTION]]="Appui","15",IF(Tableau1[[#This Row],[ATTRIBUTION]]="Réponse","30","0"))</f>
        <v>30</v>
      </c>
      <c r="Q392" s="2" t="str">
        <f>IF(OR((Tableau1[[#This Row],[Traité le]]&gt;0),(Tableau1[[#This Row],[A/R envoyé le]]&gt;0)),"TRAITE","NON TRAITE")</f>
        <v>TRAITE</v>
      </c>
      <c r="R392" s="2" t="str">
        <f>IF(AND(Tableau1[[#This Row],[ATTRIBUTION]]="Réponse",Tableau1[[#This Row],[A/R envoyé le]]&gt;0),"OUI"," ")</f>
        <v xml:space="preserve"> </v>
      </c>
      <c r="S39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9</v>
      </c>
      <c r="T392" s="2">
        <f>IF(Tableau1[[#This Row],[STATUT DE REPONSE]]="TRAITE",MAX(0,Tableau1[[#This Row],[DELAI DE TRAITEMENT]]-Tableau1[[#This Row],[DELAI DE REPONSE]]),$X$1-Tableau1[[#This Row],[Enregistré le]])</f>
        <v>0</v>
      </c>
      <c r="U392" s="2" t="str">
        <f>IF(Tableau1[[#This Row],[DELAI DE SOUFFRANCE]]&gt;0,"Non conforme","Conforme")</f>
        <v>Conforme</v>
      </c>
      <c r="V392" s="2" t="str">
        <f>IF(Tableau1[[#This Row],[Type de courrier]]="Réclamation","Réclamation","")</f>
        <v/>
      </c>
      <c r="X392"/>
      <c r="Y392"/>
    </row>
    <row r="393" spans="2:25" x14ac:dyDescent="0.25">
      <c r="B393" t="s">
        <v>21</v>
      </c>
      <c r="D393">
        <v>21047733</v>
      </c>
      <c r="E393" s="1">
        <v>44456</v>
      </c>
      <c r="F393" s="1">
        <v>44453</v>
      </c>
      <c r="H393" t="s">
        <v>52</v>
      </c>
      <c r="I393" s="1">
        <v>44456</v>
      </c>
      <c r="J393" s="1">
        <v>44456</v>
      </c>
      <c r="L393" t="s">
        <v>11</v>
      </c>
      <c r="M393">
        <f>YEAR(Tableau1[[#This Row],[Enregistré le]])</f>
        <v>2021</v>
      </c>
      <c r="N393" s="2" t="str">
        <f t="shared" si="6"/>
        <v>Réponse</v>
      </c>
      <c r="O393" s="2">
        <f>Tableau1[[#This Row],[Attribué le]]-Tableau1[[#This Row],[Enregistré le]]</f>
        <v>0</v>
      </c>
      <c r="P393" s="3" t="str">
        <f>IF(Tableau1[[#This Row],[ATTRIBUTION]]="Appui","15",IF(Tableau1[[#This Row],[ATTRIBUTION]]="Réponse","30","0"))</f>
        <v>30</v>
      </c>
      <c r="Q393" s="2" t="str">
        <f>IF(OR((Tableau1[[#This Row],[Traité le]]&gt;0),(Tableau1[[#This Row],[A/R envoyé le]]&gt;0)),"TRAITE","NON TRAITE")</f>
        <v>TRAITE</v>
      </c>
      <c r="R393" s="2" t="str">
        <f>IF(AND(Tableau1[[#This Row],[ATTRIBUTION]]="Réponse",Tableau1[[#This Row],[A/R envoyé le]]&gt;0),"OUI"," ")</f>
        <v xml:space="preserve"> </v>
      </c>
      <c r="S39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393" s="2">
        <f>IF(Tableau1[[#This Row],[STATUT DE REPONSE]]="TRAITE",MAX(0,Tableau1[[#This Row],[DELAI DE TRAITEMENT]]-Tableau1[[#This Row],[DELAI DE REPONSE]]),$X$1-Tableau1[[#This Row],[Enregistré le]])</f>
        <v>0</v>
      </c>
      <c r="U393" s="2" t="str">
        <f>IF(Tableau1[[#This Row],[DELAI DE SOUFFRANCE]]&gt;0,"Non conforme","Conforme")</f>
        <v>Conforme</v>
      </c>
      <c r="V393" s="2" t="str">
        <f>IF(Tableau1[[#This Row],[Type de courrier]]="Réclamation","Réclamation","")</f>
        <v/>
      </c>
      <c r="X393"/>
      <c r="Y393"/>
    </row>
    <row r="394" spans="2:25" x14ac:dyDescent="0.25">
      <c r="B394" t="s">
        <v>21</v>
      </c>
      <c r="D394">
        <v>21047829</v>
      </c>
      <c r="E394" s="1">
        <v>44456</v>
      </c>
      <c r="F394" s="1">
        <v>44452</v>
      </c>
      <c r="I394" s="1">
        <v>44473</v>
      </c>
      <c r="J394" s="1">
        <v>44468</v>
      </c>
      <c r="L394" t="s">
        <v>11</v>
      </c>
      <c r="M394">
        <f>YEAR(Tableau1[[#This Row],[Enregistré le]])</f>
        <v>2021</v>
      </c>
      <c r="N394" s="2" t="str">
        <f t="shared" si="6"/>
        <v>Réponse</v>
      </c>
      <c r="O394" s="2">
        <f>Tableau1[[#This Row],[Attribué le]]-Tableau1[[#This Row],[Enregistré le]]</f>
        <v>12</v>
      </c>
      <c r="P394" s="3" t="str">
        <f>IF(Tableau1[[#This Row],[ATTRIBUTION]]="Appui","15",IF(Tableau1[[#This Row],[ATTRIBUTION]]="Réponse","30","0"))</f>
        <v>30</v>
      </c>
      <c r="Q394" s="2" t="str">
        <f>IF(OR((Tableau1[[#This Row],[Traité le]]&gt;0),(Tableau1[[#This Row],[A/R envoyé le]]&gt;0)),"TRAITE","NON TRAITE")</f>
        <v>TRAITE</v>
      </c>
      <c r="R394" s="2" t="str">
        <f>IF(AND(Tableau1[[#This Row],[ATTRIBUTION]]="Réponse",Tableau1[[#This Row],[A/R envoyé le]]&gt;0),"OUI"," ")</f>
        <v xml:space="preserve"> </v>
      </c>
      <c r="S39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</v>
      </c>
      <c r="T394" s="2">
        <f>IF(Tableau1[[#This Row],[STATUT DE REPONSE]]="TRAITE",MAX(0,Tableau1[[#This Row],[DELAI DE TRAITEMENT]]-Tableau1[[#This Row],[DELAI DE REPONSE]]),$X$1-Tableau1[[#This Row],[Enregistré le]])</f>
        <v>0</v>
      </c>
      <c r="U394" s="2" t="str">
        <f>IF(Tableau1[[#This Row],[DELAI DE SOUFFRANCE]]&gt;0,"Non conforme","Conforme")</f>
        <v>Conforme</v>
      </c>
      <c r="V394" s="2" t="str">
        <f>IF(Tableau1[[#This Row],[Type de courrier]]="Réclamation","Réclamation","")</f>
        <v/>
      </c>
      <c r="X394"/>
      <c r="Y394"/>
    </row>
    <row r="395" spans="2:25" x14ac:dyDescent="0.25">
      <c r="B395" t="s">
        <v>21</v>
      </c>
      <c r="D395">
        <v>21049065</v>
      </c>
      <c r="E395" s="1">
        <v>44462</v>
      </c>
      <c r="F395" s="1">
        <v>44460</v>
      </c>
      <c r="I395" s="1">
        <v>44482</v>
      </c>
      <c r="J395" s="1">
        <v>44462</v>
      </c>
      <c r="L395" t="s">
        <v>12</v>
      </c>
      <c r="M395">
        <f>YEAR(Tableau1[[#This Row],[Enregistré le]])</f>
        <v>2021</v>
      </c>
      <c r="N395" s="2" t="str">
        <f t="shared" si="6"/>
        <v>Réponse</v>
      </c>
      <c r="O395" s="2">
        <f>Tableau1[[#This Row],[Attribué le]]-Tableau1[[#This Row],[Enregistré le]]</f>
        <v>0</v>
      </c>
      <c r="P395" s="3" t="str">
        <f>IF(Tableau1[[#This Row],[ATTRIBUTION]]="Appui","15",IF(Tableau1[[#This Row],[ATTRIBUTION]]="Réponse","30","0"))</f>
        <v>30</v>
      </c>
      <c r="Q395" s="2" t="str">
        <f>IF(OR((Tableau1[[#This Row],[Traité le]]&gt;0),(Tableau1[[#This Row],[A/R envoyé le]]&gt;0)),"TRAITE","NON TRAITE")</f>
        <v>TRAITE</v>
      </c>
      <c r="R395" s="2" t="str">
        <f>IF(AND(Tableau1[[#This Row],[ATTRIBUTION]]="Réponse",Tableau1[[#This Row],[A/R envoyé le]]&gt;0),"OUI"," ")</f>
        <v xml:space="preserve"> </v>
      </c>
      <c r="S39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20</v>
      </c>
      <c r="T395" s="2">
        <f>IF(Tableau1[[#This Row],[STATUT DE REPONSE]]="TRAITE",MAX(0,Tableau1[[#This Row],[DELAI DE TRAITEMENT]]-Tableau1[[#This Row],[DELAI DE REPONSE]]),$X$1-Tableau1[[#This Row],[Enregistré le]])</f>
        <v>0</v>
      </c>
      <c r="U395" s="2" t="str">
        <f>IF(Tableau1[[#This Row],[DELAI DE SOUFFRANCE]]&gt;0,"Non conforme","Conforme")</f>
        <v>Conforme</v>
      </c>
      <c r="V395" s="2" t="str">
        <f>IF(Tableau1[[#This Row],[Type de courrier]]="Réclamation","Réclamation","")</f>
        <v/>
      </c>
      <c r="X395"/>
      <c r="Y395"/>
    </row>
    <row r="396" spans="2:25" x14ac:dyDescent="0.25">
      <c r="B396" t="s">
        <v>21</v>
      </c>
      <c r="D396">
        <v>21049470</v>
      </c>
      <c r="E396" s="1">
        <v>44463</v>
      </c>
      <c r="F396" s="1">
        <v>44460</v>
      </c>
      <c r="I396" s="1">
        <v>44463</v>
      </c>
      <c r="J396" s="1">
        <v>44566</v>
      </c>
      <c r="L396" t="s">
        <v>11</v>
      </c>
      <c r="M396">
        <f>YEAR(Tableau1[[#This Row],[Enregistré le]])</f>
        <v>2021</v>
      </c>
      <c r="N396" s="2" t="str">
        <f t="shared" si="6"/>
        <v>Réponse</v>
      </c>
      <c r="O396" s="2">
        <f>Tableau1[[#This Row],[Attribué le]]-Tableau1[[#This Row],[Enregistré le]]</f>
        <v>103</v>
      </c>
      <c r="P396" s="3" t="str">
        <f>IF(Tableau1[[#This Row],[ATTRIBUTION]]="Appui","15",IF(Tableau1[[#This Row],[ATTRIBUTION]]="Réponse","30","0"))</f>
        <v>30</v>
      </c>
      <c r="Q396" s="2" t="str">
        <f>IF(OR((Tableau1[[#This Row],[Traité le]]&gt;0),(Tableau1[[#This Row],[A/R envoyé le]]&gt;0)),"TRAITE","NON TRAITE")</f>
        <v>TRAITE</v>
      </c>
      <c r="R396" s="2" t="str">
        <f>IF(AND(Tableau1[[#This Row],[ATTRIBUTION]]="Réponse",Tableau1[[#This Row],[A/R envoyé le]]&gt;0),"OUI"," ")</f>
        <v xml:space="preserve"> </v>
      </c>
      <c r="S39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396" s="2">
        <f>IF(Tableau1[[#This Row],[STATUT DE REPONSE]]="TRAITE",MAX(0,Tableau1[[#This Row],[DELAI DE TRAITEMENT]]-Tableau1[[#This Row],[DELAI DE REPONSE]]),$X$1-Tableau1[[#This Row],[Enregistré le]])</f>
        <v>0</v>
      </c>
      <c r="U396" s="2" t="str">
        <f>IF(Tableau1[[#This Row],[DELAI DE SOUFFRANCE]]&gt;0,"Non conforme","Conforme")</f>
        <v>Conforme</v>
      </c>
      <c r="V396" s="2" t="str">
        <f>IF(Tableau1[[#This Row],[Type de courrier]]="Réclamation","Réclamation","")</f>
        <v/>
      </c>
      <c r="X396"/>
      <c r="Y396"/>
    </row>
    <row r="397" spans="2:25" x14ac:dyDescent="0.25">
      <c r="B397" t="s">
        <v>21</v>
      </c>
      <c r="D397" t="s">
        <v>53</v>
      </c>
      <c r="E397" s="1">
        <v>44463</v>
      </c>
      <c r="F397" s="1">
        <v>44461</v>
      </c>
      <c r="I397" s="1">
        <v>44475</v>
      </c>
      <c r="J397" s="1">
        <v>44917</v>
      </c>
      <c r="L397" t="s">
        <v>11</v>
      </c>
      <c r="M397">
        <f>YEAR(Tableau1[[#This Row],[Enregistré le]])</f>
        <v>2021</v>
      </c>
      <c r="N397" s="2" t="str">
        <f t="shared" si="6"/>
        <v>Réponse</v>
      </c>
      <c r="O397" s="2">
        <f>Tableau1[[#This Row],[Attribué le]]-Tableau1[[#This Row],[Enregistré le]]</f>
        <v>454</v>
      </c>
      <c r="P397" s="3" t="str">
        <f>IF(Tableau1[[#This Row],[ATTRIBUTION]]="Appui","15",IF(Tableau1[[#This Row],[ATTRIBUTION]]="Réponse","30","0"))</f>
        <v>30</v>
      </c>
      <c r="Q397" s="2" t="str">
        <f>IF(OR((Tableau1[[#This Row],[Traité le]]&gt;0),(Tableau1[[#This Row],[A/R envoyé le]]&gt;0)),"TRAITE","NON TRAITE")</f>
        <v>TRAITE</v>
      </c>
      <c r="R397" s="2" t="str">
        <f>IF(AND(Tableau1[[#This Row],[ATTRIBUTION]]="Réponse",Tableau1[[#This Row],[A/R envoyé le]]&gt;0),"OUI"," ")</f>
        <v xml:space="preserve"> </v>
      </c>
      <c r="S39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12</v>
      </c>
      <c r="T397" s="2">
        <f>IF(Tableau1[[#This Row],[STATUT DE REPONSE]]="TRAITE",MAX(0,Tableau1[[#This Row],[DELAI DE TRAITEMENT]]-Tableau1[[#This Row],[DELAI DE REPONSE]]),$X$1-Tableau1[[#This Row],[Enregistré le]])</f>
        <v>0</v>
      </c>
      <c r="U397" s="2" t="str">
        <f>IF(Tableau1[[#This Row],[DELAI DE SOUFFRANCE]]&gt;0,"Non conforme","Conforme")</f>
        <v>Conforme</v>
      </c>
      <c r="V397" s="2" t="str">
        <f>IF(Tableau1[[#This Row],[Type de courrier]]="Réclamation","Réclamation","")</f>
        <v/>
      </c>
      <c r="X397"/>
      <c r="Y397"/>
    </row>
    <row r="398" spans="2:25" x14ac:dyDescent="0.25">
      <c r="B398" t="s">
        <v>21</v>
      </c>
      <c r="D398">
        <v>21049520</v>
      </c>
      <c r="E398" s="1">
        <v>44463</v>
      </c>
      <c r="F398" s="1">
        <v>44463</v>
      </c>
      <c r="I398" s="1">
        <v>44504</v>
      </c>
      <c r="J398" s="1">
        <v>44463</v>
      </c>
      <c r="L398" t="s">
        <v>11</v>
      </c>
      <c r="M398">
        <f>YEAR(Tableau1[[#This Row],[Enregistré le]])</f>
        <v>2021</v>
      </c>
      <c r="N398" s="2" t="str">
        <f t="shared" si="6"/>
        <v>Réponse</v>
      </c>
      <c r="O398" s="2">
        <f>Tableau1[[#This Row],[Attribué le]]-Tableau1[[#This Row],[Enregistré le]]</f>
        <v>0</v>
      </c>
      <c r="P398" s="3" t="str">
        <f>IF(Tableau1[[#This Row],[ATTRIBUTION]]="Appui","15",IF(Tableau1[[#This Row],[ATTRIBUTION]]="Réponse","30","0"))</f>
        <v>30</v>
      </c>
      <c r="Q398" s="2" t="str">
        <f>IF(OR((Tableau1[[#This Row],[Traité le]]&gt;0),(Tableau1[[#This Row],[A/R envoyé le]]&gt;0)),"TRAITE","NON TRAITE")</f>
        <v>TRAITE</v>
      </c>
      <c r="R398" s="2" t="str">
        <f>IF(AND(Tableau1[[#This Row],[ATTRIBUTION]]="Réponse",Tableau1[[#This Row],[A/R envoyé le]]&gt;0),"OUI"," ")</f>
        <v xml:space="preserve"> </v>
      </c>
      <c r="S39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41</v>
      </c>
      <c r="T398" s="2">
        <f>IF(Tableau1[[#This Row],[STATUT DE REPONSE]]="TRAITE",MAX(0,Tableau1[[#This Row],[DELAI DE TRAITEMENT]]-Tableau1[[#This Row],[DELAI DE REPONSE]]),$X$1-Tableau1[[#This Row],[Enregistré le]])</f>
        <v>11</v>
      </c>
      <c r="U398" s="2" t="str">
        <f>IF(Tableau1[[#This Row],[DELAI DE SOUFFRANCE]]&gt;0,"Non conforme","Conforme")</f>
        <v>Non conforme</v>
      </c>
      <c r="V398" s="2" t="str">
        <f>IF(Tableau1[[#This Row],[Type de courrier]]="Réclamation","Réclamation","")</f>
        <v/>
      </c>
      <c r="X398"/>
      <c r="Y398"/>
    </row>
    <row r="399" spans="2:25" x14ac:dyDescent="0.25">
      <c r="B399" t="s">
        <v>21</v>
      </c>
      <c r="D399">
        <v>21049562</v>
      </c>
      <c r="E399" s="1">
        <v>44463</v>
      </c>
      <c r="F399" s="1">
        <v>44459</v>
      </c>
      <c r="I399" s="1">
        <v>44491</v>
      </c>
      <c r="J399" s="1">
        <v>44487</v>
      </c>
      <c r="L399" t="s">
        <v>11</v>
      </c>
      <c r="M399">
        <f>YEAR(Tableau1[[#This Row],[Enregistré le]])</f>
        <v>2021</v>
      </c>
      <c r="N399" s="2" t="str">
        <f t="shared" si="6"/>
        <v>Réponse</v>
      </c>
      <c r="O399" s="2">
        <f>Tableau1[[#This Row],[Attribué le]]-Tableau1[[#This Row],[Enregistré le]]</f>
        <v>24</v>
      </c>
      <c r="P399" s="3" t="str">
        <f>IF(Tableau1[[#This Row],[ATTRIBUTION]]="Appui","15",IF(Tableau1[[#This Row],[ATTRIBUTION]]="Réponse","30","0"))</f>
        <v>30</v>
      </c>
      <c r="Q399" s="2" t="str">
        <f>IF(OR((Tableau1[[#This Row],[Traité le]]&gt;0),(Tableau1[[#This Row],[A/R envoyé le]]&gt;0)),"TRAITE","NON TRAITE")</f>
        <v>TRAITE</v>
      </c>
      <c r="R399" s="2" t="str">
        <f>IF(AND(Tableau1[[#This Row],[ATTRIBUTION]]="Réponse",Tableau1[[#This Row],[A/R envoyé le]]&gt;0),"OUI"," ")</f>
        <v xml:space="preserve"> </v>
      </c>
      <c r="S39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</v>
      </c>
      <c r="T399" s="2">
        <f>IF(Tableau1[[#This Row],[STATUT DE REPONSE]]="TRAITE",MAX(0,Tableau1[[#This Row],[DELAI DE TRAITEMENT]]-Tableau1[[#This Row],[DELAI DE REPONSE]]),$X$1-Tableau1[[#This Row],[Enregistré le]])</f>
        <v>0</v>
      </c>
      <c r="U399" s="2" t="str">
        <f>IF(Tableau1[[#This Row],[DELAI DE SOUFFRANCE]]&gt;0,"Non conforme","Conforme")</f>
        <v>Conforme</v>
      </c>
      <c r="V399" s="2" t="str">
        <f>IF(Tableau1[[#This Row],[Type de courrier]]="Réclamation","Réclamation","")</f>
        <v/>
      </c>
      <c r="X399"/>
      <c r="Y399"/>
    </row>
    <row r="400" spans="2:25" x14ac:dyDescent="0.25">
      <c r="B400" t="s">
        <v>21</v>
      </c>
      <c r="D400" t="s">
        <v>54</v>
      </c>
      <c r="E400" s="1">
        <v>44463</v>
      </c>
      <c r="F400" s="1">
        <v>44459</v>
      </c>
      <c r="I400" s="1">
        <v>44491</v>
      </c>
      <c r="J400" s="1">
        <v>44566</v>
      </c>
      <c r="L400" t="s">
        <v>11</v>
      </c>
      <c r="M400">
        <f>YEAR(Tableau1[[#This Row],[Enregistré le]])</f>
        <v>2021</v>
      </c>
      <c r="N400" s="2" t="str">
        <f t="shared" si="6"/>
        <v>Réponse</v>
      </c>
      <c r="O400" s="2">
        <f>Tableau1[[#This Row],[Attribué le]]-Tableau1[[#This Row],[Enregistré le]]</f>
        <v>103</v>
      </c>
      <c r="P400" s="3" t="str">
        <f>IF(Tableau1[[#This Row],[ATTRIBUTION]]="Appui","15",IF(Tableau1[[#This Row],[ATTRIBUTION]]="Réponse","30","0"))</f>
        <v>30</v>
      </c>
      <c r="Q400" s="2" t="str">
        <f>IF(OR((Tableau1[[#This Row],[Traité le]]&gt;0),(Tableau1[[#This Row],[A/R envoyé le]]&gt;0)),"TRAITE","NON TRAITE")</f>
        <v>TRAITE</v>
      </c>
      <c r="R400" s="2" t="str">
        <f>IF(AND(Tableau1[[#This Row],[ATTRIBUTION]]="Réponse",Tableau1[[#This Row],[A/R envoyé le]]&gt;0),"OUI"," ")</f>
        <v xml:space="preserve"> </v>
      </c>
      <c r="S40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28</v>
      </c>
      <c r="T400" s="2">
        <f>IF(Tableau1[[#This Row],[STATUT DE REPONSE]]="TRAITE",MAX(0,Tableau1[[#This Row],[DELAI DE TRAITEMENT]]-Tableau1[[#This Row],[DELAI DE REPONSE]]),$X$1-Tableau1[[#This Row],[Enregistré le]])</f>
        <v>0</v>
      </c>
      <c r="U400" s="2" t="str">
        <f>IF(Tableau1[[#This Row],[DELAI DE SOUFFRANCE]]&gt;0,"Non conforme","Conforme")</f>
        <v>Conforme</v>
      </c>
      <c r="V400" s="2" t="str">
        <f>IF(Tableau1[[#This Row],[Type de courrier]]="Réclamation","Réclamation","")</f>
        <v/>
      </c>
      <c r="X400"/>
      <c r="Y400"/>
    </row>
    <row r="401" spans="2:25" x14ac:dyDescent="0.25">
      <c r="B401" t="s">
        <v>21</v>
      </c>
      <c r="D401" t="s">
        <v>55</v>
      </c>
      <c r="E401" s="1">
        <v>44469</v>
      </c>
      <c r="F401" s="1">
        <v>44463</v>
      </c>
      <c r="I401" s="1">
        <v>44484</v>
      </c>
      <c r="J401" s="1">
        <v>44918</v>
      </c>
      <c r="L401" t="s">
        <v>11</v>
      </c>
      <c r="M401">
        <f>YEAR(Tableau1[[#This Row],[Enregistré le]])</f>
        <v>2021</v>
      </c>
      <c r="N401" s="2" t="str">
        <f t="shared" si="6"/>
        <v>Réponse</v>
      </c>
      <c r="O401" s="2">
        <f>Tableau1[[#This Row],[Attribué le]]-Tableau1[[#This Row],[Enregistré le]]</f>
        <v>449</v>
      </c>
      <c r="P401" s="3" t="str">
        <f>IF(Tableau1[[#This Row],[ATTRIBUTION]]="Appui","15",IF(Tableau1[[#This Row],[ATTRIBUTION]]="Réponse","30","0"))</f>
        <v>30</v>
      </c>
      <c r="Q401" s="2" t="str">
        <f>IF(OR((Tableau1[[#This Row],[Traité le]]&gt;0),(Tableau1[[#This Row],[A/R envoyé le]]&gt;0)),"TRAITE","NON TRAITE")</f>
        <v>TRAITE</v>
      </c>
      <c r="R401" s="2" t="str">
        <f>IF(AND(Tableau1[[#This Row],[ATTRIBUTION]]="Réponse",Tableau1[[#This Row],[A/R envoyé le]]&gt;0),"OUI"," ")</f>
        <v xml:space="preserve"> </v>
      </c>
      <c r="S40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15</v>
      </c>
      <c r="T401" s="2">
        <f>IF(Tableau1[[#This Row],[STATUT DE REPONSE]]="TRAITE",MAX(0,Tableau1[[#This Row],[DELAI DE TRAITEMENT]]-Tableau1[[#This Row],[DELAI DE REPONSE]]),$X$1-Tableau1[[#This Row],[Enregistré le]])</f>
        <v>0</v>
      </c>
      <c r="U401" s="2" t="str">
        <f>IF(Tableau1[[#This Row],[DELAI DE SOUFFRANCE]]&gt;0,"Non conforme","Conforme")</f>
        <v>Conforme</v>
      </c>
      <c r="V401" s="2" t="str">
        <f>IF(Tableau1[[#This Row],[Type de courrier]]="Réclamation","Réclamation","")</f>
        <v/>
      </c>
      <c r="X401"/>
      <c r="Y401"/>
    </row>
    <row r="402" spans="2:25" x14ac:dyDescent="0.25">
      <c r="B402" t="s">
        <v>21</v>
      </c>
      <c r="D402">
        <v>21051297</v>
      </c>
      <c r="E402" s="1">
        <v>44474</v>
      </c>
      <c r="F402" s="1">
        <v>44470</v>
      </c>
      <c r="I402" s="1">
        <v>44475</v>
      </c>
      <c r="J402" s="1">
        <v>44552</v>
      </c>
      <c r="L402" t="s">
        <v>11</v>
      </c>
      <c r="M402">
        <f>YEAR(Tableau1[[#This Row],[Enregistré le]])</f>
        <v>2021</v>
      </c>
      <c r="N402" s="2" t="str">
        <f t="shared" si="6"/>
        <v>Réponse</v>
      </c>
      <c r="O402" s="2">
        <f>Tableau1[[#This Row],[Attribué le]]-Tableau1[[#This Row],[Enregistré le]]</f>
        <v>78</v>
      </c>
      <c r="P402" s="3" t="str">
        <f>IF(Tableau1[[#This Row],[ATTRIBUTION]]="Appui","15",IF(Tableau1[[#This Row],[ATTRIBUTION]]="Réponse","30","0"))</f>
        <v>30</v>
      </c>
      <c r="Q402" s="2" t="str">
        <f>IF(OR((Tableau1[[#This Row],[Traité le]]&gt;0),(Tableau1[[#This Row],[A/R envoyé le]]&gt;0)),"TRAITE","NON TRAITE")</f>
        <v>TRAITE</v>
      </c>
      <c r="R402" s="2" t="str">
        <f>IF(AND(Tableau1[[#This Row],[ATTRIBUTION]]="Réponse",Tableau1[[#This Row],[A/R envoyé le]]&gt;0),"OUI"," ")</f>
        <v xml:space="preserve"> </v>
      </c>
      <c r="S40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402" s="2">
        <f>IF(Tableau1[[#This Row],[STATUT DE REPONSE]]="TRAITE",MAX(0,Tableau1[[#This Row],[DELAI DE TRAITEMENT]]-Tableau1[[#This Row],[DELAI DE REPONSE]]),$X$1-Tableau1[[#This Row],[Enregistré le]])</f>
        <v>0</v>
      </c>
      <c r="U402" s="2" t="str">
        <f>IF(Tableau1[[#This Row],[DELAI DE SOUFFRANCE]]&gt;0,"Non conforme","Conforme")</f>
        <v>Conforme</v>
      </c>
      <c r="V402" s="2" t="str">
        <f>IF(Tableau1[[#This Row],[Type de courrier]]="Réclamation","Réclamation","")</f>
        <v/>
      </c>
      <c r="X402"/>
      <c r="Y402"/>
    </row>
    <row r="403" spans="2:25" x14ac:dyDescent="0.25">
      <c r="B403" t="s">
        <v>21</v>
      </c>
      <c r="D403">
        <v>21051323</v>
      </c>
      <c r="E403" s="1">
        <v>44474</v>
      </c>
      <c r="F403" s="1">
        <v>44470</v>
      </c>
      <c r="I403" s="1">
        <v>44475</v>
      </c>
      <c r="J403" s="1">
        <v>44552</v>
      </c>
      <c r="L403" t="s">
        <v>11</v>
      </c>
      <c r="M403">
        <f>YEAR(Tableau1[[#This Row],[Enregistré le]])</f>
        <v>2021</v>
      </c>
      <c r="N403" s="2" t="str">
        <f t="shared" si="6"/>
        <v>Réponse</v>
      </c>
      <c r="O403" s="2">
        <f>Tableau1[[#This Row],[Attribué le]]-Tableau1[[#This Row],[Enregistré le]]</f>
        <v>78</v>
      </c>
      <c r="P403" s="3" t="str">
        <f>IF(Tableau1[[#This Row],[ATTRIBUTION]]="Appui","15",IF(Tableau1[[#This Row],[ATTRIBUTION]]="Réponse","30","0"))</f>
        <v>30</v>
      </c>
      <c r="Q403" s="2" t="str">
        <f>IF(OR((Tableau1[[#This Row],[Traité le]]&gt;0),(Tableau1[[#This Row],[A/R envoyé le]]&gt;0)),"TRAITE","NON TRAITE")</f>
        <v>TRAITE</v>
      </c>
      <c r="R403" s="2" t="str">
        <f>IF(AND(Tableau1[[#This Row],[ATTRIBUTION]]="Réponse",Tableau1[[#This Row],[A/R envoyé le]]&gt;0),"OUI"," ")</f>
        <v xml:space="preserve"> </v>
      </c>
      <c r="S40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403" s="2">
        <f>IF(Tableau1[[#This Row],[STATUT DE REPONSE]]="TRAITE",MAX(0,Tableau1[[#This Row],[DELAI DE TRAITEMENT]]-Tableau1[[#This Row],[DELAI DE REPONSE]]),$X$1-Tableau1[[#This Row],[Enregistré le]])</f>
        <v>0</v>
      </c>
      <c r="U403" s="2" t="str">
        <f>IF(Tableau1[[#This Row],[DELAI DE SOUFFRANCE]]&gt;0,"Non conforme","Conforme")</f>
        <v>Conforme</v>
      </c>
      <c r="V403" s="2" t="str">
        <f>IF(Tableau1[[#This Row],[Type de courrier]]="Réclamation","Réclamation","")</f>
        <v/>
      </c>
      <c r="X403"/>
      <c r="Y403"/>
    </row>
    <row r="404" spans="2:25" x14ac:dyDescent="0.25">
      <c r="B404" t="s">
        <v>21</v>
      </c>
      <c r="D404">
        <v>21051452</v>
      </c>
      <c r="E404" s="1">
        <v>44474</v>
      </c>
      <c r="F404" s="1">
        <v>44470</v>
      </c>
      <c r="I404" s="1">
        <v>44475</v>
      </c>
      <c r="J404" s="1">
        <v>44552</v>
      </c>
      <c r="L404" t="s">
        <v>11</v>
      </c>
      <c r="M404">
        <f>YEAR(Tableau1[[#This Row],[Enregistré le]])</f>
        <v>2021</v>
      </c>
      <c r="N404" s="2" t="str">
        <f t="shared" si="6"/>
        <v>Réponse</v>
      </c>
      <c r="O404" s="2">
        <f>Tableau1[[#This Row],[Attribué le]]-Tableau1[[#This Row],[Enregistré le]]</f>
        <v>78</v>
      </c>
      <c r="P404" s="3" t="str">
        <f>IF(Tableau1[[#This Row],[ATTRIBUTION]]="Appui","15",IF(Tableau1[[#This Row],[ATTRIBUTION]]="Réponse","30","0"))</f>
        <v>30</v>
      </c>
      <c r="Q404" s="2" t="str">
        <f>IF(OR((Tableau1[[#This Row],[Traité le]]&gt;0),(Tableau1[[#This Row],[A/R envoyé le]]&gt;0)),"TRAITE","NON TRAITE")</f>
        <v>TRAITE</v>
      </c>
      <c r="R404" s="2" t="str">
        <f>IF(AND(Tableau1[[#This Row],[ATTRIBUTION]]="Réponse",Tableau1[[#This Row],[A/R envoyé le]]&gt;0),"OUI"," ")</f>
        <v xml:space="preserve"> </v>
      </c>
      <c r="S40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404" s="2">
        <f>IF(Tableau1[[#This Row],[STATUT DE REPONSE]]="TRAITE",MAX(0,Tableau1[[#This Row],[DELAI DE TRAITEMENT]]-Tableau1[[#This Row],[DELAI DE REPONSE]]),$X$1-Tableau1[[#This Row],[Enregistré le]])</f>
        <v>0</v>
      </c>
      <c r="U404" s="2" t="str">
        <f>IF(Tableau1[[#This Row],[DELAI DE SOUFFRANCE]]&gt;0,"Non conforme","Conforme")</f>
        <v>Conforme</v>
      </c>
      <c r="V404" s="2" t="str">
        <f>IF(Tableau1[[#This Row],[Type de courrier]]="Réclamation","Réclamation","")</f>
        <v/>
      </c>
      <c r="X404"/>
      <c r="Y404"/>
    </row>
    <row r="405" spans="2:25" x14ac:dyDescent="0.25">
      <c r="B405" t="s">
        <v>21</v>
      </c>
      <c r="D405">
        <v>21051577</v>
      </c>
      <c r="E405" s="1">
        <v>44475</v>
      </c>
      <c r="F405" s="1">
        <v>44470</v>
      </c>
      <c r="I405" s="1">
        <v>44564</v>
      </c>
      <c r="J405" s="1">
        <v>44917</v>
      </c>
      <c r="L405" t="s">
        <v>11</v>
      </c>
      <c r="M405">
        <f>YEAR(Tableau1[[#This Row],[Enregistré le]])</f>
        <v>2021</v>
      </c>
      <c r="N405" s="2" t="str">
        <f t="shared" si="6"/>
        <v>Réponse</v>
      </c>
      <c r="O405" s="2">
        <f>Tableau1[[#This Row],[Attribué le]]-Tableau1[[#This Row],[Enregistré le]]</f>
        <v>442</v>
      </c>
      <c r="P405" s="3" t="str">
        <f>IF(Tableau1[[#This Row],[ATTRIBUTION]]="Appui","15",IF(Tableau1[[#This Row],[ATTRIBUTION]]="Réponse","30","0"))</f>
        <v>30</v>
      </c>
      <c r="Q405" s="2" t="str">
        <f>IF(OR((Tableau1[[#This Row],[Traité le]]&gt;0),(Tableau1[[#This Row],[A/R envoyé le]]&gt;0)),"TRAITE","NON TRAITE")</f>
        <v>TRAITE</v>
      </c>
      <c r="R405" s="2" t="str">
        <f>IF(AND(Tableau1[[#This Row],[ATTRIBUTION]]="Réponse",Tableau1[[#This Row],[A/R envoyé le]]&gt;0),"OUI"," ")</f>
        <v xml:space="preserve"> </v>
      </c>
      <c r="S40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89</v>
      </c>
      <c r="T405" s="2">
        <f>IF(Tableau1[[#This Row],[STATUT DE REPONSE]]="TRAITE",MAX(0,Tableau1[[#This Row],[DELAI DE TRAITEMENT]]-Tableau1[[#This Row],[DELAI DE REPONSE]]),$X$1-Tableau1[[#This Row],[Enregistré le]])</f>
        <v>59</v>
      </c>
      <c r="U405" s="2" t="str">
        <f>IF(Tableau1[[#This Row],[DELAI DE SOUFFRANCE]]&gt;0,"Non conforme","Conforme")</f>
        <v>Non conforme</v>
      </c>
      <c r="V405" s="2" t="str">
        <f>IF(Tableau1[[#This Row],[Type de courrier]]="Réclamation","Réclamation","")</f>
        <v/>
      </c>
      <c r="X405"/>
      <c r="Y405"/>
    </row>
    <row r="406" spans="2:25" x14ac:dyDescent="0.25">
      <c r="B406" t="s">
        <v>21</v>
      </c>
      <c r="D406">
        <v>21051656</v>
      </c>
      <c r="E406" s="1">
        <v>44475</v>
      </c>
      <c r="F406" s="1">
        <v>44469</v>
      </c>
      <c r="H406" t="s">
        <v>29</v>
      </c>
      <c r="I406" s="1">
        <v>44504</v>
      </c>
      <c r="J406" s="1">
        <v>44510</v>
      </c>
      <c r="L406" t="s">
        <v>11</v>
      </c>
      <c r="M406">
        <f>YEAR(Tableau1[[#This Row],[Enregistré le]])</f>
        <v>2021</v>
      </c>
      <c r="N406" s="2" t="str">
        <f t="shared" si="6"/>
        <v>Réponse</v>
      </c>
      <c r="O406" s="2">
        <f>Tableau1[[#This Row],[Attribué le]]-Tableau1[[#This Row],[Enregistré le]]</f>
        <v>35</v>
      </c>
      <c r="P406" s="3" t="str">
        <f>IF(Tableau1[[#This Row],[ATTRIBUTION]]="Appui","15",IF(Tableau1[[#This Row],[ATTRIBUTION]]="Réponse","30","0"))</f>
        <v>30</v>
      </c>
      <c r="Q406" s="2" t="str">
        <f>IF(OR((Tableau1[[#This Row],[Traité le]]&gt;0),(Tableau1[[#This Row],[A/R envoyé le]]&gt;0)),"TRAITE","NON TRAITE")</f>
        <v>TRAITE</v>
      </c>
      <c r="R406" s="2" t="str">
        <f>IF(AND(Tableau1[[#This Row],[ATTRIBUTION]]="Réponse",Tableau1[[#This Row],[A/R envoyé le]]&gt;0),"OUI"," ")</f>
        <v xml:space="preserve"> </v>
      </c>
      <c r="S40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29</v>
      </c>
      <c r="T406" s="2">
        <f>IF(Tableau1[[#This Row],[STATUT DE REPONSE]]="TRAITE",MAX(0,Tableau1[[#This Row],[DELAI DE TRAITEMENT]]-Tableau1[[#This Row],[DELAI DE REPONSE]]),$X$1-Tableau1[[#This Row],[Enregistré le]])</f>
        <v>0</v>
      </c>
      <c r="U406" s="2" t="str">
        <f>IF(Tableau1[[#This Row],[DELAI DE SOUFFRANCE]]&gt;0,"Non conforme","Conforme")</f>
        <v>Conforme</v>
      </c>
      <c r="V406" s="2" t="str">
        <f>IF(Tableau1[[#This Row],[Type de courrier]]="Réclamation","Réclamation","")</f>
        <v>Réclamation</v>
      </c>
      <c r="X406"/>
      <c r="Y406"/>
    </row>
    <row r="407" spans="2:25" x14ac:dyDescent="0.25">
      <c r="B407" t="s">
        <v>21</v>
      </c>
      <c r="D407" t="s">
        <v>56</v>
      </c>
      <c r="E407" s="1">
        <v>44476</v>
      </c>
      <c r="F407" s="1">
        <v>44473</v>
      </c>
      <c r="I407" s="1">
        <v>44496</v>
      </c>
      <c r="J407" s="1">
        <v>44918</v>
      </c>
      <c r="L407" t="s">
        <v>11</v>
      </c>
      <c r="M407">
        <f>YEAR(Tableau1[[#This Row],[Enregistré le]])</f>
        <v>2021</v>
      </c>
      <c r="N407" s="2" t="str">
        <f t="shared" si="6"/>
        <v>Réponse</v>
      </c>
      <c r="O407" s="2">
        <f>Tableau1[[#This Row],[Attribué le]]-Tableau1[[#This Row],[Enregistré le]]</f>
        <v>442</v>
      </c>
      <c r="P407" s="3" t="str">
        <f>IF(Tableau1[[#This Row],[ATTRIBUTION]]="Appui","15",IF(Tableau1[[#This Row],[ATTRIBUTION]]="Réponse","30","0"))</f>
        <v>30</v>
      </c>
      <c r="Q407" s="2" t="str">
        <f>IF(OR((Tableau1[[#This Row],[Traité le]]&gt;0),(Tableau1[[#This Row],[A/R envoyé le]]&gt;0)),"TRAITE","NON TRAITE")</f>
        <v>TRAITE</v>
      </c>
      <c r="R407" s="2" t="str">
        <f>IF(AND(Tableau1[[#This Row],[ATTRIBUTION]]="Réponse",Tableau1[[#This Row],[A/R envoyé le]]&gt;0),"OUI"," ")</f>
        <v xml:space="preserve"> </v>
      </c>
      <c r="S40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20</v>
      </c>
      <c r="T407" s="2">
        <f>IF(Tableau1[[#This Row],[STATUT DE REPONSE]]="TRAITE",MAX(0,Tableau1[[#This Row],[DELAI DE TRAITEMENT]]-Tableau1[[#This Row],[DELAI DE REPONSE]]),$X$1-Tableau1[[#This Row],[Enregistré le]])</f>
        <v>0</v>
      </c>
      <c r="U407" s="2" t="str">
        <f>IF(Tableau1[[#This Row],[DELAI DE SOUFFRANCE]]&gt;0,"Non conforme","Conforme")</f>
        <v>Conforme</v>
      </c>
      <c r="V407" s="2" t="str">
        <f>IF(Tableau1[[#This Row],[Type de courrier]]="Réclamation","Réclamation","")</f>
        <v/>
      </c>
      <c r="X407"/>
      <c r="Y407"/>
    </row>
    <row r="408" spans="2:25" x14ac:dyDescent="0.25">
      <c r="B408" t="s">
        <v>21</v>
      </c>
      <c r="D408">
        <v>21052706</v>
      </c>
      <c r="E408" s="1">
        <v>44481</v>
      </c>
      <c r="F408" s="1">
        <v>44470</v>
      </c>
      <c r="I408" s="1">
        <v>44532</v>
      </c>
      <c r="J408" s="1">
        <v>44481</v>
      </c>
      <c r="L408" t="s">
        <v>11</v>
      </c>
      <c r="M408">
        <f>YEAR(Tableau1[[#This Row],[Enregistré le]])</f>
        <v>2021</v>
      </c>
      <c r="N408" s="2" t="str">
        <f t="shared" si="6"/>
        <v>Réponse</v>
      </c>
      <c r="O408" s="2">
        <f>Tableau1[[#This Row],[Attribué le]]-Tableau1[[#This Row],[Enregistré le]]</f>
        <v>0</v>
      </c>
      <c r="P408" s="3" t="str">
        <f>IF(Tableau1[[#This Row],[ATTRIBUTION]]="Appui","15",IF(Tableau1[[#This Row],[ATTRIBUTION]]="Réponse","30","0"))</f>
        <v>30</v>
      </c>
      <c r="Q408" s="2" t="str">
        <f>IF(OR((Tableau1[[#This Row],[Traité le]]&gt;0),(Tableau1[[#This Row],[A/R envoyé le]]&gt;0)),"TRAITE","NON TRAITE")</f>
        <v>TRAITE</v>
      </c>
      <c r="R408" s="2" t="str">
        <f>IF(AND(Tableau1[[#This Row],[ATTRIBUTION]]="Réponse",Tableau1[[#This Row],[A/R envoyé le]]&gt;0),"OUI"," ")</f>
        <v xml:space="preserve"> </v>
      </c>
      <c r="S40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51</v>
      </c>
      <c r="T408" s="2">
        <f>IF(Tableau1[[#This Row],[STATUT DE REPONSE]]="TRAITE",MAX(0,Tableau1[[#This Row],[DELAI DE TRAITEMENT]]-Tableau1[[#This Row],[DELAI DE REPONSE]]),$X$1-Tableau1[[#This Row],[Enregistré le]])</f>
        <v>21</v>
      </c>
      <c r="U408" s="2" t="str">
        <f>IF(Tableau1[[#This Row],[DELAI DE SOUFFRANCE]]&gt;0,"Non conforme","Conforme")</f>
        <v>Non conforme</v>
      </c>
      <c r="V408" s="2" t="str">
        <f>IF(Tableau1[[#This Row],[Type de courrier]]="Réclamation","Réclamation","")</f>
        <v/>
      </c>
      <c r="X408"/>
      <c r="Y408"/>
    </row>
    <row r="409" spans="2:25" x14ac:dyDescent="0.25">
      <c r="B409" t="s">
        <v>21</v>
      </c>
      <c r="D409" t="s">
        <v>57</v>
      </c>
      <c r="E409" s="1">
        <v>44481</v>
      </c>
      <c r="F409" s="1">
        <v>44481</v>
      </c>
      <c r="I409" s="1">
        <v>44482</v>
      </c>
      <c r="J409" s="1">
        <v>44481</v>
      </c>
      <c r="L409" t="s">
        <v>15</v>
      </c>
      <c r="M409">
        <f>YEAR(Tableau1[[#This Row],[Enregistré le]])</f>
        <v>2021</v>
      </c>
      <c r="N409" s="2" t="str">
        <f t="shared" si="6"/>
        <v>Appui</v>
      </c>
      <c r="O409" s="2">
        <f>Tableau1[[#This Row],[Attribué le]]-Tableau1[[#This Row],[Enregistré le]]</f>
        <v>0</v>
      </c>
      <c r="P409" s="3" t="str">
        <f>IF(Tableau1[[#This Row],[ATTRIBUTION]]="Appui","15",IF(Tableau1[[#This Row],[ATTRIBUTION]]="Réponse","30","0"))</f>
        <v>15</v>
      </c>
      <c r="Q409" s="2" t="str">
        <f>IF(OR((Tableau1[[#This Row],[Traité le]]&gt;0),(Tableau1[[#This Row],[A/R envoyé le]]&gt;0)),"TRAITE","NON TRAITE")</f>
        <v>TRAITE</v>
      </c>
      <c r="R409" s="2" t="str">
        <f>IF(AND(Tableau1[[#This Row],[ATTRIBUTION]]="Réponse",Tableau1[[#This Row],[A/R envoyé le]]&gt;0),"OUI"," ")</f>
        <v xml:space="preserve"> </v>
      </c>
      <c r="S40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409" s="2">
        <f>IF(Tableau1[[#This Row],[STATUT DE REPONSE]]="TRAITE",MAX(0,Tableau1[[#This Row],[DELAI DE TRAITEMENT]]-Tableau1[[#This Row],[DELAI DE REPONSE]]),$X$1-Tableau1[[#This Row],[Enregistré le]])</f>
        <v>0</v>
      </c>
      <c r="U409" s="2" t="str">
        <f>IF(Tableau1[[#This Row],[DELAI DE SOUFFRANCE]]&gt;0,"Non conforme","Conforme")</f>
        <v>Conforme</v>
      </c>
      <c r="V409" s="2" t="str">
        <f>IF(Tableau1[[#This Row],[Type de courrier]]="Réclamation","Réclamation","")</f>
        <v/>
      </c>
      <c r="X409"/>
      <c r="Y409"/>
    </row>
    <row r="410" spans="2:25" x14ac:dyDescent="0.25">
      <c r="B410" t="s">
        <v>21</v>
      </c>
      <c r="D410">
        <v>21052918</v>
      </c>
      <c r="E410" s="1">
        <v>44482</v>
      </c>
      <c r="F410" s="1">
        <v>44475</v>
      </c>
      <c r="I410" s="1">
        <v>44573</v>
      </c>
      <c r="J410" s="1">
        <v>44482</v>
      </c>
      <c r="L410" t="s">
        <v>11</v>
      </c>
      <c r="M410">
        <f>YEAR(Tableau1[[#This Row],[Enregistré le]])</f>
        <v>2021</v>
      </c>
      <c r="N410" s="2" t="str">
        <f t="shared" si="6"/>
        <v>Réponse</v>
      </c>
      <c r="O410" s="2">
        <f>Tableau1[[#This Row],[Attribué le]]-Tableau1[[#This Row],[Enregistré le]]</f>
        <v>0</v>
      </c>
      <c r="P410" s="3" t="str">
        <f>IF(Tableau1[[#This Row],[ATTRIBUTION]]="Appui","15",IF(Tableau1[[#This Row],[ATTRIBUTION]]="Réponse","30","0"))</f>
        <v>30</v>
      </c>
      <c r="Q410" s="2" t="str">
        <f>IF(OR((Tableau1[[#This Row],[Traité le]]&gt;0),(Tableau1[[#This Row],[A/R envoyé le]]&gt;0)),"TRAITE","NON TRAITE")</f>
        <v>TRAITE</v>
      </c>
      <c r="R410" s="2" t="str">
        <f>IF(AND(Tableau1[[#This Row],[ATTRIBUTION]]="Réponse",Tableau1[[#This Row],[A/R envoyé le]]&gt;0),"OUI"," ")</f>
        <v xml:space="preserve"> </v>
      </c>
      <c r="S41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91</v>
      </c>
      <c r="T410" s="2">
        <f>IF(Tableau1[[#This Row],[STATUT DE REPONSE]]="TRAITE",MAX(0,Tableau1[[#This Row],[DELAI DE TRAITEMENT]]-Tableau1[[#This Row],[DELAI DE REPONSE]]),$X$1-Tableau1[[#This Row],[Enregistré le]])</f>
        <v>61</v>
      </c>
      <c r="U410" s="2" t="str">
        <f>IF(Tableau1[[#This Row],[DELAI DE SOUFFRANCE]]&gt;0,"Non conforme","Conforme")</f>
        <v>Non conforme</v>
      </c>
      <c r="V410" s="2" t="str">
        <f>IF(Tableau1[[#This Row],[Type de courrier]]="Réclamation","Réclamation","")</f>
        <v/>
      </c>
      <c r="X410"/>
      <c r="Y410"/>
    </row>
    <row r="411" spans="2:25" x14ac:dyDescent="0.25">
      <c r="B411" t="s">
        <v>21</v>
      </c>
      <c r="D411">
        <v>21053338</v>
      </c>
      <c r="E411" s="1">
        <v>44484</v>
      </c>
      <c r="F411" s="1">
        <v>44484</v>
      </c>
      <c r="G411" s="1">
        <v>44484</v>
      </c>
      <c r="H411" t="s">
        <v>29</v>
      </c>
      <c r="I411" s="1">
        <v>44487</v>
      </c>
      <c r="J411" s="1">
        <v>44484</v>
      </c>
      <c r="L411" t="s">
        <v>11</v>
      </c>
      <c r="M411">
        <f>YEAR(Tableau1[[#This Row],[Enregistré le]])</f>
        <v>2021</v>
      </c>
      <c r="N411" s="2" t="str">
        <f t="shared" si="6"/>
        <v>Réponse</v>
      </c>
      <c r="O411" s="2">
        <f>Tableau1[[#This Row],[Attribué le]]-Tableau1[[#This Row],[Enregistré le]]</f>
        <v>0</v>
      </c>
      <c r="P411" s="3" t="str">
        <f>IF(Tableau1[[#This Row],[ATTRIBUTION]]="Appui","15",IF(Tableau1[[#This Row],[ATTRIBUTION]]="Réponse","30","0"))</f>
        <v>30</v>
      </c>
      <c r="Q411" s="2" t="str">
        <f>IF(OR((Tableau1[[#This Row],[Traité le]]&gt;0),(Tableau1[[#This Row],[A/R envoyé le]]&gt;0)),"TRAITE","NON TRAITE")</f>
        <v>TRAITE</v>
      </c>
      <c r="R411" s="2" t="str">
        <f>IF(AND(Tableau1[[#This Row],[ATTRIBUTION]]="Réponse",Tableau1[[#This Row],[A/R envoyé le]]&gt;0),"OUI"," ")</f>
        <v>OUI</v>
      </c>
      <c r="S41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411" s="2">
        <f>IF(Tableau1[[#This Row],[STATUT DE REPONSE]]="TRAITE",MAX(0,Tableau1[[#This Row],[DELAI DE TRAITEMENT]]-Tableau1[[#This Row],[DELAI DE REPONSE]]),$X$1-Tableau1[[#This Row],[Enregistré le]])</f>
        <v>0</v>
      </c>
      <c r="U411" s="2" t="str">
        <f>IF(Tableau1[[#This Row],[DELAI DE SOUFFRANCE]]&gt;0,"Non conforme","Conforme")</f>
        <v>Conforme</v>
      </c>
      <c r="V411" s="2" t="str">
        <f>IF(Tableau1[[#This Row],[Type de courrier]]="Réclamation","Réclamation","")</f>
        <v>Réclamation</v>
      </c>
      <c r="X411"/>
      <c r="Y411"/>
    </row>
    <row r="412" spans="2:25" x14ac:dyDescent="0.25">
      <c r="B412" t="s">
        <v>21</v>
      </c>
      <c r="D412">
        <v>21053563</v>
      </c>
      <c r="E412" s="1">
        <v>44487</v>
      </c>
      <c r="F412" s="1">
        <v>44475</v>
      </c>
      <c r="H412" t="s">
        <v>29</v>
      </c>
      <c r="I412" s="1">
        <v>44504</v>
      </c>
      <c r="J412" s="1">
        <v>44487</v>
      </c>
      <c r="L412" t="s">
        <v>11</v>
      </c>
      <c r="M412">
        <f>YEAR(Tableau1[[#This Row],[Enregistré le]])</f>
        <v>2021</v>
      </c>
      <c r="N412" s="2" t="str">
        <f t="shared" si="6"/>
        <v>Réponse</v>
      </c>
      <c r="O412" s="2">
        <f>Tableau1[[#This Row],[Attribué le]]-Tableau1[[#This Row],[Enregistré le]]</f>
        <v>0</v>
      </c>
      <c r="P412" s="3" t="str">
        <f>IF(Tableau1[[#This Row],[ATTRIBUTION]]="Appui","15",IF(Tableau1[[#This Row],[ATTRIBUTION]]="Réponse","30","0"))</f>
        <v>30</v>
      </c>
      <c r="Q412" s="2" t="str">
        <f>IF(OR((Tableau1[[#This Row],[Traité le]]&gt;0),(Tableau1[[#This Row],[A/R envoyé le]]&gt;0)),"TRAITE","NON TRAITE")</f>
        <v>TRAITE</v>
      </c>
      <c r="R412" s="2" t="str">
        <f>IF(AND(Tableau1[[#This Row],[ATTRIBUTION]]="Réponse",Tableau1[[#This Row],[A/R envoyé le]]&gt;0),"OUI"," ")</f>
        <v xml:space="preserve"> </v>
      </c>
      <c r="S41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17</v>
      </c>
      <c r="T412" s="2">
        <f>IF(Tableau1[[#This Row],[STATUT DE REPONSE]]="TRAITE",MAX(0,Tableau1[[#This Row],[DELAI DE TRAITEMENT]]-Tableau1[[#This Row],[DELAI DE REPONSE]]),$X$1-Tableau1[[#This Row],[Enregistré le]])</f>
        <v>0</v>
      </c>
      <c r="U412" s="2" t="str">
        <f>IF(Tableau1[[#This Row],[DELAI DE SOUFFRANCE]]&gt;0,"Non conforme","Conforme")</f>
        <v>Conforme</v>
      </c>
      <c r="V412" s="2" t="str">
        <f>IF(Tableau1[[#This Row],[Type de courrier]]="Réclamation","Réclamation","")</f>
        <v>Réclamation</v>
      </c>
      <c r="X412"/>
      <c r="Y412"/>
    </row>
    <row r="413" spans="2:25" x14ac:dyDescent="0.25">
      <c r="B413" t="s">
        <v>21</v>
      </c>
      <c r="D413">
        <v>21053568</v>
      </c>
      <c r="E413" s="1">
        <v>44487</v>
      </c>
      <c r="F413" s="1">
        <v>44463</v>
      </c>
      <c r="H413" t="s">
        <v>58</v>
      </c>
      <c r="I413" s="1">
        <v>44586</v>
      </c>
      <c r="J413" s="1">
        <v>44487</v>
      </c>
      <c r="L413" t="s">
        <v>11</v>
      </c>
      <c r="M413">
        <f>YEAR(Tableau1[[#This Row],[Enregistré le]])</f>
        <v>2021</v>
      </c>
      <c r="N413" s="2" t="str">
        <f t="shared" si="6"/>
        <v>Réponse</v>
      </c>
      <c r="O413" s="2">
        <f>Tableau1[[#This Row],[Attribué le]]-Tableau1[[#This Row],[Enregistré le]]</f>
        <v>0</v>
      </c>
      <c r="P413" s="3" t="str">
        <f>IF(Tableau1[[#This Row],[ATTRIBUTION]]="Appui","15",IF(Tableau1[[#This Row],[ATTRIBUTION]]="Réponse","30","0"))</f>
        <v>30</v>
      </c>
      <c r="Q413" s="2" t="str">
        <f>IF(OR((Tableau1[[#This Row],[Traité le]]&gt;0),(Tableau1[[#This Row],[A/R envoyé le]]&gt;0)),"TRAITE","NON TRAITE")</f>
        <v>TRAITE</v>
      </c>
      <c r="R413" s="2" t="str">
        <f>IF(AND(Tableau1[[#This Row],[ATTRIBUTION]]="Réponse",Tableau1[[#This Row],[A/R envoyé le]]&gt;0),"OUI"," ")</f>
        <v xml:space="preserve"> </v>
      </c>
      <c r="S41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99</v>
      </c>
      <c r="T413" s="2">
        <f>IF(Tableau1[[#This Row],[STATUT DE REPONSE]]="TRAITE",MAX(0,Tableau1[[#This Row],[DELAI DE TRAITEMENT]]-Tableau1[[#This Row],[DELAI DE REPONSE]]),$X$1-Tableau1[[#This Row],[Enregistré le]])</f>
        <v>69</v>
      </c>
      <c r="U413" s="2" t="str">
        <f>IF(Tableau1[[#This Row],[DELAI DE SOUFFRANCE]]&gt;0,"Non conforme","Conforme")</f>
        <v>Non conforme</v>
      </c>
      <c r="V413" s="2" t="str">
        <f>IF(Tableau1[[#This Row],[Type de courrier]]="Réclamation","Réclamation","")</f>
        <v/>
      </c>
      <c r="X413"/>
      <c r="Y413"/>
    </row>
    <row r="414" spans="2:25" x14ac:dyDescent="0.25">
      <c r="B414" t="s">
        <v>21</v>
      </c>
      <c r="D414" t="s">
        <v>59</v>
      </c>
      <c r="E414" s="1">
        <v>44488</v>
      </c>
      <c r="F414" s="1">
        <v>44483</v>
      </c>
      <c r="I414" s="1">
        <v>44573</v>
      </c>
      <c r="J414" s="1">
        <v>44488</v>
      </c>
      <c r="L414" t="s">
        <v>15</v>
      </c>
      <c r="M414">
        <f>YEAR(Tableau1[[#This Row],[Enregistré le]])</f>
        <v>2021</v>
      </c>
      <c r="N414" s="2" t="str">
        <f t="shared" si="6"/>
        <v>Appui</v>
      </c>
      <c r="O414" s="2">
        <f>Tableau1[[#This Row],[Attribué le]]-Tableau1[[#This Row],[Enregistré le]]</f>
        <v>0</v>
      </c>
      <c r="P414" s="3" t="str">
        <f>IF(Tableau1[[#This Row],[ATTRIBUTION]]="Appui","15",IF(Tableau1[[#This Row],[ATTRIBUTION]]="Réponse","30","0"))</f>
        <v>15</v>
      </c>
      <c r="Q414" s="2" t="str">
        <f>IF(OR((Tableau1[[#This Row],[Traité le]]&gt;0),(Tableau1[[#This Row],[A/R envoyé le]]&gt;0)),"TRAITE","NON TRAITE")</f>
        <v>TRAITE</v>
      </c>
      <c r="R414" s="2" t="str">
        <f>IF(AND(Tableau1[[#This Row],[ATTRIBUTION]]="Réponse",Tableau1[[#This Row],[A/R envoyé le]]&gt;0),"OUI"," ")</f>
        <v xml:space="preserve"> </v>
      </c>
      <c r="S41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85</v>
      </c>
      <c r="T414" s="2">
        <f>IF(Tableau1[[#This Row],[STATUT DE REPONSE]]="TRAITE",MAX(0,Tableau1[[#This Row],[DELAI DE TRAITEMENT]]-Tableau1[[#This Row],[DELAI DE REPONSE]]),$X$1-Tableau1[[#This Row],[Enregistré le]])</f>
        <v>70</v>
      </c>
      <c r="U414" s="2" t="str">
        <f>IF(Tableau1[[#This Row],[DELAI DE SOUFFRANCE]]&gt;0,"Non conforme","Conforme")</f>
        <v>Non conforme</v>
      </c>
      <c r="V414" s="2" t="str">
        <f>IF(Tableau1[[#This Row],[Type de courrier]]="Réclamation","Réclamation","")</f>
        <v/>
      </c>
      <c r="X414"/>
      <c r="Y414"/>
    </row>
    <row r="415" spans="2:25" x14ac:dyDescent="0.25">
      <c r="B415" t="s">
        <v>21</v>
      </c>
      <c r="D415">
        <v>21053836</v>
      </c>
      <c r="E415" s="1">
        <v>44488</v>
      </c>
      <c r="F415" s="1">
        <v>44483</v>
      </c>
      <c r="H415" t="s">
        <v>29</v>
      </c>
      <c r="I415" s="1">
        <v>44491</v>
      </c>
      <c r="J415" s="1">
        <v>44488</v>
      </c>
      <c r="L415" t="s">
        <v>11</v>
      </c>
      <c r="M415">
        <f>YEAR(Tableau1[[#This Row],[Enregistré le]])</f>
        <v>2021</v>
      </c>
      <c r="N415" s="2" t="str">
        <f t="shared" si="6"/>
        <v>Réponse</v>
      </c>
      <c r="O415" s="2">
        <f>Tableau1[[#This Row],[Attribué le]]-Tableau1[[#This Row],[Enregistré le]]</f>
        <v>0</v>
      </c>
      <c r="P415" s="3" t="str">
        <f>IF(Tableau1[[#This Row],[ATTRIBUTION]]="Appui","15",IF(Tableau1[[#This Row],[ATTRIBUTION]]="Réponse","30","0"))</f>
        <v>30</v>
      </c>
      <c r="Q415" s="2" t="str">
        <f>IF(OR((Tableau1[[#This Row],[Traité le]]&gt;0),(Tableau1[[#This Row],[A/R envoyé le]]&gt;0)),"TRAITE","NON TRAITE")</f>
        <v>TRAITE</v>
      </c>
      <c r="R415" s="2" t="str">
        <f>IF(AND(Tableau1[[#This Row],[ATTRIBUTION]]="Réponse",Tableau1[[#This Row],[A/R envoyé le]]&gt;0),"OUI"," ")</f>
        <v xml:space="preserve"> </v>
      </c>
      <c r="S41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</v>
      </c>
      <c r="T415" s="2">
        <f>IF(Tableau1[[#This Row],[STATUT DE REPONSE]]="TRAITE",MAX(0,Tableau1[[#This Row],[DELAI DE TRAITEMENT]]-Tableau1[[#This Row],[DELAI DE REPONSE]]),$X$1-Tableau1[[#This Row],[Enregistré le]])</f>
        <v>0</v>
      </c>
      <c r="U415" s="2" t="str">
        <f>IF(Tableau1[[#This Row],[DELAI DE SOUFFRANCE]]&gt;0,"Non conforme","Conforme")</f>
        <v>Conforme</v>
      </c>
      <c r="V415" s="2" t="str">
        <f>IF(Tableau1[[#This Row],[Type de courrier]]="Réclamation","Réclamation","")</f>
        <v>Réclamation</v>
      </c>
      <c r="X415"/>
      <c r="Y415"/>
    </row>
    <row r="416" spans="2:25" x14ac:dyDescent="0.25">
      <c r="B416" t="s">
        <v>21</v>
      </c>
      <c r="D416">
        <v>21059933</v>
      </c>
      <c r="E416" s="1">
        <v>44489</v>
      </c>
      <c r="F416" s="1">
        <v>44476</v>
      </c>
      <c r="H416" t="s">
        <v>29</v>
      </c>
      <c r="I416" s="1">
        <v>44504</v>
      </c>
      <c r="J416" s="1">
        <v>44489</v>
      </c>
      <c r="L416" t="s">
        <v>11</v>
      </c>
      <c r="M416">
        <f>YEAR(Tableau1[[#This Row],[Enregistré le]])</f>
        <v>2021</v>
      </c>
      <c r="N416" s="2" t="str">
        <f t="shared" si="6"/>
        <v>Réponse</v>
      </c>
      <c r="O416" s="2">
        <f>Tableau1[[#This Row],[Attribué le]]-Tableau1[[#This Row],[Enregistré le]]</f>
        <v>0</v>
      </c>
      <c r="P416" s="3" t="str">
        <f>IF(Tableau1[[#This Row],[ATTRIBUTION]]="Appui","15",IF(Tableau1[[#This Row],[ATTRIBUTION]]="Réponse","30","0"))</f>
        <v>30</v>
      </c>
      <c r="Q416" s="2" t="str">
        <f>IF(OR((Tableau1[[#This Row],[Traité le]]&gt;0),(Tableau1[[#This Row],[A/R envoyé le]]&gt;0)),"TRAITE","NON TRAITE")</f>
        <v>TRAITE</v>
      </c>
      <c r="R416" s="2" t="str">
        <f>IF(AND(Tableau1[[#This Row],[ATTRIBUTION]]="Réponse",Tableau1[[#This Row],[A/R envoyé le]]&gt;0),"OUI"," ")</f>
        <v xml:space="preserve"> </v>
      </c>
      <c r="S41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15</v>
      </c>
      <c r="T416" s="2">
        <f>IF(Tableau1[[#This Row],[STATUT DE REPONSE]]="TRAITE",MAX(0,Tableau1[[#This Row],[DELAI DE TRAITEMENT]]-Tableau1[[#This Row],[DELAI DE REPONSE]]),$X$1-Tableau1[[#This Row],[Enregistré le]])</f>
        <v>0</v>
      </c>
      <c r="U416" s="2" t="str">
        <f>IF(Tableau1[[#This Row],[DELAI DE SOUFFRANCE]]&gt;0,"Non conforme","Conforme")</f>
        <v>Conforme</v>
      </c>
      <c r="V416" s="2" t="str">
        <f>IF(Tableau1[[#This Row],[Type de courrier]]="Réclamation","Réclamation","")</f>
        <v>Réclamation</v>
      </c>
      <c r="X416"/>
      <c r="Y416"/>
    </row>
    <row r="417" spans="2:25" x14ac:dyDescent="0.25">
      <c r="B417" t="s">
        <v>21</v>
      </c>
      <c r="D417">
        <v>21060330</v>
      </c>
      <c r="E417" s="1">
        <v>44491</v>
      </c>
      <c r="F417" s="1">
        <v>44490</v>
      </c>
      <c r="I417" s="1">
        <v>44525</v>
      </c>
      <c r="J417" s="1">
        <v>44917</v>
      </c>
      <c r="L417" t="s">
        <v>11</v>
      </c>
      <c r="M417">
        <f>YEAR(Tableau1[[#This Row],[Enregistré le]])</f>
        <v>2021</v>
      </c>
      <c r="N417" s="2" t="str">
        <f t="shared" si="6"/>
        <v>Réponse</v>
      </c>
      <c r="O417" s="2">
        <f>Tableau1[[#This Row],[Attribué le]]-Tableau1[[#This Row],[Enregistré le]]</f>
        <v>426</v>
      </c>
      <c r="P417" s="3" t="str">
        <f>IF(Tableau1[[#This Row],[ATTRIBUTION]]="Appui","15",IF(Tableau1[[#This Row],[ATTRIBUTION]]="Réponse","30","0"))</f>
        <v>30</v>
      </c>
      <c r="Q417" s="2" t="str">
        <f>IF(OR((Tableau1[[#This Row],[Traité le]]&gt;0),(Tableau1[[#This Row],[A/R envoyé le]]&gt;0)),"TRAITE","NON TRAITE")</f>
        <v>TRAITE</v>
      </c>
      <c r="R417" s="2" t="str">
        <f>IF(AND(Tableau1[[#This Row],[ATTRIBUTION]]="Réponse",Tableau1[[#This Row],[A/R envoyé le]]&gt;0),"OUI"," ")</f>
        <v xml:space="preserve"> </v>
      </c>
      <c r="S41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34</v>
      </c>
      <c r="T417" s="2">
        <f>IF(Tableau1[[#This Row],[STATUT DE REPONSE]]="TRAITE",MAX(0,Tableau1[[#This Row],[DELAI DE TRAITEMENT]]-Tableau1[[#This Row],[DELAI DE REPONSE]]),$X$1-Tableau1[[#This Row],[Enregistré le]])</f>
        <v>4</v>
      </c>
      <c r="U417" s="2" t="str">
        <f>IF(Tableau1[[#This Row],[DELAI DE SOUFFRANCE]]&gt;0,"Non conforme","Conforme")</f>
        <v>Non conforme</v>
      </c>
      <c r="V417" s="2" t="str">
        <f>IF(Tableau1[[#This Row],[Type de courrier]]="Réclamation","Réclamation","")</f>
        <v/>
      </c>
      <c r="X417"/>
      <c r="Y417"/>
    </row>
    <row r="418" spans="2:25" x14ac:dyDescent="0.25">
      <c r="B418" t="s">
        <v>21</v>
      </c>
      <c r="D418">
        <v>21061149</v>
      </c>
      <c r="E418" s="1">
        <v>44496</v>
      </c>
      <c r="F418" s="1">
        <v>44483</v>
      </c>
      <c r="I418" s="1">
        <v>44581</v>
      </c>
      <c r="J418" s="1">
        <v>44496</v>
      </c>
      <c r="L418" t="s">
        <v>32</v>
      </c>
      <c r="M418">
        <f>YEAR(Tableau1[[#This Row],[Enregistré le]])</f>
        <v>2021</v>
      </c>
      <c r="N418" s="2" t="str">
        <f t="shared" si="6"/>
        <v>Info</v>
      </c>
      <c r="O418" s="2">
        <f>Tableau1[[#This Row],[Attribué le]]-Tableau1[[#This Row],[Enregistré le]]</f>
        <v>0</v>
      </c>
      <c r="P418" s="3" t="str">
        <f>IF(Tableau1[[#This Row],[ATTRIBUTION]]="Appui","15",IF(Tableau1[[#This Row],[ATTRIBUTION]]="Réponse","30","0"))</f>
        <v>0</v>
      </c>
      <c r="Q418" s="2" t="str">
        <f>IF(OR((Tableau1[[#This Row],[Traité le]]&gt;0),(Tableau1[[#This Row],[A/R envoyé le]]&gt;0)),"TRAITE","NON TRAITE")</f>
        <v>TRAITE</v>
      </c>
      <c r="R418" s="2" t="str">
        <f>IF(AND(Tableau1[[#This Row],[ATTRIBUTION]]="Réponse",Tableau1[[#This Row],[A/R envoyé le]]&gt;0),"OUI"," ")</f>
        <v xml:space="preserve"> </v>
      </c>
      <c r="S41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85</v>
      </c>
      <c r="T418" s="2">
        <f>IF(Tableau1[[#This Row],[STATUT DE REPONSE]]="TRAITE",MAX(0,Tableau1[[#This Row],[DELAI DE TRAITEMENT]]-Tableau1[[#This Row],[DELAI DE REPONSE]]),$X$1-Tableau1[[#This Row],[Enregistré le]])</f>
        <v>85</v>
      </c>
      <c r="U418" s="2" t="str">
        <f>IF(Tableau1[[#This Row],[DELAI DE SOUFFRANCE]]&gt;0,"Non conforme","Conforme")</f>
        <v>Non conforme</v>
      </c>
      <c r="V418" s="2" t="str">
        <f>IF(Tableau1[[#This Row],[Type de courrier]]="Réclamation","Réclamation","")</f>
        <v/>
      </c>
      <c r="X418"/>
      <c r="Y418"/>
    </row>
    <row r="419" spans="2:25" x14ac:dyDescent="0.25">
      <c r="B419" t="s">
        <v>21</v>
      </c>
      <c r="D419">
        <v>21061159</v>
      </c>
      <c r="E419" s="1">
        <v>44497</v>
      </c>
      <c r="F419" s="1">
        <v>44495</v>
      </c>
      <c r="I419" s="1">
        <v>44497</v>
      </c>
      <c r="J419" s="1">
        <v>44497</v>
      </c>
      <c r="L419" t="s">
        <v>11</v>
      </c>
      <c r="M419">
        <f>YEAR(Tableau1[[#This Row],[Enregistré le]])</f>
        <v>2021</v>
      </c>
      <c r="N419" s="2" t="str">
        <f t="shared" si="6"/>
        <v>Réponse</v>
      </c>
      <c r="O419" s="2">
        <f>Tableau1[[#This Row],[Attribué le]]-Tableau1[[#This Row],[Enregistré le]]</f>
        <v>0</v>
      </c>
      <c r="P419" s="3" t="str">
        <f>IF(Tableau1[[#This Row],[ATTRIBUTION]]="Appui","15",IF(Tableau1[[#This Row],[ATTRIBUTION]]="Réponse","30","0"))</f>
        <v>30</v>
      </c>
      <c r="Q419" s="2" t="str">
        <f>IF(OR((Tableau1[[#This Row],[Traité le]]&gt;0),(Tableau1[[#This Row],[A/R envoyé le]]&gt;0)),"TRAITE","NON TRAITE")</f>
        <v>TRAITE</v>
      </c>
      <c r="R419" s="2" t="str">
        <f>IF(AND(Tableau1[[#This Row],[ATTRIBUTION]]="Réponse",Tableau1[[#This Row],[A/R envoyé le]]&gt;0),"OUI"," ")</f>
        <v xml:space="preserve"> </v>
      </c>
      <c r="S41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419" s="2">
        <f>IF(Tableau1[[#This Row],[STATUT DE REPONSE]]="TRAITE",MAX(0,Tableau1[[#This Row],[DELAI DE TRAITEMENT]]-Tableau1[[#This Row],[DELAI DE REPONSE]]),$X$1-Tableau1[[#This Row],[Enregistré le]])</f>
        <v>0</v>
      </c>
      <c r="U419" s="2" t="str">
        <f>IF(Tableau1[[#This Row],[DELAI DE SOUFFRANCE]]&gt;0,"Non conforme","Conforme")</f>
        <v>Conforme</v>
      </c>
      <c r="V419" s="2" t="str">
        <f>IF(Tableau1[[#This Row],[Type de courrier]]="Réclamation","Réclamation","")</f>
        <v/>
      </c>
      <c r="X419"/>
      <c r="Y419"/>
    </row>
    <row r="420" spans="2:25" x14ac:dyDescent="0.25">
      <c r="B420" t="s">
        <v>21</v>
      </c>
      <c r="D420">
        <v>21061585</v>
      </c>
      <c r="E420" s="1">
        <v>44498</v>
      </c>
      <c r="F420" s="1">
        <v>44498</v>
      </c>
      <c r="I420" s="1">
        <v>44564</v>
      </c>
      <c r="J420" s="1">
        <v>44564</v>
      </c>
      <c r="L420" t="s">
        <v>11</v>
      </c>
      <c r="M420">
        <f>YEAR(Tableau1[[#This Row],[Enregistré le]])</f>
        <v>2021</v>
      </c>
      <c r="N420" s="2" t="str">
        <f t="shared" si="6"/>
        <v>Réponse</v>
      </c>
      <c r="O420" s="2">
        <f>Tableau1[[#This Row],[Attribué le]]-Tableau1[[#This Row],[Enregistré le]]</f>
        <v>66</v>
      </c>
      <c r="P420" s="3" t="str">
        <f>IF(Tableau1[[#This Row],[ATTRIBUTION]]="Appui","15",IF(Tableau1[[#This Row],[ATTRIBUTION]]="Réponse","30","0"))</f>
        <v>30</v>
      </c>
      <c r="Q420" s="2" t="str">
        <f>IF(OR((Tableau1[[#This Row],[Traité le]]&gt;0),(Tableau1[[#This Row],[A/R envoyé le]]&gt;0)),"TRAITE","NON TRAITE")</f>
        <v>TRAITE</v>
      </c>
      <c r="R420" s="2" t="str">
        <f>IF(AND(Tableau1[[#This Row],[ATTRIBUTION]]="Réponse",Tableau1[[#This Row],[A/R envoyé le]]&gt;0),"OUI"," ")</f>
        <v xml:space="preserve"> </v>
      </c>
      <c r="S42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66</v>
      </c>
      <c r="T420" s="2">
        <f>IF(Tableau1[[#This Row],[STATUT DE REPONSE]]="TRAITE",MAX(0,Tableau1[[#This Row],[DELAI DE TRAITEMENT]]-Tableau1[[#This Row],[DELAI DE REPONSE]]),$X$1-Tableau1[[#This Row],[Enregistré le]])</f>
        <v>36</v>
      </c>
      <c r="U420" s="2" t="str">
        <f>IF(Tableau1[[#This Row],[DELAI DE SOUFFRANCE]]&gt;0,"Non conforme","Conforme")</f>
        <v>Non conforme</v>
      </c>
      <c r="V420" s="2" t="str">
        <f>IF(Tableau1[[#This Row],[Type de courrier]]="Réclamation","Réclamation","")</f>
        <v/>
      </c>
      <c r="X420"/>
      <c r="Y420"/>
    </row>
    <row r="421" spans="2:25" x14ac:dyDescent="0.25">
      <c r="B421" t="s">
        <v>21</v>
      </c>
      <c r="D421">
        <v>21061616</v>
      </c>
      <c r="E421" s="1">
        <v>44498</v>
      </c>
      <c r="F421" s="1">
        <v>44498</v>
      </c>
      <c r="I421" s="1">
        <v>44530</v>
      </c>
      <c r="J421" s="1">
        <v>44918</v>
      </c>
      <c r="L421" t="s">
        <v>11</v>
      </c>
      <c r="M421">
        <f>YEAR(Tableau1[[#This Row],[Enregistré le]])</f>
        <v>2021</v>
      </c>
      <c r="N421" s="2" t="str">
        <f t="shared" si="6"/>
        <v>Réponse</v>
      </c>
      <c r="O421" s="2">
        <f>Tableau1[[#This Row],[Attribué le]]-Tableau1[[#This Row],[Enregistré le]]</f>
        <v>420</v>
      </c>
      <c r="P421" s="3" t="str">
        <f>IF(Tableau1[[#This Row],[ATTRIBUTION]]="Appui","15",IF(Tableau1[[#This Row],[ATTRIBUTION]]="Réponse","30","0"))</f>
        <v>30</v>
      </c>
      <c r="Q421" s="2" t="str">
        <f>IF(OR((Tableau1[[#This Row],[Traité le]]&gt;0),(Tableau1[[#This Row],[A/R envoyé le]]&gt;0)),"TRAITE","NON TRAITE")</f>
        <v>TRAITE</v>
      </c>
      <c r="R421" s="2" t="str">
        <f>IF(AND(Tableau1[[#This Row],[ATTRIBUTION]]="Réponse",Tableau1[[#This Row],[A/R envoyé le]]&gt;0),"OUI"," ")</f>
        <v xml:space="preserve"> </v>
      </c>
      <c r="S42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32</v>
      </c>
      <c r="T421" s="2">
        <f>IF(Tableau1[[#This Row],[STATUT DE REPONSE]]="TRAITE",MAX(0,Tableau1[[#This Row],[DELAI DE TRAITEMENT]]-Tableau1[[#This Row],[DELAI DE REPONSE]]),$X$1-Tableau1[[#This Row],[Enregistré le]])</f>
        <v>2</v>
      </c>
      <c r="U421" s="2" t="str">
        <f>IF(Tableau1[[#This Row],[DELAI DE SOUFFRANCE]]&gt;0,"Non conforme","Conforme")</f>
        <v>Non conforme</v>
      </c>
      <c r="V421" s="2" t="str">
        <f>IF(Tableau1[[#This Row],[Type de courrier]]="Réclamation","Réclamation","")</f>
        <v/>
      </c>
      <c r="X421"/>
      <c r="Y421"/>
    </row>
    <row r="422" spans="2:25" x14ac:dyDescent="0.25">
      <c r="B422" t="s">
        <v>21</v>
      </c>
      <c r="D422" t="s">
        <v>60</v>
      </c>
      <c r="E422" s="1">
        <v>44502</v>
      </c>
      <c r="F422" s="1">
        <v>44502</v>
      </c>
      <c r="I422" s="1">
        <v>44554</v>
      </c>
      <c r="J422" s="1">
        <v>44552</v>
      </c>
      <c r="L422" t="s">
        <v>11</v>
      </c>
      <c r="M422">
        <f>YEAR(Tableau1[[#This Row],[Enregistré le]])</f>
        <v>2021</v>
      </c>
      <c r="N422" s="2" t="str">
        <f t="shared" si="6"/>
        <v>Réponse</v>
      </c>
      <c r="O422" s="2">
        <f>Tableau1[[#This Row],[Attribué le]]-Tableau1[[#This Row],[Enregistré le]]</f>
        <v>50</v>
      </c>
      <c r="P422" s="3" t="str">
        <f>IF(Tableau1[[#This Row],[ATTRIBUTION]]="Appui","15",IF(Tableau1[[#This Row],[ATTRIBUTION]]="Réponse","30","0"))</f>
        <v>30</v>
      </c>
      <c r="Q422" s="2" t="str">
        <f>IF(OR((Tableau1[[#This Row],[Traité le]]&gt;0),(Tableau1[[#This Row],[A/R envoyé le]]&gt;0)),"TRAITE","NON TRAITE")</f>
        <v>TRAITE</v>
      </c>
      <c r="R422" s="2" t="str">
        <f>IF(AND(Tableau1[[#This Row],[ATTRIBUTION]]="Réponse",Tableau1[[#This Row],[A/R envoyé le]]&gt;0),"OUI"," ")</f>
        <v xml:space="preserve"> </v>
      </c>
      <c r="S42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</v>
      </c>
      <c r="T422" s="2">
        <f>IF(Tableau1[[#This Row],[STATUT DE REPONSE]]="TRAITE",MAX(0,Tableau1[[#This Row],[DELAI DE TRAITEMENT]]-Tableau1[[#This Row],[DELAI DE REPONSE]]),$X$1-Tableau1[[#This Row],[Enregistré le]])</f>
        <v>0</v>
      </c>
      <c r="U422" s="2" t="str">
        <f>IF(Tableau1[[#This Row],[DELAI DE SOUFFRANCE]]&gt;0,"Non conforme","Conforme")</f>
        <v>Conforme</v>
      </c>
      <c r="V422" s="2" t="str">
        <f>IF(Tableau1[[#This Row],[Type de courrier]]="Réclamation","Réclamation","")</f>
        <v/>
      </c>
      <c r="X422"/>
      <c r="Y422"/>
    </row>
    <row r="423" spans="2:25" x14ac:dyDescent="0.25">
      <c r="B423" t="s">
        <v>21</v>
      </c>
      <c r="D423">
        <v>21061920</v>
      </c>
      <c r="E423" s="1">
        <v>44503</v>
      </c>
      <c r="F423" s="1">
        <v>44488</v>
      </c>
      <c r="I423" s="1">
        <v>44585</v>
      </c>
      <c r="J423" s="1">
        <v>44503</v>
      </c>
      <c r="L423" t="s">
        <v>11</v>
      </c>
      <c r="M423">
        <f>YEAR(Tableau1[[#This Row],[Enregistré le]])</f>
        <v>2021</v>
      </c>
      <c r="N423" s="2" t="str">
        <f t="shared" si="6"/>
        <v>Réponse</v>
      </c>
      <c r="O423" s="2">
        <f>Tableau1[[#This Row],[Attribué le]]-Tableau1[[#This Row],[Enregistré le]]</f>
        <v>0</v>
      </c>
      <c r="P423" s="3" t="str">
        <f>IF(Tableau1[[#This Row],[ATTRIBUTION]]="Appui","15",IF(Tableau1[[#This Row],[ATTRIBUTION]]="Réponse","30","0"))</f>
        <v>30</v>
      </c>
      <c r="Q423" s="2" t="str">
        <f>IF(OR((Tableau1[[#This Row],[Traité le]]&gt;0),(Tableau1[[#This Row],[A/R envoyé le]]&gt;0)),"TRAITE","NON TRAITE")</f>
        <v>TRAITE</v>
      </c>
      <c r="R423" s="2" t="str">
        <f>IF(AND(Tableau1[[#This Row],[ATTRIBUTION]]="Réponse",Tableau1[[#This Row],[A/R envoyé le]]&gt;0),"OUI"," ")</f>
        <v xml:space="preserve"> </v>
      </c>
      <c r="S42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82</v>
      </c>
      <c r="T423" s="2">
        <f>IF(Tableau1[[#This Row],[STATUT DE REPONSE]]="TRAITE",MAX(0,Tableau1[[#This Row],[DELAI DE TRAITEMENT]]-Tableau1[[#This Row],[DELAI DE REPONSE]]),$X$1-Tableau1[[#This Row],[Enregistré le]])</f>
        <v>52</v>
      </c>
      <c r="U423" s="2" t="str">
        <f>IF(Tableau1[[#This Row],[DELAI DE SOUFFRANCE]]&gt;0,"Non conforme","Conforme")</f>
        <v>Non conforme</v>
      </c>
      <c r="V423" s="2" t="str">
        <f>IF(Tableau1[[#This Row],[Type de courrier]]="Réclamation","Réclamation","")</f>
        <v/>
      </c>
      <c r="X423"/>
      <c r="Y423"/>
    </row>
    <row r="424" spans="2:25" x14ac:dyDescent="0.25">
      <c r="B424" t="s">
        <v>21</v>
      </c>
      <c r="D424">
        <v>21062744</v>
      </c>
      <c r="E424" s="1">
        <v>44508</v>
      </c>
      <c r="F424" s="1">
        <v>44504</v>
      </c>
      <c r="I424" s="1">
        <v>44581</v>
      </c>
      <c r="J424" s="1">
        <v>44575</v>
      </c>
      <c r="L424" t="s">
        <v>11</v>
      </c>
      <c r="M424">
        <f>YEAR(Tableau1[[#This Row],[Enregistré le]])</f>
        <v>2021</v>
      </c>
      <c r="N424" s="2" t="str">
        <f t="shared" si="6"/>
        <v>Réponse</v>
      </c>
      <c r="O424" s="2">
        <f>Tableau1[[#This Row],[Attribué le]]-Tableau1[[#This Row],[Enregistré le]]</f>
        <v>67</v>
      </c>
      <c r="P424" s="3" t="str">
        <f>IF(Tableau1[[#This Row],[ATTRIBUTION]]="Appui","15",IF(Tableau1[[#This Row],[ATTRIBUTION]]="Réponse","30","0"))</f>
        <v>30</v>
      </c>
      <c r="Q424" s="2" t="str">
        <f>IF(OR((Tableau1[[#This Row],[Traité le]]&gt;0),(Tableau1[[#This Row],[A/R envoyé le]]&gt;0)),"TRAITE","NON TRAITE")</f>
        <v>TRAITE</v>
      </c>
      <c r="R424" s="2" t="str">
        <f>IF(AND(Tableau1[[#This Row],[ATTRIBUTION]]="Réponse",Tableau1[[#This Row],[A/R envoyé le]]&gt;0),"OUI"," ")</f>
        <v xml:space="preserve"> </v>
      </c>
      <c r="S42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</v>
      </c>
      <c r="T424" s="2">
        <f>IF(Tableau1[[#This Row],[STATUT DE REPONSE]]="TRAITE",MAX(0,Tableau1[[#This Row],[DELAI DE TRAITEMENT]]-Tableau1[[#This Row],[DELAI DE REPONSE]]),$X$1-Tableau1[[#This Row],[Enregistré le]])</f>
        <v>0</v>
      </c>
      <c r="U424" s="2" t="str">
        <f>IF(Tableau1[[#This Row],[DELAI DE SOUFFRANCE]]&gt;0,"Non conforme","Conforme")</f>
        <v>Conforme</v>
      </c>
      <c r="V424" s="2" t="str">
        <f>IF(Tableau1[[#This Row],[Type de courrier]]="Réclamation","Réclamation","")</f>
        <v/>
      </c>
      <c r="X424"/>
      <c r="Y424"/>
    </row>
    <row r="425" spans="2:25" x14ac:dyDescent="0.25">
      <c r="B425" t="s">
        <v>21</v>
      </c>
      <c r="D425">
        <v>21063032</v>
      </c>
      <c r="E425" s="1">
        <v>44510</v>
      </c>
      <c r="F425" s="1">
        <v>44487</v>
      </c>
      <c r="I425" s="1">
        <v>44525</v>
      </c>
      <c r="J425" s="1">
        <v>44510</v>
      </c>
      <c r="L425" t="s">
        <v>11</v>
      </c>
      <c r="M425">
        <f>YEAR(Tableau1[[#This Row],[Enregistré le]])</f>
        <v>2021</v>
      </c>
      <c r="N425" s="2" t="str">
        <f t="shared" si="6"/>
        <v>Réponse</v>
      </c>
      <c r="O425" s="2">
        <f>Tableau1[[#This Row],[Attribué le]]-Tableau1[[#This Row],[Enregistré le]]</f>
        <v>0</v>
      </c>
      <c r="P425" s="3" t="str">
        <f>IF(Tableau1[[#This Row],[ATTRIBUTION]]="Appui","15",IF(Tableau1[[#This Row],[ATTRIBUTION]]="Réponse","30","0"))</f>
        <v>30</v>
      </c>
      <c r="Q425" s="2" t="str">
        <f>IF(OR((Tableau1[[#This Row],[Traité le]]&gt;0),(Tableau1[[#This Row],[A/R envoyé le]]&gt;0)),"TRAITE","NON TRAITE")</f>
        <v>TRAITE</v>
      </c>
      <c r="R425" s="2" t="str">
        <f>IF(AND(Tableau1[[#This Row],[ATTRIBUTION]]="Réponse",Tableau1[[#This Row],[A/R envoyé le]]&gt;0),"OUI"," ")</f>
        <v xml:space="preserve"> </v>
      </c>
      <c r="S42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15</v>
      </c>
      <c r="T425" s="2">
        <f>IF(Tableau1[[#This Row],[STATUT DE REPONSE]]="TRAITE",MAX(0,Tableau1[[#This Row],[DELAI DE TRAITEMENT]]-Tableau1[[#This Row],[DELAI DE REPONSE]]),$X$1-Tableau1[[#This Row],[Enregistré le]])</f>
        <v>0</v>
      </c>
      <c r="U425" s="2" t="str">
        <f>IF(Tableau1[[#This Row],[DELAI DE SOUFFRANCE]]&gt;0,"Non conforme","Conforme")</f>
        <v>Conforme</v>
      </c>
      <c r="V425" s="2" t="str">
        <f>IF(Tableau1[[#This Row],[Type de courrier]]="Réclamation","Réclamation","")</f>
        <v/>
      </c>
      <c r="X425"/>
      <c r="Y425"/>
    </row>
    <row r="426" spans="2:25" x14ac:dyDescent="0.25">
      <c r="B426" t="s">
        <v>21</v>
      </c>
      <c r="D426">
        <v>21063108</v>
      </c>
      <c r="E426" s="1">
        <v>44510</v>
      </c>
      <c r="F426" s="1">
        <v>44497</v>
      </c>
      <c r="I426" s="1">
        <v>44510</v>
      </c>
      <c r="J426" s="1">
        <v>44510</v>
      </c>
      <c r="L426" t="s">
        <v>11</v>
      </c>
      <c r="M426">
        <f>YEAR(Tableau1[[#This Row],[Enregistré le]])</f>
        <v>2021</v>
      </c>
      <c r="N426" s="2" t="str">
        <f t="shared" si="6"/>
        <v>Réponse</v>
      </c>
      <c r="O426" s="2">
        <f>Tableau1[[#This Row],[Attribué le]]-Tableau1[[#This Row],[Enregistré le]]</f>
        <v>0</v>
      </c>
      <c r="P426" s="3" t="str">
        <f>IF(Tableau1[[#This Row],[ATTRIBUTION]]="Appui","15",IF(Tableau1[[#This Row],[ATTRIBUTION]]="Réponse","30","0"))</f>
        <v>30</v>
      </c>
      <c r="Q426" s="2" t="str">
        <f>IF(OR((Tableau1[[#This Row],[Traité le]]&gt;0),(Tableau1[[#This Row],[A/R envoyé le]]&gt;0)),"TRAITE","NON TRAITE")</f>
        <v>TRAITE</v>
      </c>
      <c r="R426" s="2" t="str">
        <f>IF(AND(Tableau1[[#This Row],[ATTRIBUTION]]="Réponse",Tableau1[[#This Row],[A/R envoyé le]]&gt;0),"OUI"," ")</f>
        <v xml:space="preserve"> </v>
      </c>
      <c r="S42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426" s="2">
        <f>IF(Tableau1[[#This Row],[STATUT DE REPONSE]]="TRAITE",MAX(0,Tableau1[[#This Row],[DELAI DE TRAITEMENT]]-Tableau1[[#This Row],[DELAI DE REPONSE]]),$X$1-Tableau1[[#This Row],[Enregistré le]])</f>
        <v>0</v>
      </c>
      <c r="U426" s="2" t="str">
        <f>IF(Tableau1[[#This Row],[DELAI DE SOUFFRANCE]]&gt;0,"Non conforme","Conforme")</f>
        <v>Conforme</v>
      </c>
      <c r="V426" s="2" t="str">
        <f>IF(Tableau1[[#This Row],[Type de courrier]]="Réclamation","Réclamation","")</f>
        <v/>
      </c>
      <c r="X426"/>
      <c r="Y426"/>
    </row>
    <row r="427" spans="2:25" x14ac:dyDescent="0.25">
      <c r="B427" t="s">
        <v>21</v>
      </c>
      <c r="D427">
        <v>21063193</v>
      </c>
      <c r="E427" s="1">
        <v>44510</v>
      </c>
      <c r="F427" s="1">
        <v>44502</v>
      </c>
      <c r="I427" s="1">
        <v>44546</v>
      </c>
      <c r="J427" s="1">
        <v>44510</v>
      </c>
      <c r="L427" t="s">
        <v>11</v>
      </c>
      <c r="M427">
        <f>YEAR(Tableau1[[#This Row],[Enregistré le]])</f>
        <v>2021</v>
      </c>
      <c r="N427" s="2" t="str">
        <f t="shared" si="6"/>
        <v>Réponse</v>
      </c>
      <c r="O427" s="2">
        <f>Tableau1[[#This Row],[Attribué le]]-Tableau1[[#This Row],[Enregistré le]]</f>
        <v>0</v>
      </c>
      <c r="P427" s="3" t="str">
        <f>IF(Tableau1[[#This Row],[ATTRIBUTION]]="Appui","15",IF(Tableau1[[#This Row],[ATTRIBUTION]]="Réponse","30","0"))</f>
        <v>30</v>
      </c>
      <c r="Q427" s="2" t="str">
        <f>IF(OR((Tableau1[[#This Row],[Traité le]]&gt;0),(Tableau1[[#This Row],[A/R envoyé le]]&gt;0)),"TRAITE","NON TRAITE")</f>
        <v>TRAITE</v>
      </c>
      <c r="R427" s="2" t="str">
        <f>IF(AND(Tableau1[[#This Row],[ATTRIBUTION]]="Réponse",Tableau1[[#This Row],[A/R envoyé le]]&gt;0),"OUI"," ")</f>
        <v xml:space="preserve"> </v>
      </c>
      <c r="S42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36</v>
      </c>
      <c r="T427" s="2">
        <f>IF(Tableau1[[#This Row],[STATUT DE REPONSE]]="TRAITE",MAX(0,Tableau1[[#This Row],[DELAI DE TRAITEMENT]]-Tableau1[[#This Row],[DELAI DE REPONSE]]),$X$1-Tableau1[[#This Row],[Enregistré le]])</f>
        <v>6</v>
      </c>
      <c r="U427" s="2" t="str">
        <f>IF(Tableau1[[#This Row],[DELAI DE SOUFFRANCE]]&gt;0,"Non conforme","Conforme")</f>
        <v>Non conforme</v>
      </c>
      <c r="V427" s="2" t="str">
        <f>IF(Tableau1[[#This Row],[Type de courrier]]="Réclamation","Réclamation","")</f>
        <v/>
      </c>
      <c r="X427"/>
      <c r="Y427"/>
    </row>
    <row r="428" spans="2:25" x14ac:dyDescent="0.25">
      <c r="B428" t="s">
        <v>21</v>
      </c>
      <c r="D428">
        <v>21063229</v>
      </c>
      <c r="E428" s="1">
        <v>44510</v>
      </c>
      <c r="F428" s="1">
        <v>44508</v>
      </c>
      <c r="I428" s="1">
        <v>44608</v>
      </c>
      <c r="J428" s="1">
        <v>44510</v>
      </c>
      <c r="L428" t="s">
        <v>11</v>
      </c>
      <c r="M428">
        <f>YEAR(Tableau1[[#This Row],[Enregistré le]])</f>
        <v>2021</v>
      </c>
      <c r="N428" s="2" t="str">
        <f t="shared" si="6"/>
        <v>Réponse</v>
      </c>
      <c r="O428" s="2">
        <f>Tableau1[[#This Row],[Attribué le]]-Tableau1[[#This Row],[Enregistré le]]</f>
        <v>0</v>
      </c>
      <c r="P428" s="3" t="str">
        <f>IF(Tableau1[[#This Row],[ATTRIBUTION]]="Appui","15",IF(Tableau1[[#This Row],[ATTRIBUTION]]="Réponse","30","0"))</f>
        <v>30</v>
      </c>
      <c r="Q428" s="2" t="str">
        <f>IF(OR((Tableau1[[#This Row],[Traité le]]&gt;0),(Tableau1[[#This Row],[A/R envoyé le]]&gt;0)),"TRAITE","NON TRAITE")</f>
        <v>TRAITE</v>
      </c>
      <c r="R428" s="2" t="str">
        <f>IF(AND(Tableau1[[#This Row],[ATTRIBUTION]]="Réponse",Tableau1[[#This Row],[A/R envoyé le]]&gt;0),"OUI"," ")</f>
        <v xml:space="preserve"> </v>
      </c>
      <c r="S42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98</v>
      </c>
      <c r="T428" s="2">
        <f>IF(Tableau1[[#This Row],[STATUT DE REPONSE]]="TRAITE",MAX(0,Tableau1[[#This Row],[DELAI DE TRAITEMENT]]-Tableau1[[#This Row],[DELAI DE REPONSE]]),$X$1-Tableau1[[#This Row],[Enregistré le]])</f>
        <v>68</v>
      </c>
      <c r="U428" s="2" t="str">
        <f>IF(Tableau1[[#This Row],[DELAI DE SOUFFRANCE]]&gt;0,"Non conforme","Conforme")</f>
        <v>Non conforme</v>
      </c>
      <c r="V428" s="2" t="str">
        <f>IF(Tableau1[[#This Row],[Type de courrier]]="Réclamation","Réclamation","")</f>
        <v/>
      </c>
      <c r="X428"/>
      <c r="Y428"/>
    </row>
    <row r="429" spans="2:25" x14ac:dyDescent="0.25">
      <c r="B429" t="s">
        <v>21</v>
      </c>
      <c r="D429">
        <v>21063773</v>
      </c>
      <c r="E429" s="1">
        <v>44516</v>
      </c>
      <c r="F429" s="1">
        <v>44497</v>
      </c>
      <c r="I429" s="1">
        <v>44516</v>
      </c>
      <c r="J429" s="1">
        <v>44575</v>
      </c>
      <c r="L429" t="s">
        <v>11</v>
      </c>
      <c r="M429">
        <f>YEAR(Tableau1[[#This Row],[Enregistré le]])</f>
        <v>2021</v>
      </c>
      <c r="N429" s="2" t="str">
        <f t="shared" si="6"/>
        <v>Réponse</v>
      </c>
      <c r="O429" s="2">
        <f>Tableau1[[#This Row],[Attribué le]]-Tableau1[[#This Row],[Enregistré le]]</f>
        <v>59</v>
      </c>
      <c r="P429" s="3" t="str">
        <f>IF(Tableau1[[#This Row],[ATTRIBUTION]]="Appui","15",IF(Tableau1[[#This Row],[ATTRIBUTION]]="Réponse","30","0"))</f>
        <v>30</v>
      </c>
      <c r="Q429" s="2" t="str">
        <f>IF(OR((Tableau1[[#This Row],[Traité le]]&gt;0),(Tableau1[[#This Row],[A/R envoyé le]]&gt;0)),"TRAITE","NON TRAITE")</f>
        <v>TRAITE</v>
      </c>
      <c r="R429" s="2" t="str">
        <f>IF(AND(Tableau1[[#This Row],[ATTRIBUTION]]="Réponse",Tableau1[[#This Row],[A/R envoyé le]]&gt;0),"OUI"," ")</f>
        <v xml:space="preserve"> </v>
      </c>
      <c r="S42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429" s="2">
        <f>IF(Tableau1[[#This Row],[STATUT DE REPONSE]]="TRAITE",MAX(0,Tableau1[[#This Row],[DELAI DE TRAITEMENT]]-Tableau1[[#This Row],[DELAI DE REPONSE]]),$X$1-Tableau1[[#This Row],[Enregistré le]])</f>
        <v>0</v>
      </c>
      <c r="U429" s="2" t="str">
        <f>IF(Tableau1[[#This Row],[DELAI DE SOUFFRANCE]]&gt;0,"Non conforme","Conforme")</f>
        <v>Conforme</v>
      </c>
      <c r="V429" s="2" t="str">
        <f>IF(Tableau1[[#This Row],[Type de courrier]]="Réclamation","Réclamation","")</f>
        <v/>
      </c>
      <c r="X429"/>
      <c r="Y429"/>
    </row>
    <row r="430" spans="2:25" x14ac:dyDescent="0.25">
      <c r="B430" t="s">
        <v>21</v>
      </c>
      <c r="D430">
        <v>21064216</v>
      </c>
      <c r="E430" s="1">
        <v>44518</v>
      </c>
      <c r="F430" s="1">
        <v>44515</v>
      </c>
      <c r="H430" t="s">
        <v>29</v>
      </c>
      <c r="I430" s="1">
        <v>44522</v>
      </c>
      <c r="J430" s="1">
        <v>44566</v>
      </c>
      <c r="L430" t="s">
        <v>11</v>
      </c>
      <c r="M430">
        <f>YEAR(Tableau1[[#This Row],[Enregistré le]])</f>
        <v>2021</v>
      </c>
      <c r="N430" s="2" t="str">
        <f t="shared" si="6"/>
        <v>Réponse</v>
      </c>
      <c r="O430" s="2">
        <f>Tableau1[[#This Row],[Attribué le]]-Tableau1[[#This Row],[Enregistré le]]</f>
        <v>48</v>
      </c>
      <c r="P430" s="3" t="str">
        <f>IF(Tableau1[[#This Row],[ATTRIBUTION]]="Appui","15",IF(Tableau1[[#This Row],[ATTRIBUTION]]="Réponse","30","0"))</f>
        <v>30</v>
      </c>
      <c r="Q430" s="2" t="str">
        <f>IF(OR((Tableau1[[#This Row],[Traité le]]&gt;0),(Tableau1[[#This Row],[A/R envoyé le]]&gt;0)),"TRAITE","NON TRAITE")</f>
        <v>TRAITE</v>
      </c>
      <c r="R430" s="2" t="str">
        <f>IF(AND(Tableau1[[#This Row],[ATTRIBUTION]]="Réponse",Tableau1[[#This Row],[A/R envoyé le]]&gt;0),"OUI"," ")</f>
        <v xml:space="preserve"> </v>
      </c>
      <c r="S43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</v>
      </c>
      <c r="T430" s="2">
        <f>IF(Tableau1[[#This Row],[STATUT DE REPONSE]]="TRAITE",MAX(0,Tableau1[[#This Row],[DELAI DE TRAITEMENT]]-Tableau1[[#This Row],[DELAI DE REPONSE]]),$X$1-Tableau1[[#This Row],[Enregistré le]])</f>
        <v>0</v>
      </c>
      <c r="U430" s="2" t="str">
        <f>IF(Tableau1[[#This Row],[DELAI DE SOUFFRANCE]]&gt;0,"Non conforme","Conforme")</f>
        <v>Conforme</v>
      </c>
      <c r="V430" s="2" t="str">
        <f>IF(Tableau1[[#This Row],[Type de courrier]]="Réclamation","Réclamation","")</f>
        <v>Réclamation</v>
      </c>
      <c r="X430"/>
      <c r="Y430"/>
    </row>
    <row r="431" spans="2:25" x14ac:dyDescent="0.25">
      <c r="B431" t="s">
        <v>21</v>
      </c>
      <c r="D431">
        <v>21064708</v>
      </c>
      <c r="E431" s="1">
        <v>44522</v>
      </c>
      <c r="F431" s="1">
        <v>44516</v>
      </c>
      <c r="I431" s="1">
        <v>44552</v>
      </c>
      <c r="J431" s="1">
        <v>44564</v>
      </c>
      <c r="L431" t="s">
        <v>11</v>
      </c>
      <c r="M431">
        <f>YEAR(Tableau1[[#This Row],[Enregistré le]])</f>
        <v>2021</v>
      </c>
      <c r="N431" s="2" t="str">
        <f t="shared" si="6"/>
        <v>Réponse</v>
      </c>
      <c r="O431" s="2">
        <f>Tableau1[[#This Row],[Attribué le]]-Tableau1[[#This Row],[Enregistré le]]</f>
        <v>42</v>
      </c>
      <c r="P431" s="3" t="str">
        <f>IF(Tableau1[[#This Row],[ATTRIBUTION]]="Appui","15",IF(Tableau1[[#This Row],[ATTRIBUTION]]="Réponse","30","0"))</f>
        <v>30</v>
      </c>
      <c r="Q431" s="2" t="str">
        <f>IF(OR((Tableau1[[#This Row],[Traité le]]&gt;0),(Tableau1[[#This Row],[A/R envoyé le]]&gt;0)),"TRAITE","NON TRAITE")</f>
        <v>TRAITE</v>
      </c>
      <c r="R431" s="2" t="str">
        <f>IF(AND(Tableau1[[#This Row],[ATTRIBUTION]]="Réponse",Tableau1[[#This Row],[A/R envoyé le]]&gt;0),"OUI"," ")</f>
        <v xml:space="preserve"> </v>
      </c>
      <c r="S43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30</v>
      </c>
      <c r="T431" s="2">
        <f>IF(Tableau1[[#This Row],[STATUT DE REPONSE]]="TRAITE",MAX(0,Tableau1[[#This Row],[DELAI DE TRAITEMENT]]-Tableau1[[#This Row],[DELAI DE REPONSE]]),$X$1-Tableau1[[#This Row],[Enregistré le]])</f>
        <v>0</v>
      </c>
      <c r="U431" s="2" t="str">
        <f>IF(Tableau1[[#This Row],[DELAI DE SOUFFRANCE]]&gt;0,"Non conforme","Conforme")</f>
        <v>Conforme</v>
      </c>
      <c r="V431" s="2" t="str">
        <f>IF(Tableau1[[#This Row],[Type de courrier]]="Réclamation","Réclamation","")</f>
        <v/>
      </c>
      <c r="X431"/>
      <c r="Y431"/>
    </row>
    <row r="432" spans="2:25" x14ac:dyDescent="0.25">
      <c r="B432" t="s">
        <v>21</v>
      </c>
      <c r="D432">
        <v>21064843</v>
      </c>
      <c r="E432" s="1">
        <v>44523</v>
      </c>
      <c r="F432" s="1">
        <v>44475</v>
      </c>
      <c r="I432" s="1">
        <v>44564</v>
      </c>
      <c r="J432" s="1">
        <v>44523</v>
      </c>
      <c r="L432" t="s">
        <v>11</v>
      </c>
      <c r="M432">
        <f>YEAR(Tableau1[[#This Row],[Enregistré le]])</f>
        <v>2021</v>
      </c>
      <c r="N432" s="2" t="str">
        <f t="shared" si="6"/>
        <v>Réponse</v>
      </c>
      <c r="O432" s="2">
        <f>Tableau1[[#This Row],[Attribué le]]-Tableau1[[#This Row],[Enregistré le]]</f>
        <v>0</v>
      </c>
      <c r="P432" s="3" t="str">
        <f>IF(Tableau1[[#This Row],[ATTRIBUTION]]="Appui","15",IF(Tableau1[[#This Row],[ATTRIBUTION]]="Réponse","30","0"))</f>
        <v>30</v>
      </c>
      <c r="Q432" s="2" t="str">
        <f>IF(OR((Tableau1[[#This Row],[Traité le]]&gt;0),(Tableau1[[#This Row],[A/R envoyé le]]&gt;0)),"TRAITE","NON TRAITE")</f>
        <v>TRAITE</v>
      </c>
      <c r="R432" s="2" t="str">
        <f>IF(AND(Tableau1[[#This Row],[ATTRIBUTION]]="Réponse",Tableau1[[#This Row],[A/R envoyé le]]&gt;0),"OUI"," ")</f>
        <v xml:space="preserve"> </v>
      </c>
      <c r="S43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41</v>
      </c>
      <c r="T432" s="2">
        <f>IF(Tableau1[[#This Row],[STATUT DE REPONSE]]="TRAITE",MAX(0,Tableau1[[#This Row],[DELAI DE TRAITEMENT]]-Tableau1[[#This Row],[DELAI DE REPONSE]]),$X$1-Tableau1[[#This Row],[Enregistré le]])</f>
        <v>11</v>
      </c>
      <c r="U432" s="2" t="str">
        <f>IF(Tableau1[[#This Row],[DELAI DE SOUFFRANCE]]&gt;0,"Non conforme","Conforme")</f>
        <v>Non conforme</v>
      </c>
      <c r="V432" s="2" t="str">
        <f>IF(Tableau1[[#This Row],[Type de courrier]]="Réclamation","Réclamation","")</f>
        <v/>
      </c>
      <c r="X432"/>
      <c r="Y432"/>
    </row>
    <row r="433" spans="2:25" x14ac:dyDescent="0.25">
      <c r="B433" t="s">
        <v>21</v>
      </c>
      <c r="D433">
        <v>21064885</v>
      </c>
      <c r="E433" s="1">
        <v>44523</v>
      </c>
      <c r="F433" s="1">
        <v>44523</v>
      </c>
      <c r="I433" s="1">
        <v>44546</v>
      </c>
      <c r="J433" s="1">
        <v>44523</v>
      </c>
      <c r="L433" t="s">
        <v>11</v>
      </c>
      <c r="M433">
        <f>YEAR(Tableau1[[#This Row],[Enregistré le]])</f>
        <v>2021</v>
      </c>
      <c r="N433" s="2" t="str">
        <f t="shared" si="6"/>
        <v>Réponse</v>
      </c>
      <c r="O433" s="2">
        <f>Tableau1[[#This Row],[Attribué le]]-Tableau1[[#This Row],[Enregistré le]]</f>
        <v>0</v>
      </c>
      <c r="P433" s="3" t="str">
        <f>IF(Tableau1[[#This Row],[ATTRIBUTION]]="Appui","15",IF(Tableau1[[#This Row],[ATTRIBUTION]]="Réponse","30","0"))</f>
        <v>30</v>
      </c>
      <c r="Q433" s="2" t="str">
        <f>IF(OR((Tableau1[[#This Row],[Traité le]]&gt;0),(Tableau1[[#This Row],[A/R envoyé le]]&gt;0)),"TRAITE","NON TRAITE")</f>
        <v>TRAITE</v>
      </c>
      <c r="R433" s="2" t="str">
        <f>IF(AND(Tableau1[[#This Row],[ATTRIBUTION]]="Réponse",Tableau1[[#This Row],[A/R envoyé le]]&gt;0),"OUI"," ")</f>
        <v xml:space="preserve"> </v>
      </c>
      <c r="S43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23</v>
      </c>
      <c r="T433" s="2">
        <f>IF(Tableau1[[#This Row],[STATUT DE REPONSE]]="TRAITE",MAX(0,Tableau1[[#This Row],[DELAI DE TRAITEMENT]]-Tableau1[[#This Row],[DELAI DE REPONSE]]),$X$1-Tableau1[[#This Row],[Enregistré le]])</f>
        <v>0</v>
      </c>
      <c r="U433" s="2" t="str">
        <f>IF(Tableau1[[#This Row],[DELAI DE SOUFFRANCE]]&gt;0,"Non conforme","Conforme")</f>
        <v>Conforme</v>
      </c>
      <c r="V433" s="2" t="str">
        <f>IF(Tableau1[[#This Row],[Type de courrier]]="Réclamation","Réclamation","")</f>
        <v/>
      </c>
      <c r="X433"/>
      <c r="Y433"/>
    </row>
    <row r="434" spans="2:25" x14ac:dyDescent="0.25">
      <c r="B434" t="s">
        <v>21</v>
      </c>
      <c r="D434">
        <v>21065687</v>
      </c>
      <c r="E434" s="1">
        <v>44526</v>
      </c>
      <c r="F434" s="1">
        <v>44516</v>
      </c>
      <c r="H434" t="s">
        <v>29</v>
      </c>
      <c r="I434" s="1">
        <v>44543</v>
      </c>
      <c r="J434" s="1">
        <v>44526</v>
      </c>
      <c r="L434" t="s">
        <v>11</v>
      </c>
      <c r="M434">
        <f>YEAR(Tableau1[[#This Row],[Enregistré le]])</f>
        <v>2021</v>
      </c>
      <c r="N434" s="2" t="str">
        <f t="shared" si="6"/>
        <v>Réponse</v>
      </c>
      <c r="O434" s="2">
        <f>Tableau1[[#This Row],[Attribué le]]-Tableau1[[#This Row],[Enregistré le]]</f>
        <v>0</v>
      </c>
      <c r="P434" s="3" t="str">
        <f>IF(Tableau1[[#This Row],[ATTRIBUTION]]="Appui","15",IF(Tableau1[[#This Row],[ATTRIBUTION]]="Réponse","30","0"))</f>
        <v>30</v>
      </c>
      <c r="Q434" s="2" t="str">
        <f>IF(OR((Tableau1[[#This Row],[Traité le]]&gt;0),(Tableau1[[#This Row],[A/R envoyé le]]&gt;0)),"TRAITE","NON TRAITE")</f>
        <v>TRAITE</v>
      </c>
      <c r="R434" s="2" t="str">
        <f>IF(AND(Tableau1[[#This Row],[ATTRIBUTION]]="Réponse",Tableau1[[#This Row],[A/R envoyé le]]&gt;0),"OUI"," ")</f>
        <v xml:space="preserve"> </v>
      </c>
      <c r="S43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17</v>
      </c>
      <c r="T434" s="2">
        <f>IF(Tableau1[[#This Row],[STATUT DE REPONSE]]="TRAITE",MAX(0,Tableau1[[#This Row],[DELAI DE TRAITEMENT]]-Tableau1[[#This Row],[DELAI DE REPONSE]]),$X$1-Tableau1[[#This Row],[Enregistré le]])</f>
        <v>0</v>
      </c>
      <c r="U434" s="2" t="str">
        <f>IF(Tableau1[[#This Row],[DELAI DE SOUFFRANCE]]&gt;0,"Non conforme","Conforme")</f>
        <v>Conforme</v>
      </c>
      <c r="V434" s="2" t="str">
        <f>IF(Tableau1[[#This Row],[Type de courrier]]="Réclamation","Réclamation","")</f>
        <v>Réclamation</v>
      </c>
      <c r="X434"/>
      <c r="Y434"/>
    </row>
    <row r="435" spans="2:25" x14ac:dyDescent="0.25">
      <c r="B435" t="s">
        <v>21</v>
      </c>
      <c r="D435" t="s">
        <v>61</v>
      </c>
      <c r="E435" s="1">
        <v>44529</v>
      </c>
      <c r="F435" s="1">
        <v>44515</v>
      </c>
      <c r="I435" s="1">
        <v>44566</v>
      </c>
      <c r="J435" s="1">
        <v>44544</v>
      </c>
      <c r="L435" t="s">
        <v>11</v>
      </c>
      <c r="M435">
        <f>YEAR(Tableau1[[#This Row],[Enregistré le]])</f>
        <v>2021</v>
      </c>
      <c r="N435" s="2" t="str">
        <f t="shared" si="6"/>
        <v>Réponse</v>
      </c>
      <c r="O435" s="2">
        <f>Tableau1[[#This Row],[Attribué le]]-Tableau1[[#This Row],[Enregistré le]]</f>
        <v>15</v>
      </c>
      <c r="P435" s="3" t="str">
        <f>IF(Tableau1[[#This Row],[ATTRIBUTION]]="Appui","15",IF(Tableau1[[#This Row],[ATTRIBUTION]]="Réponse","30","0"))</f>
        <v>30</v>
      </c>
      <c r="Q435" s="2" t="str">
        <f>IF(OR((Tableau1[[#This Row],[Traité le]]&gt;0),(Tableau1[[#This Row],[A/R envoyé le]]&gt;0)),"TRAITE","NON TRAITE")</f>
        <v>TRAITE</v>
      </c>
      <c r="R435" s="2" t="str">
        <f>IF(AND(Tableau1[[#This Row],[ATTRIBUTION]]="Réponse",Tableau1[[#This Row],[A/R envoyé le]]&gt;0),"OUI"," ")</f>
        <v xml:space="preserve"> </v>
      </c>
      <c r="S43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22</v>
      </c>
      <c r="T435" s="2">
        <f>IF(Tableau1[[#This Row],[STATUT DE REPONSE]]="TRAITE",MAX(0,Tableau1[[#This Row],[DELAI DE TRAITEMENT]]-Tableau1[[#This Row],[DELAI DE REPONSE]]),$X$1-Tableau1[[#This Row],[Enregistré le]])</f>
        <v>0</v>
      </c>
      <c r="U435" s="2" t="str">
        <f>IF(Tableau1[[#This Row],[DELAI DE SOUFFRANCE]]&gt;0,"Non conforme","Conforme")</f>
        <v>Conforme</v>
      </c>
      <c r="V435" s="2" t="str">
        <f>IF(Tableau1[[#This Row],[Type de courrier]]="Réclamation","Réclamation","")</f>
        <v/>
      </c>
      <c r="X435"/>
      <c r="Y435"/>
    </row>
    <row r="436" spans="2:25" x14ac:dyDescent="0.25">
      <c r="B436" t="s">
        <v>21</v>
      </c>
      <c r="D436">
        <v>21066055</v>
      </c>
      <c r="E436" s="1">
        <v>44529</v>
      </c>
      <c r="F436" s="1">
        <v>44523</v>
      </c>
      <c r="I436" s="1">
        <v>44566</v>
      </c>
      <c r="J436" s="1">
        <v>44529</v>
      </c>
      <c r="L436" t="s">
        <v>11</v>
      </c>
      <c r="M436">
        <f>YEAR(Tableau1[[#This Row],[Enregistré le]])</f>
        <v>2021</v>
      </c>
      <c r="N436" s="2" t="str">
        <f t="shared" si="6"/>
        <v>Réponse</v>
      </c>
      <c r="O436" s="2">
        <f>Tableau1[[#This Row],[Attribué le]]-Tableau1[[#This Row],[Enregistré le]]</f>
        <v>0</v>
      </c>
      <c r="P436" s="3" t="str">
        <f>IF(Tableau1[[#This Row],[ATTRIBUTION]]="Appui","15",IF(Tableau1[[#This Row],[ATTRIBUTION]]="Réponse","30","0"))</f>
        <v>30</v>
      </c>
      <c r="Q436" s="2" t="str">
        <f>IF(OR((Tableau1[[#This Row],[Traité le]]&gt;0),(Tableau1[[#This Row],[A/R envoyé le]]&gt;0)),"TRAITE","NON TRAITE")</f>
        <v>TRAITE</v>
      </c>
      <c r="R436" s="2" t="str">
        <f>IF(AND(Tableau1[[#This Row],[ATTRIBUTION]]="Réponse",Tableau1[[#This Row],[A/R envoyé le]]&gt;0),"OUI"," ")</f>
        <v xml:space="preserve"> </v>
      </c>
      <c r="S43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37</v>
      </c>
      <c r="T436" s="2">
        <f>IF(Tableau1[[#This Row],[STATUT DE REPONSE]]="TRAITE",MAX(0,Tableau1[[#This Row],[DELAI DE TRAITEMENT]]-Tableau1[[#This Row],[DELAI DE REPONSE]]),$X$1-Tableau1[[#This Row],[Enregistré le]])</f>
        <v>7</v>
      </c>
      <c r="U436" s="2" t="str">
        <f>IF(Tableau1[[#This Row],[DELAI DE SOUFFRANCE]]&gt;0,"Non conforme","Conforme")</f>
        <v>Non conforme</v>
      </c>
      <c r="V436" s="2" t="str">
        <f>IF(Tableau1[[#This Row],[Type de courrier]]="Réclamation","Réclamation","")</f>
        <v/>
      </c>
      <c r="X436"/>
      <c r="Y436"/>
    </row>
    <row r="437" spans="2:25" x14ac:dyDescent="0.25">
      <c r="B437" t="s">
        <v>21</v>
      </c>
      <c r="D437">
        <v>21066137</v>
      </c>
      <c r="E437" s="1">
        <v>44529</v>
      </c>
      <c r="F437" s="1">
        <v>44526</v>
      </c>
      <c r="I437" s="1">
        <v>44530</v>
      </c>
      <c r="J437" s="1">
        <v>44529</v>
      </c>
      <c r="L437" t="s">
        <v>11</v>
      </c>
      <c r="M437">
        <f>YEAR(Tableau1[[#This Row],[Enregistré le]])</f>
        <v>2021</v>
      </c>
      <c r="N437" s="2" t="str">
        <f t="shared" si="6"/>
        <v>Réponse</v>
      </c>
      <c r="O437" s="2">
        <f>Tableau1[[#This Row],[Attribué le]]-Tableau1[[#This Row],[Enregistré le]]</f>
        <v>0</v>
      </c>
      <c r="P437" s="3" t="str">
        <f>IF(Tableau1[[#This Row],[ATTRIBUTION]]="Appui","15",IF(Tableau1[[#This Row],[ATTRIBUTION]]="Réponse","30","0"))</f>
        <v>30</v>
      </c>
      <c r="Q437" s="2" t="str">
        <f>IF(OR((Tableau1[[#This Row],[Traité le]]&gt;0),(Tableau1[[#This Row],[A/R envoyé le]]&gt;0)),"TRAITE","NON TRAITE")</f>
        <v>TRAITE</v>
      </c>
      <c r="R437" s="2" t="str">
        <f>IF(AND(Tableau1[[#This Row],[ATTRIBUTION]]="Réponse",Tableau1[[#This Row],[A/R envoyé le]]&gt;0),"OUI"," ")</f>
        <v xml:space="preserve"> </v>
      </c>
      <c r="S43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437" s="2">
        <f>IF(Tableau1[[#This Row],[STATUT DE REPONSE]]="TRAITE",MAX(0,Tableau1[[#This Row],[DELAI DE TRAITEMENT]]-Tableau1[[#This Row],[DELAI DE REPONSE]]),$X$1-Tableau1[[#This Row],[Enregistré le]])</f>
        <v>0</v>
      </c>
      <c r="U437" s="2" t="str">
        <f>IF(Tableau1[[#This Row],[DELAI DE SOUFFRANCE]]&gt;0,"Non conforme","Conforme")</f>
        <v>Conforme</v>
      </c>
      <c r="V437" s="2" t="str">
        <f>IF(Tableau1[[#This Row],[Type de courrier]]="Réclamation","Réclamation","")</f>
        <v/>
      </c>
      <c r="X437"/>
      <c r="Y437"/>
    </row>
    <row r="438" spans="2:25" x14ac:dyDescent="0.25">
      <c r="B438" t="s">
        <v>21</v>
      </c>
      <c r="D438">
        <v>21066260</v>
      </c>
      <c r="E438" s="1">
        <v>44530</v>
      </c>
      <c r="F438" s="1">
        <v>44516</v>
      </c>
      <c r="I438" s="1">
        <v>44575</v>
      </c>
      <c r="J438" s="1">
        <v>44530</v>
      </c>
      <c r="L438" t="s">
        <v>11</v>
      </c>
      <c r="M438">
        <f>YEAR(Tableau1[[#This Row],[Enregistré le]])</f>
        <v>2021</v>
      </c>
      <c r="N438" s="2" t="str">
        <f t="shared" si="6"/>
        <v>Réponse</v>
      </c>
      <c r="O438" s="2">
        <f>Tableau1[[#This Row],[Attribué le]]-Tableau1[[#This Row],[Enregistré le]]</f>
        <v>0</v>
      </c>
      <c r="P438" s="3" t="str">
        <f>IF(Tableau1[[#This Row],[ATTRIBUTION]]="Appui","15",IF(Tableau1[[#This Row],[ATTRIBUTION]]="Réponse","30","0"))</f>
        <v>30</v>
      </c>
      <c r="Q438" s="2" t="str">
        <f>IF(OR((Tableau1[[#This Row],[Traité le]]&gt;0),(Tableau1[[#This Row],[A/R envoyé le]]&gt;0)),"TRAITE","NON TRAITE")</f>
        <v>TRAITE</v>
      </c>
      <c r="R438" s="2" t="str">
        <f>IF(AND(Tableau1[[#This Row],[ATTRIBUTION]]="Réponse",Tableau1[[#This Row],[A/R envoyé le]]&gt;0),"OUI"," ")</f>
        <v xml:space="preserve"> </v>
      </c>
      <c r="S43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45</v>
      </c>
      <c r="T438" s="2">
        <f>IF(Tableau1[[#This Row],[STATUT DE REPONSE]]="TRAITE",MAX(0,Tableau1[[#This Row],[DELAI DE TRAITEMENT]]-Tableau1[[#This Row],[DELAI DE REPONSE]]),$X$1-Tableau1[[#This Row],[Enregistré le]])</f>
        <v>15</v>
      </c>
      <c r="U438" s="2" t="str">
        <f>IF(Tableau1[[#This Row],[DELAI DE SOUFFRANCE]]&gt;0,"Non conforme","Conforme")</f>
        <v>Non conforme</v>
      </c>
      <c r="V438" s="2" t="str">
        <f>IF(Tableau1[[#This Row],[Type de courrier]]="Réclamation","Réclamation","")</f>
        <v/>
      </c>
      <c r="X438"/>
      <c r="Y438"/>
    </row>
    <row r="439" spans="2:25" x14ac:dyDescent="0.25">
      <c r="B439" t="s">
        <v>21</v>
      </c>
      <c r="D439">
        <v>21066380</v>
      </c>
      <c r="E439" s="1">
        <v>44530</v>
      </c>
      <c r="F439" s="1">
        <v>44530</v>
      </c>
      <c r="H439" t="s">
        <v>24</v>
      </c>
      <c r="I439" s="1">
        <v>44537</v>
      </c>
      <c r="J439" s="1">
        <v>44530</v>
      </c>
      <c r="L439" t="s">
        <v>11</v>
      </c>
      <c r="M439">
        <f>YEAR(Tableau1[[#This Row],[Enregistré le]])</f>
        <v>2021</v>
      </c>
      <c r="N439" s="2" t="str">
        <f t="shared" si="6"/>
        <v>Réponse</v>
      </c>
      <c r="O439" s="2">
        <f>Tableau1[[#This Row],[Attribué le]]-Tableau1[[#This Row],[Enregistré le]]</f>
        <v>0</v>
      </c>
      <c r="P439" s="3" t="str">
        <f>IF(Tableau1[[#This Row],[ATTRIBUTION]]="Appui","15",IF(Tableau1[[#This Row],[ATTRIBUTION]]="Réponse","30","0"))</f>
        <v>30</v>
      </c>
      <c r="Q439" s="2" t="str">
        <f>IF(OR((Tableau1[[#This Row],[Traité le]]&gt;0),(Tableau1[[#This Row],[A/R envoyé le]]&gt;0)),"TRAITE","NON TRAITE")</f>
        <v>TRAITE</v>
      </c>
      <c r="R439" s="2" t="str">
        <f>IF(AND(Tableau1[[#This Row],[ATTRIBUTION]]="Réponse",Tableau1[[#This Row],[A/R envoyé le]]&gt;0),"OUI"," ")</f>
        <v xml:space="preserve"> </v>
      </c>
      <c r="S43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439" s="2">
        <f>IF(Tableau1[[#This Row],[STATUT DE REPONSE]]="TRAITE",MAX(0,Tableau1[[#This Row],[DELAI DE TRAITEMENT]]-Tableau1[[#This Row],[DELAI DE REPONSE]]),$X$1-Tableau1[[#This Row],[Enregistré le]])</f>
        <v>0</v>
      </c>
      <c r="U439" s="2" t="str">
        <f>IF(Tableau1[[#This Row],[DELAI DE SOUFFRANCE]]&gt;0,"Non conforme","Conforme")</f>
        <v>Conforme</v>
      </c>
      <c r="V439" s="2" t="str">
        <f>IF(Tableau1[[#This Row],[Type de courrier]]="Réclamation","Réclamation","")</f>
        <v/>
      </c>
      <c r="X439"/>
      <c r="Y439"/>
    </row>
    <row r="440" spans="2:25" x14ac:dyDescent="0.25">
      <c r="B440" t="s">
        <v>21</v>
      </c>
      <c r="D440">
        <v>21067088</v>
      </c>
      <c r="E440" s="1">
        <v>44536</v>
      </c>
      <c r="F440" s="1">
        <v>44533</v>
      </c>
      <c r="I440" s="1">
        <v>44568</v>
      </c>
      <c r="J440" s="1">
        <v>44536</v>
      </c>
      <c r="L440" t="s">
        <v>11</v>
      </c>
      <c r="M440">
        <f>YEAR(Tableau1[[#This Row],[Enregistré le]])</f>
        <v>2021</v>
      </c>
      <c r="N440" s="2" t="str">
        <f t="shared" si="6"/>
        <v>Réponse</v>
      </c>
      <c r="O440" s="2">
        <f>Tableau1[[#This Row],[Attribué le]]-Tableau1[[#This Row],[Enregistré le]]</f>
        <v>0</v>
      </c>
      <c r="P440" s="3" t="str">
        <f>IF(Tableau1[[#This Row],[ATTRIBUTION]]="Appui","15",IF(Tableau1[[#This Row],[ATTRIBUTION]]="Réponse","30","0"))</f>
        <v>30</v>
      </c>
      <c r="Q440" s="2" t="str">
        <f>IF(OR((Tableau1[[#This Row],[Traité le]]&gt;0),(Tableau1[[#This Row],[A/R envoyé le]]&gt;0)),"TRAITE","NON TRAITE")</f>
        <v>TRAITE</v>
      </c>
      <c r="R440" s="2" t="str">
        <f>IF(AND(Tableau1[[#This Row],[ATTRIBUTION]]="Réponse",Tableau1[[#This Row],[A/R envoyé le]]&gt;0),"OUI"," ")</f>
        <v xml:space="preserve"> </v>
      </c>
      <c r="S44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32</v>
      </c>
      <c r="T440" s="2">
        <f>IF(Tableau1[[#This Row],[STATUT DE REPONSE]]="TRAITE",MAX(0,Tableau1[[#This Row],[DELAI DE TRAITEMENT]]-Tableau1[[#This Row],[DELAI DE REPONSE]]),$X$1-Tableau1[[#This Row],[Enregistré le]])</f>
        <v>2</v>
      </c>
      <c r="U440" s="2" t="str">
        <f>IF(Tableau1[[#This Row],[DELAI DE SOUFFRANCE]]&gt;0,"Non conforme","Conforme")</f>
        <v>Non conforme</v>
      </c>
      <c r="V440" s="2" t="str">
        <f>IF(Tableau1[[#This Row],[Type de courrier]]="Réclamation","Réclamation","")</f>
        <v/>
      </c>
      <c r="X440"/>
      <c r="Y440"/>
    </row>
    <row r="441" spans="2:25" x14ac:dyDescent="0.25">
      <c r="B441" t="s">
        <v>21</v>
      </c>
      <c r="D441">
        <v>21067105</v>
      </c>
      <c r="E441" s="1">
        <v>44536</v>
      </c>
      <c r="F441" s="1">
        <v>44522</v>
      </c>
      <c r="I441" s="1">
        <v>44538</v>
      </c>
      <c r="J441" s="1">
        <v>44536</v>
      </c>
      <c r="L441" t="s">
        <v>11</v>
      </c>
      <c r="M441">
        <f>YEAR(Tableau1[[#This Row],[Enregistré le]])</f>
        <v>2021</v>
      </c>
      <c r="N441" s="2" t="str">
        <f t="shared" si="6"/>
        <v>Réponse</v>
      </c>
      <c r="O441" s="2">
        <f>Tableau1[[#This Row],[Attribué le]]-Tableau1[[#This Row],[Enregistré le]]</f>
        <v>0</v>
      </c>
      <c r="P441" s="3" t="str">
        <f>IF(Tableau1[[#This Row],[ATTRIBUTION]]="Appui","15",IF(Tableau1[[#This Row],[ATTRIBUTION]]="Réponse","30","0"))</f>
        <v>30</v>
      </c>
      <c r="Q441" s="2" t="str">
        <f>IF(OR((Tableau1[[#This Row],[Traité le]]&gt;0),(Tableau1[[#This Row],[A/R envoyé le]]&gt;0)),"TRAITE","NON TRAITE")</f>
        <v>TRAITE</v>
      </c>
      <c r="R441" s="2" t="str">
        <f>IF(AND(Tableau1[[#This Row],[ATTRIBUTION]]="Réponse",Tableau1[[#This Row],[A/R envoyé le]]&gt;0),"OUI"," ")</f>
        <v xml:space="preserve"> </v>
      </c>
      <c r="S44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</v>
      </c>
      <c r="T441" s="2">
        <f>IF(Tableau1[[#This Row],[STATUT DE REPONSE]]="TRAITE",MAX(0,Tableau1[[#This Row],[DELAI DE TRAITEMENT]]-Tableau1[[#This Row],[DELAI DE REPONSE]]),$X$1-Tableau1[[#This Row],[Enregistré le]])</f>
        <v>0</v>
      </c>
      <c r="U441" s="2" t="str">
        <f>IF(Tableau1[[#This Row],[DELAI DE SOUFFRANCE]]&gt;0,"Non conforme","Conforme")</f>
        <v>Conforme</v>
      </c>
      <c r="V441" s="2" t="str">
        <f>IF(Tableau1[[#This Row],[Type de courrier]]="Réclamation","Réclamation","")</f>
        <v/>
      </c>
      <c r="X441"/>
      <c r="Y441"/>
    </row>
    <row r="442" spans="2:25" x14ac:dyDescent="0.25">
      <c r="B442" t="s">
        <v>21</v>
      </c>
      <c r="D442">
        <v>21067683</v>
      </c>
      <c r="E442" s="1">
        <v>44538</v>
      </c>
      <c r="F442" s="1">
        <v>44509</v>
      </c>
      <c r="I442" s="1">
        <v>44538</v>
      </c>
      <c r="J442" s="1">
        <v>44568</v>
      </c>
      <c r="L442" t="s">
        <v>11</v>
      </c>
      <c r="M442">
        <f>YEAR(Tableau1[[#This Row],[Enregistré le]])</f>
        <v>2021</v>
      </c>
      <c r="N442" s="2" t="str">
        <f t="shared" si="6"/>
        <v>Réponse</v>
      </c>
      <c r="O442" s="2">
        <f>Tableau1[[#This Row],[Attribué le]]-Tableau1[[#This Row],[Enregistré le]]</f>
        <v>30</v>
      </c>
      <c r="P442" s="3" t="str">
        <f>IF(Tableau1[[#This Row],[ATTRIBUTION]]="Appui","15",IF(Tableau1[[#This Row],[ATTRIBUTION]]="Réponse","30","0"))</f>
        <v>30</v>
      </c>
      <c r="Q442" s="2" t="str">
        <f>IF(OR((Tableau1[[#This Row],[Traité le]]&gt;0),(Tableau1[[#This Row],[A/R envoyé le]]&gt;0)),"TRAITE","NON TRAITE")</f>
        <v>TRAITE</v>
      </c>
      <c r="R442" s="2" t="str">
        <f>IF(AND(Tableau1[[#This Row],[ATTRIBUTION]]="Réponse",Tableau1[[#This Row],[A/R envoyé le]]&gt;0),"OUI"," ")</f>
        <v xml:space="preserve"> </v>
      </c>
      <c r="S44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442" s="2">
        <f>IF(Tableau1[[#This Row],[STATUT DE REPONSE]]="TRAITE",MAX(0,Tableau1[[#This Row],[DELAI DE TRAITEMENT]]-Tableau1[[#This Row],[DELAI DE REPONSE]]),$X$1-Tableau1[[#This Row],[Enregistré le]])</f>
        <v>0</v>
      </c>
      <c r="U442" s="2" t="str">
        <f>IF(Tableau1[[#This Row],[DELAI DE SOUFFRANCE]]&gt;0,"Non conforme","Conforme")</f>
        <v>Conforme</v>
      </c>
      <c r="V442" s="2" t="str">
        <f>IF(Tableau1[[#This Row],[Type de courrier]]="Réclamation","Réclamation","")</f>
        <v/>
      </c>
      <c r="X442"/>
      <c r="Y442"/>
    </row>
    <row r="443" spans="2:25" x14ac:dyDescent="0.25">
      <c r="B443" t="s">
        <v>21</v>
      </c>
      <c r="D443">
        <v>21067752</v>
      </c>
      <c r="E443" s="1">
        <v>44538</v>
      </c>
      <c r="F443" s="1">
        <v>44519</v>
      </c>
      <c r="I443" s="1">
        <v>44574</v>
      </c>
      <c r="J443" s="1">
        <v>44538</v>
      </c>
      <c r="L443" t="s">
        <v>11</v>
      </c>
      <c r="M443">
        <f>YEAR(Tableau1[[#This Row],[Enregistré le]])</f>
        <v>2021</v>
      </c>
      <c r="N443" s="2" t="str">
        <f t="shared" si="6"/>
        <v>Réponse</v>
      </c>
      <c r="O443" s="2">
        <f>Tableau1[[#This Row],[Attribué le]]-Tableau1[[#This Row],[Enregistré le]]</f>
        <v>0</v>
      </c>
      <c r="P443" s="3" t="str">
        <f>IF(Tableau1[[#This Row],[ATTRIBUTION]]="Appui","15",IF(Tableau1[[#This Row],[ATTRIBUTION]]="Réponse","30","0"))</f>
        <v>30</v>
      </c>
      <c r="Q443" s="2" t="str">
        <f>IF(OR((Tableau1[[#This Row],[Traité le]]&gt;0),(Tableau1[[#This Row],[A/R envoyé le]]&gt;0)),"TRAITE","NON TRAITE")</f>
        <v>TRAITE</v>
      </c>
      <c r="R443" s="2" t="str">
        <f>IF(AND(Tableau1[[#This Row],[ATTRIBUTION]]="Réponse",Tableau1[[#This Row],[A/R envoyé le]]&gt;0),"OUI"," ")</f>
        <v xml:space="preserve"> </v>
      </c>
      <c r="S44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36</v>
      </c>
      <c r="T443" s="2">
        <f>IF(Tableau1[[#This Row],[STATUT DE REPONSE]]="TRAITE",MAX(0,Tableau1[[#This Row],[DELAI DE TRAITEMENT]]-Tableau1[[#This Row],[DELAI DE REPONSE]]),$X$1-Tableau1[[#This Row],[Enregistré le]])</f>
        <v>6</v>
      </c>
      <c r="U443" s="2" t="str">
        <f>IF(Tableau1[[#This Row],[DELAI DE SOUFFRANCE]]&gt;0,"Non conforme","Conforme")</f>
        <v>Non conforme</v>
      </c>
      <c r="V443" s="2" t="str">
        <f>IF(Tableau1[[#This Row],[Type de courrier]]="Réclamation","Réclamation","")</f>
        <v/>
      </c>
      <c r="X443"/>
      <c r="Y443"/>
    </row>
    <row r="444" spans="2:25" x14ac:dyDescent="0.25">
      <c r="B444" t="s">
        <v>21</v>
      </c>
      <c r="D444">
        <v>21067924</v>
      </c>
      <c r="E444" s="1">
        <v>44539</v>
      </c>
      <c r="F444" s="1">
        <v>44522</v>
      </c>
      <c r="I444" s="1">
        <v>44593</v>
      </c>
      <c r="J444" s="1">
        <v>44539</v>
      </c>
      <c r="L444" t="s">
        <v>11</v>
      </c>
      <c r="M444">
        <f>YEAR(Tableau1[[#This Row],[Enregistré le]])</f>
        <v>2021</v>
      </c>
      <c r="N444" s="2" t="str">
        <f t="shared" si="6"/>
        <v>Réponse</v>
      </c>
      <c r="O444" s="2">
        <f>Tableau1[[#This Row],[Attribué le]]-Tableau1[[#This Row],[Enregistré le]]</f>
        <v>0</v>
      </c>
      <c r="P444" s="3" t="str">
        <f>IF(Tableau1[[#This Row],[ATTRIBUTION]]="Appui","15",IF(Tableau1[[#This Row],[ATTRIBUTION]]="Réponse","30","0"))</f>
        <v>30</v>
      </c>
      <c r="Q444" s="2" t="str">
        <f>IF(OR((Tableau1[[#This Row],[Traité le]]&gt;0),(Tableau1[[#This Row],[A/R envoyé le]]&gt;0)),"TRAITE","NON TRAITE")</f>
        <v>TRAITE</v>
      </c>
      <c r="R444" s="2" t="str">
        <f>IF(AND(Tableau1[[#This Row],[ATTRIBUTION]]="Réponse",Tableau1[[#This Row],[A/R envoyé le]]&gt;0),"OUI"," ")</f>
        <v xml:space="preserve"> </v>
      </c>
      <c r="S44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54</v>
      </c>
      <c r="T444" s="2">
        <f>IF(Tableau1[[#This Row],[STATUT DE REPONSE]]="TRAITE",MAX(0,Tableau1[[#This Row],[DELAI DE TRAITEMENT]]-Tableau1[[#This Row],[DELAI DE REPONSE]]),$X$1-Tableau1[[#This Row],[Enregistré le]])</f>
        <v>24</v>
      </c>
      <c r="U444" s="2" t="str">
        <f>IF(Tableau1[[#This Row],[DELAI DE SOUFFRANCE]]&gt;0,"Non conforme","Conforme")</f>
        <v>Non conforme</v>
      </c>
      <c r="V444" s="2" t="str">
        <f>IF(Tableau1[[#This Row],[Type de courrier]]="Réclamation","Réclamation","")</f>
        <v/>
      </c>
      <c r="X444"/>
      <c r="Y444"/>
    </row>
    <row r="445" spans="2:25" x14ac:dyDescent="0.25">
      <c r="B445" t="s">
        <v>21</v>
      </c>
      <c r="D445">
        <v>21068128</v>
      </c>
      <c r="E445" s="1">
        <v>44540</v>
      </c>
      <c r="F445" s="1">
        <v>44539</v>
      </c>
      <c r="I445" s="1">
        <v>44545</v>
      </c>
      <c r="J445" s="1">
        <v>44540</v>
      </c>
      <c r="L445" t="s">
        <v>11</v>
      </c>
      <c r="M445">
        <f>YEAR(Tableau1[[#This Row],[Enregistré le]])</f>
        <v>2021</v>
      </c>
      <c r="N445" s="2" t="str">
        <f t="shared" si="6"/>
        <v>Réponse</v>
      </c>
      <c r="O445" s="2">
        <f>Tableau1[[#This Row],[Attribué le]]-Tableau1[[#This Row],[Enregistré le]]</f>
        <v>0</v>
      </c>
      <c r="P445" s="3" t="str">
        <f>IF(Tableau1[[#This Row],[ATTRIBUTION]]="Appui","15",IF(Tableau1[[#This Row],[ATTRIBUTION]]="Réponse","30","0"))</f>
        <v>30</v>
      </c>
      <c r="Q445" s="2" t="str">
        <f>IF(OR((Tableau1[[#This Row],[Traité le]]&gt;0),(Tableau1[[#This Row],[A/R envoyé le]]&gt;0)),"TRAITE","NON TRAITE")</f>
        <v>TRAITE</v>
      </c>
      <c r="R445" s="2" t="str">
        <f>IF(AND(Tableau1[[#This Row],[ATTRIBUTION]]="Réponse",Tableau1[[#This Row],[A/R envoyé le]]&gt;0),"OUI"," ")</f>
        <v xml:space="preserve"> </v>
      </c>
      <c r="S44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</v>
      </c>
      <c r="T445" s="2">
        <f>IF(Tableau1[[#This Row],[STATUT DE REPONSE]]="TRAITE",MAX(0,Tableau1[[#This Row],[DELAI DE TRAITEMENT]]-Tableau1[[#This Row],[DELAI DE REPONSE]]),$X$1-Tableau1[[#This Row],[Enregistré le]])</f>
        <v>0</v>
      </c>
      <c r="U445" s="2" t="str">
        <f>IF(Tableau1[[#This Row],[DELAI DE SOUFFRANCE]]&gt;0,"Non conforme","Conforme")</f>
        <v>Conforme</v>
      </c>
      <c r="V445" s="2" t="str">
        <f>IF(Tableau1[[#This Row],[Type de courrier]]="Réclamation","Réclamation","")</f>
        <v/>
      </c>
      <c r="X445"/>
      <c r="Y445"/>
    </row>
    <row r="446" spans="2:25" x14ac:dyDescent="0.25">
      <c r="B446" t="s">
        <v>21</v>
      </c>
      <c r="D446">
        <v>21068151</v>
      </c>
      <c r="E446" s="1">
        <v>44540</v>
      </c>
      <c r="F446" s="1">
        <v>44529</v>
      </c>
      <c r="I446" s="1">
        <v>44551</v>
      </c>
      <c r="J446" s="1">
        <v>44540</v>
      </c>
      <c r="L446" t="s">
        <v>11</v>
      </c>
      <c r="M446">
        <f>YEAR(Tableau1[[#This Row],[Enregistré le]])</f>
        <v>2021</v>
      </c>
      <c r="N446" s="2" t="str">
        <f t="shared" si="6"/>
        <v>Réponse</v>
      </c>
      <c r="O446" s="2">
        <f>Tableau1[[#This Row],[Attribué le]]-Tableau1[[#This Row],[Enregistré le]]</f>
        <v>0</v>
      </c>
      <c r="P446" s="3" t="str">
        <f>IF(Tableau1[[#This Row],[ATTRIBUTION]]="Appui","15",IF(Tableau1[[#This Row],[ATTRIBUTION]]="Réponse","30","0"))</f>
        <v>30</v>
      </c>
      <c r="Q446" s="2" t="str">
        <f>IF(OR((Tableau1[[#This Row],[Traité le]]&gt;0),(Tableau1[[#This Row],[A/R envoyé le]]&gt;0)),"TRAITE","NON TRAITE")</f>
        <v>TRAITE</v>
      </c>
      <c r="R446" s="2" t="str">
        <f>IF(AND(Tableau1[[#This Row],[ATTRIBUTION]]="Réponse",Tableau1[[#This Row],[A/R envoyé le]]&gt;0),"OUI"," ")</f>
        <v xml:space="preserve"> </v>
      </c>
      <c r="S44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11</v>
      </c>
      <c r="T446" s="2">
        <f>IF(Tableau1[[#This Row],[STATUT DE REPONSE]]="TRAITE",MAX(0,Tableau1[[#This Row],[DELAI DE TRAITEMENT]]-Tableau1[[#This Row],[DELAI DE REPONSE]]),$X$1-Tableau1[[#This Row],[Enregistré le]])</f>
        <v>0</v>
      </c>
      <c r="U446" s="2" t="str">
        <f>IF(Tableau1[[#This Row],[DELAI DE SOUFFRANCE]]&gt;0,"Non conforme","Conforme")</f>
        <v>Conforme</v>
      </c>
      <c r="V446" s="2" t="str">
        <f>IF(Tableau1[[#This Row],[Type de courrier]]="Réclamation","Réclamation","")</f>
        <v/>
      </c>
      <c r="X446"/>
      <c r="Y446"/>
    </row>
    <row r="447" spans="2:25" x14ac:dyDescent="0.25">
      <c r="B447" t="s">
        <v>21</v>
      </c>
      <c r="D447">
        <v>21068216</v>
      </c>
      <c r="E447" s="1">
        <v>44540</v>
      </c>
      <c r="F447" s="1">
        <v>44530</v>
      </c>
      <c r="I447" s="1">
        <v>44540</v>
      </c>
      <c r="J447" s="1">
        <v>44540</v>
      </c>
      <c r="L447" t="s">
        <v>32</v>
      </c>
      <c r="M447">
        <f>YEAR(Tableau1[[#This Row],[Enregistré le]])</f>
        <v>2021</v>
      </c>
      <c r="N447" s="2" t="str">
        <f t="shared" si="6"/>
        <v>Info</v>
      </c>
      <c r="O447" s="2">
        <f>Tableau1[[#This Row],[Attribué le]]-Tableau1[[#This Row],[Enregistré le]]</f>
        <v>0</v>
      </c>
      <c r="P447" s="3" t="str">
        <f>IF(Tableau1[[#This Row],[ATTRIBUTION]]="Appui","15",IF(Tableau1[[#This Row],[ATTRIBUTION]]="Réponse","30","0"))</f>
        <v>0</v>
      </c>
      <c r="Q447" s="2" t="str">
        <f>IF(OR((Tableau1[[#This Row],[Traité le]]&gt;0),(Tableau1[[#This Row],[A/R envoyé le]]&gt;0)),"TRAITE","NON TRAITE")</f>
        <v>TRAITE</v>
      </c>
      <c r="R447" s="2" t="str">
        <f>IF(AND(Tableau1[[#This Row],[ATTRIBUTION]]="Réponse",Tableau1[[#This Row],[A/R envoyé le]]&gt;0),"OUI"," ")</f>
        <v xml:space="preserve"> </v>
      </c>
      <c r="S44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447" s="2">
        <f>IF(Tableau1[[#This Row],[STATUT DE REPONSE]]="TRAITE",MAX(0,Tableau1[[#This Row],[DELAI DE TRAITEMENT]]-Tableau1[[#This Row],[DELAI DE REPONSE]]),$X$1-Tableau1[[#This Row],[Enregistré le]])</f>
        <v>0</v>
      </c>
      <c r="U447" s="2" t="str">
        <f>IF(Tableau1[[#This Row],[DELAI DE SOUFFRANCE]]&gt;0,"Non conforme","Conforme")</f>
        <v>Conforme</v>
      </c>
      <c r="V447" s="2" t="str">
        <f>IF(Tableau1[[#This Row],[Type de courrier]]="Réclamation","Réclamation","")</f>
        <v/>
      </c>
      <c r="X447"/>
      <c r="Y447"/>
    </row>
    <row r="448" spans="2:25" x14ac:dyDescent="0.25">
      <c r="B448" t="s">
        <v>21</v>
      </c>
      <c r="D448">
        <v>21068217</v>
      </c>
      <c r="E448" s="1">
        <v>44540</v>
      </c>
      <c r="F448" s="1">
        <v>44533</v>
      </c>
      <c r="I448" s="1">
        <v>44540</v>
      </c>
      <c r="J448" s="1">
        <v>44918</v>
      </c>
      <c r="L448" t="s">
        <v>11</v>
      </c>
      <c r="M448">
        <f>YEAR(Tableau1[[#This Row],[Enregistré le]])</f>
        <v>2021</v>
      </c>
      <c r="N448" s="2" t="str">
        <f t="shared" si="6"/>
        <v>Réponse</v>
      </c>
      <c r="O448" s="2">
        <f>Tableau1[[#This Row],[Attribué le]]-Tableau1[[#This Row],[Enregistré le]]</f>
        <v>378</v>
      </c>
      <c r="P448" s="3" t="str">
        <f>IF(Tableau1[[#This Row],[ATTRIBUTION]]="Appui","15",IF(Tableau1[[#This Row],[ATTRIBUTION]]="Réponse","30","0"))</f>
        <v>30</v>
      </c>
      <c r="Q448" s="2" t="str">
        <f>IF(OR((Tableau1[[#This Row],[Traité le]]&gt;0),(Tableau1[[#This Row],[A/R envoyé le]]&gt;0)),"TRAITE","NON TRAITE")</f>
        <v>TRAITE</v>
      </c>
      <c r="R448" s="2" t="str">
        <f>IF(AND(Tableau1[[#This Row],[ATTRIBUTION]]="Réponse",Tableau1[[#This Row],[A/R envoyé le]]&gt;0),"OUI"," ")</f>
        <v xml:space="preserve"> </v>
      </c>
      <c r="S44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448" s="2">
        <f>IF(Tableau1[[#This Row],[STATUT DE REPONSE]]="TRAITE",MAX(0,Tableau1[[#This Row],[DELAI DE TRAITEMENT]]-Tableau1[[#This Row],[DELAI DE REPONSE]]),$X$1-Tableau1[[#This Row],[Enregistré le]])</f>
        <v>0</v>
      </c>
      <c r="U448" s="2" t="str">
        <f>IF(Tableau1[[#This Row],[DELAI DE SOUFFRANCE]]&gt;0,"Non conforme","Conforme")</f>
        <v>Conforme</v>
      </c>
      <c r="V448" s="2" t="str">
        <f>IF(Tableau1[[#This Row],[Type de courrier]]="Réclamation","Réclamation","")</f>
        <v/>
      </c>
      <c r="X448"/>
      <c r="Y448"/>
    </row>
    <row r="449" spans="2:25" x14ac:dyDescent="0.25">
      <c r="B449" t="s">
        <v>21</v>
      </c>
      <c r="D449" t="s">
        <v>62</v>
      </c>
      <c r="E449" s="1">
        <v>44543</v>
      </c>
      <c r="F449" s="1">
        <v>44540</v>
      </c>
      <c r="I449" s="1">
        <v>44670</v>
      </c>
      <c r="J449" s="1">
        <v>44917</v>
      </c>
      <c r="L449" t="s">
        <v>11</v>
      </c>
      <c r="M449">
        <f>YEAR(Tableau1[[#This Row],[Enregistré le]])</f>
        <v>2021</v>
      </c>
      <c r="N449" s="2" t="str">
        <f t="shared" si="6"/>
        <v>Réponse</v>
      </c>
      <c r="O449" s="2">
        <f>Tableau1[[#This Row],[Attribué le]]-Tableau1[[#This Row],[Enregistré le]]</f>
        <v>374</v>
      </c>
      <c r="P449" s="3" t="str">
        <f>IF(Tableau1[[#This Row],[ATTRIBUTION]]="Appui","15",IF(Tableau1[[#This Row],[ATTRIBUTION]]="Réponse","30","0"))</f>
        <v>30</v>
      </c>
      <c r="Q449" s="2" t="str">
        <f>IF(OR((Tableau1[[#This Row],[Traité le]]&gt;0),(Tableau1[[#This Row],[A/R envoyé le]]&gt;0)),"TRAITE","NON TRAITE")</f>
        <v>TRAITE</v>
      </c>
      <c r="R449" s="2" t="str">
        <f>IF(AND(Tableau1[[#This Row],[ATTRIBUTION]]="Réponse",Tableau1[[#This Row],[A/R envoyé le]]&gt;0),"OUI"," ")</f>
        <v xml:space="preserve"> </v>
      </c>
      <c r="S44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127</v>
      </c>
      <c r="T449" s="2">
        <f>IF(Tableau1[[#This Row],[STATUT DE REPONSE]]="TRAITE",MAX(0,Tableau1[[#This Row],[DELAI DE TRAITEMENT]]-Tableau1[[#This Row],[DELAI DE REPONSE]]),$X$1-Tableau1[[#This Row],[Enregistré le]])</f>
        <v>97</v>
      </c>
      <c r="U449" s="2" t="str">
        <f>IF(Tableau1[[#This Row],[DELAI DE SOUFFRANCE]]&gt;0,"Non conforme","Conforme")</f>
        <v>Non conforme</v>
      </c>
      <c r="V449" s="2" t="str">
        <f>IF(Tableau1[[#This Row],[Type de courrier]]="Réclamation","Réclamation","")</f>
        <v/>
      </c>
      <c r="X449"/>
      <c r="Y449"/>
    </row>
    <row r="450" spans="2:25" x14ac:dyDescent="0.25">
      <c r="B450" t="s">
        <v>21</v>
      </c>
      <c r="D450">
        <v>21068519</v>
      </c>
      <c r="E450" s="1">
        <v>44543</v>
      </c>
      <c r="F450" s="1">
        <v>44533</v>
      </c>
      <c r="I450" s="1">
        <v>44575</v>
      </c>
      <c r="J450" s="1">
        <v>44543</v>
      </c>
      <c r="L450" t="s">
        <v>11</v>
      </c>
      <c r="M450">
        <f>YEAR(Tableau1[[#This Row],[Enregistré le]])</f>
        <v>2021</v>
      </c>
      <c r="N450" s="2" t="str">
        <f t="shared" si="6"/>
        <v>Réponse</v>
      </c>
      <c r="O450" s="2">
        <f>Tableau1[[#This Row],[Attribué le]]-Tableau1[[#This Row],[Enregistré le]]</f>
        <v>0</v>
      </c>
      <c r="P450" s="3" t="str">
        <f>IF(Tableau1[[#This Row],[ATTRIBUTION]]="Appui","15",IF(Tableau1[[#This Row],[ATTRIBUTION]]="Réponse","30","0"))</f>
        <v>30</v>
      </c>
      <c r="Q450" s="2" t="str">
        <f>IF(OR((Tableau1[[#This Row],[Traité le]]&gt;0),(Tableau1[[#This Row],[A/R envoyé le]]&gt;0)),"TRAITE","NON TRAITE")</f>
        <v>TRAITE</v>
      </c>
      <c r="R450" s="2" t="str">
        <f>IF(AND(Tableau1[[#This Row],[ATTRIBUTION]]="Réponse",Tableau1[[#This Row],[A/R envoyé le]]&gt;0),"OUI"," ")</f>
        <v xml:space="preserve"> </v>
      </c>
      <c r="S45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32</v>
      </c>
      <c r="T450" s="2">
        <f>IF(Tableau1[[#This Row],[STATUT DE REPONSE]]="TRAITE",MAX(0,Tableau1[[#This Row],[DELAI DE TRAITEMENT]]-Tableau1[[#This Row],[DELAI DE REPONSE]]),$X$1-Tableau1[[#This Row],[Enregistré le]])</f>
        <v>2</v>
      </c>
      <c r="U450" s="2" t="str">
        <f>IF(Tableau1[[#This Row],[DELAI DE SOUFFRANCE]]&gt;0,"Non conforme","Conforme")</f>
        <v>Non conforme</v>
      </c>
      <c r="V450" s="2" t="str">
        <f>IF(Tableau1[[#This Row],[Type de courrier]]="Réclamation","Réclamation","")</f>
        <v/>
      </c>
      <c r="X450"/>
      <c r="Y450"/>
    </row>
    <row r="451" spans="2:25" x14ac:dyDescent="0.25">
      <c r="B451" t="s">
        <v>21</v>
      </c>
      <c r="D451">
        <v>21068529</v>
      </c>
      <c r="E451" s="1">
        <v>44544</v>
      </c>
      <c r="F451" s="1">
        <v>44540</v>
      </c>
      <c r="H451" t="s">
        <v>29</v>
      </c>
      <c r="I451" s="1">
        <v>44544</v>
      </c>
      <c r="J451" s="1">
        <v>44544</v>
      </c>
      <c r="L451" t="s">
        <v>11</v>
      </c>
      <c r="M451">
        <f>YEAR(Tableau1[[#This Row],[Enregistré le]])</f>
        <v>2021</v>
      </c>
      <c r="N451" s="2" t="str">
        <f t="shared" si="6"/>
        <v>Réponse</v>
      </c>
      <c r="O451" s="2">
        <f>Tableau1[[#This Row],[Attribué le]]-Tableau1[[#This Row],[Enregistré le]]</f>
        <v>0</v>
      </c>
      <c r="P451" s="3" t="str">
        <f>IF(Tableau1[[#This Row],[ATTRIBUTION]]="Appui","15",IF(Tableau1[[#This Row],[ATTRIBUTION]]="Réponse","30","0"))</f>
        <v>30</v>
      </c>
      <c r="Q451" s="2" t="str">
        <f>IF(OR((Tableau1[[#This Row],[Traité le]]&gt;0),(Tableau1[[#This Row],[A/R envoyé le]]&gt;0)),"TRAITE","NON TRAITE")</f>
        <v>TRAITE</v>
      </c>
      <c r="R451" s="2" t="str">
        <f>IF(AND(Tableau1[[#This Row],[ATTRIBUTION]]="Réponse",Tableau1[[#This Row],[A/R envoyé le]]&gt;0),"OUI"," ")</f>
        <v xml:space="preserve"> </v>
      </c>
      <c r="S45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451" s="2">
        <f>IF(Tableau1[[#This Row],[STATUT DE REPONSE]]="TRAITE",MAX(0,Tableau1[[#This Row],[DELAI DE TRAITEMENT]]-Tableau1[[#This Row],[DELAI DE REPONSE]]),$X$1-Tableau1[[#This Row],[Enregistré le]])</f>
        <v>0</v>
      </c>
      <c r="U451" s="2" t="str">
        <f>IF(Tableau1[[#This Row],[DELAI DE SOUFFRANCE]]&gt;0,"Non conforme","Conforme")</f>
        <v>Conforme</v>
      </c>
      <c r="V451" s="2" t="str">
        <f>IF(Tableau1[[#This Row],[Type de courrier]]="Réclamation","Réclamation","")</f>
        <v>Réclamation</v>
      </c>
      <c r="X451"/>
      <c r="Y451"/>
    </row>
    <row r="452" spans="2:25" x14ac:dyDescent="0.25">
      <c r="B452" t="s">
        <v>21</v>
      </c>
      <c r="D452">
        <v>21068703</v>
      </c>
      <c r="E452" s="1">
        <v>44544</v>
      </c>
      <c r="F452" s="1">
        <v>44532</v>
      </c>
      <c r="I452" s="1">
        <v>44544</v>
      </c>
      <c r="J452" s="1">
        <v>44544</v>
      </c>
      <c r="L452" t="s">
        <v>11</v>
      </c>
      <c r="M452">
        <f>YEAR(Tableau1[[#This Row],[Enregistré le]])</f>
        <v>2021</v>
      </c>
      <c r="N452" s="2" t="str">
        <f t="shared" si="6"/>
        <v>Réponse</v>
      </c>
      <c r="O452" s="2">
        <f>Tableau1[[#This Row],[Attribué le]]-Tableau1[[#This Row],[Enregistré le]]</f>
        <v>0</v>
      </c>
      <c r="P452" s="3" t="str">
        <f>IF(Tableau1[[#This Row],[ATTRIBUTION]]="Appui","15",IF(Tableau1[[#This Row],[ATTRIBUTION]]="Réponse","30","0"))</f>
        <v>30</v>
      </c>
      <c r="Q452" s="2" t="str">
        <f>IF(OR((Tableau1[[#This Row],[Traité le]]&gt;0),(Tableau1[[#This Row],[A/R envoyé le]]&gt;0)),"TRAITE","NON TRAITE")</f>
        <v>TRAITE</v>
      </c>
      <c r="R452" s="2" t="str">
        <f>IF(AND(Tableau1[[#This Row],[ATTRIBUTION]]="Réponse",Tableau1[[#This Row],[A/R envoyé le]]&gt;0),"OUI"," ")</f>
        <v xml:space="preserve"> </v>
      </c>
      <c r="S45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452" s="2">
        <f>IF(Tableau1[[#This Row],[STATUT DE REPONSE]]="TRAITE",MAX(0,Tableau1[[#This Row],[DELAI DE TRAITEMENT]]-Tableau1[[#This Row],[DELAI DE REPONSE]]),$X$1-Tableau1[[#This Row],[Enregistré le]])</f>
        <v>0</v>
      </c>
      <c r="U452" s="2" t="str">
        <f>IF(Tableau1[[#This Row],[DELAI DE SOUFFRANCE]]&gt;0,"Non conforme","Conforme")</f>
        <v>Conforme</v>
      </c>
      <c r="V452" s="2" t="str">
        <f>IF(Tableau1[[#This Row],[Type de courrier]]="Réclamation","Réclamation","")</f>
        <v/>
      </c>
      <c r="X452"/>
      <c r="Y452"/>
    </row>
    <row r="453" spans="2:25" x14ac:dyDescent="0.25">
      <c r="B453" t="s">
        <v>21</v>
      </c>
      <c r="D453">
        <v>21068706</v>
      </c>
      <c r="E453" s="1">
        <v>44544</v>
      </c>
      <c r="F453" s="1">
        <v>44536</v>
      </c>
      <c r="I453" s="1">
        <v>44673</v>
      </c>
      <c r="J453" s="1">
        <v>44544</v>
      </c>
      <c r="L453" t="s">
        <v>11</v>
      </c>
      <c r="M453">
        <f>YEAR(Tableau1[[#This Row],[Enregistré le]])</f>
        <v>2021</v>
      </c>
      <c r="N453" s="9" t="str">
        <f t="shared" ref="N453:N468" si="7">IF(OR(L453="Appui",L453="Elément de réponse"),"Appui",IF(L453="Information","Info","Réponse"))</f>
        <v>Réponse</v>
      </c>
      <c r="O453" s="9">
        <f>Tableau1[[#This Row],[Attribué le]]-Tableau1[[#This Row],[Enregistré le]]</f>
        <v>0</v>
      </c>
      <c r="P453" s="3" t="str">
        <f>IF(Tableau1[[#This Row],[ATTRIBUTION]]="Appui","15",IF(Tableau1[[#This Row],[ATTRIBUTION]]="Réponse","30","0"))</f>
        <v>30</v>
      </c>
      <c r="Q453" s="9" t="str">
        <f>IF(OR((Tableau1[[#This Row],[Traité le]]&gt;0),(Tableau1[[#This Row],[A/R envoyé le]]&gt;0)),"TRAITE","NON TRAITE")</f>
        <v>TRAITE</v>
      </c>
      <c r="R453" s="9" t="str">
        <f>IF(AND(Tableau1[[#This Row],[ATTRIBUTION]]="Réponse",Tableau1[[#This Row],[A/R envoyé le]]&gt;0),"OUI"," ")</f>
        <v xml:space="preserve"> </v>
      </c>
      <c r="S45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129</v>
      </c>
      <c r="T453" s="9">
        <f>IF(Tableau1[[#This Row],[STATUT DE REPONSE]]="TRAITE",MAX(0,Tableau1[[#This Row],[DELAI DE TRAITEMENT]]-Tableau1[[#This Row],[DELAI DE REPONSE]]),$X$1-Tableau1[[#This Row],[Enregistré le]])</f>
        <v>99</v>
      </c>
      <c r="U453" s="9" t="str">
        <f>IF(Tableau1[[#This Row],[DELAI DE SOUFFRANCE]]&gt;0,"Non conforme","Conforme")</f>
        <v>Non conforme</v>
      </c>
      <c r="V453" s="9" t="str">
        <f>IF(Tableau1[[#This Row],[Type de courrier]]="Réclamation","Réclamation","")</f>
        <v/>
      </c>
      <c r="W453" s="4"/>
      <c r="X453"/>
      <c r="Y453"/>
    </row>
    <row r="454" spans="2:25" x14ac:dyDescent="0.25">
      <c r="B454" t="s">
        <v>21</v>
      </c>
      <c r="D454">
        <v>21068710</v>
      </c>
      <c r="E454" s="1">
        <v>44544</v>
      </c>
      <c r="F454" s="1">
        <v>44536</v>
      </c>
      <c r="I454" s="1">
        <v>44613</v>
      </c>
      <c r="J454" s="1">
        <v>44544</v>
      </c>
      <c r="L454" t="s">
        <v>11</v>
      </c>
      <c r="M454">
        <f>YEAR(Tableau1[[#This Row],[Enregistré le]])</f>
        <v>2021</v>
      </c>
      <c r="N454" s="9" t="str">
        <f t="shared" si="7"/>
        <v>Réponse</v>
      </c>
      <c r="O454" s="9">
        <f>Tableau1[[#This Row],[Attribué le]]-Tableau1[[#This Row],[Enregistré le]]</f>
        <v>0</v>
      </c>
      <c r="P454" s="3" t="str">
        <f>IF(Tableau1[[#This Row],[ATTRIBUTION]]="Appui","15",IF(Tableau1[[#This Row],[ATTRIBUTION]]="Réponse","30","0"))</f>
        <v>30</v>
      </c>
      <c r="Q454" s="9" t="str">
        <f>IF(OR((Tableau1[[#This Row],[Traité le]]&gt;0),(Tableau1[[#This Row],[A/R envoyé le]]&gt;0)),"TRAITE","NON TRAITE")</f>
        <v>TRAITE</v>
      </c>
      <c r="R454" s="9" t="str">
        <f>IF(AND(Tableau1[[#This Row],[ATTRIBUTION]]="Réponse",Tableau1[[#This Row],[A/R envoyé le]]&gt;0),"OUI"," ")</f>
        <v xml:space="preserve"> </v>
      </c>
      <c r="S45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69</v>
      </c>
      <c r="T454" s="9">
        <f>IF(Tableau1[[#This Row],[STATUT DE REPONSE]]="TRAITE",MAX(0,Tableau1[[#This Row],[DELAI DE TRAITEMENT]]-Tableau1[[#This Row],[DELAI DE REPONSE]]),$X$1-Tableau1[[#This Row],[Enregistré le]])</f>
        <v>39</v>
      </c>
      <c r="U454" s="9" t="str">
        <f>IF(Tableau1[[#This Row],[DELAI DE SOUFFRANCE]]&gt;0,"Non conforme","Conforme")</f>
        <v>Non conforme</v>
      </c>
      <c r="V454" s="9" t="str">
        <f>IF(Tableau1[[#This Row],[Type de courrier]]="Réclamation","Réclamation","")</f>
        <v/>
      </c>
      <c r="W454" s="4"/>
      <c r="X454"/>
      <c r="Y454"/>
    </row>
    <row r="455" spans="2:25" x14ac:dyDescent="0.25">
      <c r="B455" t="s">
        <v>21</v>
      </c>
      <c r="D455" t="s">
        <v>63</v>
      </c>
      <c r="E455" s="1">
        <v>44546</v>
      </c>
      <c r="F455" s="1">
        <v>44544</v>
      </c>
      <c r="I455" s="1">
        <v>44547</v>
      </c>
      <c r="J455" s="1">
        <v>44547</v>
      </c>
      <c r="L455" t="s">
        <v>64</v>
      </c>
      <c r="M455">
        <f>YEAR(Tableau1[[#This Row],[Enregistré le]])</f>
        <v>2021</v>
      </c>
      <c r="N455" s="9" t="str">
        <f t="shared" si="7"/>
        <v>Réponse</v>
      </c>
      <c r="O455" s="9">
        <f>Tableau1[[#This Row],[Attribué le]]-Tableau1[[#This Row],[Enregistré le]]</f>
        <v>1</v>
      </c>
      <c r="P455" s="3" t="str">
        <f>IF(Tableau1[[#This Row],[ATTRIBUTION]]="Appui","15",IF(Tableau1[[#This Row],[ATTRIBUTION]]="Réponse","30","0"))</f>
        <v>30</v>
      </c>
      <c r="Q455" s="9" t="str">
        <f>IF(OR((Tableau1[[#This Row],[Traité le]]&gt;0),(Tableau1[[#This Row],[A/R envoyé le]]&gt;0)),"TRAITE","NON TRAITE")</f>
        <v>TRAITE</v>
      </c>
      <c r="R455" s="9" t="str">
        <f>IF(AND(Tableau1[[#This Row],[ATTRIBUTION]]="Réponse",Tableau1[[#This Row],[A/R envoyé le]]&gt;0),"OUI"," ")</f>
        <v xml:space="preserve"> </v>
      </c>
      <c r="S45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455" s="9">
        <f>IF(Tableau1[[#This Row],[STATUT DE REPONSE]]="TRAITE",MAX(0,Tableau1[[#This Row],[DELAI DE TRAITEMENT]]-Tableau1[[#This Row],[DELAI DE REPONSE]]),$X$1-Tableau1[[#This Row],[Enregistré le]])</f>
        <v>0</v>
      </c>
      <c r="U455" s="9" t="str">
        <f>IF(Tableau1[[#This Row],[DELAI DE SOUFFRANCE]]&gt;0,"Non conforme","Conforme")</f>
        <v>Conforme</v>
      </c>
      <c r="V455" s="9" t="str">
        <f>IF(Tableau1[[#This Row],[Type de courrier]]="Réclamation","Réclamation","")</f>
        <v/>
      </c>
      <c r="W455" s="4"/>
      <c r="X455"/>
      <c r="Y455"/>
    </row>
    <row r="456" spans="2:25" x14ac:dyDescent="0.25">
      <c r="B456" t="s">
        <v>21</v>
      </c>
      <c r="D456" t="s">
        <v>65</v>
      </c>
      <c r="E456" s="1">
        <v>44546</v>
      </c>
      <c r="F456" s="1">
        <v>44544</v>
      </c>
      <c r="I456" s="1">
        <v>44595</v>
      </c>
      <c r="J456" s="1">
        <v>44581</v>
      </c>
      <c r="L456" t="s">
        <v>24</v>
      </c>
      <c r="M456">
        <f>YEAR(Tableau1[[#This Row],[Enregistré le]])</f>
        <v>2021</v>
      </c>
      <c r="N456" s="9" t="str">
        <f t="shared" si="7"/>
        <v>Appui</v>
      </c>
      <c r="O456" s="9">
        <f>Tableau1[[#This Row],[Attribué le]]-Tableau1[[#This Row],[Enregistré le]]</f>
        <v>35</v>
      </c>
      <c r="P456" s="3" t="str">
        <f>IF(Tableau1[[#This Row],[ATTRIBUTION]]="Appui","15",IF(Tableau1[[#This Row],[ATTRIBUTION]]="Réponse","30","0"))</f>
        <v>15</v>
      </c>
      <c r="Q456" s="9" t="str">
        <f>IF(OR((Tableau1[[#This Row],[Traité le]]&gt;0),(Tableau1[[#This Row],[A/R envoyé le]]&gt;0)),"TRAITE","NON TRAITE")</f>
        <v>TRAITE</v>
      </c>
      <c r="R456" s="9" t="str">
        <f>IF(AND(Tableau1[[#This Row],[ATTRIBUTION]]="Réponse",Tableau1[[#This Row],[A/R envoyé le]]&gt;0),"OUI"," ")</f>
        <v xml:space="preserve"> </v>
      </c>
      <c r="S45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14</v>
      </c>
      <c r="T456" s="9">
        <f>IF(Tableau1[[#This Row],[STATUT DE REPONSE]]="TRAITE",MAX(0,Tableau1[[#This Row],[DELAI DE TRAITEMENT]]-Tableau1[[#This Row],[DELAI DE REPONSE]]),$X$1-Tableau1[[#This Row],[Enregistré le]])</f>
        <v>0</v>
      </c>
      <c r="U456" s="9" t="str">
        <f>IF(Tableau1[[#This Row],[DELAI DE SOUFFRANCE]]&gt;0,"Non conforme","Conforme")</f>
        <v>Conforme</v>
      </c>
      <c r="V456" s="9" t="str">
        <f>IF(Tableau1[[#This Row],[Type de courrier]]="Réclamation","Réclamation","")</f>
        <v/>
      </c>
      <c r="W456" s="4"/>
      <c r="X456"/>
      <c r="Y456"/>
    </row>
    <row r="457" spans="2:25" x14ac:dyDescent="0.25">
      <c r="B457" t="s">
        <v>21</v>
      </c>
      <c r="D457">
        <v>21069196</v>
      </c>
      <c r="E457" s="1">
        <v>44547</v>
      </c>
      <c r="F457" s="1">
        <v>44546</v>
      </c>
      <c r="I457" s="1">
        <v>44550</v>
      </c>
      <c r="J457" s="1">
        <v>44547</v>
      </c>
      <c r="L457" t="s">
        <v>11</v>
      </c>
      <c r="M457">
        <f>YEAR(Tableau1[[#This Row],[Enregistré le]])</f>
        <v>2021</v>
      </c>
      <c r="N457" s="9" t="str">
        <f t="shared" si="7"/>
        <v>Réponse</v>
      </c>
      <c r="O457" s="9">
        <f>Tableau1[[#This Row],[Attribué le]]-Tableau1[[#This Row],[Enregistré le]]</f>
        <v>0</v>
      </c>
      <c r="P457" s="3" t="str">
        <f>IF(Tableau1[[#This Row],[ATTRIBUTION]]="Appui","15",IF(Tableau1[[#This Row],[ATTRIBUTION]]="Réponse","30","0"))</f>
        <v>30</v>
      </c>
      <c r="Q457" s="9" t="str">
        <f>IF(OR((Tableau1[[#This Row],[Traité le]]&gt;0),(Tableau1[[#This Row],[A/R envoyé le]]&gt;0)),"TRAITE","NON TRAITE")</f>
        <v>TRAITE</v>
      </c>
      <c r="R457" s="9" t="str">
        <f>IF(AND(Tableau1[[#This Row],[ATTRIBUTION]]="Réponse",Tableau1[[#This Row],[A/R envoyé le]]&gt;0),"OUI"," ")</f>
        <v xml:space="preserve"> </v>
      </c>
      <c r="S45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</v>
      </c>
      <c r="T457" s="9">
        <f>IF(Tableau1[[#This Row],[STATUT DE REPONSE]]="TRAITE",MAX(0,Tableau1[[#This Row],[DELAI DE TRAITEMENT]]-Tableau1[[#This Row],[DELAI DE REPONSE]]),$X$1-Tableau1[[#This Row],[Enregistré le]])</f>
        <v>0</v>
      </c>
      <c r="U457" s="9" t="str">
        <f>IF(Tableau1[[#This Row],[DELAI DE SOUFFRANCE]]&gt;0,"Non conforme","Conforme")</f>
        <v>Conforme</v>
      </c>
      <c r="V457" s="9" t="str">
        <f>IF(Tableau1[[#This Row],[Type de courrier]]="Réclamation","Réclamation","")</f>
        <v/>
      </c>
      <c r="W457" s="4"/>
      <c r="X457"/>
      <c r="Y457"/>
    </row>
    <row r="458" spans="2:25" x14ac:dyDescent="0.25">
      <c r="B458" t="s">
        <v>21</v>
      </c>
      <c r="D458" t="s">
        <v>66</v>
      </c>
      <c r="E458" s="1">
        <v>44547</v>
      </c>
      <c r="F458" s="1">
        <v>44544</v>
      </c>
      <c r="I458" s="1">
        <v>44568</v>
      </c>
      <c r="J458" s="1">
        <v>44918</v>
      </c>
      <c r="L458" t="s">
        <v>15</v>
      </c>
      <c r="M458">
        <f>YEAR(Tableau1[[#This Row],[Enregistré le]])</f>
        <v>2021</v>
      </c>
      <c r="N458" s="9" t="str">
        <f t="shared" si="7"/>
        <v>Appui</v>
      </c>
      <c r="O458" s="9">
        <f>Tableau1[[#This Row],[Attribué le]]-Tableau1[[#This Row],[Enregistré le]]</f>
        <v>371</v>
      </c>
      <c r="P458" s="3" t="str">
        <f>IF(Tableau1[[#This Row],[ATTRIBUTION]]="Appui","15",IF(Tableau1[[#This Row],[ATTRIBUTION]]="Réponse","30","0"))</f>
        <v>15</v>
      </c>
      <c r="Q458" s="9" t="str">
        <f>IF(OR((Tableau1[[#This Row],[Traité le]]&gt;0),(Tableau1[[#This Row],[A/R envoyé le]]&gt;0)),"TRAITE","NON TRAITE")</f>
        <v>TRAITE</v>
      </c>
      <c r="R458" s="9" t="str">
        <f>IF(AND(Tableau1[[#This Row],[ATTRIBUTION]]="Réponse",Tableau1[[#This Row],[A/R envoyé le]]&gt;0),"OUI"," ")</f>
        <v xml:space="preserve"> </v>
      </c>
      <c r="S45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21</v>
      </c>
      <c r="T458" s="9">
        <f>IF(Tableau1[[#This Row],[STATUT DE REPONSE]]="TRAITE",MAX(0,Tableau1[[#This Row],[DELAI DE TRAITEMENT]]-Tableau1[[#This Row],[DELAI DE REPONSE]]),$X$1-Tableau1[[#This Row],[Enregistré le]])</f>
        <v>6</v>
      </c>
      <c r="U458" s="9" t="str">
        <f>IF(Tableau1[[#This Row],[DELAI DE SOUFFRANCE]]&gt;0,"Non conforme","Conforme")</f>
        <v>Non conforme</v>
      </c>
      <c r="V458" s="9" t="str">
        <f>IF(Tableau1[[#This Row],[Type de courrier]]="Réclamation","Réclamation","")</f>
        <v/>
      </c>
      <c r="W458" s="4"/>
      <c r="X458"/>
      <c r="Y458"/>
    </row>
    <row r="459" spans="2:25" x14ac:dyDescent="0.25">
      <c r="B459" t="s">
        <v>21</v>
      </c>
      <c r="D459">
        <v>21069355</v>
      </c>
      <c r="E459" s="1">
        <v>44550</v>
      </c>
      <c r="F459" s="1">
        <v>44536</v>
      </c>
      <c r="I459" s="1">
        <v>44550</v>
      </c>
      <c r="J459" s="1">
        <v>44550</v>
      </c>
      <c r="L459" t="s">
        <v>32</v>
      </c>
      <c r="M459">
        <f>YEAR(Tableau1[[#This Row],[Enregistré le]])</f>
        <v>2021</v>
      </c>
      <c r="N459" s="9" t="str">
        <f t="shared" si="7"/>
        <v>Info</v>
      </c>
      <c r="O459" s="9">
        <f>Tableau1[[#This Row],[Attribué le]]-Tableau1[[#This Row],[Enregistré le]]</f>
        <v>0</v>
      </c>
      <c r="P459" s="3" t="str">
        <f>IF(Tableau1[[#This Row],[ATTRIBUTION]]="Appui","15",IF(Tableau1[[#This Row],[ATTRIBUTION]]="Réponse","30","0"))</f>
        <v>0</v>
      </c>
      <c r="Q459" s="9" t="str">
        <f>IF(OR((Tableau1[[#This Row],[Traité le]]&gt;0),(Tableau1[[#This Row],[A/R envoyé le]]&gt;0)),"TRAITE","NON TRAITE")</f>
        <v>TRAITE</v>
      </c>
      <c r="R459" s="9" t="str">
        <f>IF(AND(Tableau1[[#This Row],[ATTRIBUTION]]="Réponse",Tableau1[[#This Row],[A/R envoyé le]]&gt;0),"OUI"," ")</f>
        <v xml:space="preserve"> </v>
      </c>
      <c r="S45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459" s="9">
        <f>IF(Tableau1[[#This Row],[STATUT DE REPONSE]]="TRAITE",MAX(0,Tableau1[[#This Row],[DELAI DE TRAITEMENT]]-Tableau1[[#This Row],[DELAI DE REPONSE]]),$X$1-Tableau1[[#This Row],[Enregistré le]])</f>
        <v>0</v>
      </c>
      <c r="U459" s="9" t="str">
        <f>IF(Tableau1[[#This Row],[DELAI DE SOUFFRANCE]]&gt;0,"Non conforme","Conforme")</f>
        <v>Conforme</v>
      </c>
      <c r="V459" s="9" t="str">
        <f>IF(Tableau1[[#This Row],[Type de courrier]]="Réclamation","Réclamation","")</f>
        <v/>
      </c>
      <c r="W459" s="4"/>
      <c r="X459"/>
      <c r="Y459"/>
    </row>
    <row r="460" spans="2:25" x14ac:dyDescent="0.25">
      <c r="B460" t="s">
        <v>21</v>
      </c>
      <c r="D460">
        <v>21069747</v>
      </c>
      <c r="E460" s="1">
        <v>44552</v>
      </c>
      <c r="F460" s="1">
        <v>44518</v>
      </c>
      <c r="I460" s="1">
        <v>44552</v>
      </c>
      <c r="J460" s="1">
        <v>44552</v>
      </c>
      <c r="L460" t="s">
        <v>11</v>
      </c>
      <c r="M460">
        <f>YEAR(Tableau1[[#This Row],[Enregistré le]])</f>
        <v>2021</v>
      </c>
      <c r="N460" s="9" t="str">
        <f t="shared" si="7"/>
        <v>Réponse</v>
      </c>
      <c r="O460" s="9">
        <f>Tableau1[[#This Row],[Attribué le]]-Tableau1[[#This Row],[Enregistré le]]</f>
        <v>0</v>
      </c>
      <c r="P460" s="3" t="str">
        <f>IF(Tableau1[[#This Row],[ATTRIBUTION]]="Appui","15",IF(Tableau1[[#This Row],[ATTRIBUTION]]="Réponse","30","0"))</f>
        <v>30</v>
      </c>
      <c r="Q460" s="9" t="str">
        <f>IF(OR((Tableau1[[#This Row],[Traité le]]&gt;0),(Tableau1[[#This Row],[A/R envoyé le]]&gt;0)),"TRAITE","NON TRAITE")</f>
        <v>TRAITE</v>
      </c>
      <c r="R460" s="9" t="str">
        <f>IF(AND(Tableau1[[#This Row],[ATTRIBUTION]]="Réponse",Tableau1[[#This Row],[A/R envoyé le]]&gt;0),"OUI"," ")</f>
        <v xml:space="preserve"> </v>
      </c>
      <c r="S46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460" s="9">
        <f>IF(Tableau1[[#This Row],[STATUT DE REPONSE]]="TRAITE",MAX(0,Tableau1[[#This Row],[DELAI DE TRAITEMENT]]-Tableau1[[#This Row],[DELAI DE REPONSE]]),$X$1-Tableau1[[#This Row],[Enregistré le]])</f>
        <v>0</v>
      </c>
      <c r="U460" s="9" t="str">
        <f>IF(Tableau1[[#This Row],[DELAI DE SOUFFRANCE]]&gt;0,"Non conforme","Conforme")</f>
        <v>Conforme</v>
      </c>
      <c r="V460" s="9" t="str">
        <f>IF(Tableau1[[#This Row],[Type de courrier]]="Réclamation","Réclamation","")</f>
        <v/>
      </c>
      <c r="W460" s="4"/>
      <c r="X460"/>
      <c r="Y460"/>
    </row>
    <row r="461" spans="2:25" x14ac:dyDescent="0.25">
      <c r="B461" t="s">
        <v>21</v>
      </c>
      <c r="D461">
        <v>21069798</v>
      </c>
      <c r="E461" s="1">
        <v>44552</v>
      </c>
      <c r="F461" s="1">
        <v>44543</v>
      </c>
      <c r="I461" s="1">
        <v>44565</v>
      </c>
      <c r="J461" s="1">
        <v>44554</v>
      </c>
      <c r="L461" t="s">
        <v>11</v>
      </c>
      <c r="M461">
        <f>YEAR(Tableau1[[#This Row],[Enregistré le]])</f>
        <v>2021</v>
      </c>
      <c r="N461" s="9" t="str">
        <f t="shared" si="7"/>
        <v>Réponse</v>
      </c>
      <c r="O461" s="9">
        <f>Tableau1[[#This Row],[Attribué le]]-Tableau1[[#This Row],[Enregistré le]]</f>
        <v>2</v>
      </c>
      <c r="P461" s="3" t="str">
        <f>IF(Tableau1[[#This Row],[ATTRIBUTION]]="Appui","15",IF(Tableau1[[#This Row],[ATTRIBUTION]]="Réponse","30","0"))</f>
        <v>30</v>
      </c>
      <c r="Q461" s="9" t="str">
        <f>IF(OR((Tableau1[[#This Row],[Traité le]]&gt;0),(Tableau1[[#This Row],[A/R envoyé le]]&gt;0)),"TRAITE","NON TRAITE")</f>
        <v>TRAITE</v>
      </c>
      <c r="R461" s="9" t="str">
        <f>IF(AND(Tableau1[[#This Row],[ATTRIBUTION]]="Réponse",Tableau1[[#This Row],[A/R envoyé le]]&gt;0),"OUI"," ")</f>
        <v xml:space="preserve"> </v>
      </c>
      <c r="S46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11</v>
      </c>
      <c r="T461" s="9">
        <f>IF(Tableau1[[#This Row],[STATUT DE REPONSE]]="TRAITE",MAX(0,Tableau1[[#This Row],[DELAI DE TRAITEMENT]]-Tableau1[[#This Row],[DELAI DE REPONSE]]),$X$1-Tableau1[[#This Row],[Enregistré le]])</f>
        <v>0</v>
      </c>
      <c r="U461" s="9" t="str">
        <f>IF(Tableau1[[#This Row],[DELAI DE SOUFFRANCE]]&gt;0,"Non conforme","Conforme")</f>
        <v>Conforme</v>
      </c>
      <c r="V461" s="9" t="str">
        <f>IF(Tableau1[[#This Row],[Type de courrier]]="Réclamation","Réclamation","")</f>
        <v/>
      </c>
      <c r="W461" s="4"/>
      <c r="X461"/>
      <c r="Y461"/>
    </row>
    <row r="462" spans="2:25" x14ac:dyDescent="0.25">
      <c r="B462" t="s">
        <v>21</v>
      </c>
      <c r="D462">
        <v>21069871</v>
      </c>
      <c r="E462" s="1">
        <v>44552</v>
      </c>
      <c r="F462" s="1">
        <v>44533</v>
      </c>
      <c r="G462" s="1">
        <v>44589</v>
      </c>
      <c r="I462" s="1">
        <v>44629</v>
      </c>
      <c r="J462" s="1">
        <v>44614</v>
      </c>
      <c r="L462" t="s">
        <v>11</v>
      </c>
      <c r="M462">
        <f>YEAR(Tableau1[[#This Row],[Enregistré le]])</f>
        <v>2021</v>
      </c>
      <c r="N462" s="9" t="str">
        <f t="shared" si="7"/>
        <v>Réponse</v>
      </c>
      <c r="O462" s="9">
        <f>Tableau1[[#This Row],[Attribué le]]-Tableau1[[#This Row],[Enregistré le]]</f>
        <v>62</v>
      </c>
      <c r="P462" s="3" t="str">
        <f>IF(Tableau1[[#This Row],[ATTRIBUTION]]="Appui","15",IF(Tableau1[[#This Row],[ATTRIBUTION]]="Réponse","30","0"))</f>
        <v>30</v>
      </c>
      <c r="Q462" s="9" t="str">
        <f>IF(OR((Tableau1[[#This Row],[Traité le]]&gt;0),(Tableau1[[#This Row],[A/R envoyé le]]&gt;0)),"TRAITE","NON TRAITE")</f>
        <v>TRAITE</v>
      </c>
      <c r="R462" s="9" t="str">
        <f>IF(AND(Tableau1[[#This Row],[ATTRIBUTION]]="Réponse",Tableau1[[#This Row],[A/R envoyé le]]&gt;0),"OUI"," ")</f>
        <v>OUI</v>
      </c>
      <c r="S46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37</v>
      </c>
      <c r="T462" s="9">
        <f>IF(Tableau1[[#This Row],[STATUT DE REPONSE]]="TRAITE",MAX(0,Tableau1[[#This Row],[DELAI DE TRAITEMENT]]-Tableau1[[#This Row],[DELAI DE REPONSE]]),$X$1-Tableau1[[#This Row],[Enregistré le]])</f>
        <v>7</v>
      </c>
      <c r="U462" s="9" t="str">
        <f>IF(Tableau1[[#This Row],[DELAI DE SOUFFRANCE]]&gt;0,"Non conforme","Conforme")</f>
        <v>Non conforme</v>
      </c>
      <c r="V462" s="9" t="str">
        <f>IF(Tableau1[[#This Row],[Type de courrier]]="Réclamation","Réclamation","")</f>
        <v/>
      </c>
      <c r="W462" s="4"/>
      <c r="X462"/>
      <c r="Y462"/>
    </row>
    <row r="463" spans="2:25" x14ac:dyDescent="0.25">
      <c r="B463" t="s">
        <v>21</v>
      </c>
      <c r="D463">
        <v>21070125</v>
      </c>
      <c r="E463" s="1">
        <v>44554</v>
      </c>
      <c r="F463" s="1">
        <v>44552</v>
      </c>
      <c r="I463" s="1">
        <v>44678</v>
      </c>
      <c r="J463" s="1">
        <v>44566</v>
      </c>
      <c r="L463" t="s">
        <v>11</v>
      </c>
      <c r="M463">
        <f>YEAR(Tableau1[[#This Row],[Enregistré le]])</f>
        <v>2021</v>
      </c>
      <c r="N463" s="9" t="str">
        <f t="shared" si="7"/>
        <v>Réponse</v>
      </c>
      <c r="O463" s="9">
        <f>Tableau1[[#This Row],[Attribué le]]-Tableau1[[#This Row],[Enregistré le]]</f>
        <v>12</v>
      </c>
      <c r="P463" s="3" t="str">
        <f>IF(Tableau1[[#This Row],[ATTRIBUTION]]="Appui","15",IF(Tableau1[[#This Row],[ATTRIBUTION]]="Réponse","30","0"))</f>
        <v>30</v>
      </c>
      <c r="Q463" s="9" t="str">
        <f>IF(OR((Tableau1[[#This Row],[Traité le]]&gt;0),(Tableau1[[#This Row],[A/R envoyé le]]&gt;0)),"TRAITE","NON TRAITE")</f>
        <v>TRAITE</v>
      </c>
      <c r="R463" s="9" t="str">
        <f>IF(AND(Tableau1[[#This Row],[ATTRIBUTION]]="Réponse",Tableau1[[#This Row],[A/R envoyé le]]&gt;0),"OUI"," ")</f>
        <v xml:space="preserve"> </v>
      </c>
      <c r="S46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112</v>
      </c>
      <c r="T463" s="9">
        <f>IF(Tableau1[[#This Row],[STATUT DE REPONSE]]="TRAITE",MAX(0,Tableau1[[#This Row],[DELAI DE TRAITEMENT]]-Tableau1[[#This Row],[DELAI DE REPONSE]]),$X$1-Tableau1[[#This Row],[Enregistré le]])</f>
        <v>82</v>
      </c>
      <c r="U463" s="9" t="str">
        <f>IF(Tableau1[[#This Row],[DELAI DE SOUFFRANCE]]&gt;0,"Non conforme","Conforme")</f>
        <v>Non conforme</v>
      </c>
      <c r="V463" s="9" t="str">
        <f>IF(Tableau1[[#This Row],[Type de courrier]]="Réclamation","Réclamation","")</f>
        <v/>
      </c>
      <c r="W463" s="4"/>
      <c r="X463"/>
      <c r="Y463"/>
    </row>
    <row r="464" spans="2:25" x14ac:dyDescent="0.25">
      <c r="B464" t="s">
        <v>21</v>
      </c>
      <c r="D464">
        <v>21070128</v>
      </c>
      <c r="E464" s="1">
        <v>44554</v>
      </c>
      <c r="F464" s="1">
        <v>44552</v>
      </c>
      <c r="I464" s="1">
        <v>44629</v>
      </c>
      <c r="J464" s="1">
        <v>44554</v>
      </c>
      <c r="L464" t="s">
        <v>12</v>
      </c>
      <c r="M464">
        <f>YEAR(Tableau1[[#This Row],[Enregistré le]])</f>
        <v>2021</v>
      </c>
      <c r="N464" s="9" t="str">
        <f t="shared" si="7"/>
        <v>Réponse</v>
      </c>
      <c r="O464" s="9">
        <f>Tableau1[[#This Row],[Attribué le]]-Tableau1[[#This Row],[Enregistré le]]</f>
        <v>0</v>
      </c>
      <c r="P464" s="3" t="str">
        <f>IF(Tableau1[[#This Row],[ATTRIBUTION]]="Appui","15",IF(Tableau1[[#This Row],[ATTRIBUTION]]="Réponse","30","0"))</f>
        <v>30</v>
      </c>
      <c r="Q464" s="9" t="str">
        <f>IF(OR((Tableau1[[#This Row],[Traité le]]&gt;0),(Tableau1[[#This Row],[A/R envoyé le]]&gt;0)),"TRAITE","NON TRAITE")</f>
        <v>TRAITE</v>
      </c>
      <c r="R464" s="9" t="str">
        <f>IF(AND(Tableau1[[#This Row],[ATTRIBUTION]]="Réponse",Tableau1[[#This Row],[A/R envoyé le]]&gt;0),"OUI"," ")</f>
        <v xml:space="preserve"> </v>
      </c>
      <c r="S46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75</v>
      </c>
      <c r="T464" s="9">
        <f>IF(Tableau1[[#This Row],[STATUT DE REPONSE]]="TRAITE",MAX(0,Tableau1[[#This Row],[DELAI DE TRAITEMENT]]-Tableau1[[#This Row],[DELAI DE REPONSE]]),$X$1-Tableau1[[#This Row],[Enregistré le]])</f>
        <v>45</v>
      </c>
      <c r="U464" s="9" t="str">
        <f>IF(Tableau1[[#This Row],[DELAI DE SOUFFRANCE]]&gt;0,"Non conforme","Conforme")</f>
        <v>Non conforme</v>
      </c>
      <c r="V464" s="9" t="str">
        <f>IF(Tableau1[[#This Row],[Type de courrier]]="Réclamation","Réclamation","")</f>
        <v/>
      </c>
      <c r="W464" s="4"/>
      <c r="X464"/>
      <c r="Y464"/>
    </row>
    <row r="465" spans="2:25" x14ac:dyDescent="0.25">
      <c r="B465" t="s">
        <v>21</v>
      </c>
      <c r="D465">
        <v>21070132</v>
      </c>
      <c r="E465" s="1">
        <v>44554</v>
      </c>
      <c r="F465" s="1">
        <v>44552</v>
      </c>
      <c r="I465" s="1">
        <v>44609</v>
      </c>
      <c r="J465" s="1">
        <v>44554</v>
      </c>
      <c r="L465" t="s">
        <v>12</v>
      </c>
      <c r="M465">
        <f>YEAR(Tableau1[[#This Row],[Enregistré le]])</f>
        <v>2021</v>
      </c>
      <c r="N465" s="9" t="str">
        <f t="shared" si="7"/>
        <v>Réponse</v>
      </c>
      <c r="O465" s="9">
        <f>Tableau1[[#This Row],[Attribué le]]-Tableau1[[#This Row],[Enregistré le]]</f>
        <v>0</v>
      </c>
      <c r="P465" s="3" t="str">
        <f>IF(Tableau1[[#This Row],[ATTRIBUTION]]="Appui","15",IF(Tableau1[[#This Row],[ATTRIBUTION]]="Réponse","30","0"))</f>
        <v>30</v>
      </c>
      <c r="Q465" s="9" t="str">
        <f>IF(OR((Tableau1[[#This Row],[Traité le]]&gt;0),(Tableau1[[#This Row],[A/R envoyé le]]&gt;0)),"TRAITE","NON TRAITE")</f>
        <v>TRAITE</v>
      </c>
      <c r="R465" s="9" t="str">
        <f>IF(AND(Tableau1[[#This Row],[ATTRIBUTION]]="Réponse",Tableau1[[#This Row],[A/R envoyé le]]&gt;0),"OUI"," ")</f>
        <v xml:space="preserve"> </v>
      </c>
      <c r="S46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55</v>
      </c>
      <c r="T465" s="9">
        <f>IF(Tableau1[[#This Row],[STATUT DE REPONSE]]="TRAITE",MAX(0,Tableau1[[#This Row],[DELAI DE TRAITEMENT]]-Tableau1[[#This Row],[DELAI DE REPONSE]]),$X$1-Tableau1[[#This Row],[Enregistré le]])</f>
        <v>25</v>
      </c>
      <c r="U465" s="9" t="str">
        <f>IF(Tableau1[[#This Row],[DELAI DE SOUFFRANCE]]&gt;0,"Non conforme","Conforme")</f>
        <v>Non conforme</v>
      </c>
      <c r="V465" s="9" t="str">
        <f>IF(Tableau1[[#This Row],[Type de courrier]]="Réclamation","Réclamation","")</f>
        <v/>
      </c>
      <c r="W465" s="4"/>
      <c r="X465"/>
      <c r="Y465"/>
    </row>
    <row r="466" spans="2:25" x14ac:dyDescent="0.25">
      <c r="B466" t="s">
        <v>21</v>
      </c>
      <c r="D466">
        <v>21070133</v>
      </c>
      <c r="E466" s="1">
        <v>44554</v>
      </c>
      <c r="F466" s="1">
        <v>44552</v>
      </c>
      <c r="I466" s="1">
        <v>44566</v>
      </c>
      <c r="J466" s="1">
        <v>44566</v>
      </c>
      <c r="L466" t="s">
        <v>11</v>
      </c>
      <c r="M466">
        <f>YEAR(Tableau1[[#This Row],[Enregistré le]])</f>
        <v>2021</v>
      </c>
      <c r="N466" s="9" t="str">
        <f t="shared" si="7"/>
        <v>Réponse</v>
      </c>
      <c r="O466" s="9">
        <f>Tableau1[[#This Row],[Attribué le]]-Tableau1[[#This Row],[Enregistré le]]</f>
        <v>12</v>
      </c>
      <c r="P466" s="3" t="str">
        <f>IF(Tableau1[[#This Row],[ATTRIBUTION]]="Appui","15",IF(Tableau1[[#This Row],[ATTRIBUTION]]="Réponse","30","0"))</f>
        <v>30</v>
      </c>
      <c r="Q466" s="9" t="str">
        <f>IF(OR((Tableau1[[#This Row],[Traité le]]&gt;0),(Tableau1[[#This Row],[A/R envoyé le]]&gt;0)),"TRAITE","NON TRAITE")</f>
        <v>TRAITE</v>
      </c>
      <c r="R466" s="9" t="str">
        <f>IF(AND(Tableau1[[#This Row],[ATTRIBUTION]]="Réponse",Tableau1[[#This Row],[A/R envoyé le]]&gt;0),"OUI"," ")</f>
        <v xml:space="preserve"> </v>
      </c>
      <c r="S46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12</v>
      </c>
      <c r="T466" s="9">
        <f>IF(Tableau1[[#This Row],[STATUT DE REPONSE]]="TRAITE",MAX(0,Tableau1[[#This Row],[DELAI DE TRAITEMENT]]-Tableau1[[#This Row],[DELAI DE REPONSE]]),$X$1-Tableau1[[#This Row],[Enregistré le]])</f>
        <v>0</v>
      </c>
      <c r="U466" s="9" t="str">
        <f>IF(Tableau1[[#This Row],[DELAI DE SOUFFRANCE]]&gt;0,"Non conforme","Conforme")</f>
        <v>Conforme</v>
      </c>
      <c r="V466" s="9" t="str">
        <f>IF(Tableau1[[#This Row],[Type de courrier]]="Réclamation","Réclamation","")</f>
        <v/>
      </c>
      <c r="W466" s="4"/>
      <c r="X466"/>
      <c r="Y466"/>
    </row>
    <row r="467" spans="2:25" x14ac:dyDescent="0.25">
      <c r="B467" t="s">
        <v>21</v>
      </c>
      <c r="D467">
        <v>21070480</v>
      </c>
      <c r="E467" s="1">
        <v>44559</v>
      </c>
      <c r="F467" s="1">
        <v>44552</v>
      </c>
      <c r="I467" s="1">
        <v>44565</v>
      </c>
      <c r="J467" s="1">
        <v>44559</v>
      </c>
      <c r="L467" t="s">
        <v>11</v>
      </c>
      <c r="M467">
        <f>YEAR(Tableau1[[#This Row],[Enregistré le]])</f>
        <v>2021</v>
      </c>
      <c r="N467" s="9" t="str">
        <f t="shared" si="7"/>
        <v>Réponse</v>
      </c>
      <c r="O467" s="9">
        <f>Tableau1[[#This Row],[Attribué le]]-Tableau1[[#This Row],[Enregistré le]]</f>
        <v>0</v>
      </c>
      <c r="P467" s="3" t="str">
        <f>IF(Tableau1[[#This Row],[ATTRIBUTION]]="Appui","15",IF(Tableau1[[#This Row],[ATTRIBUTION]]="Réponse","30","0"))</f>
        <v>30</v>
      </c>
      <c r="Q467" s="9" t="str">
        <f>IF(OR((Tableau1[[#This Row],[Traité le]]&gt;0),(Tableau1[[#This Row],[A/R envoyé le]]&gt;0)),"TRAITE","NON TRAITE")</f>
        <v>TRAITE</v>
      </c>
      <c r="R467" s="9" t="str">
        <f>IF(AND(Tableau1[[#This Row],[ATTRIBUTION]]="Réponse",Tableau1[[#This Row],[A/R envoyé le]]&gt;0),"OUI"," ")</f>
        <v xml:space="preserve"> </v>
      </c>
      <c r="S46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</v>
      </c>
      <c r="T467" s="9">
        <f>IF(Tableau1[[#This Row],[STATUT DE REPONSE]]="TRAITE",MAX(0,Tableau1[[#This Row],[DELAI DE TRAITEMENT]]-Tableau1[[#This Row],[DELAI DE REPONSE]]),$X$1-Tableau1[[#This Row],[Enregistré le]])</f>
        <v>0</v>
      </c>
      <c r="U467" s="9" t="str">
        <f>IF(Tableau1[[#This Row],[DELAI DE SOUFFRANCE]]&gt;0,"Non conforme","Conforme")</f>
        <v>Conforme</v>
      </c>
      <c r="V467" s="9" t="str">
        <f>IF(Tableau1[[#This Row],[Type de courrier]]="Réclamation","Réclamation","")</f>
        <v/>
      </c>
      <c r="W467" s="4"/>
      <c r="X467"/>
      <c r="Y467"/>
    </row>
    <row r="468" spans="2:25" x14ac:dyDescent="0.25">
      <c r="B468" t="s">
        <v>21</v>
      </c>
      <c r="D468">
        <v>21070490</v>
      </c>
      <c r="E468" s="1">
        <v>44559</v>
      </c>
      <c r="F468" s="1">
        <v>44544</v>
      </c>
      <c r="G468" s="1">
        <v>44559</v>
      </c>
      <c r="I468" s="1">
        <v>44599</v>
      </c>
      <c r="J468" s="1">
        <v>44559</v>
      </c>
      <c r="L468" t="s">
        <v>11</v>
      </c>
      <c r="M468">
        <f>YEAR(Tableau1[[#This Row],[Enregistré le]])</f>
        <v>2021</v>
      </c>
      <c r="N468" s="9" t="str">
        <f t="shared" si="7"/>
        <v>Réponse</v>
      </c>
      <c r="O468" s="9">
        <f>Tableau1[[#This Row],[Attribué le]]-Tableau1[[#This Row],[Enregistré le]]</f>
        <v>0</v>
      </c>
      <c r="P468" s="3" t="str">
        <f>IF(Tableau1[[#This Row],[ATTRIBUTION]]="Appui","15",IF(Tableau1[[#This Row],[ATTRIBUTION]]="Réponse","30","0"))</f>
        <v>30</v>
      </c>
      <c r="Q468" s="9" t="str">
        <f>IF(OR((Tableau1[[#This Row],[Traité le]]&gt;0),(Tableau1[[#This Row],[A/R envoyé le]]&gt;0)),"TRAITE","NON TRAITE")</f>
        <v>TRAITE</v>
      </c>
      <c r="R468" s="9" t="str">
        <f>IF(AND(Tableau1[[#This Row],[ATTRIBUTION]]="Réponse",Tableau1[[#This Row],[A/R envoyé le]]&gt;0),"OUI"," ")</f>
        <v>OUI</v>
      </c>
      <c r="S46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468" s="9">
        <f>IF(Tableau1[[#This Row],[STATUT DE REPONSE]]="TRAITE",MAX(0,Tableau1[[#This Row],[DELAI DE TRAITEMENT]]-Tableau1[[#This Row],[DELAI DE REPONSE]]),$X$1-Tableau1[[#This Row],[Enregistré le]])</f>
        <v>0</v>
      </c>
      <c r="U468" s="9" t="str">
        <f>IF(Tableau1[[#This Row],[DELAI DE SOUFFRANCE]]&gt;0,"Non conforme","Conforme")</f>
        <v>Conforme</v>
      </c>
      <c r="V468" s="9" t="str">
        <f>IF(Tableau1[[#This Row],[Type de courrier]]="Réclamation","Réclamation","")</f>
        <v/>
      </c>
      <c r="W468" s="4"/>
      <c r="X468"/>
      <c r="Y468"/>
    </row>
    <row r="469" spans="2:25" x14ac:dyDescent="0.25">
      <c r="B469" t="s">
        <v>21</v>
      </c>
      <c r="D469">
        <v>22000407</v>
      </c>
      <c r="E469" s="1">
        <v>44566</v>
      </c>
      <c r="F469" s="1">
        <v>44488</v>
      </c>
      <c r="I469" s="1">
        <v>44594</v>
      </c>
      <c r="J469" s="1">
        <v>44566</v>
      </c>
      <c r="L469" t="s">
        <v>11</v>
      </c>
      <c r="M469">
        <f>YEAR(Tableau1[[#This Row],[Enregistré le]])</f>
        <v>2022</v>
      </c>
      <c r="N469" s="9" t="str">
        <f t="shared" ref="N469:N503" si="8">IF(OR(L469="Appui",L469="Elément de réponse"),"Appui",IF(L469="Information","Info","Réponse"))</f>
        <v>Réponse</v>
      </c>
      <c r="O469" s="9">
        <f>Tableau1[[#This Row],[Attribué le]]-Tableau1[[#This Row],[Enregistré le]]</f>
        <v>0</v>
      </c>
      <c r="P469" s="3" t="str">
        <f>IF(Tableau1[[#This Row],[ATTRIBUTION]]="Appui","15",IF(Tableau1[[#This Row],[ATTRIBUTION]]="Réponse","30","0"))</f>
        <v>30</v>
      </c>
      <c r="Q469" s="9" t="str">
        <f>IF(OR((Tableau1[[#This Row],[Traité le]]&gt;0),(Tableau1[[#This Row],[A/R envoyé le]]&gt;0)),"TRAITE","NON TRAITE")</f>
        <v>TRAITE</v>
      </c>
      <c r="R469" s="9" t="str">
        <f>IF(AND(Tableau1[[#This Row],[ATTRIBUTION]]="Réponse",Tableau1[[#This Row],[A/R envoyé le]]&gt;0),"OUI"," ")</f>
        <v xml:space="preserve"> </v>
      </c>
      <c r="S46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28</v>
      </c>
      <c r="T469" s="9">
        <f>IF(Tableau1[[#This Row],[STATUT DE REPONSE]]="TRAITE",MAX(0,Tableau1[[#This Row],[DELAI DE TRAITEMENT]]-Tableau1[[#This Row],[DELAI DE REPONSE]]),$X$1-Tableau1[[#This Row],[Enregistré le]])</f>
        <v>0</v>
      </c>
      <c r="U469" s="9" t="str">
        <f>IF(Tableau1[[#This Row],[DELAI DE SOUFFRANCE]]&gt;0,"Non conforme","Conforme")</f>
        <v>Conforme</v>
      </c>
      <c r="V469" s="9" t="str">
        <f>IF(Tableau1[[#This Row],[Type de courrier]]="Réclamation","Réclamation","")</f>
        <v/>
      </c>
      <c r="W469" s="4"/>
      <c r="X469"/>
      <c r="Y469"/>
    </row>
    <row r="470" spans="2:25" x14ac:dyDescent="0.25">
      <c r="B470" t="s">
        <v>21</v>
      </c>
      <c r="D470" t="s">
        <v>67</v>
      </c>
      <c r="E470" s="1">
        <v>44571</v>
      </c>
      <c r="F470" s="1">
        <v>44199</v>
      </c>
      <c r="I470" s="1">
        <v>44579</v>
      </c>
      <c r="J470" s="1">
        <v>44917</v>
      </c>
      <c r="L470" t="s">
        <v>11</v>
      </c>
      <c r="M470">
        <f>YEAR(Tableau1[[#This Row],[Enregistré le]])</f>
        <v>2022</v>
      </c>
      <c r="N470" s="9" t="str">
        <f t="shared" si="8"/>
        <v>Réponse</v>
      </c>
      <c r="O470" s="9">
        <f>Tableau1[[#This Row],[Attribué le]]-Tableau1[[#This Row],[Enregistré le]]</f>
        <v>346</v>
      </c>
      <c r="P470" s="3" t="str">
        <f>IF(Tableau1[[#This Row],[ATTRIBUTION]]="Appui","15",IF(Tableau1[[#This Row],[ATTRIBUTION]]="Réponse","30","0"))</f>
        <v>30</v>
      </c>
      <c r="Q470" s="9" t="str">
        <f>IF(OR((Tableau1[[#This Row],[Traité le]]&gt;0),(Tableau1[[#This Row],[A/R envoyé le]]&gt;0)),"TRAITE","NON TRAITE")</f>
        <v>TRAITE</v>
      </c>
      <c r="R470" s="9" t="str">
        <f>IF(AND(Tableau1[[#This Row],[ATTRIBUTION]]="Réponse",Tableau1[[#This Row],[A/R envoyé le]]&gt;0),"OUI"," ")</f>
        <v xml:space="preserve"> </v>
      </c>
      <c r="S47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</v>
      </c>
      <c r="T470" s="9">
        <f>IF(Tableau1[[#This Row],[STATUT DE REPONSE]]="TRAITE",MAX(0,Tableau1[[#This Row],[DELAI DE TRAITEMENT]]-Tableau1[[#This Row],[DELAI DE REPONSE]]),$X$1-Tableau1[[#This Row],[Enregistré le]])</f>
        <v>0</v>
      </c>
      <c r="U470" s="9" t="str">
        <f>IF(Tableau1[[#This Row],[DELAI DE SOUFFRANCE]]&gt;0,"Non conforme","Conforme")</f>
        <v>Conforme</v>
      </c>
      <c r="V470" s="9" t="str">
        <f>IF(Tableau1[[#This Row],[Type de courrier]]="Réclamation","Réclamation","")</f>
        <v/>
      </c>
      <c r="W470" s="4"/>
      <c r="X470"/>
      <c r="Y470"/>
    </row>
    <row r="471" spans="2:25" x14ac:dyDescent="0.25">
      <c r="B471" t="s">
        <v>21</v>
      </c>
      <c r="D471">
        <v>22001771</v>
      </c>
      <c r="E471" s="1">
        <v>44575</v>
      </c>
      <c r="F471" s="1">
        <v>44488</v>
      </c>
      <c r="I471" s="1">
        <v>44592</v>
      </c>
      <c r="J471" s="1">
        <v>44575</v>
      </c>
      <c r="L471" t="s">
        <v>11</v>
      </c>
      <c r="M471">
        <f>YEAR(Tableau1[[#This Row],[Enregistré le]])</f>
        <v>2022</v>
      </c>
      <c r="N471" s="9" t="str">
        <f t="shared" si="8"/>
        <v>Réponse</v>
      </c>
      <c r="O471" s="9">
        <f>Tableau1[[#This Row],[Attribué le]]-Tableau1[[#This Row],[Enregistré le]]</f>
        <v>0</v>
      </c>
      <c r="P471" s="3" t="str">
        <f>IF(Tableau1[[#This Row],[ATTRIBUTION]]="Appui","15",IF(Tableau1[[#This Row],[ATTRIBUTION]]="Réponse","30","0"))</f>
        <v>30</v>
      </c>
      <c r="Q471" s="9" t="str">
        <f>IF(OR((Tableau1[[#This Row],[Traité le]]&gt;0),(Tableau1[[#This Row],[A/R envoyé le]]&gt;0)),"TRAITE","NON TRAITE")</f>
        <v>TRAITE</v>
      </c>
      <c r="R471" s="9" t="str">
        <f>IF(AND(Tableau1[[#This Row],[ATTRIBUTION]]="Réponse",Tableau1[[#This Row],[A/R envoyé le]]&gt;0),"OUI"," ")</f>
        <v xml:space="preserve"> </v>
      </c>
      <c r="S47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17</v>
      </c>
      <c r="T471" s="9">
        <f>IF(Tableau1[[#This Row],[STATUT DE REPONSE]]="TRAITE",MAX(0,Tableau1[[#This Row],[DELAI DE TRAITEMENT]]-Tableau1[[#This Row],[DELAI DE REPONSE]]),$X$1-Tableau1[[#This Row],[Enregistré le]])</f>
        <v>0</v>
      </c>
      <c r="U471" s="9" t="str">
        <f>IF(Tableau1[[#This Row],[DELAI DE SOUFFRANCE]]&gt;0,"Non conforme","Conforme")</f>
        <v>Conforme</v>
      </c>
      <c r="V471" s="9" t="str">
        <f>IF(Tableau1[[#This Row],[Type de courrier]]="Réclamation","Réclamation","")</f>
        <v/>
      </c>
      <c r="W471" s="4"/>
      <c r="X471"/>
      <c r="Y471"/>
    </row>
    <row r="472" spans="2:25" x14ac:dyDescent="0.25">
      <c r="B472" t="s">
        <v>21</v>
      </c>
      <c r="D472">
        <v>22001945</v>
      </c>
      <c r="E472" s="1">
        <v>44578</v>
      </c>
      <c r="F472" s="1">
        <v>44565</v>
      </c>
      <c r="I472" s="1">
        <v>44578</v>
      </c>
      <c r="J472" s="1">
        <v>44578</v>
      </c>
      <c r="L472" t="s">
        <v>32</v>
      </c>
      <c r="M472">
        <f>YEAR(Tableau1[[#This Row],[Enregistré le]])</f>
        <v>2022</v>
      </c>
      <c r="N472" s="9" t="str">
        <f t="shared" si="8"/>
        <v>Info</v>
      </c>
      <c r="O472" s="9">
        <f>Tableau1[[#This Row],[Attribué le]]-Tableau1[[#This Row],[Enregistré le]]</f>
        <v>0</v>
      </c>
      <c r="P472" s="3" t="str">
        <f>IF(Tableau1[[#This Row],[ATTRIBUTION]]="Appui","15",IF(Tableau1[[#This Row],[ATTRIBUTION]]="Réponse","30","0"))</f>
        <v>0</v>
      </c>
      <c r="Q472" s="9" t="str">
        <f>IF(OR((Tableau1[[#This Row],[Traité le]]&gt;0),(Tableau1[[#This Row],[A/R envoyé le]]&gt;0)),"TRAITE","NON TRAITE")</f>
        <v>TRAITE</v>
      </c>
      <c r="R472" s="9" t="str">
        <f>IF(AND(Tableau1[[#This Row],[ATTRIBUTION]]="Réponse",Tableau1[[#This Row],[A/R envoyé le]]&gt;0),"OUI"," ")</f>
        <v xml:space="preserve"> </v>
      </c>
      <c r="S47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472" s="9">
        <f>IF(Tableau1[[#This Row],[STATUT DE REPONSE]]="TRAITE",MAX(0,Tableau1[[#This Row],[DELAI DE TRAITEMENT]]-Tableau1[[#This Row],[DELAI DE REPONSE]]),$X$1-Tableau1[[#This Row],[Enregistré le]])</f>
        <v>0</v>
      </c>
      <c r="U472" s="9" t="str">
        <f>IF(Tableau1[[#This Row],[DELAI DE SOUFFRANCE]]&gt;0,"Non conforme","Conforme")</f>
        <v>Conforme</v>
      </c>
      <c r="V472" s="9" t="str">
        <f>IF(Tableau1[[#This Row],[Type de courrier]]="Réclamation","Réclamation","")</f>
        <v/>
      </c>
      <c r="W472" s="4"/>
      <c r="X472"/>
      <c r="Y472"/>
    </row>
    <row r="473" spans="2:25" x14ac:dyDescent="0.25">
      <c r="B473" t="s">
        <v>21</v>
      </c>
      <c r="D473">
        <v>22002180</v>
      </c>
      <c r="E473" s="1">
        <v>44579</v>
      </c>
      <c r="F473" s="1">
        <v>44572</v>
      </c>
      <c r="I473" s="1">
        <v>44586</v>
      </c>
      <c r="J473" s="1">
        <v>44581</v>
      </c>
      <c r="L473" t="s">
        <v>11</v>
      </c>
      <c r="M473">
        <f>YEAR(Tableau1[[#This Row],[Enregistré le]])</f>
        <v>2022</v>
      </c>
      <c r="N473" s="9" t="str">
        <f t="shared" si="8"/>
        <v>Réponse</v>
      </c>
      <c r="O473" s="9">
        <f>Tableau1[[#This Row],[Attribué le]]-Tableau1[[#This Row],[Enregistré le]]</f>
        <v>2</v>
      </c>
      <c r="P473" s="3" t="str">
        <f>IF(Tableau1[[#This Row],[ATTRIBUTION]]="Appui","15",IF(Tableau1[[#This Row],[ATTRIBUTION]]="Réponse","30","0"))</f>
        <v>30</v>
      </c>
      <c r="Q473" s="9" t="str">
        <f>IF(OR((Tableau1[[#This Row],[Traité le]]&gt;0),(Tableau1[[#This Row],[A/R envoyé le]]&gt;0)),"TRAITE","NON TRAITE")</f>
        <v>TRAITE</v>
      </c>
      <c r="R473" s="9" t="str">
        <f>IF(AND(Tableau1[[#This Row],[ATTRIBUTION]]="Réponse",Tableau1[[#This Row],[A/R envoyé le]]&gt;0),"OUI"," ")</f>
        <v xml:space="preserve"> </v>
      </c>
      <c r="S47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</v>
      </c>
      <c r="T473" s="9">
        <f>IF(Tableau1[[#This Row],[STATUT DE REPONSE]]="TRAITE",MAX(0,Tableau1[[#This Row],[DELAI DE TRAITEMENT]]-Tableau1[[#This Row],[DELAI DE REPONSE]]),$X$1-Tableau1[[#This Row],[Enregistré le]])</f>
        <v>0</v>
      </c>
      <c r="U473" s="9" t="str">
        <f>IF(Tableau1[[#This Row],[DELAI DE SOUFFRANCE]]&gt;0,"Non conforme","Conforme")</f>
        <v>Conforme</v>
      </c>
      <c r="V473" s="9" t="str">
        <f>IF(Tableau1[[#This Row],[Type de courrier]]="Réclamation","Réclamation","")</f>
        <v/>
      </c>
      <c r="W473" s="4"/>
      <c r="X473"/>
      <c r="Y473"/>
    </row>
    <row r="474" spans="2:25" x14ac:dyDescent="0.25">
      <c r="B474" t="s">
        <v>21</v>
      </c>
      <c r="D474">
        <v>22002271</v>
      </c>
      <c r="E474" s="1">
        <v>44579</v>
      </c>
      <c r="F474" s="1">
        <v>44578</v>
      </c>
      <c r="I474" s="1">
        <v>44615</v>
      </c>
      <c r="J474" s="1">
        <v>44613</v>
      </c>
      <c r="L474" t="s">
        <v>11</v>
      </c>
      <c r="M474">
        <f>YEAR(Tableau1[[#This Row],[Enregistré le]])</f>
        <v>2022</v>
      </c>
      <c r="N474" s="9" t="str">
        <f t="shared" si="8"/>
        <v>Réponse</v>
      </c>
      <c r="O474" s="9">
        <f>Tableau1[[#This Row],[Attribué le]]-Tableau1[[#This Row],[Enregistré le]]</f>
        <v>34</v>
      </c>
      <c r="P474" s="3" t="str">
        <f>IF(Tableau1[[#This Row],[ATTRIBUTION]]="Appui","15",IF(Tableau1[[#This Row],[ATTRIBUTION]]="Réponse","30","0"))</f>
        <v>30</v>
      </c>
      <c r="Q474" s="9" t="str">
        <f>IF(OR((Tableau1[[#This Row],[Traité le]]&gt;0),(Tableau1[[#This Row],[A/R envoyé le]]&gt;0)),"TRAITE","NON TRAITE")</f>
        <v>TRAITE</v>
      </c>
      <c r="R474" s="9" t="str">
        <f>IF(AND(Tableau1[[#This Row],[ATTRIBUTION]]="Réponse",Tableau1[[#This Row],[A/R envoyé le]]&gt;0),"OUI"," ")</f>
        <v xml:space="preserve"> </v>
      </c>
      <c r="S47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</v>
      </c>
      <c r="T474" s="9">
        <f>IF(Tableau1[[#This Row],[STATUT DE REPONSE]]="TRAITE",MAX(0,Tableau1[[#This Row],[DELAI DE TRAITEMENT]]-Tableau1[[#This Row],[DELAI DE REPONSE]]),$X$1-Tableau1[[#This Row],[Enregistré le]])</f>
        <v>0</v>
      </c>
      <c r="U474" s="9" t="str">
        <f>IF(Tableau1[[#This Row],[DELAI DE SOUFFRANCE]]&gt;0,"Non conforme","Conforme")</f>
        <v>Conforme</v>
      </c>
      <c r="V474" s="9" t="str">
        <f>IF(Tableau1[[#This Row],[Type de courrier]]="Réclamation","Réclamation","")</f>
        <v/>
      </c>
      <c r="W474" s="4"/>
      <c r="X474"/>
      <c r="Y474"/>
    </row>
    <row r="475" spans="2:25" x14ac:dyDescent="0.25">
      <c r="B475" t="s">
        <v>21</v>
      </c>
      <c r="D475">
        <v>22002639</v>
      </c>
      <c r="E475" s="1">
        <v>44580</v>
      </c>
      <c r="F475" s="1">
        <v>44578</v>
      </c>
      <c r="I475" s="1">
        <v>44580</v>
      </c>
      <c r="J475" s="1">
        <v>44580</v>
      </c>
      <c r="L475" t="s">
        <v>11</v>
      </c>
      <c r="M475">
        <f>YEAR(Tableau1[[#This Row],[Enregistré le]])</f>
        <v>2022</v>
      </c>
      <c r="N475" s="9" t="str">
        <f t="shared" si="8"/>
        <v>Réponse</v>
      </c>
      <c r="O475" s="9">
        <f>Tableau1[[#This Row],[Attribué le]]-Tableau1[[#This Row],[Enregistré le]]</f>
        <v>0</v>
      </c>
      <c r="P475" s="3" t="str">
        <f>IF(Tableau1[[#This Row],[ATTRIBUTION]]="Appui","15",IF(Tableau1[[#This Row],[ATTRIBUTION]]="Réponse","30","0"))</f>
        <v>30</v>
      </c>
      <c r="Q475" s="9" t="str">
        <f>IF(OR((Tableau1[[#This Row],[Traité le]]&gt;0),(Tableau1[[#This Row],[A/R envoyé le]]&gt;0)),"TRAITE","NON TRAITE")</f>
        <v>TRAITE</v>
      </c>
      <c r="R475" s="9" t="str">
        <f>IF(AND(Tableau1[[#This Row],[ATTRIBUTION]]="Réponse",Tableau1[[#This Row],[A/R envoyé le]]&gt;0),"OUI"," ")</f>
        <v xml:space="preserve"> </v>
      </c>
      <c r="S47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475" s="9">
        <f>IF(Tableau1[[#This Row],[STATUT DE REPONSE]]="TRAITE",MAX(0,Tableau1[[#This Row],[DELAI DE TRAITEMENT]]-Tableau1[[#This Row],[DELAI DE REPONSE]]),$X$1-Tableau1[[#This Row],[Enregistré le]])</f>
        <v>0</v>
      </c>
      <c r="U475" s="9" t="str">
        <f>IF(Tableau1[[#This Row],[DELAI DE SOUFFRANCE]]&gt;0,"Non conforme","Conforme")</f>
        <v>Conforme</v>
      </c>
      <c r="V475" s="9" t="str">
        <f>IF(Tableau1[[#This Row],[Type de courrier]]="Réclamation","Réclamation","")</f>
        <v/>
      </c>
      <c r="W475" s="4"/>
      <c r="X475"/>
      <c r="Y475"/>
    </row>
    <row r="476" spans="2:25" x14ac:dyDescent="0.25">
      <c r="B476" t="s">
        <v>21</v>
      </c>
      <c r="D476">
        <v>22002783</v>
      </c>
      <c r="E476" s="1">
        <v>44581</v>
      </c>
      <c r="F476" s="1">
        <v>44572</v>
      </c>
      <c r="I476" s="1">
        <v>44629</v>
      </c>
      <c r="J476" s="1">
        <v>44581</v>
      </c>
      <c r="L476" t="s">
        <v>32</v>
      </c>
      <c r="M476">
        <f>YEAR(Tableau1[[#This Row],[Enregistré le]])</f>
        <v>2022</v>
      </c>
      <c r="N476" s="9" t="str">
        <f t="shared" si="8"/>
        <v>Info</v>
      </c>
      <c r="O476" s="9">
        <f>Tableau1[[#This Row],[Attribué le]]-Tableau1[[#This Row],[Enregistré le]]</f>
        <v>0</v>
      </c>
      <c r="P476" s="3" t="str">
        <f>IF(Tableau1[[#This Row],[ATTRIBUTION]]="Appui","15",IF(Tableau1[[#This Row],[ATTRIBUTION]]="Réponse","30","0"))</f>
        <v>0</v>
      </c>
      <c r="Q476" s="9" t="str">
        <f>IF(OR((Tableau1[[#This Row],[Traité le]]&gt;0),(Tableau1[[#This Row],[A/R envoyé le]]&gt;0)),"TRAITE","NON TRAITE")</f>
        <v>TRAITE</v>
      </c>
      <c r="R476" s="9" t="str">
        <f>IF(AND(Tableau1[[#This Row],[ATTRIBUTION]]="Réponse",Tableau1[[#This Row],[A/R envoyé le]]&gt;0),"OUI"," ")</f>
        <v xml:space="preserve"> </v>
      </c>
      <c r="S47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48</v>
      </c>
      <c r="T476" s="9">
        <f>IF(Tableau1[[#This Row],[STATUT DE REPONSE]]="TRAITE",MAX(0,Tableau1[[#This Row],[DELAI DE TRAITEMENT]]-Tableau1[[#This Row],[DELAI DE REPONSE]]),$X$1-Tableau1[[#This Row],[Enregistré le]])</f>
        <v>48</v>
      </c>
      <c r="U476" s="9" t="str">
        <f>IF(Tableau1[[#This Row],[DELAI DE SOUFFRANCE]]&gt;0,"Non conforme","Conforme")</f>
        <v>Non conforme</v>
      </c>
      <c r="V476" s="9" t="str">
        <f>IF(Tableau1[[#This Row],[Type de courrier]]="Réclamation","Réclamation","")</f>
        <v/>
      </c>
      <c r="W476" s="4"/>
      <c r="X476"/>
      <c r="Y476"/>
    </row>
    <row r="477" spans="2:25" x14ac:dyDescent="0.25">
      <c r="B477" t="s">
        <v>21</v>
      </c>
      <c r="D477">
        <v>22002789</v>
      </c>
      <c r="E477" s="1">
        <v>44581</v>
      </c>
      <c r="F477" s="1">
        <v>44571</v>
      </c>
      <c r="I477" s="1">
        <v>44581</v>
      </c>
      <c r="J477" s="1">
        <v>44581</v>
      </c>
      <c r="L477" t="s">
        <v>32</v>
      </c>
      <c r="M477">
        <f>YEAR(Tableau1[[#This Row],[Enregistré le]])</f>
        <v>2022</v>
      </c>
      <c r="N477" s="9" t="str">
        <f t="shared" si="8"/>
        <v>Info</v>
      </c>
      <c r="O477" s="9">
        <f>Tableau1[[#This Row],[Attribué le]]-Tableau1[[#This Row],[Enregistré le]]</f>
        <v>0</v>
      </c>
      <c r="P477" s="3" t="str">
        <f>IF(Tableau1[[#This Row],[ATTRIBUTION]]="Appui","15",IF(Tableau1[[#This Row],[ATTRIBUTION]]="Réponse","30","0"))</f>
        <v>0</v>
      </c>
      <c r="Q477" s="9" t="str">
        <f>IF(OR((Tableau1[[#This Row],[Traité le]]&gt;0),(Tableau1[[#This Row],[A/R envoyé le]]&gt;0)),"TRAITE","NON TRAITE")</f>
        <v>TRAITE</v>
      </c>
      <c r="R477" s="9" t="str">
        <f>IF(AND(Tableau1[[#This Row],[ATTRIBUTION]]="Réponse",Tableau1[[#This Row],[A/R envoyé le]]&gt;0),"OUI"," ")</f>
        <v xml:space="preserve"> </v>
      </c>
      <c r="S47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477" s="9">
        <f>IF(Tableau1[[#This Row],[STATUT DE REPONSE]]="TRAITE",MAX(0,Tableau1[[#This Row],[DELAI DE TRAITEMENT]]-Tableau1[[#This Row],[DELAI DE REPONSE]]),$X$1-Tableau1[[#This Row],[Enregistré le]])</f>
        <v>0</v>
      </c>
      <c r="U477" s="9" t="str">
        <f>IF(Tableau1[[#This Row],[DELAI DE SOUFFRANCE]]&gt;0,"Non conforme","Conforme")</f>
        <v>Conforme</v>
      </c>
      <c r="V477" s="9" t="str">
        <f>IF(Tableau1[[#This Row],[Type de courrier]]="Réclamation","Réclamation","")</f>
        <v/>
      </c>
      <c r="W477" s="4"/>
      <c r="X477"/>
      <c r="Y477"/>
    </row>
    <row r="478" spans="2:25" x14ac:dyDescent="0.25">
      <c r="B478" t="s">
        <v>21</v>
      </c>
      <c r="D478">
        <v>22002793</v>
      </c>
      <c r="E478" s="1">
        <v>44581</v>
      </c>
      <c r="F478" s="1">
        <v>44577</v>
      </c>
      <c r="I478" s="1">
        <v>44637</v>
      </c>
      <c r="J478" s="1">
        <v>44581</v>
      </c>
      <c r="L478" t="s">
        <v>11</v>
      </c>
      <c r="M478">
        <f>YEAR(Tableau1[[#This Row],[Enregistré le]])</f>
        <v>2022</v>
      </c>
      <c r="N478" s="9" t="str">
        <f t="shared" si="8"/>
        <v>Réponse</v>
      </c>
      <c r="O478" s="9">
        <f>Tableau1[[#This Row],[Attribué le]]-Tableau1[[#This Row],[Enregistré le]]</f>
        <v>0</v>
      </c>
      <c r="P478" s="3" t="str">
        <f>IF(Tableau1[[#This Row],[ATTRIBUTION]]="Appui","15",IF(Tableau1[[#This Row],[ATTRIBUTION]]="Réponse","30","0"))</f>
        <v>30</v>
      </c>
      <c r="Q478" s="9" t="str">
        <f>IF(OR((Tableau1[[#This Row],[Traité le]]&gt;0),(Tableau1[[#This Row],[A/R envoyé le]]&gt;0)),"TRAITE","NON TRAITE")</f>
        <v>TRAITE</v>
      </c>
      <c r="R478" s="9" t="str">
        <f>IF(AND(Tableau1[[#This Row],[ATTRIBUTION]]="Réponse",Tableau1[[#This Row],[A/R envoyé le]]&gt;0),"OUI"," ")</f>
        <v xml:space="preserve"> </v>
      </c>
      <c r="S47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56</v>
      </c>
      <c r="T478" s="9">
        <f>IF(Tableau1[[#This Row],[STATUT DE REPONSE]]="TRAITE",MAX(0,Tableau1[[#This Row],[DELAI DE TRAITEMENT]]-Tableau1[[#This Row],[DELAI DE REPONSE]]),$X$1-Tableau1[[#This Row],[Enregistré le]])</f>
        <v>26</v>
      </c>
      <c r="U478" s="9" t="str">
        <f>IF(Tableau1[[#This Row],[DELAI DE SOUFFRANCE]]&gt;0,"Non conforme","Conforme")</f>
        <v>Non conforme</v>
      </c>
      <c r="V478" s="9" t="str">
        <f>IF(Tableau1[[#This Row],[Type de courrier]]="Réclamation","Réclamation","")</f>
        <v/>
      </c>
      <c r="W478" s="4"/>
      <c r="X478"/>
      <c r="Y478"/>
    </row>
    <row r="479" spans="2:25" x14ac:dyDescent="0.25">
      <c r="B479" t="s">
        <v>21</v>
      </c>
      <c r="D479">
        <v>22003149</v>
      </c>
      <c r="E479" s="1">
        <v>44585</v>
      </c>
      <c r="F479" s="1">
        <v>44581</v>
      </c>
      <c r="I479" s="1">
        <v>44628</v>
      </c>
      <c r="J479" s="1">
        <v>44585</v>
      </c>
      <c r="L479" t="s">
        <v>11</v>
      </c>
      <c r="M479">
        <f>YEAR(Tableau1[[#This Row],[Enregistré le]])</f>
        <v>2022</v>
      </c>
      <c r="N479" s="9" t="str">
        <f t="shared" si="8"/>
        <v>Réponse</v>
      </c>
      <c r="O479" s="9">
        <f>Tableau1[[#This Row],[Attribué le]]-Tableau1[[#This Row],[Enregistré le]]</f>
        <v>0</v>
      </c>
      <c r="P479" s="3" t="str">
        <f>IF(Tableau1[[#This Row],[ATTRIBUTION]]="Appui","15",IF(Tableau1[[#This Row],[ATTRIBUTION]]="Réponse","30","0"))</f>
        <v>30</v>
      </c>
      <c r="Q479" s="9" t="str">
        <f>IF(OR((Tableau1[[#This Row],[Traité le]]&gt;0),(Tableau1[[#This Row],[A/R envoyé le]]&gt;0)),"TRAITE","NON TRAITE")</f>
        <v>TRAITE</v>
      </c>
      <c r="R479" s="9" t="str">
        <f>IF(AND(Tableau1[[#This Row],[ATTRIBUTION]]="Réponse",Tableau1[[#This Row],[A/R envoyé le]]&gt;0),"OUI"," ")</f>
        <v xml:space="preserve"> </v>
      </c>
      <c r="S47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43</v>
      </c>
      <c r="T479" s="9">
        <f>IF(Tableau1[[#This Row],[STATUT DE REPONSE]]="TRAITE",MAX(0,Tableau1[[#This Row],[DELAI DE TRAITEMENT]]-Tableau1[[#This Row],[DELAI DE REPONSE]]),$X$1-Tableau1[[#This Row],[Enregistré le]])</f>
        <v>13</v>
      </c>
      <c r="U479" s="9" t="str">
        <f>IF(Tableau1[[#This Row],[DELAI DE SOUFFRANCE]]&gt;0,"Non conforme","Conforme")</f>
        <v>Non conforme</v>
      </c>
      <c r="V479" s="9" t="str">
        <f>IF(Tableau1[[#This Row],[Type de courrier]]="Réclamation","Réclamation","")</f>
        <v/>
      </c>
      <c r="W479" s="4"/>
      <c r="X479"/>
      <c r="Y479"/>
    </row>
    <row r="480" spans="2:25" x14ac:dyDescent="0.25">
      <c r="B480" t="s">
        <v>21</v>
      </c>
      <c r="D480">
        <v>22003334</v>
      </c>
      <c r="E480" s="1">
        <v>44585</v>
      </c>
      <c r="F480" s="1">
        <v>44580</v>
      </c>
      <c r="I480" s="1">
        <v>44602</v>
      </c>
      <c r="J480" s="1">
        <v>44585</v>
      </c>
      <c r="L480" t="s">
        <v>12</v>
      </c>
      <c r="M480">
        <f>YEAR(Tableau1[[#This Row],[Enregistré le]])</f>
        <v>2022</v>
      </c>
      <c r="N480" s="9" t="str">
        <f t="shared" si="8"/>
        <v>Réponse</v>
      </c>
      <c r="O480" s="9">
        <f>Tableau1[[#This Row],[Attribué le]]-Tableau1[[#This Row],[Enregistré le]]</f>
        <v>0</v>
      </c>
      <c r="P480" s="3" t="str">
        <f>IF(Tableau1[[#This Row],[ATTRIBUTION]]="Appui","15",IF(Tableau1[[#This Row],[ATTRIBUTION]]="Réponse","30","0"))</f>
        <v>30</v>
      </c>
      <c r="Q480" s="9" t="str">
        <f>IF(OR((Tableau1[[#This Row],[Traité le]]&gt;0),(Tableau1[[#This Row],[A/R envoyé le]]&gt;0)),"TRAITE","NON TRAITE")</f>
        <v>TRAITE</v>
      </c>
      <c r="R480" s="9" t="str">
        <f>IF(AND(Tableau1[[#This Row],[ATTRIBUTION]]="Réponse",Tableau1[[#This Row],[A/R envoyé le]]&gt;0),"OUI"," ")</f>
        <v xml:space="preserve"> </v>
      </c>
      <c r="S48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17</v>
      </c>
      <c r="T480" s="9">
        <f>IF(Tableau1[[#This Row],[STATUT DE REPONSE]]="TRAITE",MAX(0,Tableau1[[#This Row],[DELAI DE TRAITEMENT]]-Tableau1[[#This Row],[DELAI DE REPONSE]]),$X$1-Tableau1[[#This Row],[Enregistré le]])</f>
        <v>0</v>
      </c>
      <c r="U480" s="9" t="str">
        <f>IF(Tableau1[[#This Row],[DELAI DE SOUFFRANCE]]&gt;0,"Non conforme","Conforme")</f>
        <v>Conforme</v>
      </c>
      <c r="V480" s="9" t="str">
        <f>IF(Tableau1[[#This Row],[Type de courrier]]="Réclamation","Réclamation","")</f>
        <v/>
      </c>
      <c r="W480" s="4"/>
      <c r="X480"/>
      <c r="Y480"/>
    </row>
    <row r="481" spans="2:25" x14ac:dyDescent="0.25">
      <c r="B481" t="s">
        <v>21</v>
      </c>
      <c r="D481">
        <v>22003524</v>
      </c>
      <c r="E481" s="1">
        <v>44586</v>
      </c>
      <c r="F481" s="1">
        <v>44572</v>
      </c>
      <c r="I481" s="1">
        <v>44609</v>
      </c>
      <c r="J481" s="1">
        <v>44586</v>
      </c>
      <c r="L481" t="s">
        <v>11</v>
      </c>
      <c r="M481">
        <f>YEAR(Tableau1[[#This Row],[Enregistré le]])</f>
        <v>2022</v>
      </c>
      <c r="N481" s="9" t="str">
        <f t="shared" si="8"/>
        <v>Réponse</v>
      </c>
      <c r="O481" s="9">
        <f>Tableau1[[#This Row],[Attribué le]]-Tableau1[[#This Row],[Enregistré le]]</f>
        <v>0</v>
      </c>
      <c r="P481" s="3" t="str">
        <f>IF(Tableau1[[#This Row],[ATTRIBUTION]]="Appui","15",IF(Tableau1[[#This Row],[ATTRIBUTION]]="Réponse","30","0"))</f>
        <v>30</v>
      </c>
      <c r="Q481" s="9" t="str">
        <f>IF(OR((Tableau1[[#This Row],[Traité le]]&gt;0),(Tableau1[[#This Row],[A/R envoyé le]]&gt;0)),"TRAITE","NON TRAITE")</f>
        <v>TRAITE</v>
      </c>
      <c r="R481" s="9" t="str">
        <f>IF(AND(Tableau1[[#This Row],[ATTRIBUTION]]="Réponse",Tableau1[[#This Row],[A/R envoyé le]]&gt;0),"OUI"," ")</f>
        <v xml:space="preserve"> </v>
      </c>
      <c r="S48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23</v>
      </c>
      <c r="T481" s="9">
        <f>IF(Tableau1[[#This Row],[STATUT DE REPONSE]]="TRAITE",MAX(0,Tableau1[[#This Row],[DELAI DE TRAITEMENT]]-Tableau1[[#This Row],[DELAI DE REPONSE]]),$X$1-Tableau1[[#This Row],[Enregistré le]])</f>
        <v>0</v>
      </c>
      <c r="U481" s="9" t="str">
        <f>IF(Tableau1[[#This Row],[DELAI DE SOUFFRANCE]]&gt;0,"Non conforme","Conforme")</f>
        <v>Conforme</v>
      </c>
      <c r="V481" s="9" t="str">
        <f>IF(Tableau1[[#This Row],[Type de courrier]]="Réclamation","Réclamation","")</f>
        <v/>
      </c>
      <c r="W481" s="4"/>
      <c r="X481"/>
      <c r="Y481"/>
    </row>
    <row r="482" spans="2:25" x14ac:dyDescent="0.25">
      <c r="B482" t="s">
        <v>21</v>
      </c>
      <c r="D482" t="s">
        <v>68</v>
      </c>
      <c r="E482" s="1">
        <v>44586</v>
      </c>
      <c r="F482" s="1">
        <v>44582</v>
      </c>
      <c r="I482" s="1">
        <v>44638</v>
      </c>
      <c r="J482" s="1">
        <v>44918</v>
      </c>
      <c r="L482" t="s">
        <v>11</v>
      </c>
      <c r="M482">
        <f>YEAR(Tableau1[[#This Row],[Enregistré le]])</f>
        <v>2022</v>
      </c>
      <c r="N482" s="9" t="str">
        <f t="shared" si="8"/>
        <v>Réponse</v>
      </c>
      <c r="O482" s="9">
        <f>Tableau1[[#This Row],[Attribué le]]-Tableau1[[#This Row],[Enregistré le]]</f>
        <v>332</v>
      </c>
      <c r="P482" s="3" t="str">
        <f>IF(Tableau1[[#This Row],[ATTRIBUTION]]="Appui","15",IF(Tableau1[[#This Row],[ATTRIBUTION]]="Réponse","30","0"))</f>
        <v>30</v>
      </c>
      <c r="Q482" s="9" t="str">
        <f>IF(OR((Tableau1[[#This Row],[Traité le]]&gt;0),(Tableau1[[#This Row],[A/R envoyé le]]&gt;0)),"TRAITE","NON TRAITE")</f>
        <v>TRAITE</v>
      </c>
      <c r="R482" s="9" t="str">
        <f>IF(AND(Tableau1[[#This Row],[ATTRIBUTION]]="Réponse",Tableau1[[#This Row],[A/R envoyé le]]&gt;0),"OUI"," ")</f>
        <v xml:space="preserve"> </v>
      </c>
      <c r="S48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52</v>
      </c>
      <c r="T482" s="9">
        <f>IF(Tableau1[[#This Row],[STATUT DE REPONSE]]="TRAITE",MAX(0,Tableau1[[#This Row],[DELAI DE TRAITEMENT]]-Tableau1[[#This Row],[DELAI DE REPONSE]]),$X$1-Tableau1[[#This Row],[Enregistré le]])</f>
        <v>22</v>
      </c>
      <c r="U482" s="9" t="str">
        <f>IF(Tableau1[[#This Row],[DELAI DE SOUFFRANCE]]&gt;0,"Non conforme","Conforme")</f>
        <v>Non conforme</v>
      </c>
      <c r="V482" s="9" t="str">
        <f>IF(Tableau1[[#This Row],[Type de courrier]]="Réclamation","Réclamation","")</f>
        <v/>
      </c>
      <c r="W482" s="4"/>
      <c r="X482"/>
      <c r="Y482"/>
    </row>
    <row r="483" spans="2:25" x14ac:dyDescent="0.25">
      <c r="B483" t="s">
        <v>21</v>
      </c>
      <c r="D483">
        <v>22003757</v>
      </c>
      <c r="E483" s="1">
        <v>44587</v>
      </c>
      <c r="F483" s="1">
        <v>44583</v>
      </c>
      <c r="I483" s="1">
        <v>44608</v>
      </c>
      <c r="J483" s="1">
        <v>44587</v>
      </c>
      <c r="L483" t="s">
        <v>11</v>
      </c>
      <c r="M483">
        <f>YEAR(Tableau1[[#This Row],[Enregistré le]])</f>
        <v>2022</v>
      </c>
      <c r="N483" s="9" t="str">
        <f t="shared" si="8"/>
        <v>Réponse</v>
      </c>
      <c r="O483" s="9">
        <f>Tableau1[[#This Row],[Attribué le]]-Tableau1[[#This Row],[Enregistré le]]</f>
        <v>0</v>
      </c>
      <c r="P483" s="3" t="str">
        <f>IF(Tableau1[[#This Row],[ATTRIBUTION]]="Appui","15",IF(Tableau1[[#This Row],[ATTRIBUTION]]="Réponse","30","0"))</f>
        <v>30</v>
      </c>
      <c r="Q483" s="9" t="str">
        <f>IF(OR((Tableau1[[#This Row],[Traité le]]&gt;0),(Tableau1[[#This Row],[A/R envoyé le]]&gt;0)),"TRAITE","NON TRAITE")</f>
        <v>TRAITE</v>
      </c>
      <c r="R483" s="9" t="str">
        <f>IF(AND(Tableau1[[#This Row],[ATTRIBUTION]]="Réponse",Tableau1[[#This Row],[A/R envoyé le]]&gt;0),"OUI"," ")</f>
        <v xml:space="preserve"> </v>
      </c>
      <c r="S48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21</v>
      </c>
      <c r="T483" s="9">
        <f>IF(Tableau1[[#This Row],[STATUT DE REPONSE]]="TRAITE",MAX(0,Tableau1[[#This Row],[DELAI DE TRAITEMENT]]-Tableau1[[#This Row],[DELAI DE REPONSE]]),$X$1-Tableau1[[#This Row],[Enregistré le]])</f>
        <v>0</v>
      </c>
      <c r="U483" s="9" t="str">
        <f>IF(Tableau1[[#This Row],[DELAI DE SOUFFRANCE]]&gt;0,"Non conforme","Conforme")</f>
        <v>Conforme</v>
      </c>
      <c r="V483" s="9" t="str">
        <f>IF(Tableau1[[#This Row],[Type de courrier]]="Réclamation","Réclamation","")</f>
        <v/>
      </c>
      <c r="W483" s="4"/>
      <c r="X483"/>
      <c r="Y483"/>
    </row>
    <row r="484" spans="2:25" x14ac:dyDescent="0.25">
      <c r="B484" t="s">
        <v>21</v>
      </c>
      <c r="D484">
        <v>22003993</v>
      </c>
      <c r="E484" s="1">
        <v>44588</v>
      </c>
      <c r="F484" s="1">
        <v>44587</v>
      </c>
      <c r="I484" s="1">
        <v>44592</v>
      </c>
      <c r="J484" s="1">
        <v>44592</v>
      </c>
      <c r="L484" t="s">
        <v>11</v>
      </c>
      <c r="M484">
        <f>YEAR(Tableau1[[#This Row],[Enregistré le]])</f>
        <v>2022</v>
      </c>
      <c r="N484" s="9" t="str">
        <f t="shared" si="8"/>
        <v>Réponse</v>
      </c>
      <c r="O484" s="9">
        <f>Tableau1[[#This Row],[Attribué le]]-Tableau1[[#This Row],[Enregistré le]]</f>
        <v>4</v>
      </c>
      <c r="P484" s="3" t="str">
        <f>IF(Tableau1[[#This Row],[ATTRIBUTION]]="Appui","15",IF(Tableau1[[#This Row],[ATTRIBUTION]]="Réponse","30","0"))</f>
        <v>30</v>
      </c>
      <c r="Q484" s="9" t="str">
        <f>IF(OR((Tableau1[[#This Row],[Traité le]]&gt;0),(Tableau1[[#This Row],[A/R envoyé le]]&gt;0)),"TRAITE","NON TRAITE")</f>
        <v>TRAITE</v>
      </c>
      <c r="R484" s="9" t="str">
        <f>IF(AND(Tableau1[[#This Row],[ATTRIBUTION]]="Réponse",Tableau1[[#This Row],[A/R envoyé le]]&gt;0),"OUI"," ")</f>
        <v xml:space="preserve"> </v>
      </c>
      <c r="S48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</v>
      </c>
      <c r="T484" s="9">
        <f>IF(Tableau1[[#This Row],[STATUT DE REPONSE]]="TRAITE",MAX(0,Tableau1[[#This Row],[DELAI DE TRAITEMENT]]-Tableau1[[#This Row],[DELAI DE REPONSE]]),$X$1-Tableau1[[#This Row],[Enregistré le]])</f>
        <v>0</v>
      </c>
      <c r="U484" s="9" t="str">
        <f>IF(Tableau1[[#This Row],[DELAI DE SOUFFRANCE]]&gt;0,"Non conforme","Conforme")</f>
        <v>Conforme</v>
      </c>
      <c r="V484" s="9" t="str">
        <f>IF(Tableau1[[#This Row],[Type de courrier]]="Réclamation","Réclamation","")</f>
        <v/>
      </c>
      <c r="W484" s="4"/>
      <c r="X484"/>
      <c r="Y484"/>
    </row>
    <row r="485" spans="2:25" x14ac:dyDescent="0.25">
      <c r="B485" t="s">
        <v>21</v>
      </c>
      <c r="D485">
        <v>22004051</v>
      </c>
      <c r="E485" s="1">
        <v>44589</v>
      </c>
      <c r="F485" s="1">
        <v>44561</v>
      </c>
      <c r="H485" t="s">
        <v>29</v>
      </c>
      <c r="I485" s="1">
        <v>44589</v>
      </c>
      <c r="J485" s="1">
        <v>44589</v>
      </c>
      <c r="L485" t="s">
        <v>11</v>
      </c>
      <c r="M485">
        <f>YEAR(Tableau1[[#This Row],[Enregistré le]])</f>
        <v>2022</v>
      </c>
      <c r="N485" s="9" t="str">
        <f t="shared" si="8"/>
        <v>Réponse</v>
      </c>
      <c r="O485" s="9">
        <f>Tableau1[[#This Row],[Attribué le]]-Tableau1[[#This Row],[Enregistré le]]</f>
        <v>0</v>
      </c>
      <c r="P485" s="3" t="str">
        <f>IF(Tableau1[[#This Row],[ATTRIBUTION]]="Appui","15",IF(Tableau1[[#This Row],[ATTRIBUTION]]="Réponse","30","0"))</f>
        <v>30</v>
      </c>
      <c r="Q485" s="9" t="str">
        <f>IF(OR((Tableau1[[#This Row],[Traité le]]&gt;0),(Tableau1[[#This Row],[A/R envoyé le]]&gt;0)),"TRAITE","NON TRAITE")</f>
        <v>TRAITE</v>
      </c>
      <c r="R485" s="9" t="str">
        <f>IF(AND(Tableau1[[#This Row],[ATTRIBUTION]]="Réponse",Tableau1[[#This Row],[A/R envoyé le]]&gt;0),"OUI"," ")</f>
        <v xml:space="preserve"> </v>
      </c>
      <c r="S48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485" s="9">
        <f>IF(Tableau1[[#This Row],[STATUT DE REPONSE]]="TRAITE",MAX(0,Tableau1[[#This Row],[DELAI DE TRAITEMENT]]-Tableau1[[#This Row],[DELAI DE REPONSE]]),$X$1-Tableau1[[#This Row],[Enregistré le]])</f>
        <v>0</v>
      </c>
      <c r="U485" s="9" t="str">
        <f>IF(Tableau1[[#This Row],[DELAI DE SOUFFRANCE]]&gt;0,"Non conforme","Conforme")</f>
        <v>Conforme</v>
      </c>
      <c r="V485" s="9" t="str">
        <f>IF(Tableau1[[#This Row],[Type de courrier]]="Réclamation","Réclamation","")</f>
        <v>Réclamation</v>
      </c>
      <c r="W485" s="4"/>
      <c r="X485"/>
      <c r="Y485"/>
    </row>
    <row r="486" spans="2:25" x14ac:dyDescent="0.25">
      <c r="B486" t="s">
        <v>21</v>
      </c>
      <c r="D486">
        <v>22004101</v>
      </c>
      <c r="E486" s="1">
        <v>44589</v>
      </c>
      <c r="F486" s="1">
        <v>44586</v>
      </c>
      <c r="I486" s="1">
        <v>44595</v>
      </c>
      <c r="J486" s="1">
        <v>44589</v>
      </c>
      <c r="L486" t="s">
        <v>12</v>
      </c>
      <c r="M486">
        <f>YEAR(Tableau1[[#This Row],[Enregistré le]])</f>
        <v>2022</v>
      </c>
      <c r="N486" s="9" t="str">
        <f t="shared" si="8"/>
        <v>Réponse</v>
      </c>
      <c r="O486" s="9">
        <f>Tableau1[[#This Row],[Attribué le]]-Tableau1[[#This Row],[Enregistré le]]</f>
        <v>0</v>
      </c>
      <c r="P486" s="3" t="str">
        <f>IF(Tableau1[[#This Row],[ATTRIBUTION]]="Appui","15",IF(Tableau1[[#This Row],[ATTRIBUTION]]="Réponse","30","0"))</f>
        <v>30</v>
      </c>
      <c r="Q486" s="9" t="str">
        <f>IF(OR((Tableau1[[#This Row],[Traité le]]&gt;0),(Tableau1[[#This Row],[A/R envoyé le]]&gt;0)),"TRAITE","NON TRAITE")</f>
        <v>TRAITE</v>
      </c>
      <c r="R486" s="9" t="str">
        <f>IF(AND(Tableau1[[#This Row],[ATTRIBUTION]]="Réponse",Tableau1[[#This Row],[A/R envoyé le]]&gt;0),"OUI"," ")</f>
        <v xml:space="preserve"> </v>
      </c>
      <c r="S48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</v>
      </c>
      <c r="T486" s="9">
        <f>IF(Tableau1[[#This Row],[STATUT DE REPONSE]]="TRAITE",MAX(0,Tableau1[[#This Row],[DELAI DE TRAITEMENT]]-Tableau1[[#This Row],[DELAI DE REPONSE]]),$X$1-Tableau1[[#This Row],[Enregistré le]])</f>
        <v>0</v>
      </c>
      <c r="U486" s="9" t="str">
        <f>IF(Tableau1[[#This Row],[DELAI DE SOUFFRANCE]]&gt;0,"Non conforme","Conforme")</f>
        <v>Conforme</v>
      </c>
      <c r="V486" s="9" t="str">
        <f>IF(Tableau1[[#This Row],[Type de courrier]]="Réclamation","Réclamation","")</f>
        <v/>
      </c>
      <c r="W486" s="4"/>
      <c r="X486"/>
      <c r="Y486"/>
    </row>
    <row r="487" spans="2:25" x14ac:dyDescent="0.25">
      <c r="B487" t="s">
        <v>21</v>
      </c>
      <c r="D487">
        <v>22004595</v>
      </c>
      <c r="E487" s="1">
        <v>44593</v>
      </c>
      <c r="F487" s="1">
        <v>44587</v>
      </c>
      <c r="I487" s="1">
        <v>44609</v>
      </c>
      <c r="J487" s="1">
        <v>44918</v>
      </c>
      <c r="L487" t="s">
        <v>11</v>
      </c>
      <c r="M487">
        <f>YEAR(Tableau1[[#This Row],[Enregistré le]])</f>
        <v>2022</v>
      </c>
      <c r="N487" s="9" t="str">
        <f t="shared" si="8"/>
        <v>Réponse</v>
      </c>
      <c r="O487" s="9">
        <f>Tableau1[[#This Row],[Attribué le]]-Tableau1[[#This Row],[Enregistré le]]</f>
        <v>325</v>
      </c>
      <c r="P487" s="3" t="str">
        <f>IF(Tableau1[[#This Row],[ATTRIBUTION]]="Appui","15",IF(Tableau1[[#This Row],[ATTRIBUTION]]="Réponse","30","0"))</f>
        <v>30</v>
      </c>
      <c r="Q487" s="9" t="str">
        <f>IF(OR((Tableau1[[#This Row],[Traité le]]&gt;0),(Tableau1[[#This Row],[A/R envoyé le]]&gt;0)),"TRAITE","NON TRAITE")</f>
        <v>TRAITE</v>
      </c>
      <c r="R487" s="9" t="str">
        <f>IF(AND(Tableau1[[#This Row],[ATTRIBUTION]]="Réponse",Tableau1[[#This Row],[A/R envoyé le]]&gt;0),"OUI"," ")</f>
        <v xml:space="preserve"> </v>
      </c>
      <c r="S48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16</v>
      </c>
      <c r="T487" s="9">
        <f>IF(Tableau1[[#This Row],[STATUT DE REPONSE]]="TRAITE",MAX(0,Tableau1[[#This Row],[DELAI DE TRAITEMENT]]-Tableau1[[#This Row],[DELAI DE REPONSE]]),$X$1-Tableau1[[#This Row],[Enregistré le]])</f>
        <v>0</v>
      </c>
      <c r="U487" s="9" t="str">
        <f>IF(Tableau1[[#This Row],[DELAI DE SOUFFRANCE]]&gt;0,"Non conforme","Conforme")</f>
        <v>Conforme</v>
      </c>
      <c r="V487" s="9" t="str">
        <f>IF(Tableau1[[#This Row],[Type de courrier]]="Réclamation","Réclamation","")</f>
        <v/>
      </c>
      <c r="W487" s="4"/>
      <c r="X487"/>
      <c r="Y487"/>
    </row>
    <row r="488" spans="2:25" x14ac:dyDescent="0.25">
      <c r="B488" t="s">
        <v>21</v>
      </c>
      <c r="D488">
        <v>22004664</v>
      </c>
      <c r="E488" s="1">
        <v>44594</v>
      </c>
      <c r="F488" s="1">
        <v>44586</v>
      </c>
      <c r="I488" s="1">
        <v>44594</v>
      </c>
      <c r="J488" s="1">
        <v>44594</v>
      </c>
      <c r="L488" t="s">
        <v>12</v>
      </c>
      <c r="M488">
        <f>YEAR(Tableau1[[#This Row],[Enregistré le]])</f>
        <v>2022</v>
      </c>
      <c r="N488" s="9" t="str">
        <f t="shared" si="8"/>
        <v>Réponse</v>
      </c>
      <c r="O488" s="9">
        <f>Tableau1[[#This Row],[Attribué le]]-Tableau1[[#This Row],[Enregistré le]]</f>
        <v>0</v>
      </c>
      <c r="P488" s="3" t="str">
        <f>IF(Tableau1[[#This Row],[ATTRIBUTION]]="Appui","15",IF(Tableau1[[#This Row],[ATTRIBUTION]]="Réponse","30","0"))</f>
        <v>30</v>
      </c>
      <c r="Q488" s="9" t="str">
        <f>IF(OR((Tableau1[[#This Row],[Traité le]]&gt;0),(Tableau1[[#This Row],[A/R envoyé le]]&gt;0)),"TRAITE","NON TRAITE")</f>
        <v>TRAITE</v>
      </c>
      <c r="R488" s="9" t="str">
        <f>IF(AND(Tableau1[[#This Row],[ATTRIBUTION]]="Réponse",Tableau1[[#This Row],[A/R envoyé le]]&gt;0),"OUI"," ")</f>
        <v xml:space="preserve"> </v>
      </c>
      <c r="S48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488" s="9">
        <f>IF(Tableau1[[#This Row],[STATUT DE REPONSE]]="TRAITE",MAX(0,Tableau1[[#This Row],[DELAI DE TRAITEMENT]]-Tableau1[[#This Row],[DELAI DE REPONSE]]),$X$1-Tableau1[[#This Row],[Enregistré le]])</f>
        <v>0</v>
      </c>
      <c r="U488" s="9" t="str">
        <f>IF(Tableau1[[#This Row],[DELAI DE SOUFFRANCE]]&gt;0,"Non conforme","Conforme")</f>
        <v>Conforme</v>
      </c>
      <c r="V488" s="9" t="str">
        <f>IF(Tableau1[[#This Row],[Type de courrier]]="Réclamation","Réclamation","")</f>
        <v/>
      </c>
      <c r="W488" s="4"/>
      <c r="X488"/>
      <c r="Y488"/>
    </row>
    <row r="489" spans="2:25" x14ac:dyDescent="0.25">
      <c r="B489" t="s">
        <v>21</v>
      </c>
      <c r="D489">
        <v>22004666</v>
      </c>
      <c r="E489" s="1">
        <v>44594</v>
      </c>
      <c r="F489" s="1">
        <v>44585</v>
      </c>
      <c r="I489" s="1">
        <v>44635</v>
      </c>
      <c r="J489" s="1">
        <v>44594</v>
      </c>
      <c r="L489" t="s">
        <v>11</v>
      </c>
      <c r="M489">
        <f>YEAR(Tableau1[[#This Row],[Enregistré le]])</f>
        <v>2022</v>
      </c>
      <c r="N489" s="9" t="str">
        <f t="shared" si="8"/>
        <v>Réponse</v>
      </c>
      <c r="O489" s="9">
        <f>Tableau1[[#This Row],[Attribué le]]-Tableau1[[#This Row],[Enregistré le]]</f>
        <v>0</v>
      </c>
      <c r="P489" s="3" t="str">
        <f>IF(Tableau1[[#This Row],[ATTRIBUTION]]="Appui","15",IF(Tableau1[[#This Row],[ATTRIBUTION]]="Réponse","30","0"))</f>
        <v>30</v>
      </c>
      <c r="Q489" s="9" t="str">
        <f>IF(OR((Tableau1[[#This Row],[Traité le]]&gt;0),(Tableau1[[#This Row],[A/R envoyé le]]&gt;0)),"TRAITE","NON TRAITE")</f>
        <v>TRAITE</v>
      </c>
      <c r="R489" s="9" t="str">
        <f>IF(AND(Tableau1[[#This Row],[ATTRIBUTION]]="Réponse",Tableau1[[#This Row],[A/R envoyé le]]&gt;0),"OUI"," ")</f>
        <v xml:space="preserve"> </v>
      </c>
      <c r="S48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41</v>
      </c>
      <c r="T489" s="9">
        <f>IF(Tableau1[[#This Row],[STATUT DE REPONSE]]="TRAITE",MAX(0,Tableau1[[#This Row],[DELAI DE TRAITEMENT]]-Tableau1[[#This Row],[DELAI DE REPONSE]]),$X$1-Tableau1[[#This Row],[Enregistré le]])</f>
        <v>11</v>
      </c>
      <c r="U489" s="9" t="str">
        <f>IF(Tableau1[[#This Row],[DELAI DE SOUFFRANCE]]&gt;0,"Non conforme","Conforme")</f>
        <v>Non conforme</v>
      </c>
      <c r="V489" s="9" t="str">
        <f>IF(Tableau1[[#This Row],[Type de courrier]]="Réclamation","Réclamation","")</f>
        <v/>
      </c>
      <c r="W489" s="4"/>
      <c r="X489"/>
      <c r="Y489"/>
    </row>
    <row r="490" spans="2:25" x14ac:dyDescent="0.25">
      <c r="B490" t="s">
        <v>21</v>
      </c>
      <c r="D490">
        <v>22004669</v>
      </c>
      <c r="E490" s="1">
        <v>44594</v>
      </c>
      <c r="F490" s="1">
        <v>44581</v>
      </c>
      <c r="I490" s="1">
        <v>44594</v>
      </c>
      <c r="J490" s="1">
        <v>44594</v>
      </c>
      <c r="L490" t="s">
        <v>32</v>
      </c>
      <c r="M490">
        <f>YEAR(Tableau1[[#This Row],[Enregistré le]])</f>
        <v>2022</v>
      </c>
      <c r="N490" s="9" t="str">
        <f t="shared" si="8"/>
        <v>Info</v>
      </c>
      <c r="O490" s="9">
        <f>Tableau1[[#This Row],[Attribué le]]-Tableau1[[#This Row],[Enregistré le]]</f>
        <v>0</v>
      </c>
      <c r="P490" s="3" t="str">
        <f>IF(Tableau1[[#This Row],[ATTRIBUTION]]="Appui","15",IF(Tableau1[[#This Row],[ATTRIBUTION]]="Réponse","30","0"))</f>
        <v>0</v>
      </c>
      <c r="Q490" s="9" t="str">
        <f>IF(OR((Tableau1[[#This Row],[Traité le]]&gt;0),(Tableau1[[#This Row],[A/R envoyé le]]&gt;0)),"TRAITE","NON TRAITE")</f>
        <v>TRAITE</v>
      </c>
      <c r="R490" s="9" t="str">
        <f>IF(AND(Tableau1[[#This Row],[ATTRIBUTION]]="Réponse",Tableau1[[#This Row],[A/R envoyé le]]&gt;0),"OUI"," ")</f>
        <v xml:space="preserve"> </v>
      </c>
      <c r="S49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490" s="9">
        <f>IF(Tableau1[[#This Row],[STATUT DE REPONSE]]="TRAITE",MAX(0,Tableau1[[#This Row],[DELAI DE TRAITEMENT]]-Tableau1[[#This Row],[DELAI DE REPONSE]]),$X$1-Tableau1[[#This Row],[Enregistré le]])</f>
        <v>0</v>
      </c>
      <c r="U490" s="9" t="str">
        <f>IF(Tableau1[[#This Row],[DELAI DE SOUFFRANCE]]&gt;0,"Non conforme","Conforme")</f>
        <v>Conforme</v>
      </c>
      <c r="V490" s="9" t="str">
        <f>IF(Tableau1[[#This Row],[Type de courrier]]="Réclamation","Réclamation","")</f>
        <v/>
      </c>
      <c r="W490" s="4"/>
      <c r="X490"/>
      <c r="Y490"/>
    </row>
    <row r="491" spans="2:25" x14ac:dyDescent="0.25">
      <c r="B491" t="s">
        <v>21</v>
      </c>
      <c r="D491">
        <v>22004675</v>
      </c>
      <c r="E491" s="1">
        <v>44594</v>
      </c>
      <c r="F491" s="1">
        <v>44587</v>
      </c>
      <c r="I491" s="1">
        <v>44690</v>
      </c>
      <c r="J491" s="1">
        <v>44657</v>
      </c>
      <c r="L491" t="s">
        <v>11</v>
      </c>
      <c r="M491">
        <f>YEAR(Tableau1[[#This Row],[Enregistré le]])</f>
        <v>2022</v>
      </c>
      <c r="N491" s="9" t="str">
        <f t="shared" si="8"/>
        <v>Réponse</v>
      </c>
      <c r="O491" s="9">
        <f>Tableau1[[#This Row],[Attribué le]]-Tableau1[[#This Row],[Enregistré le]]</f>
        <v>63</v>
      </c>
      <c r="P491" s="3" t="str">
        <f>IF(Tableau1[[#This Row],[ATTRIBUTION]]="Appui","15",IF(Tableau1[[#This Row],[ATTRIBUTION]]="Réponse","30","0"))</f>
        <v>30</v>
      </c>
      <c r="Q491" s="9" t="str">
        <f>IF(OR((Tableau1[[#This Row],[Traité le]]&gt;0),(Tableau1[[#This Row],[A/R envoyé le]]&gt;0)),"TRAITE","NON TRAITE")</f>
        <v>TRAITE</v>
      </c>
      <c r="R491" s="9" t="str">
        <f>IF(AND(Tableau1[[#This Row],[ATTRIBUTION]]="Réponse",Tableau1[[#This Row],[A/R envoyé le]]&gt;0),"OUI"," ")</f>
        <v xml:space="preserve"> </v>
      </c>
      <c r="S49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33</v>
      </c>
      <c r="T491" s="9">
        <f>IF(Tableau1[[#This Row],[STATUT DE REPONSE]]="TRAITE",MAX(0,Tableau1[[#This Row],[DELAI DE TRAITEMENT]]-Tableau1[[#This Row],[DELAI DE REPONSE]]),$X$1-Tableau1[[#This Row],[Enregistré le]])</f>
        <v>3</v>
      </c>
      <c r="U491" s="9" t="str">
        <f>IF(Tableau1[[#This Row],[DELAI DE SOUFFRANCE]]&gt;0,"Non conforme","Conforme")</f>
        <v>Non conforme</v>
      </c>
      <c r="V491" s="9" t="str">
        <f>IF(Tableau1[[#This Row],[Type de courrier]]="Réclamation","Réclamation","")</f>
        <v/>
      </c>
      <c r="W491" s="4"/>
      <c r="X491"/>
      <c r="Y491"/>
    </row>
    <row r="492" spans="2:25" x14ac:dyDescent="0.25">
      <c r="B492" t="s">
        <v>21</v>
      </c>
      <c r="D492">
        <v>22005315</v>
      </c>
      <c r="E492" s="1">
        <v>44596</v>
      </c>
      <c r="F492" s="1">
        <v>44547</v>
      </c>
      <c r="I492" s="1">
        <v>44615</v>
      </c>
      <c r="J492" s="1">
        <v>44596</v>
      </c>
      <c r="L492" t="s">
        <v>11</v>
      </c>
      <c r="M492">
        <f>YEAR(Tableau1[[#This Row],[Enregistré le]])</f>
        <v>2022</v>
      </c>
      <c r="N492" s="9" t="str">
        <f t="shared" si="8"/>
        <v>Réponse</v>
      </c>
      <c r="O492" s="9">
        <f>Tableau1[[#This Row],[Attribué le]]-Tableau1[[#This Row],[Enregistré le]]</f>
        <v>0</v>
      </c>
      <c r="P492" s="3" t="str">
        <f>IF(Tableau1[[#This Row],[ATTRIBUTION]]="Appui","15",IF(Tableau1[[#This Row],[ATTRIBUTION]]="Réponse","30","0"))</f>
        <v>30</v>
      </c>
      <c r="Q492" s="9" t="str">
        <f>IF(OR((Tableau1[[#This Row],[Traité le]]&gt;0),(Tableau1[[#This Row],[A/R envoyé le]]&gt;0)),"TRAITE","NON TRAITE")</f>
        <v>TRAITE</v>
      </c>
      <c r="R492" s="9" t="str">
        <f>IF(AND(Tableau1[[#This Row],[ATTRIBUTION]]="Réponse",Tableau1[[#This Row],[A/R envoyé le]]&gt;0),"OUI"," ")</f>
        <v xml:space="preserve"> </v>
      </c>
      <c r="S49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19</v>
      </c>
      <c r="T492" s="9">
        <f>IF(Tableau1[[#This Row],[STATUT DE REPONSE]]="TRAITE",MAX(0,Tableau1[[#This Row],[DELAI DE TRAITEMENT]]-Tableau1[[#This Row],[DELAI DE REPONSE]]),$X$1-Tableau1[[#This Row],[Enregistré le]])</f>
        <v>0</v>
      </c>
      <c r="U492" s="9" t="str">
        <f>IF(Tableau1[[#This Row],[DELAI DE SOUFFRANCE]]&gt;0,"Non conforme","Conforme")</f>
        <v>Conforme</v>
      </c>
      <c r="V492" s="9" t="str">
        <f>IF(Tableau1[[#This Row],[Type de courrier]]="Réclamation","Réclamation","")</f>
        <v/>
      </c>
      <c r="W492" s="4"/>
      <c r="X492"/>
      <c r="Y492"/>
    </row>
    <row r="493" spans="2:25" x14ac:dyDescent="0.25">
      <c r="B493" t="s">
        <v>21</v>
      </c>
      <c r="D493">
        <v>22005387</v>
      </c>
      <c r="E493" s="1">
        <v>44599</v>
      </c>
      <c r="F493" s="1">
        <v>44588</v>
      </c>
      <c r="I493" s="1">
        <v>44599</v>
      </c>
      <c r="J493" s="1">
        <v>44599</v>
      </c>
      <c r="L493" t="s">
        <v>32</v>
      </c>
      <c r="M493">
        <f>YEAR(Tableau1[[#This Row],[Enregistré le]])</f>
        <v>2022</v>
      </c>
      <c r="N493" s="9" t="str">
        <f t="shared" si="8"/>
        <v>Info</v>
      </c>
      <c r="O493" s="9">
        <f>Tableau1[[#This Row],[Attribué le]]-Tableau1[[#This Row],[Enregistré le]]</f>
        <v>0</v>
      </c>
      <c r="P493" s="3" t="str">
        <f>IF(Tableau1[[#This Row],[ATTRIBUTION]]="Appui","15",IF(Tableau1[[#This Row],[ATTRIBUTION]]="Réponse","30","0"))</f>
        <v>0</v>
      </c>
      <c r="Q493" s="9" t="str">
        <f>IF(OR((Tableau1[[#This Row],[Traité le]]&gt;0),(Tableau1[[#This Row],[A/R envoyé le]]&gt;0)),"TRAITE","NON TRAITE")</f>
        <v>TRAITE</v>
      </c>
      <c r="R493" s="9" t="str">
        <f>IF(AND(Tableau1[[#This Row],[ATTRIBUTION]]="Réponse",Tableau1[[#This Row],[A/R envoyé le]]&gt;0),"OUI"," ")</f>
        <v xml:space="preserve"> </v>
      </c>
      <c r="S49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493" s="9">
        <f>IF(Tableau1[[#This Row],[STATUT DE REPONSE]]="TRAITE",MAX(0,Tableau1[[#This Row],[DELAI DE TRAITEMENT]]-Tableau1[[#This Row],[DELAI DE REPONSE]]),$X$1-Tableau1[[#This Row],[Enregistré le]])</f>
        <v>0</v>
      </c>
      <c r="U493" s="9" t="str">
        <f>IF(Tableau1[[#This Row],[DELAI DE SOUFFRANCE]]&gt;0,"Non conforme","Conforme")</f>
        <v>Conforme</v>
      </c>
      <c r="V493" s="9" t="str">
        <f>IF(Tableau1[[#This Row],[Type de courrier]]="Réclamation","Réclamation","")</f>
        <v/>
      </c>
      <c r="W493" s="4"/>
      <c r="X493"/>
      <c r="Y493"/>
    </row>
    <row r="494" spans="2:25" x14ac:dyDescent="0.25">
      <c r="B494" t="s">
        <v>21</v>
      </c>
      <c r="D494">
        <v>22005397</v>
      </c>
      <c r="E494" s="1">
        <v>44599</v>
      </c>
      <c r="F494" s="1">
        <v>44588</v>
      </c>
      <c r="I494" s="1">
        <v>44599</v>
      </c>
      <c r="J494" s="1">
        <v>44599</v>
      </c>
      <c r="L494" t="s">
        <v>11</v>
      </c>
      <c r="M494">
        <f>YEAR(Tableau1[[#This Row],[Enregistré le]])</f>
        <v>2022</v>
      </c>
      <c r="N494" s="9" t="str">
        <f t="shared" si="8"/>
        <v>Réponse</v>
      </c>
      <c r="O494" s="9">
        <f>Tableau1[[#This Row],[Attribué le]]-Tableau1[[#This Row],[Enregistré le]]</f>
        <v>0</v>
      </c>
      <c r="P494" s="3" t="str">
        <f>IF(Tableau1[[#This Row],[ATTRIBUTION]]="Appui","15",IF(Tableau1[[#This Row],[ATTRIBUTION]]="Réponse","30","0"))</f>
        <v>30</v>
      </c>
      <c r="Q494" s="9" t="str">
        <f>IF(OR((Tableau1[[#This Row],[Traité le]]&gt;0),(Tableau1[[#This Row],[A/R envoyé le]]&gt;0)),"TRAITE","NON TRAITE")</f>
        <v>TRAITE</v>
      </c>
      <c r="R494" s="9" t="str">
        <f>IF(AND(Tableau1[[#This Row],[ATTRIBUTION]]="Réponse",Tableau1[[#This Row],[A/R envoyé le]]&gt;0),"OUI"," ")</f>
        <v xml:space="preserve"> </v>
      </c>
      <c r="S49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494" s="9">
        <f>IF(Tableau1[[#This Row],[STATUT DE REPONSE]]="TRAITE",MAX(0,Tableau1[[#This Row],[DELAI DE TRAITEMENT]]-Tableau1[[#This Row],[DELAI DE REPONSE]]),$X$1-Tableau1[[#This Row],[Enregistré le]])</f>
        <v>0</v>
      </c>
      <c r="U494" s="9" t="str">
        <f>IF(Tableau1[[#This Row],[DELAI DE SOUFFRANCE]]&gt;0,"Non conforme","Conforme")</f>
        <v>Conforme</v>
      </c>
      <c r="V494" s="9" t="str">
        <f>IF(Tableau1[[#This Row],[Type de courrier]]="Réclamation","Réclamation","")</f>
        <v/>
      </c>
      <c r="W494" s="4"/>
      <c r="X494"/>
      <c r="Y494"/>
    </row>
    <row r="495" spans="2:25" x14ac:dyDescent="0.25">
      <c r="B495" t="s">
        <v>21</v>
      </c>
      <c r="D495">
        <v>22005404</v>
      </c>
      <c r="E495" s="1">
        <v>44599</v>
      </c>
      <c r="F495" s="1">
        <v>44585</v>
      </c>
      <c r="I495" s="1">
        <v>44599</v>
      </c>
      <c r="J495" s="1">
        <v>44599</v>
      </c>
      <c r="L495" t="s">
        <v>32</v>
      </c>
      <c r="M495">
        <f>YEAR(Tableau1[[#This Row],[Enregistré le]])</f>
        <v>2022</v>
      </c>
      <c r="N495" s="9" t="str">
        <f t="shared" si="8"/>
        <v>Info</v>
      </c>
      <c r="O495" s="9">
        <f>Tableau1[[#This Row],[Attribué le]]-Tableau1[[#This Row],[Enregistré le]]</f>
        <v>0</v>
      </c>
      <c r="P495" s="3" t="str">
        <f>IF(Tableau1[[#This Row],[ATTRIBUTION]]="Appui","15",IF(Tableau1[[#This Row],[ATTRIBUTION]]="Réponse","30","0"))</f>
        <v>0</v>
      </c>
      <c r="Q495" s="9" t="str">
        <f>IF(OR((Tableau1[[#This Row],[Traité le]]&gt;0),(Tableau1[[#This Row],[A/R envoyé le]]&gt;0)),"TRAITE","NON TRAITE")</f>
        <v>TRAITE</v>
      </c>
      <c r="R495" s="9" t="str">
        <f>IF(AND(Tableau1[[#This Row],[ATTRIBUTION]]="Réponse",Tableau1[[#This Row],[A/R envoyé le]]&gt;0),"OUI"," ")</f>
        <v xml:space="preserve"> </v>
      </c>
      <c r="S49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495" s="9">
        <f>IF(Tableau1[[#This Row],[STATUT DE REPONSE]]="TRAITE",MAX(0,Tableau1[[#This Row],[DELAI DE TRAITEMENT]]-Tableau1[[#This Row],[DELAI DE REPONSE]]),$X$1-Tableau1[[#This Row],[Enregistré le]])</f>
        <v>0</v>
      </c>
      <c r="U495" s="9" t="str">
        <f>IF(Tableau1[[#This Row],[DELAI DE SOUFFRANCE]]&gt;0,"Non conforme","Conforme")</f>
        <v>Conforme</v>
      </c>
      <c r="V495" s="9" t="str">
        <f>IF(Tableau1[[#This Row],[Type de courrier]]="Réclamation","Réclamation","")</f>
        <v/>
      </c>
      <c r="W495" s="4"/>
      <c r="X495"/>
      <c r="Y495"/>
    </row>
    <row r="496" spans="2:25" x14ac:dyDescent="0.25">
      <c r="B496" t="s">
        <v>21</v>
      </c>
      <c r="D496">
        <v>22005845</v>
      </c>
      <c r="E496" s="1">
        <v>44600</v>
      </c>
      <c r="F496" s="1">
        <v>44582</v>
      </c>
      <c r="I496" s="1">
        <v>44609</v>
      </c>
      <c r="J496" s="1">
        <v>44600</v>
      </c>
      <c r="L496" t="s">
        <v>11</v>
      </c>
      <c r="M496">
        <f>YEAR(Tableau1[[#This Row],[Enregistré le]])</f>
        <v>2022</v>
      </c>
      <c r="N496" s="9" t="str">
        <f t="shared" si="8"/>
        <v>Réponse</v>
      </c>
      <c r="O496" s="9">
        <f>Tableau1[[#This Row],[Attribué le]]-Tableau1[[#This Row],[Enregistré le]]</f>
        <v>0</v>
      </c>
      <c r="P496" s="3" t="str">
        <f>IF(Tableau1[[#This Row],[ATTRIBUTION]]="Appui","15",IF(Tableau1[[#This Row],[ATTRIBUTION]]="Réponse","30","0"))</f>
        <v>30</v>
      </c>
      <c r="Q496" s="9" t="str">
        <f>IF(OR((Tableau1[[#This Row],[Traité le]]&gt;0),(Tableau1[[#This Row],[A/R envoyé le]]&gt;0)),"TRAITE","NON TRAITE")</f>
        <v>TRAITE</v>
      </c>
      <c r="R496" s="9" t="str">
        <f>IF(AND(Tableau1[[#This Row],[ATTRIBUTION]]="Réponse",Tableau1[[#This Row],[A/R envoyé le]]&gt;0),"OUI"," ")</f>
        <v xml:space="preserve"> </v>
      </c>
      <c r="S49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9</v>
      </c>
      <c r="T496" s="9">
        <f>IF(Tableau1[[#This Row],[STATUT DE REPONSE]]="TRAITE",MAX(0,Tableau1[[#This Row],[DELAI DE TRAITEMENT]]-Tableau1[[#This Row],[DELAI DE REPONSE]]),$X$1-Tableau1[[#This Row],[Enregistré le]])</f>
        <v>0</v>
      </c>
      <c r="U496" s="9" t="str">
        <f>IF(Tableau1[[#This Row],[DELAI DE SOUFFRANCE]]&gt;0,"Non conforme","Conforme")</f>
        <v>Conforme</v>
      </c>
      <c r="V496" s="9" t="str">
        <f>IF(Tableau1[[#This Row],[Type de courrier]]="Réclamation","Réclamation","")</f>
        <v/>
      </c>
      <c r="W496" s="4"/>
      <c r="X496"/>
      <c r="Y496"/>
    </row>
    <row r="497" spans="2:25" x14ac:dyDescent="0.25">
      <c r="B497" t="s">
        <v>21</v>
      </c>
      <c r="D497">
        <v>22005960</v>
      </c>
      <c r="E497" s="1">
        <v>44601</v>
      </c>
      <c r="F497" s="1">
        <v>44600</v>
      </c>
      <c r="I497" s="1">
        <v>44602</v>
      </c>
      <c r="J497" s="1">
        <v>44601</v>
      </c>
      <c r="L497" t="s">
        <v>11</v>
      </c>
      <c r="M497">
        <f>YEAR(Tableau1[[#This Row],[Enregistré le]])</f>
        <v>2022</v>
      </c>
      <c r="N497" s="9" t="str">
        <f t="shared" si="8"/>
        <v>Réponse</v>
      </c>
      <c r="O497" s="9">
        <f>Tableau1[[#This Row],[Attribué le]]-Tableau1[[#This Row],[Enregistré le]]</f>
        <v>0</v>
      </c>
      <c r="P497" s="3" t="str">
        <f>IF(Tableau1[[#This Row],[ATTRIBUTION]]="Appui","15",IF(Tableau1[[#This Row],[ATTRIBUTION]]="Réponse","30","0"))</f>
        <v>30</v>
      </c>
      <c r="Q497" s="9" t="str">
        <f>IF(OR((Tableau1[[#This Row],[Traité le]]&gt;0),(Tableau1[[#This Row],[A/R envoyé le]]&gt;0)),"TRAITE","NON TRAITE")</f>
        <v>TRAITE</v>
      </c>
      <c r="R497" s="9" t="str">
        <f>IF(AND(Tableau1[[#This Row],[ATTRIBUTION]]="Réponse",Tableau1[[#This Row],[A/R envoyé le]]&gt;0),"OUI"," ")</f>
        <v xml:space="preserve"> </v>
      </c>
      <c r="S49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497" s="9">
        <f>IF(Tableau1[[#This Row],[STATUT DE REPONSE]]="TRAITE",MAX(0,Tableau1[[#This Row],[DELAI DE TRAITEMENT]]-Tableau1[[#This Row],[DELAI DE REPONSE]]),$X$1-Tableau1[[#This Row],[Enregistré le]])</f>
        <v>0</v>
      </c>
      <c r="U497" s="9" t="str">
        <f>IF(Tableau1[[#This Row],[DELAI DE SOUFFRANCE]]&gt;0,"Non conforme","Conforme")</f>
        <v>Conforme</v>
      </c>
      <c r="V497" s="9" t="str">
        <f>IF(Tableau1[[#This Row],[Type de courrier]]="Réclamation","Réclamation","")</f>
        <v/>
      </c>
      <c r="W497" s="4"/>
      <c r="X497"/>
      <c r="Y497"/>
    </row>
    <row r="498" spans="2:25" x14ac:dyDescent="0.25">
      <c r="B498" t="s">
        <v>21</v>
      </c>
      <c r="D498">
        <v>22005981</v>
      </c>
      <c r="E498" s="1">
        <v>44601</v>
      </c>
      <c r="F498" s="1">
        <v>44599</v>
      </c>
      <c r="I498" s="1">
        <v>44621</v>
      </c>
      <c r="J498" s="1">
        <v>44621</v>
      </c>
      <c r="L498" t="s">
        <v>11</v>
      </c>
      <c r="M498">
        <f>YEAR(Tableau1[[#This Row],[Enregistré le]])</f>
        <v>2022</v>
      </c>
      <c r="N498" s="9" t="str">
        <f t="shared" si="8"/>
        <v>Réponse</v>
      </c>
      <c r="O498" s="9">
        <f>Tableau1[[#This Row],[Attribué le]]-Tableau1[[#This Row],[Enregistré le]]</f>
        <v>20</v>
      </c>
      <c r="P498" s="3" t="str">
        <f>IF(Tableau1[[#This Row],[ATTRIBUTION]]="Appui","15",IF(Tableau1[[#This Row],[ATTRIBUTION]]="Réponse","30","0"))</f>
        <v>30</v>
      </c>
      <c r="Q498" s="9" t="str">
        <f>IF(OR((Tableau1[[#This Row],[Traité le]]&gt;0),(Tableau1[[#This Row],[A/R envoyé le]]&gt;0)),"TRAITE","NON TRAITE")</f>
        <v>TRAITE</v>
      </c>
      <c r="R498" s="9" t="str">
        <f>IF(AND(Tableau1[[#This Row],[ATTRIBUTION]]="Réponse",Tableau1[[#This Row],[A/R envoyé le]]&gt;0),"OUI"," ")</f>
        <v xml:space="preserve"> </v>
      </c>
      <c r="S49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20</v>
      </c>
      <c r="T498" s="9">
        <f>IF(Tableau1[[#This Row],[STATUT DE REPONSE]]="TRAITE",MAX(0,Tableau1[[#This Row],[DELAI DE TRAITEMENT]]-Tableau1[[#This Row],[DELAI DE REPONSE]]),$X$1-Tableau1[[#This Row],[Enregistré le]])</f>
        <v>0</v>
      </c>
      <c r="U498" s="9" t="str">
        <f>IF(Tableau1[[#This Row],[DELAI DE SOUFFRANCE]]&gt;0,"Non conforme","Conforme")</f>
        <v>Conforme</v>
      </c>
      <c r="V498" s="9" t="str">
        <f>IF(Tableau1[[#This Row],[Type de courrier]]="Réclamation","Réclamation","")</f>
        <v/>
      </c>
      <c r="W498" s="4"/>
      <c r="X498"/>
      <c r="Y498"/>
    </row>
    <row r="499" spans="2:25" x14ac:dyDescent="0.25">
      <c r="B499" t="s">
        <v>21</v>
      </c>
      <c r="D499">
        <v>22006221</v>
      </c>
      <c r="E499" s="1">
        <v>44602</v>
      </c>
      <c r="F499" s="1">
        <v>44580</v>
      </c>
      <c r="H499" t="s">
        <v>29</v>
      </c>
      <c r="I499" s="1">
        <v>44673</v>
      </c>
      <c r="J499" s="1">
        <v>44657</v>
      </c>
      <c r="L499" t="s">
        <v>11</v>
      </c>
      <c r="M499">
        <f>YEAR(Tableau1[[#This Row],[Enregistré le]])</f>
        <v>2022</v>
      </c>
      <c r="N499" s="9" t="str">
        <f t="shared" si="8"/>
        <v>Réponse</v>
      </c>
      <c r="O499" s="9">
        <f>Tableau1[[#This Row],[Attribué le]]-Tableau1[[#This Row],[Enregistré le]]</f>
        <v>55</v>
      </c>
      <c r="P499" s="3" t="str">
        <f>IF(Tableau1[[#This Row],[ATTRIBUTION]]="Appui","15",IF(Tableau1[[#This Row],[ATTRIBUTION]]="Réponse","30","0"))</f>
        <v>30</v>
      </c>
      <c r="Q499" s="9" t="str">
        <f>IF(OR((Tableau1[[#This Row],[Traité le]]&gt;0),(Tableau1[[#This Row],[A/R envoyé le]]&gt;0)),"TRAITE","NON TRAITE")</f>
        <v>TRAITE</v>
      </c>
      <c r="R499" s="9" t="str">
        <f>IF(AND(Tableau1[[#This Row],[ATTRIBUTION]]="Réponse",Tableau1[[#This Row],[A/R envoyé le]]&gt;0),"OUI"," ")</f>
        <v xml:space="preserve"> </v>
      </c>
      <c r="S49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16</v>
      </c>
      <c r="T499" s="9">
        <f>IF(Tableau1[[#This Row],[STATUT DE REPONSE]]="TRAITE",MAX(0,Tableau1[[#This Row],[DELAI DE TRAITEMENT]]-Tableau1[[#This Row],[DELAI DE REPONSE]]),$X$1-Tableau1[[#This Row],[Enregistré le]])</f>
        <v>0</v>
      </c>
      <c r="U499" s="9" t="str">
        <f>IF(Tableau1[[#This Row],[DELAI DE SOUFFRANCE]]&gt;0,"Non conforme","Conforme")</f>
        <v>Conforme</v>
      </c>
      <c r="V499" s="9" t="str">
        <f>IF(Tableau1[[#This Row],[Type de courrier]]="Réclamation","Réclamation","")</f>
        <v>Réclamation</v>
      </c>
      <c r="W499" s="4"/>
      <c r="X499"/>
      <c r="Y499"/>
    </row>
    <row r="500" spans="2:25" x14ac:dyDescent="0.25">
      <c r="B500" t="s">
        <v>21</v>
      </c>
      <c r="D500">
        <v>22006356</v>
      </c>
      <c r="E500" s="1">
        <v>44603</v>
      </c>
      <c r="F500" s="1">
        <v>44594</v>
      </c>
      <c r="I500" s="1">
        <v>44629</v>
      </c>
      <c r="J500" s="1">
        <v>44603</v>
      </c>
      <c r="L500" t="s">
        <v>11</v>
      </c>
      <c r="M500">
        <f>YEAR(Tableau1[[#This Row],[Enregistré le]])</f>
        <v>2022</v>
      </c>
      <c r="N500" s="9" t="str">
        <f t="shared" si="8"/>
        <v>Réponse</v>
      </c>
      <c r="O500" s="9">
        <f>Tableau1[[#This Row],[Attribué le]]-Tableau1[[#This Row],[Enregistré le]]</f>
        <v>0</v>
      </c>
      <c r="P500" s="3" t="str">
        <f>IF(Tableau1[[#This Row],[ATTRIBUTION]]="Appui","15",IF(Tableau1[[#This Row],[ATTRIBUTION]]="Réponse","30","0"))</f>
        <v>30</v>
      </c>
      <c r="Q500" s="9" t="str">
        <f>IF(OR((Tableau1[[#This Row],[Traité le]]&gt;0),(Tableau1[[#This Row],[A/R envoyé le]]&gt;0)),"TRAITE","NON TRAITE")</f>
        <v>TRAITE</v>
      </c>
      <c r="R500" s="9" t="str">
        <f>IF(AND(Tableau1[[#This Row],[ATTRIBUTION]]="Réponse",Tableau1[[#This Row],[A/R envoyé le]]&gt;0),"OUI"," ")</f>
        <v xml:space="preserve"> </v>
      </c>
      <c r="S50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26</v>
      </c>
      <c r="T500" s="9">
        <f>IF(Tableau1[[#This Row],[STATUT DE REPONSE]]="TRAITE",MAX(0,Tableau1[[#This Row],[DELAI DE TRAITEMENT]]-Tableau1[[#This Row],[DELAI DE REPONSE]]),$X$1-Tableau1[[#This Row],[Enregistré le]])</f>
        <v>0</v>
      </c>
      <c r="U500" s="9" t="str">
        <f>IF(Tableau1[[#This Row],[DELAI DE SOUFFRANCE]]&gt;0,"Non conforme","Conforme")</f>
        <v>Conforme</v>
      </c>
      <c r="V500" s="9" t="str">
        <f>IF(Tableau1[[#This Row],[Type de courrier]]="Réclamation","Réclamation","")</f>
        <v/>
      </c>
      <c r="W500" s="4"/>
      <c r="X500"/>
      <c r="Y500"/>
    </row>
    <row r="501" spans="2:25" x14ac:dyDescent="0.25">
      <c r="B501" t="s">
        <v>21</v>
      </c>
      <c r="D501">
        <v>22006358</v>
      </c>
      <c r="E501" s="1">
        <v>44603</v>
      </c>
      <c r="F501" s="1">
        <v>44595</v>
      </c>
      <c r="I501" s="1">
        <v>44645</v>
      </c>
      <c r="J501" s="1">
        <v>44603</v>
      </c>
      <c r="L501" t="s">
        <v>11</v>
      </c>
      <c r="M501">
        <f>YEAR(Tableau1[[#This Row],[Enregistré le]])</f>
        <v>2022</v>
      </c>
      <c r="N501" s="9" t="str">
        <f t="shared" si="8"/>
        <v>Réponse</v>
      </c>
      <c r="O501" s="9">
        <f>Tableau1[[#This Row],[Attribué le]]-Tableau1[[#This Row],[Enregistré le]]</f>
        <v>0</v>
      </c>
      <c r="P501" s="3" t="str">
        <f>IF(Tableau1[[#This Row],[ATTRIBUTION]]="Appui","15",IF(Tableau1[[#This Row],[ATTRIBUTION]]="Réponse","30","0"))</f>
        <v>30</v>
      </c>
      <c r="Q501" s="9" t="str">
        <f>IF(OR((Tableau1[[#This Row],[Traité le]]&gt;0),(Tableau1[[#This Row],[A/R envoyé le]]&gt;0)),"TRAITE","NON TRAITE")</f>
        <v>TRAITE</v>
      </c>
      <c r="R501" s="9" t="str">
        <f>IF(AND(Tableau1[[#This Row],[ATTRIBUTION]]="Réponse",Tableau1[[#This Row],[A/R envoyé le]]&gt;0),"OUI"," ")</f>
        <v xml:space="preserve"> </v>
      </c>
      <c r="S50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42</v>
      </c>
      <c r="T501" s="9">
        <f>IF(Tableau1[[#This Row],[STATUT DE REPONSE]]="TRAITE",MAX(0,Tableau1[[#This Row],[DELAI DE TRAITEMENT]]-Tableau1[[#This Row],[DELAI DE REPONSE]]),$X$1-Tableau1[[#This Row],[Enregistré le]])</f>
        <v>12</v>
      </c>
      <c r="U501" s="9" t="str">
        <f>IF(Tableau1[[#This Row],[DELAI DE SOUFFRANCE]]&gt;0,"Non conforme","Conforme")</f>
        <v>Non conforme</v>
      </c>
      <c r="V501" s="9" t="str">
        <f>IF(Tableau1[[#This Row],[Type de courrier]]="Réclamation","Réclamation","")</f>
        <v/>
      </c>
      <c r="W501" s="4"/>
      <c r="X501"/>
      <c r="Y501"/>
    </row>
    <row r="502" spans="2:25" x14ac:dyDescent="0.25">
      <c r="B502" t="s">
        <v>21</v>
      </c>
      <c r="D502">
        <v>22006359</v>
      </c>
      <c r="E502" s="1">
        <v>44603</v>
      </c>
      <c r="F502" s="1">
        <v>44595</v>
      </c>
      <c r="I502" s="1">
        <v>44650</v>
      </c>
      <c r="J502" s="1">
        <v>44603</v>
      </c>
      <c r="L502" t="s">
        <v>11</v>
      </c>
      <c r="M502">
        <f>YEAR(Tableau1[[#This Row],[Enregistré le]])</f>
        <v>2022</v>
      </c>
      <c r="N502" s="9" t="str">
        <f t="shared" si="8"/>
        <v>Réponse</v>
      </c>
      <c r="O502" s="9">
        <f>Tableau1[[#This Row],[Attribué le]]-Tableau1[[#This Row],[Enregistré le]]</f>
        <v>0</v>
      </c>
      <c r="P502" s="3" t="str">
        <f>IF(Tableau1[[#This Row],[ATTRIBUTION]]="Appui","15",IF(Tableau1[[#This Row],[ATTRIBUTION]]="Réponse","30","0"))</f>
        <v>30</v>
      </c>
      <c r="Q502" s="9" t="str">
        <f>IF(OR((Tableau1[[#This Row],[Traité le]]&gt;0),(Tableau1[[#This Row],[A/R envoyé le]]&gt;0)),"TRAITE","NON TRAITE")</f>
        <v>TRAITE</v>
      </c>
      <c r="R502" s="9" t="str">
        <f>IF(AND(Tableau1[[#This Row],[ATTRIBUTION]]="Réponse",Tableau1[[#This Row],[A/R envoyé le]]&gt;0),"OUI"," ")</f>
        <v xml:space="preserve"> </v>
      </c>
      <c r="S50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47</v>
      </c>
      <c r="T502" s="9">
        <f>IF(Tableau1[[#This Row],[STATUT DE REPONSE]]="TRAITE",MAX(0,Tableau1[[#This Row],[DELAI DE TRAITEMENT]]-Tableau1[[#This Row],[DELAI DE REPONSE]]),$X$1-Tableau1[[#This Row],[Enregistré le]])</f>
        <v>17</v>
      </c>
      <c r="U502" s="9" t="str">
        <f>IF(Tableau1[[#This Row],[DELAI DE SOUFFRANCE]]&gt;0,"Non conforme","Conforme")</f>
        <v>Non conforme</v>
      </c>
      <c r="V502" s="9" t="str">
        <f>IF(Tableau1[[#This Row],[Type de courrier]]="Réclamation","Réclamation","")</f>
        <v/>
      </c>
      <c r="W502" s="4"/>
      <c r="X502"/>
      <c r="Y502"/>
    </row>
    <row r="503" spans="2:25" x14ac:dyDescent="0.25">
      <c r="B503" t="s">
        <v>21</v>
      </c>
      <c r="D503">
        <v>22006596</v>
      </c>
      <c r="E503" s="1">
        <v>44606</v>
      </c>
      <c r="F503" s="1">
        <v>44589</v>
      </c>
      <c r="I503" s="1">
        <v>44606</v>
      </c>
      <c r="J503" s="1">
        <v>44606</v>
      </c>
      <c r="L503" t="s">
        <v>12</v>
      </c>
      <c r="M503">
        <f>YEAR(Tableau1[[#This Row],[Enregistré le]])</f>
        <v>2022</v>
      </c>
      <c r="N503" s="9" t="str">
        <f t="shared" si="8"/>
        <v>Réponse</v>
      </c>
      <c r="O503" s="9">
        <f>Tableau1[[#This Row],[Attribué le]]-Tableau1[[#This Row],[Enregistré le]]</f>
        <v>0</v>
      </c>
      <c r="P503" s="3" t="str">
        <f>IF(Tableau1[[#This Row],[ATTRIBUTION]]="Appui","15",IF(Tableau1[[#This Row],[ATTRIBUTION]]="Réponse","30","0"))</f>
        <v>30</v>
      </c>
      <c r="Q503" s="9" t="str">
        <f>IF(OR((Tableau1[[#This Row],[Traité le]]&gt;0),(Tableau1[[#This Row],[A/R envoyé le]]&gt;0)),"TRAITE","NON TRAITE")</f>
        <v>TRAITE</v>
      </c>
      <c r="R503" s="9" t="str">
        <f>IF(AND(Tableau1[[#This Row],[ATTRIBUTION]]="Réponse",Tableau1[[#This Row],[A/R envoyé le]]&gt;0),"OUI"," ")</f>
        <v xml:space="preserve"> </v>
      </c>
      <c r="S50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503" s="9">
        <f>IF(Tableau1[[#This Row],[STATUT DE REPONSE]]="TRAITE",MAX(0,Tableau1[[#This Row],[DELAI DE TRAITEMENT]]-Tableau1[[#This Row],[DELAI DE REPONSE]]),$X$1-Tableau1[[#This Row],[Enregistré le]])</f>
        <v>0</v>
      </c>
      <c r="U503" s="9" t="str">
        <f>IF(Tableau1[[#This Row],[DELAI DE SOUFFRANCE]]&gt;0,"Non conforme","Conforme")</f>
        <v>Conforme</v>
      </c>
      <c r="V503" s="9" t="str">
        <f>IF(Tableau1[[#This Row],[Type de courrier]]="Réclamation","Réclamation","")</f>
        <v/>
      </c>
      <c r="W503" s="4"/>
      <c r="X503"/>
      <c r="Y503"/>
    </row>
    <row r="504" spans="2:25" x14ac:dyDescent="0.25">
      <c r="B504" t="s">
        <v>21</v>
      </c>
      <c r="D504">
        <v>22006619</v>
      </c>
      <c r="E504" s="1">
        <v>44606</v>
      </c>
      <c r="F504" s="1">
        <v>44565</v>
      </c>
      <c r="I504" s="1">
        <v>44606</v>
      </c>
      <c r="J504" s="1">
        <v>44606</v>
      </c>
      <c r="L504" t="s">
        <v>12</v>
      </c>
      <c r="M504">
        <f>YEAR(Tableau1[[#This Row],[Enregistré le]])</f>
        <v>2022</v>
      </c>
      <c r="N504" s="9" t="str">
        <f t="shared" ref="N504:N567" si="9">IF(OR(L504="Appui",L504="Elément de réponse"),"Appui",IF(L504="Information","Info","Réponse"))</f>
        <v>Réponse</v>
      </c>
      <c r="O504" s="9">
        <f>Tableau1[[#This Row],[Attribué le]]-Tableau1[[#This Row],[Enregistré le]]</f>
        <v>0</v>
      </c>
      <c r="P504" s="3" t="str">
        <f>IF(Tableau1[[#This Row],[ATTRIBUTION]]="Appui","15",IF(Tableau1[[#This Row],[ATTRIBUTION]]="Réponse","30","0"))</f>
        <v>30</v>
      </c>
      <c r="Q504" s="9" t="str">
        <f>IF(OR((Tableau1[[#This Row],[Traité le]]&gt;0),(Tableau1[[#This Row],[A/R envoyé le]]&gt;0)),"TRAITE","NON TRAITE")</f>
        <v>TRAITE</v>
      </c>
      <c r="R504" s="9" t="str">
        <f>IF(AND(Tableau1[[#This Row],[ATTRIBUTION]]="Réponse",Tableau1[[#This Row],[A/R envoyé le]]&gt;0),"OUI"," ")</f>
        <v xml:space="preserve"> </v>
      </c>
      <c r="S50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504" s="9">
        <f>IF(Tableau1[[#This Row],[STATUT DE REPONSE]]="TRAITE",MAX(0,Tableau1[[#This Row],[DELAI DE TRAITEMENT]]-Tableau1[[#This Row],[DELAI DE REPONSE]]),$X$1-Tableau1[[#This Row],[Enregistré le]])</f>
        <v>0</v>
      </c>
      <c r="U504" s="9" t="str">
        <f>IF(Tableau1[[#This Row],[DELAI DE SOUFFRANCE]]&gt;0,"Non conforme","Conforme")</f>
        <v>Conforme</v>
      </c>
      <c r="V504" s="9" t="str">
        <f>IF(Tableau1[[#This Row],[Type de courrier]]="Réclamation","Réclamation","")</f>
        <v/>
      </c>
      <c r="W504" s="4"/>
      <c r="X504"/>
      <c r="Y504"/>
    </row>
    <row r="505" spans="2:25" x14ac:dyDescent="0.25">
      <c r="B505" t="s">
        <v>21</v>
      </c>
      <c r="D505">
        <v>22006628</v>
      </c>
      <c r="E505" s="1">
        <v>44606</v>
      </c>
      <c r="F505" s="1">
        <v>44596</v>
      </c>
      <c r="I505" s="1">
        <v>44606</v>
      </c>
      <c r="J505" s="1">
        <v>44606</v>
      </c>
      <c r="L505" t="s">
        <v>32</v>
      </c>
      <c r="M505">
        <f>YEAR(Tableau1[[#This Row],[Enregistré le]])</f>
        <v>2022</v>
      </c>
      <c r="N505" s="9" t="str">
        <f t="shared" si="9"/>
        <v>Info</v>
      </c>
      <c r="O505" s="9">
        <f>Tableau1[[#This Row],[Attribué le]]-Tableau1[[#This Row],[Enregistré le]]</f>
        <v>0</v>
      </c>
      <c r="P505" s="3" t="str">
        <f>IF(Tableau1[[#This Row],[ATTRIBUTION]]="Appui","15",IF(Tableau1[[#This Row],[ATTRIBUTION]]="Réponse","30","0"))</f>
        <v>0</v>
      </c>
      <c r="Q505" s="9" t="str">
        <f>IF(OR((Tableau1[[#This Row],[Traité le]]&gt;0),(Tableau1[[#This Row],[A/R envoyé le]]&gt;0)),"TRAITE","NON TRAITE")</f>
        <v>TRAITE</v>
      </c>
      <c r="R505" s="9" t="str">
        <f>IF(AND(Tableau1[[#This Row],[ATTRIBUTION]]="Réponse",Tableau1[[#This Row],[A/R envoyé le]]&gt;0),"OUI"," ")</f>
        <v xml:space="preserve"> </v>
      </c>
      <c r="S50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505" s="9">
        <f>IF(Tableau1[[#This Row],[STATUT DE REPONSE]]="TRAITE",MAX(0,Tableau1[[#This Row],[DELAI DE TRAITEMENT]]-Tableau1[[#This Row],[DELAI DE REPONSE]]),$X$1-Tableau1[[#This Row],[Enregistré le]])</f>
        <v>0</v>
      </c>
      <c r="U505" s="9" t="str">
        <f>IF(Tableau1[[#This Row],[DELAI DE SOUFFRANCE]]&gt;0,"Non conforme","Conforme")</f>
        <v>Conforme</v>
      </c>
      <c r="V505" s="9" t="str">
        <f>IF(Tableau1[[#This Row],[Type de courrier]]="Réclamation","Réclamation","")</f>
        <v/>
      </c>
      <c r="W505" s="4"/>
      <c r="X505"/>
      <c r="Y505"/>
    </row>
    <row r="506" spans="2:25" x14ac:dyDescent="0.25">
      <c r="B506" t="s">
        <v>21</v>
      </c>
      <c r="D506">
        <v>22006777</v>
      </c>
      <c r="E506" s="1">
        <v>44607</v>
      </c>
      <c r="F506" s="1">
        <v>44602</v>
      </c>
      <c r="I506" s="1">
        <v>44628</v>
      </c>
      <c r="J506" s="1">
        <v>44614</v>
      </c>
      <c r="L506" t="s">
        <v>11</v>
      </c>
      <c r="M506">
        <f>YEAR(Tableau1[[#This Row],[Enregistré le]])</f>
        <v>2022</v>
      </c>
      <c r="N506" s="9" t="str">
        <f t="shared" si="9"/>
        <v>Réponse</v>
      </c>
      <c r="O506" s="9">
        <f>Tableau1[[#This Row],[Attribué le]]-Tableau1[[#This Row],[Enregistré le]]</f>
        <v>7</v>
      </c>
      <c r="P506" s="3" t="str">
        <f>IF(Tableau1[[#This Row],[ATTRIBUTION]]="Appui","15",IF(Tableau1[[#This Row],[ATTRIBUTION]]="Réponse","30","0"))</f>
        <v>30</v>
      </c>
      <c r="Q506" s="9" t="str">
        <f>IF(OR((Tableau1[[#This Row],[Traité le]]&gt;0),(Tableau1[[#This Row],[A/R envoyé le]]&gt;0)),"TRAITE","NON TRAITE")</f>
        <v>TRAITE</v>
      </c>
      <c r="R506" s="9" t="str">
        <f>IF(AND(Tableau1[[#This Row],[ATTRIBUTION]]="Réponse",Tableau1[[#This Row],[A/R envoyé le]]&gt;0),"OUI"," ")</f>
        <v xml:space="preserve"> </v>
      </c>
      <c r="S50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14</v>
      </c>
      <c r="T506" s="9">
        <f>IF(Tableau1[[#This Row],[STATUT DE REPONSE]]="TRAITE",MAX(0,Tableau1[[#This Row],[DELAI DE TRAITEMENT]]-Tableau1[[#This Row],[DELAI DE REPONSE]]),$X$1-Tableau1[[#This Row],[Enregistré le]])</f>
        <v>0</v>
      </c>
      <c r="U506" s="9" t="str">
        <f>IF(Tableau1[[#This Row],[DELAI DE SOUFFRANCE]]&gt;0,"Non conforme","Conforme")</f>
        <v>Conforme</v>
      </c>
      <c r="V506" s="9" t="str">
        <f>IF(Tableau1[[#This Row],[Type de courrier]]="Réclamation","Réclamation","")</f>
        <v/>
      </c>
      <c r="W506" s="4"/>
      <c r="X506"/>
      <c r="Y506"/>
    </row>
    <row r="507" spans="2:25" x14ac:dyDescent="0.25">
      <c r="B507" t="s">
        <v>21</v>
      </c>
      <c r="D507">
        <v>22006794</v>
      </c>
      <c r="E507" s="1">
        <v>44607</v>
      </c>
      <c r="F507" s="1">
        <v>44607</v>
      </c>
      <c r="I507" s="1">
        <v>44628</v>
      </c>
      <c r="J507" s="1">
        <v>44917</v>
      </c>
      <c r="L507" t="s">
        <v>11</v>
      </c>
      <c r="M507">
        <f>YEAR(Tableau1[[#This Row],[Enregistré le]])</f>
        <v>2022</v>
      </c>
      <c r="N507" s="9" t="str">
        <f t="shared" si="9"/>
        <v>Réponse</v>
      </c>
      <c r="O507" s="9">
        <f>Tableau1[[#This Row],[Attribué le]]-Tableau1[[#This Row],[Enregistré le]]</f>
        <v>310</v>
      </c>
      <c r="P507" s="3" t="str">
        <f>IF(Tableau1[[#This Row],[ATTRIBUTION]]="Appui","15",IF(Tableau1[[#This Row],[ATTRIBUTION]]="Réponse","30","0"))</f>
        <v>30</v>
      </c>
      <c r="Q507" s="9" t="str">
        <f>IF(OR((Tableau1[[#This Row],[Traité le]]&gt;0),(Tableau1[[#This Row],[A/R envoyé le]]&gt;0)),"TRAITE","NON TRAITE")</f>
        <v>TRAITE</v>
      </c>
      <c r="R507" s="9" t="str">
        <f>IF(AND(Tableau1[[#This Row],[ATTRIBUTION]]="Réponse",Tableau1[[#This Row],[A/R envoyé le]]&gt;0),"OUI"," ")</f>
        <v xml:space="preserve"> </v>
      </c>
      <c r="S50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21</v>
      </c>
      <c r="T507" s="9">
        <f>IF(Tableau1[[#This Row],[STATUT DE REPONSE]]="TRAITE",MAX(0,Tableau1[[#This Row],[DELAI DE TRAITEMENT]]-Tableau1[[#This Row],[DELAI DE REPONSE]]),$X$1-Tableau1[[#This Row],[Enregistré le]])</f>
        <v>0</v>
      </c>
      <c r="U507" s="9" t="str">
        <f>IF(Tableau1[[#This Row],[DELAI DE SOUFFRANCE]]&gt;0,"Non conforme","Conforme")</f>
        <v>Conforme</v>
      </c>
      <c r="V507" s="9" t="str">
        <f>IF(Tableau1[[#This Row],[Type de courrier]]="Réclamation","Réclamation","")</f>
        <v/>
      </c>
      <c r="W507" s="4"/>
      <c r="X507"/>
      <c r="Y507"/>
    </row>
    <row r="508" spans="2:25" x14ac:dyDescent="0.25">
      <c r="B508" t="s">
        <v>21</v>
      </c>
      <c r="D508">
        <v>22007087</v>
      </c>
      <c r="E508" s="1">
        <v>44608</v>
      </c>
      <c r="F508" s="1">
        <v>44599</v>
      </c>
      <c r="I508" s="1">
        <v>44630</v>
      </c>
      <c r="J508" s="1">
        <v>44608</v>
      </c>
      <c r="L508" t="s">
        <v>12</v>
      </c>
      <c r="M508">
        <f>YEAR(Tableau1[[#This Row],[Enregistré le]])</f>
        <v>2022</v>
      </c>
      <c r="N508" s="9" t="str">
        <f t="shared" si="9"/>
        <v>Réponse</v>
      </c>
      <c r="O508" s="9">
        <f>Tableau1[[#This Row],[Attribué le]]-Tableau1[[#This Row],[Enregistré le]]</f>
        <v>0</v>
      </c>
      <c r="P508" s="3" t="str">
        <f>IF(Tableau1[[#This Row],[ATTRIBUTION]]="Appui","15",IF(Tableau1[[#This Row],[ATTRIBUTION]]="Réponse","30","0"))</f>
        <v>30</v>
      </c>
      <c r="Q508" s="9" t="str">
        <f>IF(OR((Tableau1[[#This Row],[Traité le]]&gt;0),(Tableau1[[#This Row],[A/R envoyé le]]&gt;0)),"TRAITE","NON TRAITE")</f>
        <v>TRAITE</v>
      </c>
      <c r="R508" s="9" t="str">
        <f>IF(AND(Tableau1[[#This Row],[ATTRIBUTION]]="Réponse",Tableau1[[#This Row],[A/R envoyé le]]&gt;0),"OUI"," ")</f>
        <v xml:space="preserve"> </v>
      </c>
      <c r="S50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22</v>
      </c>
      <c r="T508" s="9">
        <f>IF(Tableau1[[#This Row],[STATUT DE REPONSE]]="TRAITE",MAX(0,Tableau1[[#This Row],[DELAI DE TRAITEMENT]]-Tableau1[[#This Row],[DELAI DE REPONSE]]),$X$1-Tableau1[[#This Row],[Enregistré le]])</f>
        <v>0</v>
      </c>
      <c r="U508" s="9" t="str">
        <f>IF(Tableau1[[#This Row],[DELAI DE SOUFFRANCE]]&gt;0,"Non conforme","Conforme")</f>
        <v>Conforme</v>
      </c>
      <c r="V508" s="9" t="str">
        <f>IF(Tableau1[[#This Row],[Type de courrier]]="Réclamation","Réclamation","")</f>
        <v/>
      </c>
      <c r="W508" s="4"/>
      <c r="X508"/>
      <c r="Y508"/>
    </row>
    <row r="509" spans="2:25" x14ac:dyDescent="0.25">
      <c r="B509" t="s">
        <v>21</v>
      </c>
      <c r="D509">
        <v>22007363</v>
      </c>
      <c r="E509" s="1">
        <v>44609</v>
      </c>
      <c r="F509" s="1">
        <v>44581</v>
      </c>
      <c r="I509" s="1">
        <v>44609</v>
      </c>
      <c r="J509" s="1">
        <v>44609</v>
      </c>
      <c r="L509" t="s">
        <v>32</v>
      </c>
      <c r="M509">
        <f>YEAR(Tableau1[[#This Row],[Enregistré le]])</f>
        <v>2022</v>
      </c>
      <c r="N509" s="9" t="str">
        <f t="shared" si="9"/>
        <v>Info</v>
      </c>
      <c r="O509" s="9">
        <f>Tableau1[[#This Row],[Attribué le]]-Tableau1[[#This Row],[Enregistré le]]</f>
        <v>0</v>
      </c>
      <c r="P509" s="3" t="str">
        <f>IF(Tableau1[[#This Row],[ATTRIBUTION]]="Appui","15",IF(Tableau1[[#This Row],[ATTRIBUTION]]="Réponse","30","0"))</f>
        <v>0</v>
      </c>
      <c r="Q509" s="9" t="str">
        <f>IF(OR((Tableau1[[#This Row],[Traité le]]&gt;0),(Tableau1[[#This Row],[A/R envoyé le]]&gt;0)),"TRAITE","NON TRAITE")</f>
        <v>TRAITE</v>
      </c>
      <c r="R509" s="9" t="str">
        <f>IF(AND(Tableau1[[#This Row],[ATTRIBUTION]]="Réponse",Tableau1[[#This Row],[A/R envoyé le]]&gt;0),"OUI"," ")</f>
        <v xml:space="preserve"> </v>
      </c>
      <c r="S50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509" s="9">
        <f>IF(Tableau1[[#This Row],[STATUT DE REPONSE]]="TRAITE",MAX(0,Tableau1[[#This Row],[DELAI DE TRAITEMENT]]-Tableau1[[#This Row],[DELAI DE REPONSE]]),$X$1-Tableau1[[#This Row],[Enregistré le]])</f>
        <v>0</v>
      </c>
      <c r="U509" s="9" t="str">
        <f>IF(Tableau1[[#This Row],[DELAI DE SOUFFRANCE]]&gt;0,"Non conforme","Conforme")</f>
        <v>Conforme</v>
      </c>
      <c r="V509" s="9" t="str">
        <f>IF(Tableau1[[#This Row],[Type de courrier]]="Réclamation","Réclamation","")</f>
        <v/>
      </c>
      <c r="W509" s="4"/>
      <c r="X509"/>
      <c r="Y509"/>
    </row>
    <row r="510" spans="2:25" x14ac:dyDescent="0.25">
      <c r="B510" t="s">
        <v>21</v>
      </c>
      <c r="D510">
        <v>22007388</v>
      </c>
      <c r="E510" s="1">
        <v>44609</v>
      </c>
      <c r="F510" s="1">
        <v>44595</v>
      </c>
      <c r="G510" s="1">
        <v>44746</v>
      </c>
      <c r="I510" s="1">
        <v>44746</v>
      </c>
      <c r="J510" s="1">
        <v>44609</v>
      </c>
      <c r="L510" t="s">
        <v>11</v>
      </c>
      <c r="M510">
        <f>YEAR(Tableau1[[#This Row],[Enregistré le]])</f>
        <v>2022</v>
      </c>
      <c r="N510" s="9" t="str">
        <f t="shared" si="9"/>
        <v>Réponse</v>
      </c>
      <c r="O510" s="9">
        <f>Tableau1[[#This Row],[Attribué le]]-Tableau1[[#This Row],[Enregistré le]]</f>
        <v>0</v>
      </c>
      <c r="P510" s="3" t="str">
        <f>IF(Tableau1[[#This Row],[ATTRIBUTION]]="Appui","15",IF(Tableau1[[#This Row],[ATTRIBUTION]]="Réponse","30","0"))</f>
        <v>30</v>
      </c>
      <c r="Q510" s="9" t="str">
        <f>IF(OR((Tableau1[[#This Row],[Traité le]]&gt;0),(Tableau1[[#This Row],[A/R envoyé le]]&gt;0)),"TRAITE","NON TRAITE")</f>
        <v>TRAITE</v>
      </c>
      <c r="R510" s="9" t="str">
        <f>IF(AND(Tableau1[[#This Row],[ATTRIBUTION]]="Réponse",Tableau1[[#This Row],[A/R envoyé le]]&gt;0),"OUI"," ")</f>
        <v>OUI</v>
      </c>
      <c r="S51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137</v>
      </c>
      <c r="T510" s="9">
        <f>IF(Tableau1[[#This Row],[STATUT DE REPONSE]]="TRAITE",MAX(0,Tableau1[[#This Row],[DELAI DE TRAITEMENT]]-Tableau1[[#This Row],[DELAI DE REPONSE]]),$X$1-Tableau1[[#This Row],[Enregistré le]])</f>
        <v>107</v>
      </c>
      <c r="U510" s="9" t="str">
        <f>IF(Tableau1[[#This Row],[DELAI DE SOUFFRANCE]]&gt;0,"Non conforme","Conforme")</f>
        <v>Non conforme</v>
      </c>
      <c r="V510" s="9" t="str">
        <f>IF(Tableau1[[#This Row],[Type de courrier]]="Réclamation","Réclamation","")</f>
        <v/>
      </c>
      <c r="W510" s="4"/>
      <c r="X510"/>
      <c r="Y510"/>
    </row>
    <row r="511" spans="2:25" x14ac:dyDescent="0.25">
      <c r="B511" t="s">
        <v>21</v>
      </c>
      <c r="D511">
        <v>22008096</v>
      </c>
      <c r="E511" s="1">
        <v>44614</v>
      </c>
      <c r="F511" s="1">
        <v>44609</v>
      </c>
      <c r="I511" s="1">
        <v>44628</v>
      </c>
      <c r="J511" s="1">
        <v>44617</v>
      </c>
      <c r="L511" t="s">
        <v>11</v>
      </c>
      <c r="M511">
        <f>YEAR(Tableau1[[#This Row],[Enregistré le]])</f>
        <v>2022</v>
      </c>
      <c r="N511" s="9" t="str">
        <f t="shared" si="9"/>
        <v>Réponse</v>
      </c>
      <c r="O511" s="9">
        <f>Tableau1[[#This Row],[Attribué le]]-Tableau1[[#This Row],[Enregistré le]]</f>
        <v>3</v>
      </c>
      <c r="P511" s="3" t="str">
        <f>IF(Tableau1[[#This Row],[ATTRIBUTION]]="Appui","15",IF(Tableau1[[#This Row],[ATTRIBUTION]]="Réponse","30","0"))</f>
        <v>30</v>
      </c>
      <c r="Q511" s="9" t="str">
        <f>IF(OR((Tableau1[[#This Row],[Traité le]]&gt;0),(Tableau1[[#This Row],[A/R envoyé le]]&gt;0)),"TRAITE","NON TRAITE")</f>
        <v>TRAITE</v>
      </c>
      <c r="R511" s="9" t="str">
        <f>IF(AND(Tableau1[[#This Row],[ATTRIBUTION]]="Réponse",Tableau1[[#This Row],[A/R envoyé le]]&gt;0),"OUI"," ")</f>
        <v xml:space="preserve"> </v>
      </c>
      <c r="S51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11</v>
      </c>
      <c r="T511" s="9">
        <f>IF(Tableau1[[#This Row],[STATUT DE REPONSE]]="TRAITE",MAX(0,Tableau1[[#This Row],[DELAI DE TRAITEMENT]]-Tableau1[[#This Row],[DELAI DE REPONSE]]),$X$1-Tableau1[[#This Row],[Enregistré le]])</f>
        <v>0</v>
      </c>
      <c r="U511" s="9" t="str">
        <f>IF(Tableau1[[#This Row],[DELAI DE SOUFFRANCE]]&gt;0,"Non conforme","Conforme")</f>
        <v>Conforme</v>
      </c>
      <c r="V511" s="9" t="str">
        <f>IF(Tableau1[[#This Row],[Type de courrier]]="Réclamation","Réclamation","")</f>
        <v/>
      </c>
      <c r="W511" s="4"/>
      <c r="X511"/>
      <c r="Y511"/>
    </row>
    <row r="512" spans="2:25" x14ac:dyDescent="0.25">
      <c r="B512" t="s">
        <v>21</v>
      </c>
      <c r="D512">
        <v>22008451</v>
      </c>
      <c r="E512" s="1">
        <v>44616</v>
      </c>
      <c r="F512" s="1">
        <v>44616</v>
      </c>
      <c r="H512" t="s">
        <v>29</v>
      </c>
      <c r="I512" s="1">
        <v>44617</v>
      </c>
      <c r="J512" s="1">
        <v>44616</v>
      </c>
      <c r="L512" t="s">
        <v>11</v>
      </c>
      <c r="M512">
        <f>YEAR(Tableau1[[#This Row],[Enregistré le]])</f>
        <v>2022</v>
      </c>
      <c r="N512" s="9" t="str">
        <f t="shared" si="9"/>
        <v>Réponse</v>
      </c>
      <c r="O512" s="9">
        <f>Tableau1[[#This Row],[Attribué le]]-Tableau1[[#This Row],[Enregistré le]]</f>
        <v>0</v>
      </c>
      <c r="P512" s="3" t="str">
        <f>IF(Tableau1[[#This Row],[ATTRIBUTION]]="Appui","15",IF(Tableau1[[#This Row],[ATTRIBUTION]]="Réponse","30","0"))</f>
        <v>30</v>
      </c>
      <c r="Q512" s="9" t="str">
        <f>IF(OR((Tableau1[[#This Row],[Traité le]]&gt;0),(Tableau1[[#This Row],[A/R envoyé le]]&gt;0)),"TRAITE","NON TRAITE")</f>
        <v>TRAITE</v>
      </c>
      <c r="R512" s="9" t="str">
        <f>IF(AND(Tableau1[[#This Row],[ATTRIBUTION]]="Réponse",Tableau1[[#This Row],[A/R envoyé le]]&gt;0),"OUI"," ")</f>
        <v xml:space="preserve"> </v>
      </c>
      <c r="S51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512" s="9">
        <f>IF(Tableau1[[#This Row],[STATUT DE REPONSE]]="TRAITE",MAX(0,Tableau1[[#This Row],[DELAI DE TRAITEMENT]]-Tableau1[[#This Row],[DELAI DE REPONSE]]),$X$1-Tableau1[[#This Row],[Enregistré le]])</f>
        <v>0</v>
      </c>
      <c r="U512" s="9" t="str">
        <f>IF(Tableau1[[#This Row],[DELAI DE SOUFFRANCE]]&gt;0,"Non conforme","Conforme")</f>
        <v>Conforme</v>
      </c>
      <c r="V512" s="9" t="str">
        <f>IF(Tableau1[[#This Row],[Type de courrier]]="Réclamation","Réclamation","")</f>
        <v>Réclamation</v>
      </c>
      <c r="W512" s="4"/>
      <c r="X512"/>
      <c r="Y512"/>
    </row>
    <row r="513" spans="2:25" x14ac:dyDescent="0.25">
      <c r="B513" t="s">
        <v>21</v>
      </c>
      <c r="D513">
        <v>22008586</v>
      </c>
      <c r="E513" s="1">
        <v>44617</v>
      </c>
      <c r="F513" s="1">
        <v>44607</v>
      </c>
      <c r="I513" s="1">
        <v>44620</v>
      </c>
      <c r="J513" s="1">
        <v>44617</v>
      </c>
      <c r="L513" t="s">
        <v>11</v>
      </c>
      <c r="M513">
        <f>YEAR(Tableau1[[#This Row],[Enregistré le]])</f>
        <v>2022</v>
      </c>
      <c r="N513" s="9" t="str">
        <f t="shared" si="9"/>
        <v>Réponse</v>
      </c>
      <c r="O513" s="9">
        <f>Tableau1[[#This Row],[Attribué le]]-Tableau1[[#This Row],[Enregistré le]]</f>
        <v>0</v>
      </c>
      <c r="P513" s="3" t="str">
        <f>IF(Tableau1[[#This Row],[ATTRIBUTION]]="Appui","15",IF(Tableau1[[#This Row],[ATTRIBUTION]]="Réponse","30","0"))</f>
        <v>30</v>
      </c>
      <c r="Q513" s="9" t="str">
        <f>IF(OR((Tableau1[[#This Row],[Traité le]]&gt;0),(Tableau1[[#This Row],[A/R envoyé le]]&gt;0)),"TRAITE","NON TRAITE")</f>
        <v>TRAITE</v>
      </c>
      <c r="R513" s="9" t="str">
        <f>IF(AND(Tableau1[[#This Row],[ATTRIBUTION]]="Réponse",Tableau1[[#This Row],[A/R envoyé le]]&gt;0),"OUI"," ")</f>
        <v xml:space="preserve"> </v>
      </c>
      <c r="S51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</v>
      </c>
      <c r="T513" s="9">
        <f>IF(Tableau1[[#This Row],[STATUT DE REPONSE]]="TRAITE",MAX(0,Tableau1[[#This Row],[DELAI DE TRAITEMENT]]-Tableau1[[#This Row],[DELAI DE REPONSE]]),$X$1-Tableau1[[#This Row],[Enregistré le]])</f>
        <v>0</v>
      </c>
      <c r="U513" s="9" t="str">
        <f>IF(Tableau1[[#This Row],[DELAI DE SOUFFRANCE]]&gt;0,"Non conforme","Conforme")</f>
        <v>Conforme</v>
      </c>
      <c r="V513" s="9" t="str">
        <f>IF(Tableau1[[#This Row],[Type de courrier]]="Réclamation","Réclamation","")</f>
        <v/>
      </c>
      <c r="W513" s="4"/>
      <c r="X513"/>
      <c r="Y513"/>
    </row>
    <row r="514" spans="2:25" x14ac:dyDescent="0.25">
      <c r="B514" t="s">
        <v>21</v>
      </c>
      <c r="D514">
        <v>22008593</v>
      </c>
      <c r="E514" s="1">
        <v>44617</v>
      </c>
      <c r="F514" s="1">
        <v>44609</v>
      </c>
      <c r="I514" s="1">
        <v>44629</v>
      </c>
      <c r="J514" s="1">
        <v>44617</v>
      </c>
      <c r="L514" t="s">
        <v>11</v>
      </c>
      <c r="M514">
        <f>YEAR(Tableau1[[#This Row],[Enregistré le]])</f>
        <v>2022</v>
      </c>
      <c r="N514" s="9" t="str">
        <f t="shared" si="9"/>
        <v>Réponse</v>
      </c>
      <c r="O514" s="9">
        <f>Tableau1[[#This Row],[Attribué le]]-Tableau1[[#This Row],[Enregistré le]]</f>
        <v>0</v>
      </c>
      <c r="P514" s="3" t="str">
        <f>IF(Tableau1[[#This Row],[ATTRIBUTION]]="Appui","15",IF(Tableau1[[#This Row],[ATTRIBUTION]]="Réponse","30","0"))</f>
        <v>30</v>
      </c>
      <c r="Q514" s="9" t="str">
        <f>IF(OR((Tableau1[[#This Row],[Traité le]]&gt;0),(Tableau1[[#This Row],[A/R envoyé le]]&gt;0)),"TRAITE","NON TRAITE")</f>
        <v>TRAITE</v>
      </c>
      <c r="R514" s="9" t="str">
        <f>IF(AND(Tableau1[[#This Row],[ATTRIBUTION]]="Réponse",Tableau1[[#This Row],[A/R envoyé le]]&gt;0),"OUI"," ")</f>
        <v xml:space="preserve"> </v>
      </c>
      <c r="S51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12</v>
      </c>
      <c r="T514" s="9">
        <f>IF(Tableau1[[#This Row],[STATUT DE REPONSE]]="TRAITE",MAX(0,Tableau1[[#This Row],[DELAI DE TRAITEMENT]]-Tableau1[[#This Row],[DELAI DE REPONSE]]),$X$1-Tableau1[[#This Row],[Enregistré le]])</f>
        <v>0</v>
      </c>
      <c r="U514" s="9" t="str">
        <f>IF(Tableau1[[#This Row],[DELAI DE SOUFFRANCE]]&gt;0,"Non conforme","Conforme")</f>
        <v>Conforme</v>
      </c>
      <c r="V514" s="9" t="str">
        <f>IF(Tableau1[[#This Row],[Type de courrier]]="Réclamation","Réclamation","")</f>
        <v/>
      </c>
      <c r="W514" s="4"/>
      <c r="X514"/>
      <c r="Y514"/>
    </row>
    <row r="515" spans="2:25" x14ac:dyDescent="0.25">
      <c r="B515" t="s">
        <v>21</v>
      </c>
      <c r="D515">
        <v>22008690</v>
      </c>
      <c r="E515" s="1">
        <v>44620</v>
      </c>
      <c r="F515" s="1">
        <v>44617</v>
      </c>
      <c r="I515" s="1">
        <v>44620</v>
      </c>
      <c r="J515" s="1">
        <v>44627</v>
      </c>
      <c r="L515" t="s">
        <v>11</v>
      </c>
      <c r="M515">
        <f>YEAR(Tableau1[[#This Row],[Enregistré le]])</f>
        <v>2022</v>
      </c>
      <c r="N515" s="9" t="str">
        <f t="shared" si="9"/>
        <v>Réponse</v>
      </c>
      <c r="O515" s="9">
        <f>Tableau1[[#This Row],[Attribué le]]-Tableau1[[#This Row],[Enregistré le]]</f>
        <v>7</v>
      </c>
      <c r="P515" s="3" t="str">
        <f>IF(Tableau1[[#This Row],[ATTRIBUTION]]="Appui","15",IF(Tableau1[[#This Row],[ATTRIBUTION]]="Réponse","30","0"))</f>
        <v>30</v>
      </c>
      <c r="Q515" s="9" t="str">
        <f>IF(OR((Tableau1[[#This Row],[Traité le]]&gt;0),(Tableau1[[#This Row],[A/R envoyé le]]&gt;0)),"TRAITE","NON TRAITE")</f>
        <v>TRAITE</v>
      </c>
      <c r="R515" s="9" t="str">
        <f>IF(AND(Tableau1[[#This Row],[ATTRIBUTION]]="Réponse",Tableau1[[#This Row],[A/R envoyé le]]&gt;0),"OUI"," ")</f>
        <v xml:space="preserve"> </v>
      </c>
      <c r="S51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515" s="9">
        <f>IF(Tableau1[[#This Row],[STATUT DE REPONSE]]="TRAITE",MAX(0,Tableau1[[#This Row],[DELAI DE TRAITEMENT]]-Tableau1[[#This Row],[DELAI DE REPONSE]]),$X$1-Tableau1[[#This Row],[Enregistré le]])</f>
        <v>0</v>
      </c>
      <c r="U515" s="9" t="str">
        <f>IF(Tableau1[[#This Row],[DELAI DE SOUFFRANCE]]&gt;0,"Non conforme","Conforme")</f>
        <v>Conforme</v>
      </c>
      <c r="V515" s="9" t="str">
        <f>IF(Tableau1[[#This Row],[Type de courrier]]="Réclamation","Réclamation","")</f>
        <v/>
      </c>
      <c r="W515" s="4"/>
      <c r="X515"/>
      <c r="Y515"/>
    </row>
    <row r="516" spans="2:25" x14ac:dyDescent="0.25">
      <c r="B516" t="s">
        <v>21</v>
      </c>
      <c r="D516">
        <v>22008792</v>
      </c>
      <c r="E516" s="1">
        <v>44620</v>
      </c>
      <c r="F516" s="1">
        <v>44615</v>
      </c>
      <c r="I516" s="1">
        <v>44657</v>
      </c>
      <c r="J516" s="1">
        <v>44628</v>
      </c>
      <c r="L516" t="s">
        <v>11</v>
      </c>
      <c r="M516">
        <f>YEAR(Tableau1[[#This Row],[Enregistré le]])</f>
        <v>2022</v>
      </c>
      <c r="N516" s="9" t="str">
        <f t="shared" si="9"/>
        <v>Réponse</v>
      </c>
      <c r="O516" s="9">
        <f>Tableau1[[#This Row],[Attribué le]]-Tableau1[[#This Row],[Enregistré le]]</f>
        <v>8</v>
      </c>
      <c r="P516" s="3" t="str">
        <f>IF(Tableau1[[#This Row],[ATTRIBUTION]]="Appui","15",IF(Tableau1[[#This Row],[ATTRIBUTION]]="Réponse","30","0"))</f>
        <v>30</v>
      </c>
      <c r="Q516" s="9" t="str">
        <f>IF(OR((Tableau1[[#This Row],[Traité le]]&gt;0),(Tableau1[[#This Row],[A/R envoyé le]]&gt;0)),"TRAITE","NON TRAITE")</f>
        <v>TRAITE</v>
      </c>
      <c r="R516" s="9" t="str">
        <f>IF(AND(Tableau1[[#This Row],[ATTRIBUTION]]="Réponse",Tableau1[[#This Row],[A/R envoyé le]]&gt;0),"OUI"," ")</f>
        <v xml:space="preserve"> </v>
      </c>
      <c r="S51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29</v>
      </c>
      <c r="T516" s="9">
        <f>IF(Tableau1[[#This Row],[STATUT DE REPONSE]]="TRAITE",MAX(0,Tableau1[[#This Row],[DELAI DE TRAITEMENT]]-Tableau1[[#This Row],[DELAI DE REPONSE]]),$X$1-Tableau1[[#This Row],[Enregistré le]])</f>
        <v>0</v>
      </c>
      <c r="U516" s="9" t="str">
        <f>IF(Tableau1[[#This Row],[DELAI DE SOUFFRANCE]]&gt;0,"Non conforme","Conforme")</f>
        <v>Conforme</v>
      </c>
      <c r="V516" s="9" t="str">
        <f>IF(Tableau1[[#This Row],[Type de courrier]]="Réclamation","Réclamation","")</f>
        <v/>
      </c>
      <c r="W516" s="4"/>
      <c r="X516"/>
      <c r="Y516"/>
    </row>
    <row r="517" spans="2:25" x14ac:dyDescent="0.25">
      <c r="B517" t="s">
        <v>21</v>
      </c>
      <c r="D517">
        <v>22008834</v>
      </c>
      <c r="E517" s="1">
        <v>44620</v>
      </c>
      <c r="F517" s="1">
        <v>44609</v>
      </c>
      <c r="I517" s="1">
        <v>44655</v>
      </c>
      <c r="J517" s="1">
        <v>44620</v>
      </c>
      <c r="L517" t="s">
        <v>11</v>
      </c>
      <c r="M517">
        <f>YEAR(Tableau1[[#This Row],[Enregistré le]])</f>
        <v>2022</v>
      </c>
      <c r="N517" s="9" t="str">
        <f t="shared" si="9"/>
        <v>Réponse</v>
      </c>
      <c r="O517" s="9">
        <f>Tableau1[[#This Row],[Attribué le]]-Tableau1[[#This Row],[Enregistré le]]</f>
        <v>0</v>
      </c>
      <c r="P517" s="3" t="str">
        <f>IF(Tableau1[[#This Row],[ATTRIBUTION]]="Appui","15",IF(Tableau1[[#This Row],[ATTRIBUTION]]="Réponse","30","0"))</f>
        <v>30</v>
      </c>
      <c r="Q517" s="9" t="str">
        <f>IF(OR((Tableau1[[#This Row],[Traité le]]&gt;0),(Tableau1[[#This Row],[A/R envoyé le]]&gt;0)),"TRAITE","NON TRAITE")</f>
        <v>TRAITE</v>
      </c>
      <c r="R517" s="9" t="str">
        <f>IF(AND(Tableau1[[#This Row],[ATTRIBUTION]]="Réponse",Tableau1[[#This Row],[A/R envoyé le]]&gt;0),"OUI"," ")</f>
        <v xml:space="preserve"> </v>
      </c>
      <c r="S51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35</v>
      </c>
      <c r="T517" s="9">
        <f>IF(Tableau1[[#This Row],[STATUT DE REPONSE]]="TRAITE",MAX(0,Tableau1[[#This Row],[DELAI DE TRAITEMENT]]-Tableau1[[#This Row],[DELAI DE REPONSE]]),$X$1-Tableau1[[#This Row],[Enregistré le]])</f>
        <v>5</v>
      </c>
      <c r="U517" s="9" t="str">
        <f>IF(Tableau1[[#This Row],[DELAI DE SOUFFRANCE]]&gt;0,"Non conforme","Conforme")</f>
        <v>Non conforme</v>
      </c>
      <c r="V517" s="9" t="str">
        <f>IF(Tableau1[[#This Row],[Type de courrier]]="Réclamation","Réclamation","")</f>
        <v/>
      </c>
      <c r="W517" s="4"/>
      <c r="X517"/>
      <c r="Y517"/>
    </row>
    <row r="518" spans="2:25" x14ac:dyDescent="0.25">
      <c r="B518" t="s">
        <v>21</v>
      </c>
      <c r="D518">
        <v>22008835</v>
      </c>
      <c r="E518" s="1">
        <v>44620</v>
      </c>
      <c r="F518" s="1">
        <v>44608</v>
      </c>
      <c r="I518" s="1">
        <v>44628</v>
      </c>
      <c r="J518" s="1">
        <v>44620</v>
      </c>
      <c r="L518" t="s">
        <v>11</v>
      </c>
      <c r="M518">
        <f>YEAR(Tableau1[[#This Row],[Enregistré le]])</f>
        <v>2022</v>
      </c>
      <c r="N518" s="9" t="str">
        <f t="shared" si="9"/>
        <v>Réponse</v>
      </c>
      <c r="O518" s="9">
        <f>Tableau1[[#This Row],[Attribué le]]-Tableau1[[#This Row],[Enregistré le]]</f>
        <v>0</v>
      </c>
      <c r="P518" s="3" t="str">
        <f>IF(Tableau1[[#This Row],[ATTRIBUTION]]="Appui","15",IF(Tableau1[[#This Row],[ATTRIBUTION]]="Réponse","30","0"))</f>
        <v>30</v>
      </c>
      <c r="Q518" s="9" t="str">
        <f>IF(OR((Tableau1[[#This Row],[Traité le]]&gt;0),(Tableau1[[#This Row],[A/R envoyé le]]&gt;0)),"TRAITE","NON TRAITE")</f>
        <v>TRAITE</v>
      </c>
      <c r="R518" s="9" t="str">
        <f>IF(AND(Tableau1[[#This Row],[ATTRIBUTION]]="Réponse",Tableau1[[#This Row],[A/R envoyé le]]&gt;0),"OUI"," ")</f>
        <v xml:space="preserve"> </v>
      </c>
      <c r="S51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</v>
      </c>
      <c r="T518" s="9">
        <f>IF(Tableau1[[#This Row],[STATUT DE REPONSE]]="TRAITE",MAX(0,Tableau1[[#This Row],[DELAI DE TRAITEMENT]]-Tableau1[[#This Row],[DELAI DE REPONSE]]),$X$1-Tableau1[[#This Row],[Enregistré le]])</f>
        <v>0</v>
      </c>
      <c r="U518" s="9" t="str">
        <f>IF(Tableau1[[#This Row],[DELAI DE SOUFFRANCE]]&gt;0,"Non conforme","Conforme")</f>
        <v>Conforme</v>
      </c>
      <c r="V518" s="9" t="str">
        <f>IF(Tableau1[[#This Row],[Type de courrier]]="Réclamation","Réclamation","")</f>
        <v/>
      </c>
      <c r="W518" s="4"/>
      <c r="X518"/>
      <c r="Y518"/>
    </row>
    <row r="519" spans="2:25" x14ac:dyDescent="0.25">
      <c r="B519" t="s">
        <v>21</v>
      </c>
      <c r="D519">
        <v>22008845</v>
      </c>
      <c r="E519" s="1">
        <v>44621</v>
      </c>
      <c r="F519" s="1">
        <v>44613</v>
      </c>
      <c r="I519" s="1">
        <v>44664</v>
      </c>
      <c r="J519" s="1">
        <v>44621</v>
      </c>
      <c r="L519" t="s">
        <v>11</v>
      </c>
      <c r="M519">
        <f>YEAR(Tableau1[[#This Row],[Enregistré le]])</f>
        <v>2022</v>
      </c>
      <c r="N519" s="9" t="str">
        <f t="shared" si="9"/>
        <v>Réponse</v>
      </c>
      <c r="O519" s="9">
        <f>Tableau1[[#This Row],[Attribué le]]-Tableau1[[#This Row],[Enregistré le]]</f>
        <v>0</v>
      </c>
      <c r="P519" s="3" t="str">
        <f>IF(Tableau1[[#This Row],[ATTRIBUTION]]="Appui","15",IF(Tableau1[[#This Row],[ATTRIBUTION]]="Réponse","30","0"))</f>
        <v>30</v>
      </c>
      <c r="Q519" s="9" t="str">
        <f>IF(OR((Tableau1[[#This Row],[Traité le]]&gt;0),(Tableau1[[#This Row],[A/R envoyé le]]&gt;0)),"TRAITE","NON TRAITE")</f>
        <v>TRAITE</v>
      </c>
      <c r="R519" s="9" t="str">
        <f>IF(AND(Tableau1[[#This Row],[ATTRIBUTION]]="Réponse",Tableau1[[#This Row],[A/R envoyé le]]&gt;0),"OUI"," ")</f>
        <v xml:space="preserve"> </v>
      </c>
      <c r="S51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43</v>
      </c>
      <c r="T519" s="9">
        <f>IF(Tableau1[[#This Row],[STATUT DE REPONSE]]="TRAITE",MAX(0,Tableau1[[#This Row],[DELAI DE TRAITEMENT]]-Tableau1[[#This Row],[DELAI DE REPONSE]]),$X$1-Tableau1[[#This Row],[Enregistré le]])</f>
        <v>13</v>
      </c>
      <c r="U519" s="9" t="str">
        <f>IF(Tableau1[[#This Row],[DELAI DE SOUFFRANCE]]&gt;0,"Non conforme","Conforme")</f>
        <v>Non conforme</v>
      </c>
      <c r="V519" s="9" t="str">
        <f>IF(Tableau1[[#This Row],[Type de courrier]]="Réclamation","Réclamation","")</f>
        <v/>
      </c>
      <c r="W519" s="4"/>
      <c r="X519"/>
      <c r="Y519"/>
    </row>
    <row r="520" spans="2:25" x14ac:dyDescent="0.25">
      <c r="B520" t="s">
        <v>21</v>
      </c>
      <c r="D520">
        <v>22008884</v>
      </c>
      <c r="E520" s="1">
        <v>44621</v>
      </c>
      <c r="F520" s="1">
        <v>44614</v>
      </c>
      <c r="I520" s="1">
        <v>44683</v>
      </c>
      <c r="J520" s="1">
        <v>44621</v>
      </c>
      <c r="L520" t="s">
        <v>11</v>
      </c>
      <c r="M520">
        <f>YEAR(Tableau1[[#This Row],[Enregistré le]])</f>
        <v>2022</v>
      </c>
      <c r="N520" s="9" t="str">
        <f t="shared" si="9"/>
        <v>Réponse</v>
      </c>
      <c r="O520" s="9">
        <f>Tableau1[[#This Row],[Attribué le]]-Tableau1[[#This Row],[Enregistré le]]</f>
        <v>0</v>
      </c>
      <c r="P520" s="3" t="str">
        <f>IF(Tableau1[[#This Row],[ATTRIBUTION]]="Appui","15",IF(Tableau1[[#This Row],[ATTRIBUTION]]="Réponse","30","0"))</f>
        <v>30</v>
      </c>
      <c r="Q520" s="9" t="str">
        <f>IF(OR((Tableau1[[#This Row],[Traité le]]&gt;0),(Tableau1[[#This Row],[A/R envoyé le]]&gt;0)),"TRAITE","NON TRAITE")</f>
        <v>TRAITE</v>
      </c>
      <c r="R520" s="9" t="str">
        <f>IF(AND(Tableau1[[#This Row],[ATTRIBUTION]]="Réponse",Tableau1[[#This Row],[A/R envoyé le]]&gt;0),"OUI"," ")</f>
        <v xml:space="preserve"> </v>
      </c>
      <c r="S52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62</v>
      </c>
      <c r="T520" s="9">
        <f>IF(Tableau1[[#This Row],[STATUT DE REPONSE]]="TRAITE",MAX(0,Tableau1[[#This Row],[DELAI DE TRAITEMENT]]-Tableau1[[#This Row],[DELAI DE REPONSE]]),$X$1-Tableau1[[#This Row],[Enregistré le]])</f>
        <v>32</v>
      </c>
      <c r="U520" s="9" t="str">
        <f>IF(Tableau1[[#This Row],[DELAI DE SOUFFRANCE]]&gt;0,"Non conforme","Conforme")</f>
        <v>Non conforme</v>
      </c>
      <c r="V520" s="9" t="str">
        <f>IF(Tableau1[[#This Row],[Type de courrier]]="Réclamation","Réclamation","")</f>
        <v/>
      </c>
      <c r="W520" s="4"/>
      <c r="X520"/>
      <c r="Y520"/>
    </row>
    <row r="521" spans="2:25" x14ac:dyDescent="0.25">
      <c r="B521" t="s">
        <v>21</v>
      </c>
      <c r="D521">
        <v>22009186</v>
      </c>
      <c r="E521" s="1">
        <v>44623</v>
      </c>
      <c r="F521" s="1">
        <v>44607</v>
      </c>
      <c r="I521" s="1">
        <v>44623</v>
      </c>
      <c r="J521" s="1">
        <v>44623</v>
      </c>
      <c r="L521" t="s">
        <v>32</v>
      </c>
      <c r="M521">
        <f>YEAR(Tableau1[[#This Row],[Enregistré le]])</f>
        <v>2022</v>
      </c>
      <c r="N521" s="9" t="str">
        <f t="shared" si="9"/>
        <v>Info</v>
      </c>
      <c r="O521" s="9">
        <f>Tableau1[[#This Row],[Attribué le]]-Tableau1[[#This Row],[Enregistré le]]</f>
        <v>0</v>
      </c>
      <c r="P521" s="3" t="str">
        <f>IF(Tableau1[[#This Row],[ATTRIBUTION]]="Appui","15",IF(Tableau1[[#This Row],[ATTRIBUTION]]="Réponse","30","0"))</f>
        <v>0</v>
      </c>
      <c r="Q521" s="9" t="str">
        <f>IF(OR((Tableau1[[#This Row],[Traité le]]&gt;0),(Tableau1[[#This Row],[A/R envoyé le]]&gt;0)),"TRAITE","NON TRAITE")</f>
        <v>TRAITE</v>
      </c>
      <c r="R521" s="9" t="str">
        <f>IF(AND(Tableau1[[#This Row],[ATTRIBUTION]]="Réponse",Tableau1[[#This Row],[A/R envoyé le]]&gt;0),"OUI"," ")</f>
        <v xml:space="preserve"> </v>
      </c>
      <c r="S52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521" s="9">
        <f>IF(Tableau1[[#This Row],[STATUT DE REPONSE]]="TRAITE",MAX(0,Tableau1[[#This Row],[DELAI DE TRAITEMENT]]-Tableau1[[#This Row],[DELAI DE REPONSE]]),$X$1-Tableau1[[#This Row],[Enregistré le]])</f>
        <v>0</v>
      </c>
      <c r="U521" s="9" t="str">
        <f>IF(Tableau1[[#This Row],[DELAI DE SOUFFRANCE]]&gt;0,"Non conforme","Conforme")</f>
        <v>Conforme</v>
      </c>
      <c r="V521" s="9" t="str">
        <f>IF(Tableau1[[#This Row],[Type de courrier]]="Réclamation","Réclamation","")</f>
        <v/>
      </c>
      <c r="W521" s="4"/>
      <c r="X521"/>
      <c r="Y521"/>
    </row>
    <row r="522" spans="2:25" x14ac:dyDescent="0.25">
      <c r="B522" t="s">
        <v>21</v>
      </c>
      <c r="D522">
        <v>22009476</v>
      </c>
      <c r="E522" s="1">
        <v>44624</v>
      </c>
      <c r="F522" s="1">
        <v>44609</v>
      </c>
      <c r="I522" s="1">
        <v>44624</v>
      </c>
      <c r="J522" s="1">
        <v>44624</v>
      </c>
      <c r="L522" t="s">
        <v>11</v>
      </c>
      <c r="M522">
        <f>YEAR(Tableau1[[#This Row],[Enregistré le]])</f>
        <v>2022</v>
      </c>
      <c r="N522" s="9" t="str">
        <f t="shared" si="9"/>
        <v>Réponse</v>
      </c>
      <c r="O522" s="9">
        <f>Tableau1[[#This Row],[Attribué le]]-Tableau1[[#This Row],[Enregistré le]]</f>
        <v>0</v>
      </c>
      <c r="P522" s="3" t="str">
        <f>IF(Tableau1[[#This Row],[ATTRIBUTION]]="Appui","15",IF(Tableau1[[#This Row],[ATTRIBUTION]]="Réponse","30","0"))</f>
        <v>30</v>
      </c>
      <c r="Q522" s="9" t="str">
        <f>IF(OR((Tableau1[[#This Row],[Traité le]]&gt;0),(Tableau1[[#This Row],[A/R envoyé le]]&gt;0)),"TRAITE","NON TRAITE")</f>
        <v>TRAITE</v>
      </c>
      <c r="R522" s="9" t="str">
        <f>IF(AND(Tableau1[[#This Row],[ATTRIBUTION]]="Réponse",Tableau1[[#This Row],[A/R envoyé le]]&gt;0),"OUI"," ")</f>
        <v xml:space="preserve"> </v>
      </c>
      <c r="S52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522" s="9">
        <f>IF(Tableau1[[#This Row],[STATUT DE REPONSE]]="TRAITE",MAX(0,Tableau1[[#This Row],[DELAI DE TRAITEMENT]]-Tableau1[[#This Row],[DELAI DE REPONSE]]),$X$1-Tableau1[[#This Row],[Enregistré le]])</f>
        <v>0</v>
      </c>
      <c r="U522" s="9" t="str">
        <f>IF(Tableau1[[#This Row],[DELAI DE SOUFFRANCE]]&gt;0,"Non conforme","Conforme")</f>
        <v>Conforme</v>
      </c>
      <c r="V522" s="9" t="str">
        <f>IF(Tableau1[[#This Row],[Type de courrier]]="Réclamation","Réclamation","")</f>
        <v/>
      </c>
      <c r="W522" s="4"/>
      <c r="X522"/>
      <c r="Y522"/>
    </row>
    <row r="523" spans="2:25" x14ac:dyDescent="0.25">
      <c r="B523" t="s">
        <v>21</v>
      </c>
      <c r="D523">
        <v>22009571</v>
      </c>
      <c r="E523" s="1">
        <v>44627</v>
      </c>
      <c r="F523" s="1">
        <v>44544</v>
      </c>
      <c r="I523" s="1">
        <v>44652</v>
      </c>
      <c r="J523" s="1">
        <v>44635</v>
      </c>
      <c r="L523" t="s">
        <v>11</v>
      </c>
      <c r="M523">
        <f>YEAR(Tableau1[[#This Row],[Enregistré le]])</f>
        <v>2022</v>
      </c>
      <c r="N523" s="9" t="str">
        <f t="shared" si="9"/>
        <v>Réponse</v>
      </c>
      <c r="O523" s="9">
        <f>Tableau1[[#This Row],[Attribué le]]-Tableau1[[#This Row],[Enregistré le]]</f>
        <v>8</v>
      </c>
      <c r="P523" s="3" t="str">
        <f>IF(Tableau1[[#This Row],[ATTRIBUTION]]="Appui","15",IF(Tableau1[[#This Row],[ATTRIBUTION]]="Réponse","30","0"))</f>
        <v>30</v>
      </c>
      <c r="Q523" s="9" t="str">
        <f>IF(OR((Tableau1[[#This Row],[Traité le]]&gt;0),(Tableau1[[#This Row],[A/R envoyé le]]&gt;0)),"TRAITE","NON TRAITE")</f>
        <v>TRAITE</v>
      </c>
      <c r="R523" s="9" t="str">
        <f>IF(AND(Tableau1[[#This Row],[ATTRIBUTION]]="Réponse",Tableau1[[#This Row],[A/R envoyé le]]&gt;0),"OUI"," ")</f>
        <v xml:space="preserve"> </v>
      </c>
      <c r="S52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17</v>
      </c>
      <c r="T523" s="9">
        <f>IF(Tableau1[[#This Row],[STATUT DE REPONSE]]="TRAITE",MAX(0,Tableau1[[#This Row],[DELAI DE TRAITEMENT]]-Tableau1[[#This Row],[DELAI DE REPONSE]]),$X$1-Tableau1[[#This Row],[Enregistré le]])</f>
        <v>0</v>
      </c>
      <c r="U523" s="9" t="str">
        <f>IF(Tableau1[[#This Row],[DELAI DE SOUFFRANCE]]&gt;0,"Non conforme","Conforme")</f>
        <v>Conforme</v>
      </c>
      <c r="V523" s="9" t="str">
        <f>IF(Tableau1[[#This Row],[Type de courrier]]="Réclamation","Réclamation","")</f>
        <v/>
      </c>
      <c r="W523" s="4"/>
      <c r="X523"/>
      <c r="Y523"/>
    </row>
    <row r="524" spans="2:25" x14ac:dyDescent="0.25">
      <c r="B524" t="s">
        <v>21</v>
      </c>
      <c r="D524">
        <v>22010035</v>
      </c>
      <c r="E524" s="1">
        <v>44628</v>
      </c>
      <c r="F524" s="1">
        <v>44621</v>
      </c>
      <c r="H524" t="s">
        <v>29</v>
      </c>
      <c r="I524" s="1">
        <v>44673</v>
      </c>
      <c r="J524" s="1">
        <v>44634</v>
      </c>
      <c r="L524" t="s">
        <v>11</v>
      </c>
      <c r="M524">
        <f>YEAR(Tableau1[[#This Row],[Enregistré le]])</f>
        <v>2022</v>
      </c>
      <c r="N524" s="9" t="str">
        <f t="shared" si="9"/>
        <v>Réponse</v>
      </c>
      <c r="O524" s="9">
        <f>Tableau1[[#This Row],[Attribué le]]-Tableau1[[#This Row],[Enregistré le]]</f>
        <v>6</v>
      </c>
      <c r="P524" s="3" t="str">
        <f>IF(Tableau1[[#This Row],[ATTRIBUTION]]="Appui","15",IF(Tableau1[[#This Row],[ATTRIBUTION]]="Réponse","30","0"))</f>
        <v>30</v>
      </c>
      <c r="Q524" s="9" t="str">
        <f>IF(OR((Tableau1[[#This Row],[Traité le]]&gt;0),(Tableau1[[#This Row],[A/R envoyé le]]&gt;0)),"TRAITE","NON TRAITE")</f>
        <v>TRAITE</v>
      </c>
      <c r="R524" s="9" t="str">
        <f>IF(AND(Tableau1[[#This Row],[ATTRIBUTION]]="Réponse",Tableau1[[#This Row],[A/R envoyé le]]&gt;0),"OUI"," ")</f>
        <v xml:space="preserve"> </v>
      </c>
      <c r="S52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39</v>
      </c>
      <c r="T524" s="9">
        <f>IF(Tableau1[[#This Row],[STATUT DE REPONSE]]="TRAITE",MAX(0,Tableau1[[#This Row],[DELAI DE TRAITEMENT]]-Tableau1[[#This Row],[DELAI DE REPONSE]]),$X$1-Tableau1[[#This Row],[Enregistré le]])</f>
        <v>9</v>
      </c>
      <c r="U524" s="9" t="str">
        <f>IF(Tableau1[[#This Row],[DELAI DE SOUFFRANCE]]&gt;0,"Non conforme","Conforme")</f>
        <v>Non conforme</v>
      </c>
      <c r="V524" s="9" t="str">
        <f>IF(Tableau1[[#This Row],[Type de courrier]]="Réclamation","Réclamation","")</f>
        <v>Réclamation</v>
      </c>
      <c r="W524" s="4"/>
      <c r="X524"/>
      <c r="Y524"/>
    </row>
    <row r="525" spans="2:25" x14ac:dyDescent="0.25">
      <c r="B525" t="s">
        <v>21</v>
      </c>
      <c r="D525">
        <v>22010168</v>
      </c>
      <c r="E525" s="1">
        <v>44629</v>
      </c>
      <c r="F525" s="1">
        <v>44622</v>
      </c>
      <c r="I525" s="1">
        <v>44652</v>
      </c>
      <c r="J525" s="1">
        <v>44637</v>
      </c>
      <c r="L525" t="s">
        <v>11</v>
      </c>
      <c r="M525">
        <f>YEAR(Tableau1[[#This Row],[Enregistré le]])</f>
        <v>2022</v>
      </c>
      <c r="N525" s="9" t="str">
        <f t="shared" si="9"/>
        <v>Réponse</v>
      </c>
      <c r="O525" s="9">
        <f>Tableau1[[#This Row],[Attribué le]]-Tableau1[[#This Row],[Enregistré le]]</f>
        <v>8</v>
      </c>
      <c r="P525" s="3" t="str">
        <f>IF(Tableau1[[#This Row],[ATTRIBUTION]]="Appui","15",IF(Tableau1[[#This Row],[ATTRIBUTION]]="Réponse","30","0"))</f>
        <v>30</v>
      </c>
      <c r="Q525" s="9" t="str">
        <f>IF(OR((Tableau1[[#This Row],[Traité le]]&gt;0),(Tableau1[[#This Row],[A/R envoyé le]]&gt;0)),"TRAITE","NON TRAITE")</f>
        <v>TRAITE</v>
      </c>
      <c r="R525" s="9" t="str">
        <f>IF(AND(Tableau1[[#This Row],[ATTRIBUTION]]="Réponse",Tableau1[[#This Row],[A/R envoyé le]]&gt;0),"OUI"," ")</f>
        <v xml:space="preserve"> </v>
      </c>
      <c r="S52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15</v>
      </c>
      <c r="T525" s="9">
        <f>IF(Tableau1[[#This Row],[STATUT DE REPONSE]]="TRAITE",MAX(0,Tableau1[[#This Row],[DELAI DE TRAITEMENT]]-Tableau1[[#This Row],[DELAI DE REPONSE]]),$X$1-Tableau1[[#This Row],[Enregistré le]])</f>
        <v>0</v>
      </c>
      <c r="U525" s="9" t="str">
        <f>IF(Tableau1[[#This Row],[DELAI DE SOUFFRANCE]]&gt;0,"Non conforme","Conforme")</f>
        <v>Conforme</v>
      </c>
      <c r="V525" s="9" t="str">
        <f>IF(Tableau1[[#This Row],[Type de courrier]]="Réclamation","Réclamation","")</f>
        <v/>
      </c>
      <c r="W525" s="4"/>
      <c r="X525"/>
      <c r="Y525"/>
    </row>
    <row r="526" spans="2:25" x14ac:dyDescent="0.25">
      <c r="B526" t="s">
        <v>21</v>
      </c>
      <c r="D526">
        <v>22010172</v>
      </c>
      <c r="E526" s="1">
        <v>44629</v>
      </c>
      <c r="F526" s="1">
        <v>44622</v>
      </c>
      <c r="I526" s="1">
        <v>44630</v>
      </c>
      <c r="J526" s="1">
        <v>44629</v>
      </c>
      <c r="L526" t="s">
        <v>12</v>
      </c>
      <c r="M526">
        <f>YEAR(Tableau1[[#This Row],[Enregistré le]])</f>
        <v>2022</v>
      </c>
      <c r="N526" s="9" t="str">
        <f t="shared" si="9"/>
        <v>Réponse</v>
      </c>
      <c r="O526" s="9">
        <f>Tableau1[[#This Row],[Attribué le]]-Tableau1[[#This Row],[Enregistré le]]</f>
        <v>0</v>
      </c>
      <c r="P526" s="3" t="str">
        <f>IF(Tableau1[[#This Row],[ATTRIBUTION]]="Appui","15",IF(Tableau1[[#This Row],[ATTRIBUTION]]="Réponse","30","0"))</f>
        <v>30</v>
      </c>
      <c r="Q526" s="9" t="str">
        <f>IF(OR((Tableau1[[#This Row],[Traité le]]&gt;0),(Tableau1[[#This Row],[A/R envoyé le]]&gt;0)),"TRAITE","NON TRAITE")</f>
        <v>TRAITE</v>
      </c>
      <c r="R526" s="9" t="str">
        <f>IF(AND(Tableau1[[#This Row],[ATTRIBUTION]]="Réponse",Tableau1[[#This Row],[A/R envoyé le]]&gt;0),"OUI"," ")</f>
        <v xml:space="preserve"> </v>
      </c>
      <c r="S52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526" s="9">
        <f>IF(Tableau1[[#This Row],[STATUT DE REPONSE]]="TRAITE",MAX(0,Tableau1[[#This Row],[DELAI DE TRAITEMENT]]-Tableau1[[#This Row],[DELAI DE REPONSE]]),$X$1-Tableau1[[#This Row],[Enregistré le]])</f>
        <v>0</v>
      </c>
      <c r="U526" s="9" t="str">
        <f>IF(Tableau1[[#This Row],[DELAI DE SOUFFRANCE]]&gt;0,"Non conforme","Conforme")</f>
        <v>Conforme</v>
      </c>
      <c r="V526" s="9" t="str">
        <f>IF(Tableau1[[#This Row],[Type de courrier]]="Réclamation","Réclamation","")</f>
        <v/>
      </c>
      <c r="W526" s="4"/>
      <c r="X526"/>
      <c r="Y526"/>
    </row>
    <row r="527" spans="2:25" x14ac:dyDescent="0.25">
      <c r="B527" t="s">
        <v>21</v>
      </c>
      <c r="D527">
        <v>22010295</v>
      </c>
      <c r="E527" s="1">
        <v>44629</v>
      </c>
      <c r="F527" s="1">
        <v>44629</v>
      </c>
      <c r="I527" s="1">
        <v>44666</v>
      </c>
      <c r="J527" s="1">
        <v>44629</v>
      </c>
      <c r="L527" t="s">
        <v>11</v>
      </c>
      <c r="M527">
        <f>YEAR(Tableau1[[#This Row],[Enregistré le]])</f>
        <v>2022</v>
      </c>
      <c r="N527" s="9" t="str">
        <f t="shared" si="9"/>
        <v>Réponse</v>
      </c>
      <c r="O527" s="9">
        <f>Tableau1[[#This Row],[Attribué le]]-Tableau1[[#This Row],[Enregistré le]]</f>
        <v>0</v>
      </c>
      <c r="P527" s="3" t="str">
        <f>IF(Tableau1[[#This Row],[ATTRIBUTION]]="Appui","15",IF(Tableau1[[#This Row],[ATTRIBUTION]]="Réponse","30","0"))</f>
        <v>30</v>
      </c>
      <c r="Q527" s="9" t="str">
        <f>IF(OR((Tableau1[[#This Row],[Traité le]]&gt;0),(Tableau1[[#This Row],[A/R envoyé le]]&gt;0)),"TRAITE","NON TRAITE")</f>
        <v>TRAITE</v>
      </c>
      <c r="R527" s="9" t="str">
        <f>IF(AND(Tableau1[[#This Row],[ATTRIBUTION]]="Réponse",Tableau1[[#This Row],[A/R envoyé le]]&gt;0),"OUI"," ")</f>
        <v xml:space="preserve"> </v>
      </c>
      <c r="S52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37</v>
      </c>
      <c r="T527" s="9">
        <f>IF(Tableau1[[#This Row],[STATUT DE REPONSE]]="TRAITE",MAX(0,Tableau1[[#This Row],[DELAI DE TRAITEMENT]]-Tableau1[[#This Row],[DELAI DE REPONSE]]),$X$1-Tableau1[[#This Row],[Enregistré le]])</f>
        <v>7</v>
      </c>
      <c r="U527" s="9" t="str">
        <f>IF(Tableau1[[#This Row],[DELAI DE SOUFFRANCE]]&gt;0,"Non conforme","Conforme")</f>
        <v>Non conforme</v>
      </c>
      <c r="V527" s="9" t="str">
        <f>IF(Tableau1[[#This Row],[Type de courrier]]="Réclamation","Réclamation","")</f>
        <v/>
      </c>
      <c r="W527" s="4"/>
      <c r="X527"/>
      <c r="Y527"/>
    </row>
    <row r="528" spans="2:25" x14ac:dyDescent="0.25">
      <c r="B528" t="s">
        <v>21</v>
      </c>
      <c r="D528">
        <v>22010337</v>
      </c>
      <c r="E528" s="1">
        <v>44629</v>
      </c>
      <c r="F528" s="1">
        <v>44620</v>
      </c>
      <c r="I528" s="1">
        <v>44645</v>
      </c>
      <c r="J528" s="1">
        <v>44629</v>
      </c>
      <c r="L528" t="s">
        <v>11</v>
      </c>
      <c r="M528">
        <f>YEAR(Tableau1[[#This Row],[Enregistré le]])</f>
        <v>2022</v>
      </c>
      <c r="N528" s="9" t="str">
        <f t="shared" si="9"/>
        <v>Réponse</v>
      </c>
      <c r="O528" s="9">
        <f>Tableau1[[#This Row],[Attribué le]]-Tableau1[[#This Row],[Enregistré le]]</f>
        <v>0</v>
      </c>
      <c r="P528" s="3" t="str">
        <f>IF(Tableau1[[#This Row],[ATTRIBUTION]]="Appui","15",IF(Tableau1[[#This Row],[ATTRIBUTION]]="Réponse","30","0"))</f>
        <v>30</v>
      </c>
      <c r="Q528" s="9" t="str">
        <f>IF(OR((Tableau1[[#This Row],[Traité le]]&gt;0),(Tableau1[[#This Row],[A/R envoyé le]]&gt;0)),"TRAITE","NON TRAITE")</f>
        <v>TRAITE</v>
      </c>
      <c r="R528" s="9" t="str">
        <f>IF(AND(Tableau1[[#This Row],[ATTRIBUTION]]="Réponse",Tableau1[[#This Row],[A/R envoyé le]]&gt;0),"OUI"," ")</f>
        <v xml:space="preserve"> </v>
      </c>
      <c r="S52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16</v>
      </c>
      <c r="T528" s="9">
        <f>IF(Tableau1[[#This Row],[STATUT DE REPONSE]]="TRAITE",MAX(0,Tableau1[[#This Row],[DELAI DE TRAITEMENT]]-Tableau1[[#This Row],[DELAI DE REPONSE]]),$X$1-Tableau1[[#This Row],[Enregistré le]])</f>
        <v>0</v>
      </c>
      <c r="U528" s="9" t="str">
        <f>IF(Tableau1[[#This Row],[DELAI DE SOUFFRANCE]]&gt;0,"Non conforme","Conforme")</f>
        <v>Conforme</v>
      </c>
      <c r="V528" s="9" t="str">
        <f>IF(Tableau1[[#This Row],[Type de courrier]]="Réclamation","Réclamation","")</f>
        <v/>
      </c>
      <c r="W528" s="4"/>
      <c r="X528"/>
      <c r="Y528"/>
    </row>
    <row r="529" spans="2:25" x14ac:dyDescent="0.25">
      <c r="B529" t="s">
        <v>21</v>
      </c>
      <c r="D529">
        <v>22010409</v>
      </c>
      <c r="E529" s="1">
        <v>44630</v>
      </c>
      <c r="F529" s="1">
        <v>44624</v>
      </c>
      <c r="I529" s="1">
        <v>44631</v>
      </c>
      <c r="J529" s="1">
        <v>44904</v>
      </c>
      <c r="L529" t="s">
        <v>32</v>
      </c>
      <c r="M529">
        <f>YEAR(Tableau1[[#This Row],[Enregistré le]])</f>
        <v>2022</v>
      </c>
      <c r="N529" s="9" t="str">
        <f t="shared" si="9"/>
        <v>Info</v>
      </c>
      <c r="O529" s="9">
        <f>Tableau1[[#This Row],[Attribué le]]-Tableau1[[#This Row],[Enregistré le]]</f>
        <v>274</v>
      </c>
      <c r="P529" s="3" t="str">
        <f>IF(Tableau1[[#This Row],[ATTRIBUTION]]="Appui","15",IF(Tableau1[[#This Row],[ATTRIBUTION]]="Réponse","30","0"))</f>
        <v>0</v>
      </c>
      <c r="Q529" s="9" t="str">
        <f>IF(OR((Tableau1[[#This Row],[Traité le]]&gt;0),(Tableau1[[#This Row],[A/R envoyé le]]&gt;0)),"TRAITE","NON TRAITE")</f>
        <v>TRAITE</v>
      </c>
      <c r="R529" s="9" t="str">
        <f>IF(AND(Tableau1[[#This Row],[ATTRIBUTION]]="Réponse",Tableau1[[#This Row],[A/R envoyé le]]&gt;0),"OUI"," ")</f>
        <v xml:space="preserve"> </v>
      </c>
      <c r="S52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529" s="9">
        <f>IF(Tableau1[[#This Row],[STATUT DE REPONSE]]="TRAITE",MAX(0,Tableau1[[#This Row],[DELAI DE TRAITEMENT]]-Tableau1[[#This Row],[DELAI DE REPONSE]]),$X$1-Tableau1[[#This Row],[Enregistré le]])</f>
        <v>1</v>
      </c>
      <c r="U529" s="9" t="str">
        <f>IF(Tableau1[[#This Row],[DELAI DE SOUFFRANCE]]&gt;0,"Non conforme","Conforme")</f>
        <v>Non conforme</v>
      </c>
      <c r="V529" s="9" t="str">
        <f>IF(Tableau1[[#This Row],[Type de courrier]]="Réclamation","Réclamation","")</f>
        <v/>
      </c>
      <c r="W529" s="4"/>
      <c r="X529"/>
      <c r="Y529"/>
    </row>
    <row r="530" spans="2:25" x14ac:dyDescent="0.25">
      <c r="B530" t="s">
        <v>21</v>
      </c>
      <c r="D530">
        <v>22010479</v>
      </c>
      <c r="E530" s="1">
        <v>44630</v>
      </c>
      <c r="F530" s="1">
        <v>44623</v>
      </c>
      <c r="I530" s="1">
        <v>44648</v>
      </c>
      <c r="J530" s="1">
        <v>44631</v>
      </c>
      <c r="L530" t="s">
        <v>11</v>
      </c>
      <c r="M530">
        <f>YEAR(Tableau1[[#This Row],[Enregistré le]])</f>
        <v>2022</v>
      </c>
      <c r="N530" s="9" t="str">
        <f t="shared" si="9"/>
        <v>Réponse</v>
      </c>
      <c r="O530" s="9">
        <f>Tableau1[[#This Row],[Attribué le]]-Tableau1[[#This Row],[Enregistré le]]</f>
        <v>1</v>
      </c>
      <c r="P530" s="3" t="str">
        <f>IF(Tableau1[[#This Row],[ATTRIBUTION]]="Appui","15",IF(Tableau1[[#This Row],[ATTRIBUTION]]="Réponse","30","0"))</f>
        <v>30</v>
      </c>
      <c r="Q530" s="9" t="str">
        <f>IF(OR((Tableau1[[#This Row],[Traité le]]&gt;0),(Tableau1[[#This Row],[A/R envoyé le]]&gt;0)),"TRAITE","NON TRAITE")</f>
        <v>TRAITE</v>
      </c>
      <c r="R530" s="9" t="str">
        <f>IF(AND(Tableau1[[#This Row],[ATTRIBUTION]]="Réponse",Tableau1[[#This Row],[A/R envoyé le]]&gt;0),"OUI"," ")</f>
        <v xml:space="preserve"> </v>
      </c>
      <c r="S53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17</v>
      </c>
      <c r="T530" s="9">
        <f>IF(Tableau1[[#This Row],[STATUT DE REPONSE]]="TRAITE",MAX(0,Tableau1[[#This Row],[DELAI DE TRAITEMENT]]-Tableau1[[#This Row],[DELAI DE REPONSE]]),$X$1-Tableau1[[#This Row],[Enregistré le]])</f>
        <v>0</v>
      </c>
      <c r="U530" s="9" t="str">
        <f>IF(Tableau1[[#This Row],[DELAI DE SOUFFRANCE]]&gt;0,"Non conforme","Conforme")</f>
        <v>Conforme</v>
      </c>
      <c r="V530" s="9" t="str">
        <f>IF(Tableau1[[#This Row],[Type de courrier]]="Réclamation","Réclamation","")</f>
        <v/>
      </c>
      <c r="W530" s="4"/>
      <c r="X530"/>
      <c r="Y530"/>
    </row>
    <row r="531" spans="2:25" x14ac:dyDescent="0.25">
      <c r="B531" t="s">
        <v>21</v>
      </c>
      <c r="D531">
        <v>22010719</v>
      </c>
      <c r="E531" s="1">
        <v>44631</v>
      </c>
      <c r="F531" s="1">
        <v>44617</v>
      </c>
      <c r="I531" s="1">
        <v>44631</v>
      </c>
      <c r="J531" s="1">
        <v>44631</v>
      </c>
      <c r="L531" t="s">
        <v>12</v>
      </c>
      <c r="M531">
        <f>YEAR(Tableau1[[#This Row],[Enregistré le]])</f>
        <v>2022</v>
      </c>
      <c r="N531" s="9" t="str">
        <f t="shared" si="9"/>
        <v>Réponse</v>
      </c>
      <c r="O531" s="9">
        <f>Tableau1[[#This Row],[Attribué le]]-Tableau1[[#This Row],[Enregistré le]]</f>
        <v>0</v>
      </c>
      <c r="P531" s="3" t="str">
        <f>IF(Tableau1[[#This Row],[ATTRIBUTION]]="Appui","15",IF(Tableau1[[#This Row],[ATTRIBUTION]]="Réponse","30","0"))</f>
        <v>30</v>
      </c>
      <c r="Q531" s="9" t="str">
        <f>IF(OR((Tableau1[[#This Row],[Traité le]]&gt;0),(Tableau1[[#This Row],[A/R envoyé le]]&gt;0)),"TRAITE","NON TRAITE")</f>
        <v>TRAITE</v>
      </c>
      <c r="R531" s="9" t="str">
        <f>IF(AND(Tableau1[[#This Row],[ATTRIBUTION]]="Réponse",Tableau1[[#This Row],[A/R envoyé le]]&gt;0),"OUI"," ")</f>
        <v xml:space="preserve"> </v>
      </c>
      <c r="S53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531" s="9">
        <f>IF(Tableau1[[#This Row],[STATUT DE REPONSE]]="TRAITE",MAX(0,Tableau1[[#This Row],[DELAI DE TRAITEMENT]]-Tableau1[[#This Row],[DELAI DE REPONSE]]),$X$1-Tableau1[[#This Row],[Enregistré le]])</f>
        <v>0</v>
      </c>
      <c r="U531" s="9" t="str">
        <f>IF(Tableau1[[#This Row],[DELAI DE SOUFFRANCE]]&gt;0,"Non conforme","Conforme")</f>
        <v>Conforme</v>
      </c>
      <c r="V531" s="9" t="str">
        <f>IF(Tableau1[[#This Row],[Type de courrier]]="Réclamation","Réclamation","")</f>
        <v/>
      </c>
      <c r="W531" s="4"/>
      <c r="X531"/>
      <c r="Y531"/>
    </row>
    <row r="532" spans="2:25" x14ac:dyDescent="0.25">
      <c r="B532" t="s">
        <v>21</v>
      </c>
      <c r="D532">
        <v>22010925</v>
      </c>
      <c r="E532" s="1">
        <v>44634</v>
      </c>
      <c r="F532" s="1">
        <v>44629</v>
      </c>
      <c r="I532" s="1">
        <v>44634</v>
      </c>
      <c r="J532" s="1">
        <v>44634</v>
      </c>
      <c r="L532" t="s">
        <v>11</v>
      </c>
      <c r="M532">
        <f>YEAR(Tableau1[[#This Row],[Enregistré le]])</f>
        <v>2022</v>
      </c>
      <c r="N532" s="9" t="str">
        <f t="shared" si="9"/>
        <v>Réponse</v>
      </c>
      <c r="O532" s="9">
        <f>Tableau1[[#This Row],[Attribué le]]-Tableau1[[#This Row],[Enregistré le]]</f>
        <v>0</v>
      </c>
      <c r="P532" s="3" t="str">
        <f>IF(Tableau1[[#This Row],[ATTRIBUTION]]="Appui","15",IF(Tableau1[[#This Row],[ATTRIBUTION]]="Réponse","30","0"))</f>
        <v>30</v>
      </c>
      <c r="Q532" s="9" t="str">
        <f>IF(OR((Tableau1[[#This Row],[Traité le]]&gt;0),(Tableau1[[#This Row],[A/R envoyé le]]&gt;0)),"TRAITE","NON TRAITE")</f>
        <v>TRAITE</v>
      </c>
      <c r="R532" s="9" t="str">
        <f>IF(AND(Tableau1[[#This Row],[ATTRIBUTION]]="Réponse",Tableau1[[#This Row],[A/R envoyé le]]&gt;0),"OUI"," ")</f>
        <v xml:space="preserve"> </v>
      </c>
      <c r="S53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532" s="9">
        <f>IF(Tableau1[[#This Row],[STATUT DE REPONSE]]="TRAITE",MAX(0,Tableau1[[#This Row],[DELAI DE TRAITEMENT]]-Tableau1[[#This Row],[DELAI DE REPONSE]]),$X$1-Tableau1[[#This Row],[Enregistré le]])</f>
        <v>0</v>
      </c>
      <c r="U532" s="9" t="str">
        <f>IF(Tableau1[[#This Row],[DELAI DE SOUFFRANCE]]&gt;0,"Non conforme","Conforme")</f>
        <v>Conforme</v>
      </c>
      <c r="V532" s="9" t="str">
        <f>IF(Tableau1[[#This Row],[Type de courrier]]="Réclamation","Réclamation","")</f>
        <v/>
      </c>
      <c r="W532" s="4"/>
      <c r="X532"/>
      <c r="Y532"/>
    </row>
    <row r="533" spans="2:25" x14ac:dyDescent="0.25">
      <c r="B533" t="s">
        <v>21</v>
      </c>
      <c r="D533">
        <v>22010930</v>
      </c>
      <c r="E533" s="1">
        <v>44634</v>
      </c>
      <c r="F533" s="1">
        <v>44630</v>
      </c>
      <c r="I533" s="1">
        <v>44721</v>
      </c>
      <c r="J533" s="1">
        <v>44634</v>
      </c>
      <c r="L533" t="s">
        <v>11</v>
      </c>
      <c r="M533">
        <f>YEAR(Tableau1[[#This Row],[Enregistré le]])</f>
        <v>2022</v>
      </c>
      <c r="N533" s="9" t="str">
        <f t="shared" si="9"/>
        <v>Réponse</v>
      </c>
      <c r="O533" s="9">
        <f>Tableau1[[#This Row],[Attribué le]]-Tableau1[[#This Row],[Enregistré le]]</f>
        <v>0</v>
      </c>
      <c r="P533" s="3" t="str">
        <f>IF(Tableau1[[#This Row],[ATTRIBUTION]]="Appui","15",IF(Tableau1[[#This Row],[ATTRIBUTION]]="Réponse","30","0"))</f>
        <v>30</v>
      </c>
      <c r="Q533" s="9" t="str">
        <f>IF(OR((Tableau1[[#This Row],[Traité le]]&gt;0),(Tableau1[[#This Row],[A/R envoyé le]]&gt;0)),"TRAITE","NON TRAITE")</f>
        <v>TRAITE</v>
      </c>
      <c r="R533" s="9" t="str">
        <f>IF(AND(Tableau1[[#This Row],[ATTRIBUTION]]="Réponse",Tableau1[[#This Row],[A/R envoyé le]]&gt;0),"OUI"," ")</f>
        <v xml:space="preserve"> </v>
      </c>
      <c r="S53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87</v>
      </c>
      <c r="T533" s="9">
        <f>IF(Tableau1[[#This Row],[STATUT DE REPONSE]]="TRAITE",MAX(0,Tableau1[[#This Row],[DELAI DE TRAITEMENT]]-Tableau1[[#This Row],[DELAI DE REPONSE]]),$X$1-Tableau1[[#This Row],[Enregistré le]])</f>
        <v>57</v>
      </c>
      <c r="U533" s="9" t="str">
        <f>IF(Tableau1[[#This Row],[DELAI DE SOUFFRANCE]]&gt;0,"Non conforme","Conforme")</f>
        <v>Non conforme</v>
      </c>
      <c r="V533" s="9" t="str">
        <f>IF(Tableau1[[#This Row],[Type de courrier]]="Réclamation","Réclamation","")</f>
        <v/>
      </c>
      <c r="W533" s="4"/>
      <c r="X533"/>
      <c r="Y533"/>
    </row>
    <row r="534" spans="2:25" x14ac:dyDescent="0.25">
      <c r="B534" t="s">
        <v>21</v>
      </c>
      <c r="D534">
        <v>22010933</v>
      </c>
      <c r="E534" s="1">
        <v>44634</v>
      </c>
      <c r="F534" s="1">
        <v>44623</v>
      </c>
      <c r="I534" s="1">
        <v>44635</v>
      </c>
      <c r="J534" s="1">
        <v>44634</v>
      </c>
      <c r="L534" t="s">
        <v>11</v>
      </c>
      <c r="M534">
        <f>YEAR(Tableau1[[#This Row],[Enregistré le]])</f>
        <v>2022</v>
      </c>
      <c r="N534" s="9" t="str">
        <f t="shared" si="9"/>
        <v>Réponse</v>
      </c>
      <c r="O534" s="9">
        <f>Tableau1[[#This Row],[Attribué le]]-Tableau1[[#This Row],[Enregistré le]]</f>
        <v>0</v>
      </c>
      <c r="P534" s="3" t="str">
        <f>IF(Tableau1[[#This Row],[ATTRIBUTION]]="Appui","15",IF(Tableau1[[#This Row],[ATTRIBUTION]]="Réponse","30","0"))</f>
        <v>30</v>
      </c>
      <c r="Q534" s="9" t="str">
        <f>IF(OR((Tableau1[[#This Row],[Traité le]]&gt;0),(Tableau1[[#This Row],[A/R envoyé le]]&gt;0)),"TRAITE","NON TRAITE")</f>
        <v>TRAITE</v>
      </c>
      <c r="R534" s="9" t="str">
        <f>IF(AND(Tableau1[[#This Row],[ATTRIBUTION]]="Réponse",Tableau1[[#This Row],[A/R envoyé le]]&gt;0),"OUI"," ")</f>
        <v xml:space="preserve"> </v>
      </c>
      <c r="S53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534" s="9">
        <f>IF(Tableau1[[#This Row],[STATUT DE REPONSE]]="TRAITE",MAX(0,Tableau1[[#This Row],[DELAI DE TRAITEMENT]]-Tableau1[[#This Row],[DELAI DE REPONSE]]),$X$1-Tableau1[[#This Row],[Enregistré le]])</f>
        <v>0</v>
      </c>
      <c r="U534" s="9" t="str">
        <f>IF(Tableau1[[#This Row],[DELAI DE SOUFFRANCE]]&gt;0,"Non conforme","Conforme")</f>
        <v>Conforme</v>
      </c>
      <c r="V534" s="9" t="str">
        <f>IF(Tableau1[[#This Row],[Type de courrier]]="Réclamation","Réclamation","")</f>
        <v/>
      </c>
      <c r="W534" s="4"/>
      <c r="X534"/>
      <c r="Y534"/>
    </row>
    <row r="535" spans="2:25" x14ac:dyDescent="0.25">
      <c r="B535" t="s">
        <v>21</v>
      </c>
      <c r="D535">
        <v>22011234</v>
      </c>
      <c r="E535" s="1">
        <v>44635</v>
      </c>
      <c r="F535" s="1">
        <v>44632</v>
      </c>
      <c r="I535" s="1">
        <v>44690</v>
      </c>
      <c r="J535" s="1">
        <v>44657</v>
      </c>
      <c r="L535" t="s">
        <v>11</v>
      </c>
      <c r="M535">
        <f>YEAR(Tableau1[[#This Row],[Enregistré le]])</f>
        <v>2022</v>
      </c>
      <c r="N535" s="9" t="str">
        <f t="shared" si="9"/>
        <v>Réponse</v>
      </c>
      <c r="O535" s="9">
        <f>Tableau1[[#This Row],[Attribué le]]-Tableau1[[#This Row],[Enregistré le]]</f>
        <v>22</v>
      </c>
      <c r="P535" s="3" t="str">
        <f>IF(Tableau1[[#This Row],[ATTRIBUTION]]="Appui","15",IF(Tableau1[[#This Row],[ATTRIBUTION]]="Réponse","30","0"))</f>
        <v>30</v>
      </c>
      <c r="Q535" s="9" t="str">
        <f>IF(OR((Tableau1[[#This Row],[Traité le]]&gt;0),(Tableau1[[#This Row],[A/R envoyé le]]&gt;0)),"TRAITE","NON TRAITE")</f>
        <v>TRAITE</v>
      </c>
      <c r="R535" s="9" t="str">
        <f>IF(AND(Tableau1[[#This Row],[ATTRIBUTION]]="Réponse",Tableau1[[#This Row],[A/R envoyé le]]&gt;0),"OUI"," ")</f>
        <v xml:space="preserve"> </v>
      </c>
      <c r="S53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33</v>
      </c>
      <c r="T535" s="9">
        <f>IF(Tableau1[[#This Row],[STATUT DE REPONSE]]="TRAITE",MAX(0,Tableau1[[#This Row],[DELAI DE TRAITEMENT]]-Tableau1[[#This Row],[DELAI DE REPONSE]]),$X$1-Tableau1[[#This Row],[Enregistré le]])</f>
        <v>3</v>
      </c>
      <c r="U535" s="9" t="str">
        <f>IF(Tableau1[[#This Row],[DELAI DE SOUFFRANCE]]&gt;0,"Non conforme","Conforme")</f>
        <v>Non conforme</v>
      </c>
      <c r="V535" s="9" t="str">
        <f>IF(Tableau1[[#This Row],[Type de courrier]]="Réclamation","Réclamation","")</f>
        <v/>
      </c>
      <c r="W535" s="4"/>
      <c r="X535"/>
      <c r="Y535"/>
    </row>
    <row r="536" spans="2:25" x14ac:dyDescent="0.25">
      <c r="B536" t="s">
        <v>21</v>
      </c>
      <c r="D536" t="s">
        <v>69</v>
      </c>
      <c r="E536" s="1">
        <v>44635</v>
      </c>
      <c r="F536" s="1">
        <v>44632</v>
      </c>
      <c r="I536" s="1">
        <v>44789</v>
      </c>
      <c r="J536" s="1">
        <v>44918</v>
      </c>
      <c r="L536" t="s">
        <v>11</v>
      </c>
      <c r="M536">
        <f>YEAR(Tableau1[[#This Row],[Enregistré le]])</f>
        <v>2022</v>
      </c>
      <c r="N536" s="9" t="str">
        <f t="shared" si="9"/>
        <v>Réponse</v>
      </c>
      <c r="O536" s="9">
        <f>Tableau1[[#This Row],[Attribué le]]-Tableau1[[#This Row],[Enregistré le]]</f>
        <v>283</v>
      </c>
      <c r="P536" s="3" t="str">
        <f>IF(Tableau1[[#This Row],[ATTRIBUTION]]="Appui","15",IF(Tableau1[[#This Row],[ATTRIBUTION]]="Réponse","30","0"))</f>
        <v>30</v>
      </c>
      <c r="Q536" s="9" t="str">
        <f>IF(OR((Tableau1[[#This Row],[Traité le]]&gt;0),(Tableau1[[#This Row],[A/R envoyé le]]&gt;0)),"TRAITE","NON TRAITE")</f>
        <v>TRAITE</v>
      </c>
      <c r="R536" s="9" t="str">
        <f>IF(AND(Tableau1[[#This Row],[ATTRIBUTION]]="Réponse",Tableau1[[#This Row],[A/R envoyé le]]&gt;0),"OUI"," ")</f>
        <v xml:space="preserve"> </v>
      </c>
      <c r="S53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154</v>
      </c>
      <c r="T536" s="9">
        <f>IF(Tableau1[[#This Row],[STATUT DE REPONSE]]="TRAITE",MAX(0,Tableau1[[#This Row],[DELAI DE TRAITEMENT]]-Tableau1[[#This Row],[DELAI DE REPONSE]]),$X$1-Tableau1[[#This Row],[Enregistré le]])</f>
        <v>124</v>
      </c>
      <c r="U536" s="9" t="str">
        <f>IF(Tableau1[[#This Row],[DELAI DE SOUFFRANCE]]&gt;0,"Non conforme","Conforme")</f>
        <v>Non conforme</v>
      </c>
      <c r="V536" s="9" t="str">
        <f>IF(Tableau1[[#This Row],[Type de courrier]]="Réclamation","Réclamation","")</f>
        <v/>
      </c>
      <c r="W536" s="4"/>
      <c r="X536"/>
      <c r="Y536"/>
    </row>
    <row r="537" spans="2:25" x14ac:dyDescent="0.25">
      <c r="B537" t="s">
        <v>21</v>
      </c>
      <c r="D537">
        <v>22011937</v>
      </c>
      <c r="E537" s="1">
        <v>44641</v>
      </c>
      <c r="F537" s="1">
        <v>44622</v>
      </c>
      <c r="I537" s="1">
        <v>44685</v>
      </c>
      <c r="J537" s="1">
        <v>44676</v>
      </c>
      <c r="L537" t="s">
        <v>11</v>
      </c>
      <c r="M537">
        <f>YEAR(Tableau1[[#This Row],[Enregistré le]])</f>
        <v>2022</v>
      </c>
      <c r="N537" s="9" t="str">
        <f t="shared" si="9"/>
        <v>Réponse</v>
      </c>
      <c r="O537" s="9">
        <f>Tableau1[[#This Row],[Attribué le]]-Tableau1[[#This Row],[Enregistré le]]</f>
        <v>35</v>
      </c>
      <c r="P537" s="3" t="str">
        <f>IF(Tableau1[[#This Row],[ATTRIBUTION]]="Appui","15",IF(Tableau1[[#This Row],[ATTRIBUTION]]="Réponse","30","0"))</f>
        <v>30</v>
      </c>
      <c r="Q537" s="9" t="str">
        <f>IF(OR((Tableau1[[#This Row],[Traité le]]&gt;0),(Tableau1[[#This Row],[A/R envoyé le]]&gt;0)),"TRAITE","NON TRAITE")</f>
        <v>TRAITE</v>
      </c>
      <c r="R537" s="9" t="str">
        <f>IF(AND(Tableau1[[#This Row],[ATTRIBUTION]]="Réponse",Tableau1[[#This Row],[A/R envoyé le]]&gt;0),"OUI"," ")</f>
        <v xml:space="preserve"> </v>
      </c>
      <c r="S53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9</v>
      </c>
      <c r="T537" s="9">
        <f>IF(Tableau1[[#This Row],[STATUT DE REPONSE]]="TRAITE",MAX(0,Tableau1[[#This Row],[DELAI DE TRAITEMENT]]-Tableau1[[#This Row],[DELAI DE REPONSE]]),$X$1-Tableau1[[#This Row],[Enregistré le]])</f>
        <v>0</v>
      </c>
      <c r="U537" s="9" t="str">
        <f>IF(Tableau1[[#This Row],[DELAI DE SOUFFRANCE]]&gt;0,"Non conforme","Conforme")</f>
        <v>Conforme</v>
      </c>
      <c r="V537" s="9" t="str">
        <f>IF(Tableau1[[#This Row],[Type de courrier]]="Réclamation","Réclamation","")</f>
        <v/>
      </c>
      <c r="W537" s="4"/>
      <c r="X537"/>
      <c r="Y537"/>
    </row>
    <row r="538" spans="2:25" x14ac:dyDescent="0.25">
      <c r="B538" t="s">
        <v>21</v>
      </c>
      <c r="D538">
        <v>22012052</v>
      </c>
      <c r="E538" s="1">
        <v>44641</v>
      </c>
      <c r="F538" s="1">
        <v>44636</v>
      </c>
      <c r="H538" t="s">
        <v>29</v>
      </c>
      <c r="I538" s="1">
        <v>44673</v>
      </c>
      <c r="J538" s="1">
        <v>44641</v>
      </c>
      <c r="L538" t="s">
        <v>11</v>
      </c>
      <c r="M538">
        <f>YEAR(Tableau1[[#This Row],[Enregistré le]])</f>
        <v>2022</v>
      </c>
      <c r="N538" s="9" t="str">
        <f t="shared" si="9"/>
        <v>Réponse</v>
      </c>
      <c r="O538" s="9">
        <f>Tableau1[[#This Row],[Attribué le]]-Tableau1[[#This Row],[Enregistré le]]</f>
        <v>0</v>
      </c>
      <c r="P538" s="3" t="str">
        <f>IF(Tableau1[[#This Row],[ATTRIBUTION]]="Appui","15",IF(Tableau1[[#This Row],[ATTRIBUTION]]="Réponse","30","0"))</f>
        <v>30</v>
      </c>
      <c r="Q538" s="9" t="str">
        <f>IF(OR((Tableau1[[#This Row],[Traité le]]&gt;0),(Tableau1[[#This Row],[A/R envoyé le]]&gt;0)),"TRAITE","NON TRAITE")</f>
        <v>TRAITE</v>
      </c>
      <c r="R538" s="9" t="str">
        <f>IF(AND(Tableau1[[#This Row],[ATTRIBUTION]]="Réponse",Tableau1[[#This Row],[A/R envoyé le]]&gt;0),"OUI"," ")</f>
        <v xml:space="preserve"> </v>
      </c>
      <c r="S53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32</v>
      </c>
      <c r="T538" s="9">
        <f>IF(Tableau1[[#This Row],[STATUT DE REPONSE]]="TRAITE",MAX(0,Tableau1[[#This Row],[DELAI DE TRAITEMENT]]-Tableau1[[#This Row],[DELAI DE REPONSE]]),$X$1-Tableau1[[#This Row],[Enregistré le]])</f>
        <v>2</v>
      </c>
      <c r="U538" s="9" t="str">
        <f>IF(Tableau1[[#This Row],[DELAI DE SOUFFRANCE]]&gt;0,"Non conforme","Conforme")</f>
        <v>Non conforme</v>
      </c>
      <c r="V538" s="9" t="str">
        <f>IF(Tableau1[[#This Row],[Type de courrier]]="Réclamation","Réclamation","")</f>
        <v>Réclamation</v>
      </c>
      <c r="W538" s="4"/>
      <c r="X538"/>
      <c r="Y538"/>
    </row>
    <row r="539" spans="2:25" x14ac:dyDescent="0.25">
      <c r="B539" t="s">
        <v>21</v>
      </c>
      <c r="D539">
        <v>22012055</v>
      </c>
      <c r="E539" s="1">
        <v>44641</v>
      </c>
      <c r="F539" s="1">
        <v>44627</v>
      </c>
      <c r="H539" t="s">
        <v>29</v>
      </c>
      <c r="I539" s="1">
        <v>44683</v>
      </c>
      <c r="J539" s="1">
        <v>44641</v>
      </c>
      <c r="L539" t="s">
        <v>11</v>
      </c>
      <c r="M539">
        <f>YEAR(Tableau1[[#This Row],[Enregistré le]])</f>
        <v>2022</v>
      </c>
      <c r="N539" s="9" t="str">
        <f t="shared" si="9"/>
        <v>Réponse</v>
      </c>
      <c r="O539" s="9">
        <f>Tableau1[[#This Row],[Attribué le]]-Tableau1[[#This Row],[Enregistré le]]</f>
        <v>0</v>
      </c>
      <c r="P539" s="3" t="str">
        <f>IF(Tableau1[[#This Row],[ATTRIBUTION]]="Appui","15",IF(Tableau1[[#This Row],[ATTRIBUTION]]="Réponse","30","0"))</f>
        <v>30</v>
      </c>
      <c r="Q539" s="9" t="str">
        <f>IF(OR((Tableau1[[#This Row],[Traité le]]&gt;0),(Tableau1[[#This Row],[A/R envoyé le]]&gt;0)),"TRAITE","NON TRAITE")</f>
        <v>TRAITE</v>
      </c>
      <c r="R539" s="9" t="str">
        <f>IF(AND(Tableau1[[#This Row],[ATTRIBUTION]]="Réponse",Tableau1[[#This Row],[A/R envoyé le]]&gt;0),"OUI"," ")</f>
        <v xml:space="preserve"> </v>
      </c>
      <c r="S53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42</v>
      </c>
      <c r="T539" s="9">
        <f>IF(Tableau1[[#This Row],[STATUT DE REPONSE]]="TRAITE",MAX(0,Tableau1[[#This Row],[DELAI DE TRAITEMENT]]-Tableau1[[#This Row],[DELAI DE REPONSE]]),$X$1-Tableau1[[#This Row],[Enregistré le]])</f>
        <v>12</v>
      </c>
      <c r="U539" s="9" t="str">
        <f>IF(Tableau1[[#This Row],[DELAI DE SOUFFRANCE]]&gt;0,"Non conforme","Conforme")</f>
        <v>Non conforme</v>
      </c>
      <c r="V539" s="9" t="str">
        <f>IF(Tableau1[[#This Row],[Type de courrier]]="Réclamation","Réclamation","")</f>
        <v>Réclamation</v>
      </c>
      <c r="W539" s="4"/>
      <c r="X539"/>
      <c r="Y539"/>
    </row>
    <row r="540" spans="2:25" x14ac:dyDescent="0.25">
      <c r="B540" t="s">
        <v>21</v>
      </c>
      <c r="D540">
        <v>22012589</v>
      </c>
      <c r="E540" s="1">
        <v>44643</v>
      </c>
      <c r="F540" s="1">
        <v>44632</v>
      </c>
      <c r="I540" s="1">
        <v>44728</v>
      </c>
      <c r="J540" s="1">
        <v>44658</v>
      </c>
      <c r="L540" t="s">
        <v>11</v>
      </c>
      <c r="M540">
        <f>YEAR(Tableau1[[#This Row],[Enregistré le]])</f>
        <v>2022</v>
      </c>
      <c r="N540" s="9" t="str">
        <f t="shared" si="9"/>
        <v>Réponse</v>
      </c>
      <c r="O540" s="9">
        <f>Tableau1[[#This Row],[Attribué le]]-Tableau1[[#This Row],[Enregistré le]]</f>
        <v>15</v>
      </c>
      <c r="P540" s="3" t="str">
        <f>IF(Tableau1[[#This Row],[ATTRIBUTION]]="Appui","15",IF(Tableau1[[#This Row],[ATTRIBUTION]]="Réponse","30","0"))</f>
        <v>30</v>
      </c>
      <c r="Q540" s="9" t="str">
        <f>IF(OR((Tableau1[[#This Row],[Traité le]]&gt;0),(Tableau1[[#This Row],[A/R envoyé le]]&gt;0)),"TRAITE","NON TRAITE")</f>
        <v>TRAITE</v>
      </c>
      <c r="R540" s="9" t="str">
        <f>IF(AND(Tableau1[[#This Row],[ATTRIBUTION]]="Réponse",Tableau1[[#This Row],[A/R envoyé le]]&gt;0),"OUI"," ")</f>
        <v xml:space="preserve"> </v>
      </c>
      <c r="S54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70</v>
      </c>
      <c r="T540" s="9">
        <f>IF(Tableau1[[#This Row],[STATUT DE REPONSE]]="TRAITE",MAX(0,Tableau1[[#This Row],[DELAI DE TRAITEMENT]]-Tableau1[[#This Row],[DELAI DE REPONSE]]),$X$1-Tableau1[[#This Row],[Enregistré le]])</f>
        <v>40</v>
      </c>
      <c r="U540" s="9" t="str">
        <f>IF(Tableau1[[#This Row],[DELAI DE SOUFFRANCE]]&gt;0,"Non conforme","Conforme")</f>
        <v>Non conforme</v>
      </c>
      <c r="V540" s="9" t="str">
        <f>IF(Tableau1[[#This Row],[Type de courrier]]="Réclamation","Réclamation","")</f>
        <v/>
      </c>
      <c r="W540" s="4"/>
      <c r="X540"/>
      <c r="Y540"/>
    </row>
    <row r="541" spans="2:25" x14ac:dyDescent="0.25">
      <c r="B541" t="s">
        <v>21</v>
      </c>
      <c r="D541">
        <v>22012620</v>
      </c>
      <c r="E541" s="1">
        <v>44643</v>
      </c>
      <c r="F541" s="1">
        <v>44634</v>
      </c>
      <c r="I541" s="1">
        <v>44645</v>
      </c>
      <c r="J541" s="1">
        <v>44643</v>
      </c>
      <c r="L541" t="s">
        <v>11</v>
      </c>
      <c r="M541">
        <f>YEAR(Tableau1[[#This Row],[Enregistré le]])</f>
        <v>2022</v>
      </c>
      <c r="N541" s="9" t="str">
        <f t="shared" si="9"/>
        <v>Réponse</v>
      </c>
      <c r="O541" s="9">
        <f>Tableau1[[#This Row],[Attribué le]]-Tableau1[[#This Row],[Enregistré le]]</f>
        <v>0</v>
      </c>
      <c r="P541" s="3" t="str">
        <f>IF(Tableau1[[#This Row],[ATTRIBUTION]]="Appui","15",IF(Tableau1[[#This Row],[ATTRIBUTION]]="Réponse","30","0"))</f>
        <v>30</v>
      </c>
      <c r="Q541" s="9" t="str">
        <f>IF(OR((Tableau1[[#This Row],[Traité le]]&gt;0),(Tableau1[[#This Row],[A/R envoyé le]]&gt;0)),"TRAITE","NON TRAITE")</f>
        <v>TRAITE</v>
      </c>
      <c r="R541" s="9" t="str">
        <f>IF(AND(Tableau1[[#This Row],[ATTRIBUTION]]="Réponse",Tableau1[[#This Row],[A/R envoyé le]]&gt;0),"OUI"," ")</f>
        <v xml:space="preserve"> </v>
      </c>
      <c r="S54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</v>
      </c>
      <c r="T541" s="9">
        <f>IF(Tableau1[[#This Row],[STATUT DE REPONSE]]="TRAITE",MAX(0,Tableau1[[#This Row],[DELAI DE TRAITEMENT]]-Tableau1[[#This Row],[DELAI DE REPONSE]]),$X$1-Tableau1[[#This Row],[Enregistré le]])</f>
        <v>0</v>
      </c>
      <c r="U541" s="9" t="str">
        <f>IF(Tableau1[[#This Row],[DELAI DE SOUFFRANCE]]&gt;0,"Non conforme","Conforme")</f>
        <v>Conforme</v>
      </c>
      <c r="V541" s="9" t="str">
        <f>IF(Tableau1[[#This Row],[Type de courrier]]="Réclamation","Réclamation","")</f>
        <v/>
      </c>
      <c r="W541" s="4"/>
      <c r="X541"/>
      <c r="Y541"/>
    </row>
    <row r="542" spans="2:25" x14ac:dyDescent="0.25">
      <c r="B542" t="s">
        <v>21</v>
      </c>
      <c r="D542">
        <v>22012634</v>
      </c>
      <c r="E542" s="1">
        <v>44643</v>
      </c>
      <c r="F542" s="1">
        <v>44635</v>
      </c>
      <c r="I542" s="1">
        <v>44643</v>
      </c>
      <c r="J542" s="1">
        <v>44643</v>
      </c>
      <c r="L542" t="s">
        <v>11</v>
      </c>
      <c r="M542">
        <f>YEAR(Tableau1[[#This Row],[Enregistré le]])</f>
        <v>2022</v>
      </c>
      <c r="N542" s="9" t="str">
        <f t="shared" si="9"/>
        <v>Réponse</v>
      </c>
      <c r="O542" s="9">
        <f>Tableau1[[#This Row],[Attribué le]]-Tableau1[[#This Row],[Enregistré le]]</f>
        <v>0</v>
      </c>
      <c r="P542" s="3" t="str">
        <f>IF(Tableau1[[#This Row],[ATTRIBUTION]]="Appui","15",IF(Tableau1[[#This Row],[ATTRIBUTION]]="Réponse","30","0"))</f>
        <v>30</v>
      </c>
      <c r="Q542" s="9" t="str">
        <f>IF(OR((Tableau1[[#This Row],[Traité le]]&gt;0),(Tableau1[[#This Row],[A/R envoyé le]]&gt;0)),"TRAITE","NON TRAITE")</f>
        <v>TRAITE</v>
      </c>
      <c r="R542" s="9" t="str">
        <f>IF(AND(Tableau1[[#This Row],[ATTRIBUTION]]="Réponse",Tableau1[[#This Row],[A/R envoyé le]]&gt;0),"OUI"," ")</f>
        <v xml:space="preserve"> </v>
      </c>
      <c r="S54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542" s="9">
        <f>IF(Tableau1[[#This Row],[STATUT DE REPONSE]]="TRAITE",MAX(0,Tableau1[[#This Row],[DELAI DE TRAITEMENT]]-Tableau1[[#This Row],[DELAI DE REPONSE]]),$X$1-Tableau1[[#This Row],[Enregistré le]])</f>
        <v>0</v>
      </c>
      <c r="U542" s="9" t="str">
        <f>IF(Tableau1[[#This Row],[DELAI DE SOUFFRANCE]]&gt;0,"Non conforme","Conforme")</f>
        <v>Conforme</v>
      </c>
      <c r="V542" s="9" t="str">
        <f>IF(Tableau1[[#This Row],[Type de courrier]]="Réclamation","Réclamation","")</f>
        <v/>
      </c>
      <c r="W542" s="4"/>
      <c r="X542"/>
      <c r="Y542"/>
    </row>
    <row r="543" spans="2:25" x14ac:dyDescent="0.25">
      <c r="B543" t="s">
        <v>21</v>
      </c>
      <c r="D543" t="s">
        <v>70</v>
      </c>
      <c r="E543" s="1">
        <v>44643</v>
      </c>
      <c r="F543" s="1">
        <v>44635</v>
      </c>
      <c r="I543" s="1">
        <v>44795</v>
      </c>
      <c r="J543" s="1">
        <v>44644</v>
      </c>
      <c r="L543" t="s">
        <v>24</v>
      </c>
      <c r="M543">
        <f>YEAR(Tableau1[[#This Row],[Enregistré le]])</f>
        <v>2022</v>
      </c>
      <c r="N543" s="9" t="str">
        <f t="shared" si="9"/>
        <v>Appui</v>
      </c>
      <c r="O543" s="9">
        <f>Tableau1[[#This Row],[Attribué le]]-Tableau1[[#This Row],[Enregistré le]]</f>
        <v>1</v>
      </c>
      <c r="P543" s="3" t="str">
        <f>IF(Tableau1[[#This Row],[ATTRIBUTION]]="Appui","15",IF(Tableau1[[#This Row],[ATTRIBUTION]]="Réponse","30","0"))</f>
        <v>15</v>
      </c>
      <c r="Q543" s="9" t="str">
        <f>IF(OR((Tableau1[[#This Row],[Traité le]]&gt;0),(Tableau1[[#This Row],[A/R envoyé le]]&gt;0)),"TRAITE","NON TRAITE")</f>
        <v>TRAITE</v>
      </c>
      <c r="R543" s="9" t="str">
        <f>IF(AND(Tableau1[[#This Row],[ATTRIBUTION]]="Réponse",Tableau1[[#This Row],[A/R envoyé le]]&gt;0),"OUI"," ")</f>
        <v xml:space="preserve"> </v>
      </c>
      <c r="S54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151</v>
      </c>
      <c r="T543" s="9">
        <f>IF(Tableau1[[#This Row],[STATUT DE REPONSE]]="TRAITE",MAX(0,Tableau1[[#This Row],[DELAI DE TRAITEMENT]]-Tableau1[[#This Row],[DELAI DE REPONSE]]),$X$1-Tableau1[[#This Row],[Enregistré le]])</f>
        <v>136</v>
      </c>
      <c r="U543" s="9" t="str">
        <f>IF(Tableau1[[#This Row],[DELAI DE SOUFFRANCE]]&gt;0,"Non conforme","Conforme")</f>
        <v>Non conforme</v>
      </c>
      <c r="V543" s="9" t="str">
        <f>IF(Tableau1[[#This Row],[Type de courrier]]="Réclamation","Réclamation","")</f>
        <v/>
      </c>
      <c r="W543" s="4"/>
      <c r="X543"/>
      <c r="Y543"/>
    </row>
    <row r="544" spans="2:25" x14ac:dyDescent="0.25">
      <c r="B544" t="s">
        <v>21</v>
      </c>
      <c r="D544">
        <v>22012863</v>
      </c>
      <c r="E544" s="1">
        <v>44644</v>
      </c>
      <c r="F544" s="1">
        <v>44641</v>
      </c>
      <c r="I544" s="1">
        <v>44644</v>
      </c>
      <c r="J544" s="1">
        <v>44644</v>
      </c>
      <c r="L544" t="s">
        <v>12</v>
      </c>
      <c r="M544">
        <f>YEAR(Tableau1[[#This Row],[Enregistré le]])</f>
        <v>2022</v>
      </c>
      <c r="N544" s="9" t="str">
        <f t="shared" si="9"/>
        <v>Réponse</v>
      </c>
      <c r="O544" s="9">
        <f>Tableau1[[#This Row],[Attribué le]]-Tableau1[[#This Row],[Enregistré le]]</f>
        <v>0</v>
      </c>
      <c r="P544" s="3" t="str">
        <f>IF(Tableau1[[#This Row],[ATTRIBUTION]]="Appui","15",IF(Tableau1[[#This Row],[ATTRIBUTION]]="Réponse","30","0"))</f>
        <v>30</v>
      </c>
      <c r="Q544" s="9" t="str">
        <f>IF(OR((Tableau1[[#This Row],[Traité le]]&gt;0),(Tableau1[[#This Row],[A/R envoyé le]]&gt;0)),"TRAITE","NON TRAITE")</f>
        <v>TRAITE</v>
      </c>
      <c r="R544" s="9" t="str">
        <f>IF(AND(Tableau1[[#This Row],[ATTRIBUTION]]="Réponse",Tableau1[[#This Row],[A/R envoyé le]]&gt;0),"OUI"," ")</f>
        <v xml:space="preserve"> </v>
      </c>
      <c r="S54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544" s="9">
        <f>IF(Tableau1[[#This Row],[STATUT DE REPONSE]]="TRAITE",MAX(0,Tableau1[[#This Row],[DELAI DE TRAITEMENT]]-Tableau1[[#This Row],[DELAI DE REPONSE]]),$X$1-Tableau1[[#This Row],[Enregistré le]])</f>
        <v>0</v>
      </c>
      <c r="U544" s="9" t="str">
        <f>IF(Tableau1[[#This Row],[DELAI DE SOUFFRANCE]]&gt;0,"Non conforme","Conforme")</f>
        <v>Conforme</v>
      </c>
      <c r="V544" s="9" t="str">
        <f>IF(Tableau1[[#This Row],[Type de courrier]]="Réclamation","Réclamation","")</f>
        <v/>
      </c>
      <c r="W544" s="4"/>
      <c r="X544"/>
      <c r="Y544"/>
    </row>
    <row r="545" spans="2:25" x14ac:dyDescent="0.25">
      <c r="B545" t="s">
        <v>21</v>
      </c>
      <c r="D545">
        <v>22013084</v>
      </c>
      <c r="E545" s="1">
        <v>44645</v>
      </c>
      <c r="F545" s="1">
        <v>44641</v>
      </c>
      <c r="I545" s="1">
        <v>44673</v>
      </c>
      <c r="J545" s="1">
        <v>44645</v>
      </c>
      <c r="L545" t="s">
        <v>11</v>
      </c>
      <c r="M545">
        <f>YEAR(Tableau1[[#This Row],[Enregistré le]])</f>
        <v>2022</v>
      </c>
      <c r="N545" s="9" t="str">
        <f t="shared" si="9"/>
        <v>Réponse</v>
      </c>
      <c r="O545" s="9">
        <f>Tableau1[[#This Row],[Attribué le]]-Tableau1[[#This Row],[Enregistré le]]</f>
        <v>0</v>
      </c>
      <c r="P545" s="3" t="str">
        <f>IF(Tableau1[[#This Row],[ATTRIBUTION]]="Appui","15",IF(Tableau1[[#This Row],[ATTRIBUTION]]="Réponse","30","0"))</f>
        <v>30</v>
      </c>
      <c r="Q545" s="9" t="str">
        <f>IF(OR((Tableau1[[#This Row],[Traité le]]&gt;0),(Tableau1[[#This Row],[A/R envoyé le]]&gt;0)),"TRAITE","NON TRAITE")</f>
        <v>TRAITE</v>
      </c>
      <c r="R545" s="9" t="str">
        <f>IF(AND(Tableau1[[#This Row],[ATTRIBUTION]]="Réponse",Tableau1[[#This Row],[A/R envoyé le]]&gt;0),"OUI"," ")</f>
        <v xml:space="preserve"> </v>
      </c>
      <c r="S54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28</v>
      </c>
      <c r="T545" s="9">
        <f>IF(Tableau1[[#This Row],[STATUT DE REPONSE]]="TRAITE",MAX(0,Tableau1[[#This Row],[DELAI DE TRAITEMENT]]-Tableau1[[#This Row],[DELAI DE REPONSE]]),$X$1-Tableau1[[#This Row],[Enregistré le]])</f>
        <v>0</v>
      </c>
      <c r="U545" s="9" t="str">
        <f>IF(Tableau1[[#This Row],[DELAI DE SOUFFRANCE]]&gt;0,"Non conforme","Conforme")</f>
        <v>Conforme</v>
      </c>
      <c r="V545" s="9" t="str">
        <f>IF(Tableau1[[#This Row],[Type de courrier]]="Réclamation","Réclamation","")</f>
        <v/>
      </c>
      <c r="W545" s="4"/>
      <c r="X545"/>
      <c r="Y545"/>
    </row>
    <row r="546" spans="2:25" x14ac:dyDescent="0.25">
      <c r="B546" t="s">
        <v>21</v>
      </c>
      <c r="D546">
        <v>22013445</v>
      </c>
      <c r="E546" s="1">
        <v>44649</v>
      </c>
      <c r="F546" s="1">
        <v>44643</v>
      </c>
      <c r="H546" t="s">
        <v>29</v>
      </c>
      <c r="I546" s="1">
        <v>44690</v>
      </c>
      <c r="J546" s="1">
        <v>44657</v>
      </c>
      <c r="L546" t="s">
        <v>11</v>
      </c>
      <c r="M546">
        <f>YEAR(Tableau1[[#This Row],[Enregistré le]])</f>
        <v>2022</v>
      </c>
      <c r="N546" s="9" t="str">
        <f t="shared" si="9"/>
        <v>Réponse</v>
      </c>
      <c r="O546" s="9">
        <f>Tableau1[[#This Row],[Attribué le]]-Tableau1[[#This Row],[Enregistré le]]</f>
        <v>8</v>
      </c>
      <c r="P546" s="3" t="str">
        <f>IF(Tableau1[[#This Row],[ATTRIBUTION]]="Appui","15",IF(Tableau1[[#This Row],[ATTRIBUTION]]="Réponse","30","0"))</f>
        <v>30</v>
      </c>
      <c r="Q546" s="9" t="str">
        <f>IF(OR((Tableau1[[#This Row],[Traité le]]&gt;0),(Tableau1[[#This Row],[A/R envoyé le]]&gt;0)),"TRAITE","NON TRAITE")</f>
        <v>TRAITE</v>
      </c>
      <c r="R546" s="9" t="str">
        <f>IF(AND(Tableau1[[#This Row],[ATTRIBUTION]]="Réponse",Tableau1[[#This Row],[A/R envoyé le]]&gt;0),"OUI"," ")</f>
        <v xml:space="preserve"> </v>
      </c>
      <c r="S54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33</v>
      </c>
      <c r="T546" s="9">
        <f>IF(Tableau1[[#This Row],[STATUT DE REPONSE]]="TRAITE",MAX(0,Tableau1[[#This Row],[DELAI DE TRAITEMENT]]-Tableau1[[#This Row],[DELAI DE REPONSE]]),$X$1-Tableau1[[#This Row],[Enregistré le]])</f>
        <v>3</v>
      </c>
      <c r="U546" s="9" t="str">
        <f>IF(Tableau1[[#This Row],[DELAI DE SOUFFRANCE]]&gt;0,"Non conforme","Conforme")</f>
        <v>Non conforme</v>
      </c>
      <c r="V546" s="9" t="str">
        <f>IF(Tableau1[[#This Row],[Type de courrier]]="Réclamation","Réclamation","")</f>
        <v>Réclamation</v>
      </c>
      <c r="W546" s="4"/>
      <c r="X546"/>
      <c r="Y546"/>
    </row>
    <row r="547" spans="2:25" x14ac:dyDescent="0.25">
      <c r="B547" t="s">
        <v>21</v>
      </c>
      <c r="D547">
        <v>22013559</v>
      </c>
      <c r="E547" s="1">
        <v>44650</v>
      </c>
      <c r="F547" s="1">
        <v>44650</v>
      </c>
      <c r="I547" s="1">
        <v>44775</v>
      </c>
      <c r="J547" s="1">
        <v>44684</v>
      </c>
      <c r="L547" t="s">
        <v>11</v>
      </c>
      <c r="M547">
        <f>YEAR(Tableau1[[#This Row],[Enregistré le]])</f>
        <v>2022</v>
      </c>
      <c r="N547" s="9" t="str">
        <f t="shared" si="9"/>
        <v>Réponse</v>
      </c>
      <c r="O547" s="9">
        <f>Tableau1[[#This Row],[Attribué le]]-Tableau1[[#This Row],[Enregistré le]]</f>
        <v>34</v>
      </c>
      <c r="P547" s="3" t="str">
        <f>IF(Tableau1[[#This Row],[ATTRIBUTION]]="Appui","15",IF(Tableau1[[#This Row],[ATTRIBUTION]]="Réponse","30","0"))</f>
        <v>30</v>
      </c>
      <c r="Q547" s="9" t="str">
        <f>IF(OR((Tableau1[[#This Row],[Traité le]]&gt;0),(Tableau1[[#This Row],[A/R envoyé le]]&gt;0)),"TRAITE","NON TRAITE")</f>
        <v>TRAITE</v>
      </c>
      <c r="R547" s="9" t="str">
        <f>IF(AND(Tableau1[[#This Row],[ATTRIBUTION]]="Réponse",Tableau1[[#This Row],[A/R envoyé le]]&gt;0),"OUI"," ")</f>
        <v xml:space="preserve"> </v>
      </c>
      <c r="S54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91</v>
      </c>
      <c r="T547" s="9">
        <f>IF(Tableau1[[#This Row],[STATUT DE REPONSE]]="TRAITE",MAX(0,Tableau1[[#This Row],[DELAI DE TRAITEMENT]]-Tableau1[[#This Row],[DELAI DE REPONSE]]),$X$1-Tableau1[[#This Row],[Enregistré le]])</f>
        <v>61</v>
      </c>
      <c r="U547" s="9" t="str">
        <f>IF(Tableau1[[#This Row],[DELAI DE SOUFFRANCE]]&gt;0,"Non conforme","Conforme")</f>
        <v>Non conforme</v>
      </c>
      <c r="V547" s="9" t="str">
        <f>IF(Tableau1[[#This Row],[Type de courrier]]="Réclamation","Réclamation","")</f>
        <v/>
      </c>
      <c r="W547" s="4"/>
      <c r="X547"/>
      <c r="Y547"/>
    </row>
    <row r="548" spans="2:25" x14ac:dyDescent="0.25">
      <c r="B548" t="s">
        <v>21</v>
      </c>
      <c r="D548">
        <v>22014020</v>
      </c>
      <c r="E548" s="1">
        <v>44651</v>
      </c>
      <c r="F548" s="1">
        <v>44629</v>
      </c>
      <c r="I548" s="1">
        <v>44728</v>
      </c>
      <c r="J548" s="1">
        <v>44785</v>
      </c>
      <c r="L548" t="s">
        <v>11</v>
      </c>
      <c r="M548">
        <f>YEAR(Tableau1[[#This Row],[Enregistré le]])</f>
        <v>2022</v>
      </c>
      <c r="N548" s="9" t="str">
        <f t="shared" si="9"/>
        <v>Réponse</v>
      </c>
      <c r="O548" s="9">
        <f>Tableau1[[#This Row],[Attribué le]]-Tableau1[[#This Row],[Enregistré le]]</f>
        <v>134</v>
      </c>
      <c r="P548" s="3" t="str">
        <f>IF(Tableau1[[#This Row],[ATTRIBUTION]]="Appui","15",IF(Tableau1[[#This Row],[ATTRIBUTION]]="Réponse","30","0"))</f>
        <v>30</v>
      </c>
      <c r="Q548" s="9" t="str">
        <f>IF(OR((Tableau1[[#This Row],[Traité le]]&gt;0),(Tableau1[[#This Row],[A/R envoyé le]]&gt;0)),"TRAITE","NON TRAITE")</f>
        <v>TRAITE</v>
      </c>
      <c r="R548" s="9" t="str">
        <f>IF(AND(Tableau1[[#This Row],[ATTRIBUTION]]="Réponse",Tableau1[[#This Row],[A/R envoyé le]]&gt;0),"OUI"," ")</f>
        <v xml:space="preserve"> </v>
      </c>
      <c r="S54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77</v>
      </c>
      <c r="T548" s="9">
        <f>IF(Tableau1[[#This Row],[STATUT DE REPONSE]]="TRAITE",MAX(0,Tableau1[[#This Row],[DELAI DE TRAITEMENT]]-Tableau1[[#This Row],[DELAI DE REPONSE]]),$X$1-Tableau1[[#This Row],[Enregistré le]])</f>
        <v>47</v>
      </c>
      <c r="U548" s="9" t="str">
        <f>IF(Tableau1[[#This Row],[DELAI DE SOUFFRANCE]]&gt;0,"Non conforme","Conforme")</f>
        <v>Non conforme</v>
      </c>
      <c r="V548" s="9" t="str">
        <f>IF(Tableau1[[#This Row],[Type de courrier]]="Réclamation","Réclamation","")</f>
        <v/>
      </c>
      <c r="W548" s="4"/>
      <c r="X548"/>
      <c r="Y548"/>
    </row>
    <row r="549" spans="2:25" x14ac:dyDescent="0.25">
      <c r="B549" t="s">
        <v>21</v>
      </c>
      <c r="D549">
        <v>22014310</v>
      </c>
      <c r="E549" s="1">
        <v>44655</v>
      </c>
      <c r="F549" s="1">
        <v>44655</v>
      </c>
      <c r="I549" s="1">
        <v>44790</v>
      </c>
      <c r="J549" s="1">
        <v>44785</v>
      </c>
      <c r="L549" t="s">
        <v>11</v>
      </c>
      <c r="M549">
        <f>YEAR(Tableau1[[#This Row],[Enregistré le]])</f>
        <v>2022</v>
      </c>
      <c r="N549" s="9" t="str">
        <f t="shared" si="9"/>
        <v>Réponse</v>
      </c>
      <c r="O549" s="9">
        <f>Tableau1[[#This Row],[Attribué le]]-Tableau1[[#This Row],[Enregistré le]]</f>
        <v>130</v>
      </c>
      <c r="P549" s="3" t="str">
        <f>IF(Tableau1[[#This Row],[ATTRIBUTION]]="Appui","15",IF(Tableau1[[#This Row],[ATTRIBUTION]]="Réponse","30","0"))</f>
        <v>30</v>
      </c>
      <c r="Q549" s="9" t="str">
        <f>IF(OR((Tableau1[[#This Row],[Traité le]]&gt;0),(Tableau1[[#This Row],[A/R envoyé le]]&gt;0)),"TRAITE","NON TRAITE")</f>
        <v>TRAITE</v>
      </c>
      <c r="R549" s="9" t="str">
        <f>IF(AND(Tableau1[[#This Row],[ATTRIBUTION]]="Réponse",Tableau1[[#This Row],[A/R envoyé le]]&gt;0),"OUI"," ")</f>
        <v xml:space="preserve"> </v>
      </c>
      <c r="S54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</v>
      </c>
      <c r="T549" s="9">
        <f>IF(Tableau1[[#This Row],[STATUT DE REPONSE]]="TRAITE",MAX(0,Tableau1[[#This Row],[DELAI DE TRAITEMENT]]-Tableau1[[#This Row],[DELAI DE REPONSE]]),$X$1-Tableau1[[#This Row],[Enregistré le]])</f>
        <v>0</v>
      </c>
      <c r="U549" s="9" t="str">
        <f>IF(Tableau1[[#This Row],[DELAI DE SOUFFRANCE]]&gt;0,"Non conforme","Conforme")</f>
        <v>Conforme</v>
      </c>
      <c r="V549" s="9" t="str">
        <f>IF(Tableau1[[#This Row],[Type de courrier]]="Réclamation","Réclamation","")</f>
        <v/>
      </c>
      <c r="W549" s="4"/>
      <c r="X549"/>
      <c r="Y549"/>
    </row>
    <row r="550" spans="2:25" x14ac:dyDescent="0.25">
      <c r="B550" t="s">
        <v>21</v>
      </c>
      <c r="D550">
        <v>22014777</v>
      </c>
      <c r="E550" s="1">
        <v>44657</v>
      </c>
      <c r="F550" s="1">
        <v>44648</v>
      </c>
      <c r="I550" s="1">
        <v>44711</v>
      </c>
      <c r="J550" s="1">
        <v>44678</v>
      </c>
      <c r="L550" t="s">
        <v>11</v>
      </c>
      <c r="M550">
        <f>YEAR(Tableau1[[#This Row],[Enregistré le]])</f>
        <v>2022</v>
      </c>
      <c r="N550" s="9" t="str">
        <f t="shared" si="9"/>
        <v>Réponse</v>
      </c>
      <c r="O550" s="9">
        <f>Tableau1[[#This Row],[Attribué le]]-Tableau1[[#This Row],[Enregistré le]]</f>
        <v>21</v>
      </c>
      <c r="P550" s="3" t="str">
        <f>IF(Tableau1[[#This Row],[ATTRIBUTION]]="Appui","15",IF(Tableau1[[#This Row],[ATTRIBUTION]]="Réponse","30","0"))</f>
        <v>30</v>
      </c>
      <c r="Q550" s="9" t="str">
        <f>IF(OR((Tableau1[[#This Row],[Traité le]]&gt;0),(Tableau1[[#This Row],[A/R envoyé le]]&gt;0)),"TRAITE","NON TRAITE")</f>
        <v>TRAITE</v>
      </c>
      <c r="R550" s="9" t="str">
        <f>IF(AND(Tableau1[[#This Row],[ATTRIBUTION]]="Réponse",Tableau1[[#This Row],[A/R envoyé le]]&gt;0),"OUI"," ")</f>
        <v xml:space="preserve"> </v>
      </c>
      <c r="S55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33</v>
      </c>
      <c r="T550" s="9">
        <f>IF(Tableau1[[#This Row],[STATUT DE REPONSE]]="TRAITE",MAX(0,Tableau1[[#This Row],[DELAI DE TRAITEMENT]]-Tableau1[[#This Row],[DELAI DE REPONSE]]),$X$1-Tableau1[[#This Row],[Enregistré le]])</f>
        <v>3</v>
      </c>
      <c r="U550" s="9" t="str">
        <f>IF(Tableau1[[#This Row],[DELAI DE SOUFFRANCE]]&gt;0,"Non conforme","Conforme")</f>
        <v>Non conforme</v>
      </c>
      <c r="V550" s="9" t="str">
        <f>IF(Tableau1[[#This Row],[Type de courrier]]="Réclamation","Réclamation","")</f>
        <v/>
      </c>
      <c r="W550" s="4"/>
      <c r="X550"/>
      <c r="Y550"/>
    </row>
    <row r="551" spans="2:25" x14ac:dyDescent="0.25">
      <c r="B551" t="s">
        <v>21</v>
      </c>
      <c r="D551">
        <v>22014893</v>
      </c>
      <c r="E551" s="1">
        <v>44657</v>
      </c>
      <c r="F551" s="1">
        <v>44617</v>
      </c>
      <c r="I551" s="1">
        <v>44711</v>
      </c>
      <c r="J551" s="1">
        <v>44657</v>
      </c>
      <c r="L551" t="s">
        <v>12</v>
      </c>
      <c r="M551">
        <f>YEAR(Tableau1[[#This Row],[Enregistré le]])</f>
        <v>2022</v>
      </c>
      <c r="N551" s="9" t="str">
        <f t="shared" si="9"/>
        <v>Réponse</v>
      </c>
      <c r="O551" s="9">
        <f>Tableau1[[#This Row],[Attribué le]]-Tableau1[[#This Row],[Enregistré le]]</f>
        <v>0</v>
      </c>
      <c r="P551" s="3" t="str">
        <f>IF(Tableau1[[#This Row],[ATTRIBUTION]]="Appui","15",IF(Tableau1[[#This Row],[ATTRIBUTION]]="Réponse","30","0"))</f>
        <v>30</v>
      </c>
      <c r="Q551" s="9" t="str">
        <f>IF(OR((Tableau1[[#This Row],[Traité le]]&gt;0),(Tableau1[[#This Row],[A/R envoyé le]]&gt;0)),"TRAITE","NON TRAITE")</f>
        <v>TRAITE</v>
      </c>
      <c r="R551" s="9" t="str">
        <f>IF(AND(Tableau1[[#This Row],[ATTRIBUTION]]="Réponse",Tableau1[[#This Row],[A/R envoyé le]]&gt;0),"OUI"," ")</f>
        <v xml:space="preserve"> </v>
      </c>
      <c r="S55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54</v>
      </c>
      <c r="T551" s="9">
        <f>IF(Tableau1[[#This Row],[STATUT DE REPONSE]]="TRAITE",MAX(0,Tableau1[[#This Row],[DELAI DE TRAITEMENT]]-Tableau1[[#This Row],[DELAI DE REPONSE]]),$X$1-Tableau1[[#This Row],[Enregistré le]])</f>
        <v>24</v>
      </c>
      <c r="U551" s="9" t="str">
        <f>IF(Tableau1[[#This Row],[DELAI DE SOUFFRANCE]]&gt;0,"Non conforme","Conforme")</f>
        <v>Non conforme</v>
      </c>
      <c r="V551" s="9" t="str">
        <f>IF(Tableau1[[#This Row],[Type de courrier]]="Réclamation","Réclamation","")</f>
        <v/>
      </c>
      <c r="W551" s="4"/>
      <c r="X551"/>
      <c r="Y551"/>
    </row>
    <row r="552" spans="2:25" x14ac:dyDescent="0.25">
      <c r="B552" t="s">
        <v>21</v>
      </c>
      <c r="D552">
        <v>22014894</v>
      </c>
      <c r="E552" s="1">
        <v>44657</v>
      </c>
      <c r="F552" s="1">
        <v>44644</v>
      </c>
      <c r="I552" s="1">
        <v>44657</v>
      </c>
      <c r="J552" s="1">
        <v>44657</v>
      </c>
      <c r="L552" t="s">
        <v>11</v>
      </c>
      <c r="M552">
        <f>YEAR(Tableau1[[#This Row],[Enregistré le]])</f>
        <v>2022</v>
      </c>
      <c r="N552" s="9" t="str">
        <f t="shared" si="9"/>
        <v>Réponse</v>
      </c>
      <c r="O552" s="9">
        <f>Tableau1[[#This Row],[Attribué le]]-Tableau1[[#This Row],[Enregistré le]]</f>
        <v>0</v>
      </c>
      <c r="P552" s="3" t="str">
        <f>IF(Tableau1[[#This Row],[ATTRIBUTION]]="Appui","15",IF(Tableau1[[#This Row],[ATTRIBUTION]]="Réponse","30","0"))</f>
        <v>30</v>
      </c>
      <c r="Q552" s="9" t="str">
        <f>IF(OR((Tableau1[[#This Row],[Traité le]]&gt;0),(Tableau1[[#This Row],[A/R envoyé le]]&gt;0)),"TRAITE","NON TRAITE")</f>
        <v>TRAITE</v>
      </c>
      <c r="R552" s="9" t="str">
        <f>IF(AND(Tableau1[[#This Row],[ATTRIBUTION]]="Réponse",Tableau1[[#This Row],[A/R envoyé le]]&gt;0),"OUI"," ")</f>
        <v xml:space="preserve"> </v>
      </c>
      <c r="S55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552" s="9">
        <f>IF(Tableau1[[#This Row],[STATUT DE REPONSE]]="TRAITE",MAX(0,Tableau1[[#This Row],[DELAI DE TRAITEMENT]]-Tableau1[[#This Row],[DELAI DE REPONSE]]),$X$1-Tableau1[[#This Row],[Enregistré le]])</f>
        <v>0</v>
      </c>
      <c r="U552" s="9" t="str">
        <f>IF(Tableau1[[#This Row],[DELAI DE SOUFFRANCE]]&gt;0,"Non conforme","Conforme")</f>
        <v>Conforme</v>
      </c>
      <c r="V552" s="9" t="str">
        <f>IF(Tableau1[[#This Row],[Type de courrier]]="Réclamation","Réclamation","")</f>
        <v/>
      </c>
      <c r="W552" s="4"/>
      <c r="X552"/>
      <c r="Y552"/>
    </row>
    <row r="553" spans="2:25" x14ac:dyDescent="0.25">
      <c r="B553" t="s">
        <v>21</v>
      </c>
      <c r="D553">
        <v>22014934</v>
      </c>
      <c r="E553" s="1">
        <v>44657</v>
      </c>
      <c r="F553" s="1">
        <v>44643</v>
      </c>
      <c r="I553" s="1">
        <v>44690</v>
      </c>
      <c r="J553" s="1">
        <v>44657</v>
      </c>
      <c r="L553" t="s">
        <v>11</v>
      </c>
      <c r="M553">
        <f>YEAR(Tableau1[[#This Row],[Enregistré le]])</f>
        <v>2022</v>
      </c>
      <c r="N553" s="9" t="str">
        <f t="shared" si="9"/>
        <v>Réponse</v>
      </c>
      <c r="O553" s="9">
        <f>Tableau1[[#This Row],[Attribué le]]-Tableau1[[#This Row],[Enregistré le]]</f>
        <v>0</v>
      </c>
      <c r="P553" s="3" t="str">
        <f>IF(Tableau1[[#This Row],[ATTRIBUTION]]="Appui","15",IF(Tableau1[[#This Row],[ATTRIBUTION]]="Réponse","30","0"))</f>
        <v>30</v>
      </c>
      <c r="Q553" s="9" t="str">
        <f>IF(OR((Tableau1[[#This Row],[Traité le]]&gt;0),(Tableau1[[#This Row],[A/R envoyé le]]&gt;0)),"TRAITE","NON TRAITE")</f>
        <v>TRAITE</v>
      </c>
      <c r="R553" s="9" t="str">
        <f>IF(AND(Tableau1[[#This Row],[ATTRIBUTION]]="Réponse",Tableau1[[#This Row],[A/R envoyé le]]&gt;0),"OUI"," ")</f>
        <v xml:space="preserve"> </v>
      </c>
      <c r="S55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33</v>
      </c>
      <c r="T553" s="9">
        <f>IF(Tableau1[[#This Row],[STATUT DE REPONSE]]="TRAITE",MAX(0,Tableau1[[#This Row],[DELAI DE TRAITEMENT]]-Tableau1[[#This Row],[DELAI DE REPONSE]]),$X$1-Tableau1[[#This Row],[Enregistré le]])</f>
        <v>3</v>
      </c>
      <c r="U553" s="9" t="str">
        <f>IF(Tableau1[[#This Row],[DELAI DE SOUFFRANCE]]&gt;0,"Non conforme","Conforme")</f>
        <v>Non conforme</v>
      </c>
      <c r="V553" s="9" t="str">
        <f>IF(Tableau1[[#This Row],[Type de courrier]]="Réclamation","Réclamation","")</f>
        <v/>
      </c>
      <c r="W553" s="4"/>
      <c r="X553"/>
      <c r="Y553"/>
    </row>
    <row r="554" spans="2:25" x14ac:dyDescent="0.25">
      <c r="B554" t="s">
        <v>21</v>
      </c>
      <c r="D554">
        <v>22014950</v>
      </c>
      <c r="E554" s="1">
        <v>44657</v>
      </c>
      <c r="F554" s="1">
        <v>44637</v>
      </c>
      <c r="I554" s="1">
        <v>44690</v>
      </c>
      <c r="J554" s="1">
        <v>44657</v>
      </c>
      <c r="L554" t="s">
        <v>11</v>
      </c>
      <c r="M554">
        <f>YEAR(Tableau1[[#This Row],[Enregistré le]])</f>
        <v>2022</v>
      </c>
      <c r="N554" s="9" t="str">
        <f t="shared" si="9"/>
        <v>Réponse</v>
      </c>
      <c r="O554" s="9">
        <f>Tableau1[[#This Row],[Attribué le]]-Tableau1[[#This Row],[Enregistré le]]</f>
        <v>0</v>
      </c>
      <c r="P554" s="3" t="str">
        <f>IF(Tableau1[[#This Row],[ATTRIBUTION]]="Appui","15",IF(Tableau1[[#This Row],[ATTRIBUTION]]="Réponse","30","0"))</f>
        <v>30</v>
      </c>
      <c r="Q554" s="9" t="str">
        <f>IF(OR((Tableau1[[#This Row],[Traité le]]&gt;0),(Tableau1[[#This Row],[A/R envoyé le]]&gt;0)),"TRAITE","NON TRAITE")</f>
        <v>TRAITE</v>
      </c>
      <c r="R554" s="9" t="str">
        <f>IF(AND(Tableau1[[#This Row],[ATTRIBUTION]]="Réponse",Tableau1[[#This Row],[A/R envoyé le]]&gt;0),"OUI"," ")</f>
        <v xml:space="preserve"> </v>
      </c>
      <c r="S55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33</v>
      </c>
      <c r="T554" s="9">
        <f>IF(Tableau1[[#This Row],[STATUT DE REPONSE]]="TRAITE",MAX(0,Tableau1[[#This Row],[DELAI DE TRAITEMENT]]-Tableau1[[#This Row],[DELAI DE REPONSE]]),$X$1-Tableau1[[#This Row],[Enregistré le]])</f>
        <v>3</v>
      </c>
      <c r="U554" s="9" t="str">
        <f>IF(Tableau1[[#This Row],[DELAI DE SOUFFRANCE]]&gt;0,"Non conforme","Conforme")</f>
        <v>Non conforme</v>
      </c>
      <c r="V554" s="9" t="str">
        <f>IF(Tableau1[[#This Row],[Type de courrier]]="Réclamation","Réclamation","")</f>
        <v/>
      </c>
      <c r="W554" s="4"/>
      <c r="X554"/>
      <c r="Y554"/>
    </row>
    <row r="555" spans="2:25" x14ac:dyDescent="0.25">
      <c r="B555" t="s">
        <v>21</v>
      </c>
      <c r="D555">
        <v>22015222</v>
      </c>
      <c r="E555" s="1">
        <v>44658</v>
      </c>
      <c r="F555" s="1">
        <v>44642</v>
      </c>
      <c r="I555" s="1">
        <v>44790</v>
      </c>
      <c r="J555" s="1">
        <v>44658</v>
      </c>
      <c r="L555" t="s">
        <v>11</v>
      </c>
      <c r="M555">
        <f>YEAR(Tableau1[[#This Row],[Enregistré le]])</f>
        <v>2022</v>
      </c>
      <c r="N555" s="9" t="str">
        <f t="shared" si="9"/>
        <v>Réponse</v>
      </c>
      <c r="O555" s="9">
        <f>Tableau1[[#This Row],[Attribué le]]-Tableau1[[#This Row],[Enregistré le]]</f>
        <v>0</v>
      </c>
      <c r="P555" s="3" t="str">
        <f>IF(Tableau1[[#This Row],[ATTRIBUTION]]="Appui","15",IF(Tableau1[[#This Row],[ATTRIBUTION]]="Réponse","30","0"))</f>
        <v>30</v>
      </c>
      <c r="Q555" s="9" t="str">
        <f>IF(OR((Tableau1[[#This Row],[Traité le]]&gt;0),(Tableau1[[#This Row],[A/R envoyé le]]&gt;0)),"TRAITE","NON TRAITE")</f>
        <v>TRAITE</v>
      </c>
      <c r="R555" s="9" t="str">
        <f>IF(AND(Tableau1[[#This Row],[ATTRIBUTION]]="Réponse",Tableau1[[#This Row],[A/R envoyé le]]&gt;0),"OUI"," ")</f>
        <v xml:space="preserve"> </v>
      </c>
      <c r="S55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132</v>
      </c>
      <c r="T555" s="9">
        <f>IF(Tableau1[[#This Row],[STATUT DE REPONSE]]="TRAITE",MAX(0,Tableau1[[#This Row],[DELAI DE TRAITEMENT]]-Tableau1[[#This Row],[DELAI DE REPONSE]]),$X$1-Tableau1[[#This Row],[Enregistré le]])</f>
        <v>102</v>
      </c>
      <c r="U555" s="9" t="str">
        <f>IF(Tableau1[[#This Row],[DELAI DE SOUFFRANCE]]&gt;0,"Non conforme","Conforme")</f>
        <v>Non conforme</v>
      </c>
      <c r="V555" s="9" t="str">
        <f>IF(Tableau1[[#This Row],[Type de courrier]]="Réclamation","Réclamation","")</f>
        <v/>
      </c>
      <c r="W555" s="4"/>
      <c r="X555"/>
      <c r="Y555"/>
    </row>
    <row r="556" spans="2:25" x14ac:dyDescent="0.25">
      <c r="B556" t="s">
        <v>21</v>
      </c>
      <c r="D556">
        <v>22015300</v>
      </c>
      <c r="E556" s="1">
        <v>44658</v>
      </c>
      <c r="F556" s="1">
        <v>44651</v>
      </c>
      <c r="I556" s="1">
        <v>44784</v>
      </c>
      <c r="J556" s="1">
        <v>44658</v>
      </c>
      <c r="L556" t="s">
        <v>32</v>
      </c>
      <c r="M556">
        <f>YEAR(Tableau1[[#This Row],[Enregistré le]])</f>
        <v>2022</v>
      </c>
      <c r="N556" s="9" t="str">
        <f t="shared" si="9"/>
        <v>Info</v>
      </c>
      <c r="O556" s="9">
        <f>Tableau1[[#This Row],[Attribué le]]-Tableau1[[#This Row],[Enregistré le]]</f>
        <v>0</v>
      </c>
      <c r="P556" s="3" t="str">
        <f>IF(Tableau1[[#This Row],[ATTRIBUTION]]="Appui","15",IF(Tableau1[[#This Row],[ATTRIBUTION]]="Réponse","30","0"))</f>
        <v>0</v>
      </c>
      <c r="Q556" s="9" t="str">
        <f>IF(OR((Tableau1[[#This Row],[Traité le]]&gt;0),(Tableau1[[#This Row],[A/R envoyé le]]&gt;0)),"TRAITE","NON TRAITE")</f>
        <v>TRAITE</v>
      </c>
      <c r="R556" s="9" t="str">
        <f>IF(AND(Tableau1[[#This Row],[ATTRIBUTION]]="Réponse",Tableau1[[#This Row],[A/R envoyé le]]&gt;0),"OUI"," ")</f>
        <v xml:space="preserve"> </v>
      </c>
      <c r="S55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126</v>
      </c>
      <c r="T556" s="9">
        <f>IF(Tableau1[[#This Row],[STATUT DE REPONSE]]="TRAITE",MAX(0,Tableau1[[#This Row],[DELAI DE TRAITEMENT]]-Tableau1[[#This Row],[DELAI DE REPONSE]]),$X$1-Tableau1[[#This Row],[Enregistré le]])</f>
        <v>126</v>
      </c>
      <c r="U556" s="9" t="str">
        <f>IF(Tableau1[[#This Row],[DELAI DE SOUFFRANCE]]&gt;0,"Non conforme","Conforme")</f>
        <v>Non conforme</v>
      </c>
      <c r="V556" s="9" t="str">
        <f>IF(Tableau1[[#This Row],[Type de courrier]]="Réclamation","Réclamation","")</f>
        <v/>
      </c>
      <c r="W556" s="4"/>
      <c r="X556"/>
      <c r="Y556"/>
    </row>
    <row r="557" spans="2:25" x14ac:dyDescent="0.25">
      <c r="B557" t="s">
        <v>21</v>
      </c>
      <c r="D557">
        <v>22015302</v>
      </c>
      <c r="E557" s="1">
        <v>44658</v>
      </c>
      <c r="F557" s="1">
        <v>44651</v>
      </c>
      <c r="I557" s="1">
        <v>44784</v>
      </c>
      <c r="J557" s="1">
        <v>44664</v>
      </c>
      <c r="L557" t="s">
        <v>11</v>
      </c>
      <c r="M557">
        <f>YEAR(Tableau1[[#This Row],[Enregistré le]])</f>
        <v>2022</v>
      </c>
      <c r="N557" s="9" t="str">
        <f t="shared" si="9"/>
        <v>Réponse</v>
      </c>
      <c r="O557" s="9">
        <f>Tableau1[[#This Row],[Attribué le]]-Tableau1[[#This Row],[Enregistré le]]</f>
        <v>6</v>
      </c>
      <c r="P557" s="3" t="str">
        <f>IF(Tableau1[[#This Row],[ATTRIBUTION]]="Appui","15",IF(Tableau1[[#This Row],[ATTRIBUTION]]="Réponse","30","0"))</f>
        <v>30</v>
      </c>
      <c r="Q557" s="9" t="str">
        <f>IF(OR((Tableau1[[#This Row],[Traité le]]&gt;0),(Tableau1[[#This Row],[A/R envoyé le]]&gt;0)),"TRAITE","NON TRAITE")</f>
        <v>TRAITE</v>
      </c>
      <c r="R557" s="9" t="str">
        <f>IF(AND(Tableau1[[#This Row],[ATTRIBUTION]]="Réponse",Tableau1[[#This Row],[A/R envoyé le]]&gt;0),"OUI"," ")</f>
        <v xml:space="preserve"> </v>
      </c>
      <c r="S55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120</v>
      </c>
      <c r="T557" s="9">
        <f>IF(Tableau1[[#This Row],[STATUT DE REPONSE]]="TRAITE",MAX(0,Tableau1[[#This Row],[DELAI DE TRAITEMENT]]-Tableau1[[#This Row],[DELAI DE REPONSE]]),$X$1-Tableau1[[#This Row],[Enregistré le]])</f>
        <v>90</v>
      </c>
      <c r="U557" s="9" t="str">
        <f>IF(Tableau1[[#This Row],[DELAI DE SOUFFRANCE]]&gt;0,"Non conforme","Conforme")</f>
        <v>Non conforme</v>
      </c>
      <c r="V557" s="9" t="str">
        <f>IF(Tableau1[[#This Row],[Type de courrier]]="Réclamation","Réclamation","")</f>
        <v/>
      </c>
      <c r="W557" s="4"/>
      <c r="X557"/>
      <c r="Y557"/>
    </row>
    <row r="558" spans="2:25" x14ac:dyDescent="0.25">
      <c r="B558" t="s">
        <v>21</v>
      </c>
      <c r="D558">
        <v>22015303</v>
      </c>
      <c r="E558" s="1">
        <v>44658</v>
      </c>
      <c r="F558" s="1">
        <v>44651</v>
      </c>
      <c r="I558" s="1">
        <v>44784</v>
      </c>
      <c r="J558" s="1">
        <v>44658</v>
      </c>
      <c r="L558" t="s">
        <v>32</v>
      </c>
      <c r="M558">
        <f>YEAR(Tableau1[[#This Row],[Enregistré le]])</f>
        <v>2022</v>
      </c>
      <c r="N558" s="9" t="str">
        <f t="shared" si="9"/>
        <v>Info</v>
      </c>
      <c r="O558" s="9">
        <f>Tableau1[[#This Row],[Attribué le]]-Tableau1[[#This Row],[Enregistré le]]</f>
        <v>0</v>
      </c>
      <c r="P558" s="3" t="str">
        <f>IF(Tableau1[[#This Row],[ATTRIBUTION]]="Appui","15",IF(Tableau1[[#This Row],[ATTRIBUTION]]="Réponse","30","0"))</f>
        <v>0</v>
      </c>
      <c r="Q558" s="9" t="str">
        <f>IF(OR((Tableau1[[#This Row],[Traité le]]&gt;0),(Tableau1[[#This Row],[A/R envoyé le]]&gt;0)),"TRAITE","NON TRAITE")</f>
        <v>TRAITE</v>
      </c>
      <c r="R558" s="9" t="str">
        <f>IF(AND(Tableau1[[#This Row],[ATTRIBUTION]]="Réponse",Tableau1[[#This Row],[A/R envoyé le]]&gt;0),"OUI"," ")</f>
        <v xml:space="preserve"> </v>
      </c>
      <c r="S55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126</v>
      </c>
      <c r="T558" s="9">
        <f>IF(Tableau1[[#This Row],[STATUT DE REPONSE]]="TRAITE",MAX(0,Tableau1[[#This Row],[DELAI DE TRAITEMENT]]-Tableau1[[#This Row],[DELAI DE REPONSE]]),$X$1-Tableau1[[#This Row],[Enregistré le]])</f>
        <v>126</v>
      </c>
      <c r="U558" s="9" t="str">
        <f>IF(Tableau1[[#This Row],[DELAI DE SOUFFRANCE]]&gt;0,"Non conforme","Conforme")</f>
        <v>Non conforme</v>
      </c>
      <c r="V558" s="9" t="str">
        <f>IF(Tableau1[[#This Row],[Type de courrier]]="Réclamation","Réclamation","")</f>
        <v/>
      </c>
      <c r="W558" s="4"/>
      <c r="X558"/>
      <c r="Y558"/>
    </row>
    <row r="559" spans="2:25" x14ac:dyDescent="0.25">
      <c r="B559" t="s">
        <v>21</v>
      </c>
      <c r="D559">
        <v>22015497</v>
      </c>
      <c r="E559" s="1">
        <v>44659</v>
      </c>
      <c r="F559" s="1">
        <v>44651</v>
      </c>
      <c r="I559" s="1">
        <v>44700</v>
      </c>
      <c r="J559" s="1">
        <v>44664</v>
      </c>
      <c r="L559" t="s">
        <v>11</v>
      </c>
      <c r="M559">
        <f>YEAR(Tableau1[[#This Row],[Enregistré le]])</f>
        <v>2022</v>
      </c>
      <c r="N559" s="9" t="str">
        <f t="shared" si="9"/>
        <v>Réponse</v>
      </c>
      <c r="O559" s="9">
        <f>Tableau1[[#This Row],[Attribué le]]-Tableau1[[#This Row],[Enregistré le]]</f>
        <v>5</v>
      </c>
      <c r="P559" s="3" t="str">
        <f>IF(Tableau1[[#This Row],[ATTRIBUTION]]="Appui","15",IF(Tableau1[[#This Row],[ATTRIBUTION]]="Réponse","30","0"))</f>
        <v>30</v>
      </c>
      <c r="Q559" s="9" t="str">
        <f>IF(OR((Tableau1[[#This Row],[Traité le]]&gt;0),(Tableau1[[#This Row],[A/R envoyé le]]&gt;0)),"TRAITE","NON TRAITE")</f>
        <v>TRAITE</v>
      </c>
      <c r="R559" s="9" t="str">
        <f>IF(AND(Tableau1[[#This Row],[ATTRIBUTION]]="Réponse",Tableau1[[#This Row],[A/R envoyé le]]&gt;0),"OUI"," ")</f>
        <v xml:space="preserve"> </v>
      </c>
      <c r="S55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36</v>
      </c>
      <c r="T559" s="9">
        <f>IF(Tableau1[[#This Row],[STATUT DE REPONSE]]="TRAITE",MAX(0,Tableau1[[#This Row],[DELAI DE TRAITEMENT]]-Tableau1[[#This Row],[DELAI DE REPONSE]]),$X$1-Tableau1[[#This Row],[Enregistré le]])</f>
        <v>6</v>
      </c>
      <c r="U559" s="9" t="str">
        <f>IF(Tableau1[[#This Row],[DELAI DE SOUFFRANCE]]&gt;0,"Non conforme","Conforme")</f>
        <v>Non conforme</v>
      </c>
      <c r="V559" s="9" t="str">
        <f>IF(Tableau1[[#This Row],[Type de courrier]]="Réclamation","Réclamation","")</f>
        <v/>
      </c>
      <c r="W559" s="4"/>
      <c r="X559"/>
      <c r="Y559"/>
    </row>
    <row r="560" spans="2:25" x14ac:dyDescent="0.25">
      <c r="B560" t="s">
        <v>21</v>
      </c>
      <c r="D560">
        <v>22015788</v>
      </c>
      <c r="E560" s="1">
        <v>44662</v>
      </c>
      <c r="F560" s="1">
        <v>44655</v>
      </c>
      <c r="I560" s="1">
        <v>44754</v>
      </c>
      <c r="J560" s="1">
        <v>44662</v>
      </c>
      <c r="L560" t="s">
        <v>11</v>
      </c>
      <c r="M560">
        <f>YEAR(Tableau1[[#This Row],[Enregistré le]])</f>
        <v>2022</v>
      </c>
      <c r="N560" s="9" t="str">
        <f t="shared" si="9"/>
        <v>Réponse</v>
      </c>
      <c r="O560" s="9">
        <f>Tableau1[[#This Row],[Attribué le]]-Tableau1[[#This Row],[Enregistré le]]</f>
        <v>0</v>
      </c>
      <c r="P560" s="3" t="str">
        <f>IF(Tableau1[[#This Row],[ATTRIBUTION]]="Appui","15",IF(Tableau1[[#This Row],[ATTRIBUTION]]="Réponse","30","0"))</f>
        <v>30</v>
      </c>
      <c r="Q560" s="9" t="str">
        <f>IF(OR((Tableau1[[#This Row],[Traité le]]&gt;0),(Tableau1[[#This Row],[A/R envoyé le]]&gt;0)),"TRAITE","NON TRAITE")</f>
        <v>TRAITE</v>
      </c>
      <c r="R560" s="9" t="str">
        <f>IF(AND(Tableau1[[#This Row],[ATTRIBUTION]]="Réponse",Tableau1[[#This Row],[A/R envoyé le]]&gt;0),"OUI"," ")</f>
        <v xml:space="preserve"> </v>
      </c>
      <c r="S56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92</v>
      </c>
      <c r="T560" s="9">
        <f>IF(Tableau1[[#This Row],[STATUT DE REPONSE]]="TRAITE",MAX(0,Tableau1[[#This Row],[DELAI DE TRAITEMENT]]-Tableau1[[#This Row],[DELAI DE REPONSE]]),$X$1-Tableau1[[#This Row],[Enregistré le]])</f>
        <v>62</v>
      </c>
      <c r="U560" s="9" t="str">
        <f>IF(Tableau1[[#This Row],[DELAI DE SOUFFRANCE]]&gt;0,"Non conforme","Conforme")</f>
        <v>Non conforme</v>
      </c>
      <c r="V560" s="9" t="str">
        <f>IF(Tableau1[[#This Row],[Type de courrier]]="Réclamation","Réclamation","")</f>
        <v/>
      </c>
      <c r="W560" s="4"/>
      <c r="X560"/>
      <c r="Y560"/>
    </row>
    <row r="561" spans="2:25" x14ac:dyDescent="0.25">
      <c r="B561" t="s">
        <v>21</v>
      </c>
      <c r="D561">
        <v>22015797</v>
      </c>
      <c r="E561" s="1">
        <v>44662</v>
      </c>
      <c r="F561" s="1">
        <v>44655</v>
      </c>
      <c r="I561" s="1">
        <v>44754</v>
      </c>
      <c r="J561" s="1">
        <v>44662</v>
      </c>
      <c r="L561" t="s">
        <v>11</v>
      </c>
      <c r="M561">
        <f>YEAR(Tableau1[[#This Row],[Enregistré le]])</f>
        <v>2022</v>
      </c>
      <c r="N561" s="9" t="str">
        <f t="shared" si="9"/>
        <v>Réponse</v>
      </c>
      <c r="O561" s="9">
        <f>Tableau1[[#This Row],[Attribué le]]-Tableau1[[#This Row],[Enregistré le]]</f>
        <v>0</v>
      </c>
      <c r="P561" s="3" t="str">
        <f>IF(Tableau1[[#This Row],[ATTRIBUTION]]="Appui","15",IF(Tableau1[[#This Row],[ATTRIBUTION]]="Réponse","30","0"))</f>
        <v>30</v>
      </c>
      <c r="Q561" s="9" t="str">
        <f>IF(OR((Tableau1[[#This Row],[Traité le]]&gt;0),(Tableau1[[#This Row],[A/R envoyé le]]&gt;0)),"TRAITE","NON TRAITE")</f>
        <v>TRAITE</v>
      </c>
      <c r="R561" s="9" t="str">
        <f>IF(AND(Tableau1[[#This Row],[ATTRIBUTION]]="Réponse",Tableau1[[#This Row],[A/R envoyé le]]&gt;0),"OUI"," ")</f>
        <v xml:space="preserve"> </v>
      </c>
      <c r="S56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92</v>
      </c>
      <c r="T561" s="9">
        <f>IF(Tableau1[[#This Row],[STATUT DE REPONSE]]="TRAITE",MAX(0,Tableau1[[#This Row],[DELAI DE TRAITEMENT]]-Tableau1[[#This Row],[DELAI DE REPONSE]]),$X$1-Tableau1[[#This Row],[Enregistré le]])</f>
        <v>62</v>
      </c>
      <c r="U561" s="9" t="str">
        <f>IF(Tableau1[[#This Row],[DELAI DE SOUFFRANCE]]&gt;0,"Non conforme","Conforme")</f>
        <v>Non conforme</v>
      </c>
      <c r="V561" s="9" t="str">
        <f>IF(Tableau1[[#This Row],[Type de courrier]]="Réclamation","Réclamation","")</f>
        <v/>
      </c>
      <c r="W561" s="4"/>
      <c r="X561"/>
      <c r="Y561"/>
    </row>
    <row r="562" spans="2:25" x14ac:dyDescent="0.25">
      <c r="B562" t="s">
        <v>21</v>
      </c>
      <c r="D562">
        <v>22015917</v>
      </c>
      <c r="E562" s="1">
        <v>44663</v>
      </c>
      <c r="F562" s="1">
        <v>44636</v>
      </c>
      <c r="I562" s="1">
        <v>44663</v>
      </c>
      <c r="J562" s="1">
        <v>44663</v>
      </c>
      <c r="L562" t="s">
        <v>11</v>
      </c>
      <c r="M562">
        <f>YEAR(Tableau1[[#This Row],[Enregistré le]])</f>
        <v>2022</v>
      </c>
      <c r="N562" s="9" t="str">
        <f t="shared" si="9"/>
        <v>Réponse</v>
      </c>
      <c r="O562" s="9">
        <f>Tableau1[[#This Row],[Attribué le]]-Tableau1[[#This Row],[Enregistré le]]</f>
        <v>0</v>
      </c>
      <c r="P562" s="3" t="str">
        <f>IF(Tableau1[[#This Row],[ATTRIBUTION]]="Appui","15",IF(Tableau1[[#This Row],[ATTRIBUTION]]="Réponse","30","0"))</f>
        <v>30</v>
      </c>
      <c r="Q562" s="9" t="str">
        <f>IF(OR((Tableau1[[#This Row],[Traité le]]&gt;0),(Tableau1[[#This Row],[A/R envoyé le]]&gt;0)),"TRAITE","NON TRAITE")</f>
        <v>TRAITE</v>
      </c>
      <c r="R562" s="9" t="str">
        <f>IF(AND(Tableau1[[#This Row],[ATTRIBUTION]]="Réponse",Tableau1[[#This Row],[A/R envoyé le]]&gt;0),"OUI"," ")</f>
        <v xml:space="preserve"> </v>
      </c>
      <c r="S56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562" s="9">
        <f>IF(Tableau1[[#This Row],[STATUT DE REPONSE]]="TRAITE",MAX(0,Tableau1[[#This Row],[DELAI DE TRAITEMENT]]-Tableau1[[#This Row],[DELAI DE REPONSE]]),$X$1-Tableau1[[#This Row],[Enregistré le]])</f>
        <v>0</v>
      </c>
      <c r="U562" s="9" t="str">
        <f>IF(Tableau1[[#This Row],[DELAI DE SOUFFRANCE]]&gt;0,"Non conforme","Conforme")</f>
        <v>Conforme</v>
      </c>
      <c r="V562" s="9" t="str">
        <f>IF(Tableau1[[#This Row],[Type de courrier]]="Réclamation","Réclamation","")</f>
        <v/>
      </c>
      <c r="W562" s="4"/>
      <c r="X562"/>
      <c r="Y562"/>
    </row>
    <row r="563" spans="2:25" x14ac:dyDescent="0.25">
      <c r="B563" t="s">
        <v>21</v>
      </c>
      <c r="D563">
        <v>22016051</v>
      </c>
      <c r="E563" s="1">
        <v>44664</v>
      </c>
      <c r="F563" s="1">
        <v>44656</v>
      </c>
      <c r="I563" s="1">
        <v>44683</v>
      </c>
      <c r="J563" s="1">
        <v>44664</v>
      </c>
      <c r="L563" t="s">
        <v>11</v>
      </c>
      <c r="M563">
        <f>YEAR(Tableau1[[#This Row],[Enregistré le]])</f>
        <v>2022</v>
      </c>
      <c r="N563" s="9" t="str">
        <f t="shared" si="9"/>
        <v>Réponse</v>
      </c>
      <c r="O563" s="9">
        <f>Tableau1[[#This Row],[Attribué le]]-Tableau1[[#This Row],[Enregistré le]]</f>
        <v>0</v>
      </c>
      <c r="P563" s="3" t="str">
        <f>IF(Tableau1[[#This Row],[ATTRIBUTION]]="Appui","15",IF(Tableau1[[#This Row],[ATTRIBUTION]]="Réponse","30","0"))</f>
        <v>30</v>
      </c>
      <c r="Q563" s="9" t="str">
        <f>IF(OR((Tableau1[[#This Row],[Traité le]]&gt;0),(Tableau1[[#This Row],[A/R envoyé le]]&gt;0)),"TRAITE","NON TRAITE")</f>
        <v>TRAITE</v>
      </c>
      <c r="R563" s="9" t="str">
        <f>IF(AND(Tableau1[[#This Row],[ATTRIBUTION]]="Réponse",Tableau1[[#This Row],[A/R envoyé le]]&gt;0),"OUI"," ")</f>
        <v xml:space="preserve"> </v>
      </c>
      <c r="S56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19</v>
      </c>
      <c r="T563" s="9">
        <f>IF(Tableau1[[#This Row],[STATUT DE REPONSE]]="TRAITE",MAX(0,Tableau1[[#This Row],[DELAI DE TRAITEMENT]]-Tableau1[[#This Row],[DELAI DE REPONSE]]),$X$1-Tableau1[[#This Row],[Enregistré le]])</f>
        <v>0</v>
      </c>
      <c r="U563" s="9" t="str">
        <f>IF(Tableau1[[#This Row],[DELAI DE SOUFFRANCE]]&gt;0,"Non conforme","Conforme")</f>
        <v>Conforme</v>
      </c>
      <c r="V563" s="9" t="str">
        <f>IF(Tableau1[[#This Row],[Type de courrier]]="Réclamation","Réclamation","")</f>
        <v/>
      </c>
      <c r="W563" s="4"/>
      <c r="X563"/>
      <c r="Y563"/>
    </row>
    <row r="564" spans="2:25" x14ac:dyDescent="0.25">
      <c r="B564" t="s">
        <v>21</v>
      </c>
      <c r="D564">
        <v>22016052</v>
      </c>
      <c r="E564" s="1">
        <v>44664</v>
      </c>
      <c r="F564" s="1">
        <v>44657</v>
      </c>
      <c r="I564" s="1">
        <v>44664</v>
      </c>
      <c r="J564" s="1">
        <v>44664</v>
      </c>
      <c r="L564" t="s">
        <v>12</v>
      </c>
      <c r="M564">
        <f>YEAR(Tableau1[[#This Row],[Enregistré le]])</f>
        <v>2022</v>
      </c>
      <c r="N564" s="9" t="str">
        <f t="shared" si="9"/>
        <v>Réponse</v>
      </c>
      <c r="O564" s="9">
        <f>Tableau1[[#This Row],[Attribué le]]-Tableau1[[#This Row],[Enregistré le]]</f>
        <v>0</v>
      </c>
      <c r="P564" s="3" t="str">
        <f>IF(Tableau1[[#This Row],[ATTRIBUTION]]="Appui","15",IF(Tableau1[[#This Row],[ATTRIBUTION]]="Réponse","30","0"))</f>
        <v>30</v>
      </c>
      <c r="Q564" s="9" t="str">
        <f>IF(OR((Tableau1[[#This Row],[Traité le]]&gt;0),(Tableau1[[#This Row],[A/R envoyé le]]&gt;0)),"TRAITE","NON TRAITE")</f>
        <v>TRAITE</v>
      </c>
      <c r="R564" s="9" t="str">
        <f>IF(AND(Tableau1[[#This Row],[ATTRIBUTION]]="Réponse",Tableau1[[#This Row],[A/R envoyé le]]&gt;0),"OUI"," ")</f>
        <v xml:space="preserve"> </v>
      </c>
      <c r="S56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564" s="9">
        <f>IF(Tableau1[[#This Row],[STATUT DE REPONSE]]="TRAITE",MAX(0,Tableau1[[#This Row],[DELAI DE TRAITEMENT]]-Tableau1[[#This Row],[DELAI DE REPONSE]]),$X$1-Tableau1[[#This Row],[Enregistré le]])</f>
        <v>0</v>
      </c>
      <c r="U564" s="9" t="str">
        <f>IF(Tableau1[[#This Row],[DELAI DE SOUFFRANCE]]&gt;0,"Non conforme","Conforme")</f>
        <v>Conforme</v>
      </c>
      <c r="V564" s="9" t="str">
        <f>IF(Tableau1[[#This Row],[Type de courrier]]="Réclamation","Réclamation","")</f>
        <v/>
      </c>
      <c r="W564" s="4"/>
      <c r="X564"/>
      <c r="Y564"/>
    </row>
    <row r="565" spans="2:25" x14ac:dyDescent="0.25">
      <c r="B565" t="s">
        <v>21</v>
      </c>
      <c r="D565">
        <v>22016053</v>
      </c>
      <c r="E565" s="1">
        <v>44664</v>
      </c>
      <c r="F565" s="1">
        <v>44657</v>
      </c>
      <c r="I565" s="1">
        <v>44676</v>
      </c>
      <c r="J565" s="1">
        <v>44664</v>
      </c>
      <c r="L565" t="s">
        <v>12</v>
      </c>
      <c r="M565">
        <f>YEAR(Tableau1[[#This Row],[Enregistré le]])</f>
        <v>2022</v>
      </c>
      <c r="N565" s="9" t="str">
        <f t="shared" si="9"/>
        <v>Réponse</v>
      </c>
      <c r="O565" s="9">
        <f>Tableau1[[#This Row],[Attribué le]]-Tableau1[[#This Row],[Enregistré le]]</f>
        <v>0</v>
      </c>
      <c r="P565" s="3" t="str">
        <f>IF(Tableau1[[#This Row],[ATTRIBUTION]]="Appui","15",IF(Tableau1[[#This Row],[ATTRIBUTION]]="Réponse","30","0"))</f>
        <v>30</v>
      </c>
      <c r="Q565" s="9" t="str">
        <f>IF(OR((Tableau1[[#This Row],[Traité le]]&gt;0),(Tableau1[[#This Row],[A/R envoyé le]]&gt;0)),"TRAITE","NON TRAITE")</f>
        <v>TRAITE</v>
      </c>
      <c r="R565" s="9" t="str">
        <f>IF(AND(Tableau1[[#This Row],[ATTRIBUTION]]="Réponse",Tableau1[[#This Row],[A/R envoyé le]]&gt;0),"OUI"," ")</f>
        <v xml:space="preserve"> </v>
      </c>
      <c r="S56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12</v>
      </c>
      <c r="T565" s="9">
        <f>IF(Tableau1[[#This Row],[STATUT DE REPONSE]]="TRAITE",MAX(0,Tableau1[[#This Row],[DELAI DE TRAITEMENT]]-Tableau1[[#This Row],[DELAI DE REPONSE]]),$X$1-Tableau1[[#This Row],[Enregistré le]])</f>
        <v>0</v>
      </c>
      <c r="U565" s="9" t="str">
        <f>IF(Tableau1[[#This Row],[DELAI DE SOUFFRANCE]]&gt;0,"Non conforme","Conforme")</f>
        <v>Conforme</v>
      </c>
      <c r="V565" s="9" t="str">
        <f>IF(Tableau1[[#This Row],[Type de courrier]]="Réclamation","Réclamation","")</f>
        <v/>
      </c>
      <c r="W565" s="4"/>
      <c r="X565"/>
      <c r="Y565"/>
    </row>
    <row r="566" spans="2:25" x14ac:dyDescent="0.25">
      <c r="B566" t="s">
        <v>21</v>
      </c>
      <c r="D566">
        <v>22016086</v>
      </c>
      <c r="E566" s="1">
        <v>44664</v>
      </c>
      <c r="F566" s="1">
        <v>44550</v>
      </c>
      <c r="I566" s="1">
        <v>44679</v>
      </c>
      <c r="J566" s="1">
        <v>44664</v>
      </c>
      <c r="L566" t="s">
        <v>11</v>
      </c>
      <c r="M566">
        <f>YEAR(Tableau1[[#This Row],[Enregistré le]])</f>
        <v>2022</v>
      </c>
      <c r="N566" s="9" t="str">
        <f t="shared" si="9"/>
        <v>Réponse</v>
      </c>
      <c r="O566" s="9">
        <f>Tableau1[[#This Row],[Attribué le]]-Tableau1[[#This Row],[Enregistré le]]</f>
        <v>0</v>
      </c>
      <c r="P566" s="3" t="str">
        <f>IF(Tableau1[[#This Row],[ATTRIBUTION]]="Appui","15",IF(Tableau1[[#This Row],[ATTRIBUTION]]="Réponse","30","0"))</f>
        <v>30</v>
      </c>
      <c r="Q566" s="9" t="str">
        <f>IF(OR((Tableau1[[#This Row],[Traité le]]&gt;0),(Tableau1[[#This Row],[A/R envoyé le]]&gt;0)),"TRAITE","NON TRAITE")</f>
        <v>TRAITE</v>
      </c>
      <c r="R566" s="9" t="str">
        <f>IF(AND(Tableau1[[#This Row],[ATTRIBUTION]]="Réponse",Tableau1[[#This Row],[A/R envoyé le]]&gt;0),"OUI"," ")</f>
        <v xml:space="preserve"> </v>
      </c>
      <c r="S56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15</v>
      </c>
      <c r="T566" s="9">
        <f>IF(Tableau1[[#This Row],[STATUT DE REPONSE]]="TRAITE",MAX(0,Tableau1[[#This Row],[DELAI DE TRAITEMENT]]-Tableau1[[#This Row],[DELAI DE REPONSE]]),$X$1-Tableau1[[#This Row],[Enregistré le]])</f>
        <v>0</v>
      </c>
      <c r="U566" s="9" t="str">
        <f>IF(Tableau1[[#This Row],[DELAI DE SOUFFRANCE]]&gt;0,"Non conforme","Conforme")</f>
        <v>Conforme</v>
      </c>
      <c r="V566" s="9" t="str">
        <f>IF(Tableau1[[#This Row],[Type de courrier]]="Réclamation","Réclamation","")</f>
        <v/>
      </c>
      <c r="W566" s="4"/>
      <c r="X566"/>
      <c r="Y566"/>
    </row>
    <row r="567" spans="2:25" x14ac:dyDescent="0.25">
      <c r="B567" t="s">
        <v>21</v>
      </c>
      <c r="D567">
        <v>22016249</v>
      </c>
      <c r="E567" s="1">
        <v>44664</v>
      </c>
      <c r="F567" s="1">
        <v>44660</v>
      </c>
      <c r="I567" s="1">
        <v>44728</v>
      </c>
      <c r="J567" s="1">
        <v>44664</v>
      </c>
      <c r="L567" t="s">
        <v>11</v>
      </c>
      <c r="M567">
        <f>YEAR(Tableau1[[#This Row],[Enregistré le]])</f>
        <v>2022</v>
      </c>
      <c r="N567" s="9" t="str">
        <f t="shared" si="9"/>
        <v>Réponse</v>
      </c>
      <c r="O567" s="9">
        <f>Tableau1[[#This Row],[Attribué le]]-Tableau1[[#This Row],[Enregistré le]]</f>
        <v>0</v>
      </c>
      <c r="P567" s="3" t="str">
        <f>IF(Tableau1[[#This Row],[ATTRIBUTION]]="Appui","15",IF(Tableau1[[#This Row],[ATTRIBUTION]]="Réponse","30","0"))</f>
        <v>30</v>
      </c>
      <c r="Q567" s="9" t="str">
        <f>IF(OR((Tableau1[[#This Row],[Traité le]]&gt;0),(Tableau1[[#This Row],[A/R envoyé le]]&gt;0)),"TRAITE","NON TRAITE")</f>
        <v>TRAITE</v>
      </c>
      <c r="R567" s="9" t="str">
        <f>IF(AND(Tableau1[[#This Row],[ATTRIBUTION]]="Réponse",Tableau1[[#This Row],[A/R envoyé le]]&gt;0),"OUI"," ")</f>
        <v xml:space="preserve"> </v>
      </c>
      <c r="S56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64</v>
      </c>
      <c r="T567" s="9">
        <f>IF(Tableau1[[#This Row],[STATUT DE REPONSE]]="TRAITE",MAX(0,Tableau1[[#This Row],[DELAI DE TRAITEMENT]]-Tableau1[[#This Row],[DELAI DE REPONSE]]),$X$1-Tableau1[[#This Row],[Enregistré le]])</f>
        <v>34</v>
      </c>
      <c r="U567" s="9" t="str">
        <f>IF(Tableau1[[#This Row],[DELAI DE SOUFFRANCE]]&gt;0,"Non conforme","Conforme")</f>
        <v>Non conforme</v>
      </c>
      <c r="V567" s="9" t="str">
        <f>IF(Tableau1[[#This Row],[Type de courrier]]="Réclamation","Réclamation","")</f>
        <v/>
      </c>
      <c r="W567" s="4"/>
      <c r="X567"/>
      <c r="Y567"/>
    </row>
    <row r="568" spans="2:25" x14ac:dyDescent="0.25">
      <c r="B568" t="s">
        <v>21</v>
      </c>
      <c r="D568">
        <v>22016602</v>
      </c>
      <c r="E568" s="1">
        <v>44666</v>
      </c>
      <c r="F568" s="1">
        <v>44663</v>
      </c>
      <c r="I568" s="1">
        <v>44726</v>
      </c>
      <c r="J568" s="1">
        <v>44699</v>
      </c>
      <c r="L568" t="s">
        <v>11</v>
      </c>
      <c r="M568">
        <f>YEAR(Tableau1[[#This Row],[Enregistré le]])</f>
        <v>2022</v>
      </c>
      <c r="N568" s="9" t="str">
        <f t="shared" ref="N568:N631" si="10">IF(OR(L568="Appui",L568="Elément de réponse"),"Appui",IF(L568="Information","Info","Réponse"))</f>
        <v>Réponse</v>
      </c>
      <c r="O568" s="9">
        <f>Tableau1[[#This Row],[Attribué le]]-Tableau1[[#This Row],[Enregistré le]]</f>
        <v>33</v>
      </c>
      <c r="P568" s="3" t="str">
        <f>IF(Tableau1[[#This Row],[ATTRIBUTION]]="Appui","15",IF(Tableau1[[#This Row],[ATTRIBUTION]]="Réponse","30","0"))</f>
        <v>30</v>
      </c>
      <c r="Q568" s="9" t="str">
        <f>IF(OR((Tableau1[[#This Row],[Traité le]]&gt;0),(Tableau1[[#This Row],[A/R envoyé le]]&gt;0)),"TRAITE","NON TRAITE")</f>
        <v>TRAITE</v>
      </c>
      <c r="R568" s="9" t="str">
        <f>IF(AND(Tableau1[[#This Row],[ATTRIBUTION]]="Réponse",Tableau1[[#This Row],[A/R envoyé le]]&gt;0),"OUI"," ")</f>
        <v xml:space="preserve"> </v>
      </c>
      <c r="S56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27</v>
      </c>
      <c r="T568" s="9">
        <f>IF(Tableau1[[#This Row],[STATUT DE REPONSE]]="TRAITE",MAX(0,Tableau1[[#This Row],[DELAI DE TRAITEMENT]]-Tableau1[[#This Row],[DELAI DE REPONSE]]),$X$1-Tableau1[[#This Row],[Enregistré le]])</f>
        <v>0</v>
      </c>
      <c r="U568" s="9" t="str">
        <f>IF(Tableau1[[#This Row],[DELAI DE SOUFFRANCE]]&gt;0,"Non conforme","Conforme")</f>
        <v>Conforme</v>
      </c>
      <c r="V568" s="9" t="str">
        <f>IF(Tableau1[[#This Row],[Type de courrier]]="Réclamation","Réclamation","")</f>
        <v/>
      </c>
      <c r="W568" s="4"/>
      <c r="X568"/>
      <c r="Y568"/>
    </row>
    <row r="569" spans="2:25" x14ac:dyDescent="0.25">
      <c r="B569" t="s">
        <v>21</v>
      </c>
      <c r="D569">
        <v>22016702</v>
      </c>
      <c r="E569" s="1">
        <v>44670</v>
      </c>
      <c r="F569" s="1">
        <v>44655</v>
      </c>
      <c r="I569" s="1">
        <v>44693</v>
      </c>
      <c r="J569" s="1">
        <v>44670</v>
      </c>
      <c r="L569" t="s">
        <v>11</v>
      </c>
      <c r="M569">
        <f>YEAR(Tableau1[[#This Row],[Enregistré le]])</f>
        <v>2022</v>
      </c>
      <c r="N569" s="9" t="str">
        <f t="shared" si="10"/>
        <v>Réponse</v>
      </c>
      <c r="O569" s="9">
        <f>Tableau1[[#This Row],[Attribué le]]-Tableau1[[#This Row],[Enregistré le]]</f>
        <v>0</v>
      </c>
      <c r="P569" s="3" t="str">
        <f>IF(Tableau1[[#This Row],[ATTRIBUTION]]="Appui","15",IF(Tableau1[[#This Row],[ATTRIBUTION]]="Réponse","30","0"))</f>
        <v>30</v>
      </c>
      <c r="Q569" s="9" t="str">
        <f>IF(OR((Tableau1[[#This Row],[Traité le]]&gt;0),(Tableau1[[#This Row],[A/R envoyé le]]&gt;0)),"TRAITE","NON TRAITE")</f>
        <v>TRAITE</v>
      </c>
      <c r="R569" s="9" t="str">
        <f>IF(AND(Tableau1[[#This Row],[ATTRIBUTION]]="Réponse",Tableau1[[#This Row],[A/R envoyé le]]&gt;0),"OUI"," ")</f>
        <v xml:space="preserve"> </v>
      </c>
      <c r="S56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23</v>
      </c>
      <c r="T569" s="9">
        <f>IF(Tableau1[[#This Row],[STATUT DE REPONSE]]="TRAITE",MAX(0,Tableau1[[#This Row],[DELAI DE TRAITEMENT]]-Tableau1[[#This Row],[DELAI DE REPONSE]]),$X$1-Tableau1[[#This Row],[Enregistré le]])</f>
        <v>0</v>
      </c>
      <c r="U569" s="9" t="str">
        <f>IF(Tableau1[[#This Row],[DELAI DE SOUFFRANCE]]&gt;0,"Non conforme","Conforme")</f>
        <v>Conforme</v>
      </c>
      <c r="V569" s="9" t="str">
        <f>IF(Tableau1[[#This Row],[Type de courrier]]="Réclamation","Réclamation","")</f>
        <v/>
      </c>
      <c r="W569" s="4"/>
      <c r="X569"/>
      <c r="Y569"/>
    </row>
    <row r="570" spans="2:25" x14ac:dyDescent="0.25">
      <c r="B570" t="s">
        <v>21</v>
      </c>
      <c r="D570" t="s">
        <v>71</v>
      </c>
      <c r="E570" s="1">
        <v>44670</v>
      </c>
      <c r="F570" s="1">
        <v>44664</v>
      </c>
      <c r="I570" s="1">
        <v>44673</v>
      </c>
      <c r="J570" s="1">
        <v>44671</v>
      </c>
      <c r="L570" t="s">
        <v>24</v>
      </c>
      <c r="M570">
        <f>YEAR(Tableau1[[#This Row],[Enregistré le]])</f>
        <v>2022</v>
      </c>
      <c r="N570" s="9" t="str">
        <f t="shared" si="10"/>
        <v>Appui</v>
      </c>
      <c r="O570" s="9">
        <f>Tableau1[[#This Row],[Attribué le]]-Tableau1[[#This Row],[Enregistré le]]</f>
        <v>1</v>
      </c>
      <c r="P570" s="3" t="str">
        <f>IF(Tableau1[[#This Row],[ATTRIBUTION]]="Appui","15",IF(Tableau1[[#This Row],[ATTRIBUTION]]="Réponse","30","0"))</f>
        <v>15</v>
      </c>
      <c r="Q570" s="9" t="str">
        <f>IF(OR((Tableau1[[#This Row],[Traité le]]&gt;0),(Tableau1[[#This Row],[A/R envoyé le]]&gt;0)),"TRAITE","NON TRAITE")</f>
        <v>TRAITE</v>
      </c>
      <c r="R570" s="9" t="str">
        <f>IF(AND(Tableau1[[#This Row],[ATTRIBUTION]]="Réponse",Tableau1[[#This Row],[A/R envoyé le]]&gt;0),"OUI"," ")</f>
        <v xml:space="preserve"> </v>
      </c>
      <c r="S57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</v>
      </c>
      <c r="T570" s="9">
        <f>IF(Tableau1[[#This Row],[STATUT DE REPONSE]]="TRAITE",MAX(0,Tableau1[[#This Row],[DELAI DE TRAITEMENT]]-Tableau1[[#This Row],[DELAI DE REPONSE]]),$X$1-Tableau1[[#This Row],[Enregistré le]])</f>
        <v>0</v>
      </c>
      <c r="U570" s="9" t="str">
        <f>IF(Tableau1[[#This Row],[DELAI DE SOUFFRANCE]]&gt;0,"Non conforme","Conforme")</f>
        <v>Conforme</v>
      </c>
      <c r="V570" s="9" t="str">
        <f>IF(Tableau1[[#This Row],[Type de courrier]]="Réclamation","Réclamation","")</f>
        <v/>
      </c>
      <c r="W570" s="4"/>
      <c r="X570"/>
      <c r="Y570"/>
    </row>
    <row r="571" spans="2:25" x14ac:dyDescent="0.25">
      <c r="B571" t="s">
        <v>21</v>
      </c>
      <c r="D571" t="s">
        <v>72</v>
      </c>
      <c r="E571" s="1">
        <v>44671</v>
      </c>
      <c r="F571" s="1">
        <v>44668</v>
      </c>
      <c r="I571" s="1">
        <v>44691</v>
      </c>
      <c r="J571" s="1">
        <v>44671</v>
      </c>
      <c r="L571" t="s">
        <v>15</v>
      </c>
      <c r="M571">
        <f>YEAR(Tableau1[[#This Row],[Enregistré le]])</f>
        <v>2022</v>
      </c>
      <c r="N571" s="9" t="str">
        <f t="shared" si="10"/>
        <v>Appui</v>
      </c>
      <c r="O571" s="9">
        <f>Tableau1[[#This Row],[Attribué le]]-Tableau1[[#This Row],[Enregistré le]]</f>
        <v>0</v>
      </c>
      <c r="P571" s="3" t="str">
        <f>IF(Tableau1[[#This Row],[ATTRIBUTION]]="Appui","15",IF(Tableau1[[#This Row],[ATTRIBUTION]]="Réponse","30","0"))</f>
        <v>15</v>
      </c>
      <c r="Q571" s="9" t="str">
        <f>IF(OR((Tableau1[[#This Row],[Traité le]]&gt;0),(Tableau1[[#This Row],[A/R envoyé le]]&gt;0)),"TRAITE","NON TRAITE")</f>
        <v>TRAITE</v>
      </c>
      <c r="R571" s="9" t="str">
        <f>IF(AND(Tableau1[[#This Row],[ATTRIBUTION]]="Réponse",Tableau1[[#This Row],[A/R envoyé le]]&gt;0),"OUI"," ")</f>
        <v xml:space="preserve"> </v>
      </c>
      <c r="S57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20</v>
      </c>
      <c r="T571" s="9">
        <f>IF(Tableau1[[#This Row],[STATUT DE REPONSE]]="TRAITE",MAX(0,Tableau1[[#This Row],[DELAI DE TRAITEMENT]]-Tableau1[[#This Row],[DELAI DE REPONSE]]),$X$1-Tableau1[[#This Row],[Enregistré le]])</f>
        <v>5</v>
      </c>
      <c r="U571" s="9" t="str">
        <f>IF(Tableau1[[#This Row],[DELAI DE SOUFFRANCE]]&gt;0,"Non conforme","Conforme")</f>
        <v>Non conforme</v>
      </c>
      <c r="V571" s="9" t="str">
        <f>IF(Tableau1[[#This Row],[Type de courrier]]="Réclamation","Réclamation","")</f>
        <v/>
      </c>
      <c r="W571" s="4"/>
      <c r="X571"/>
      <c r="Y571"/>
    </row>
    <row r="572" spans="2:25" x14ac:dyDescent="0.25">
      <c r="B572" t="s">
        <v>21</v>
      </c>
      <c r="D572">
        <v>22017381</v>
      </c>
      <c r="E572" s="1">
        <v>44673</v>
      </c>
      <c r="F572" s="1">
        <v>44673</v>
      </c>
      <c r="I572" s="1">
        <v>44691</v>
      </c>
      <c r="J572" s="1">
        <v>44678</v>
      </c>
      <c r="L572" t="s">
        <v>11</v>
      </c>
      <c r="M572">
        <f>YEAR(Tableau1[[#This Row],[Enregistré le]])</f>
        <v>2022</v>
      </c>
      <c r="N572" s="9" t="str">
        <f t="shared" si="10"/>
        <v>Réponse</v>
      </c>
      <c r="O572" s="9">
        <f>Tableau1[[#This Row],[Attribué le]]-Tableau1[[#This Row],[Enregistré le]]</f>
        <v>5</v>
      </c>
      <c r="P572" s="3" t="str">
        <f>IF(Tableau1[[#This Row],[ATTRIBUTION]]="Appui","15",IF(Tableau1[[#This Row],[ATTRIBUTION]]="Réponse","30","0"))</f>
        <v>30</v>
      </c>
      <c r="Q572" s="9" t="str">
        <f>IF(OR((Tableau1[[#This Row],[Traité le]]&gt;0),(Tableau1[[#This Row],[A/R envoyé le]]&gt;0)),"TRAITE","NON TRAITE")</f>
        <v>TRAITE</v>
      </c>
      <c r="R572" s="9" t="str">
        <f>IF(AND(Tableau1[[#This Row],[ATTRIBUTION]]="Réponse",Tableau1[[#This Row],[A/R envoyé le]]&gt;0),"OUI"," ")</f>
        <v xml:space="preserve"> </v>
      </c>
      <c r="S57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13</v>
      </c>
      <c r="T572" s="9">
        <f>IF(Tableau1[[#This Row],[STATUT DE REPONSE]]="TRAITE",MAX(0,Tableau1[[#This Row],[DELAI DE TRAITEMENT]]-Tableau1[[#This Row],[DELAI DE REPONSE]]),$X$1-Tableau1[[#This Row],[Enregistré le]])</f>
        <v>0</v>
      </c>
      <c r="U572" s="9" t="str">
        <f>IF(Tableau1[[#This Row],[DELAI DE SOUFFRANCE]]&gt;0,"Non conforme","Conforme")</f>
        <v>Conforme</v>
      </c>
      <c r="V572" s="9" t="str">
        <f>IF(Tableau1[[#This Row],[Type de courrier]]="Réclamation","Réclamation","")</f>
        <v/>
      </c>
      <c r="W572" s="4"/>
      <c r="X572"/>
      <c r="Y572"/>
    </row>
    <row r="573" spans="2:25" x14ac:dyDescent="0.25">
      <c r="B573" t="s">
        <v>21</v>
      </c>
      <c r="D573">
        <v>22017476</v>
      </c>
      <c r="E573" s="1">
        <v>44676</v>
      </c>
      <c r="F573" s="1">
        <v>44622</v>
      </c>
      <c r="I573" s="1">
        <v>44676</v>
      </c>
      <c r="J573" s="1">
        <v>44676</v>
      </c>
      <c r="L573" t="s">
        <v>12</v>
      </c>
      <c r="M573">
        <f>YEAR(Tableau1[[#This Row],[Enregistré le]])</f>
        <v>2022</v>
      </c>
      <c r="N573" s="9" t="str">
        <f t="shared" si="10"/>
        <v>Réponse</v>
      </c>
      <c r="O573" s="9">
        <f>Tableau1[[#This Row],[Attribué le]]-Tableau1[[#This Row],[Enregistré le]]</f>
        <v>0</v>
      </c>
      <c r="P573" s="3" t="str">
        <f>IF(Tableau1[[#This Row],[ATTRIBUTION]]="Appui","15",IF(Tableau1[[#This Row],[ATTRIBUTION]]="Réponse","30","0"))</f>
        <v>30</v>
      </c>
      <c r="Q573" s="9" t="str">
        <f>IF(OR((Tableau1[[#This Row],[Traité le]]&gt;0),(Tableau1[[#This Row],[A/R envoyé le]]&gt;0)),"TRAITE","NON TRAITE")</f>
        <v>TRAITE</v>
      </c>
      <c r="R573" s="9" t="str">
        <f>IF(AND(Tableau1[[#This Row],[ATTRIBUTION]]="Réponse",Tableau1[[#This Row],[A/R envoyé le]]&gt;0),"OUI"," ")</f>
        <v xml:space="preserve"> </v>
      </c>
      <c r="S57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573" s="9">
        <f>IF(Tableau1[[#This Row],[STATUT DE REPONSE]]="TRAITE",MAX(0,Tableau1[[#This Row],[DELAI DE TRAITEMENT]]-Tableau1[[#This Row],[DELAI DE REPONSE]]),$X$1-Tableau1[[#This Row],[Enregistré le]])</f>
        <v>0</v>
      </c>
      <c r="U573" s="9" t="str">
        <f>IF(Tableau1[[#This Row],[DELAI DE SOUFFRANCE]]&gt;0,"Non conforme","Conforme")</f>
        <v>Conforme</v>
      </c>
      <c r="V573" s="9" t="str">
        <f>IF(Tableau1[[#This Row],[Type de courrier]]="Réclamation","Réclamation","")</f>
        <v/>
      </c>
      <c r="W573" s="4"/>
      <c r="X573"/>
      <c r="Y573"/>
    </row>
    <row r="574" spans="2:25" x14ac:dyDescent="0.25">
      <c r="B574" t="s">
        <v>21</v>
      </c>
      <c r="D574">
        <v>22018145</v>
      </c>
      <c r="E574" s="1">
        <v>44679</v>
      </c>
      <c r="F574" s="1">
        <v>44676</v>
      </c>
      <c r="I574" s="1">
        <v>44693</v>
      </c>
      <c r="J574" s="1">
        <v>44679</v>
      </c>
      <c r="L574" t="s">
        <v>11</v>
      </c>
      <c r="M574">
        <f>YEAR(Tableau1[[#This Row],[Enregistré le]])</f>
        <v>2022</v>
      </c>
      <c r="N574" s="9" t="str">
        <f t="shared" si="10"/>
        <v>Réponse</v>
      </c>
      <c r="O574" s="9">
        <f>Tableau1[[#This Row],[Attribué le]]-Tableau1[[#This Row],[Enregistré le]]</f>
        <v>0</v>
      </c>
      <c r="P574" s="3" t="str">
        <f>IF(Tableau1[[#This Row],[ATTRIBUTION]]="Appui","15",IF(Tableau1[[#This Row],[ATTRIBUTION]]="Réponse","30","0"))</f>
        <v>30</v>
      </c>
      <c r="Q574" s="9" t="str">
        <f>IF(OR((Tableau1[[#This Row],[Traité le]]&gt;0),(Tableau1[[#This Row],[A/R envoyé le]]&gt;0)),"TRAITE","NON TRAITE")</f>
        <v>TRAITE</v>
      </c>
      <c r="R574" s="9" t="str">
        <f>IF(AND(Tableau1[[#This Row],[ATTRIBUTION]]="Réponse",Tableau1[[#This Row],[A/R envoyé le]]&gt;0),"OUI"," ")</f>
        <v xml:space="preserve"> </v>
      </c>
      <c r="S57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14</v>
      </c>
      <c r="T574" s="9">
        <f>IF(Tableau1[[#This Row],[STATUT DE REPONSE]]="TRAITE",MAX(0,Tableau1[[#This Row],[DELAI DE TRAITEMENT]]-Tableau1[[#This Row],[DELAI DE REPONSE]]),$X$1-Tableau1[[#This Row],[Enregistré le]])</f>
        <v>0</v>
      </c>
      <c r="U574" s="9" t="str">
        <f>IF(Tableau1[[#This Row],[DELAI DE SOUFFRANCE]]&gt;0,"Non conforme","Conforme")</f>
        <v>Conforme</v>
      </c>
      <c r="V574" s="9" t="str">
        <f>IF(Tableau1[[#This Row],[Type de courrier]]="Réclamation","Réclamation","")</f>
        <v/>
      </c>
      <c r="W574" s="4"/>
      <c r="X574"/>
      <c r="Y574"/>
    </row>
    <row r="575" spans="2:25" x14ac:dyDescent="0.25">
      <c r="B575" t="s">
        <v>21</v>
      </c>
      <c r="D575">
        <v>22018149</v>
      </c>
      <c r="E575" s="1">
        <v>44679</v>
      </c>
      <c r="F575" s="1">
        <v>44673</v>
      </c>
      <c r="I575" s="1">
        <v>44713</v>
      </c>
      <c r="J575" s="1">
        <v>44679</v>
      </c>
      <c r="L575" t="s">
        <v>11</v>
      </c>
      <c r="M575">
        <f>YEAR(Tableau1[[#This Row],[Enregistré le]])</f>
        <v>2022</v>
      </c>
      <c r="N575" s="9" t="str">
        <f t="shared" si="10"/>
        <v>Réponse</v>
      </c>
      <c r="O575" s="9">
        <f>Tableau1[[#This Row],[Attribué le]]-Tableau1[[#This Row],[Enregistré le]]</f>
        <v>0</v>
      </c>
      <c r="P575" s="3" t="str">
        <f>IF(Tableau1[[#This Row],[ATTRIBUTION]]="Appui","15",IF(Tableau1[[#This Row],[ATTRIBUTION]]="Réponse","30","0"))</f>
        <v>30</v>
      </c>
      <c r="Q575" s="9" t="str">
        <f>IF(OR((Tableau1[[#This Row],[Traité le]]&gt;0),(Tableau1[[#This Row],[A/R envoyé le]]&gt;0)),"TRAITE","NON TRAITE")</f>
        <v>TRAITE</v>
      </c>
      <c r="R575" s="9" t="str">
        <f>IF(AND(Tableau1[[#This Row],[ATTRIBUTION]]="Réponse",Tableau1[[#This Row],[A/R envoyé le]]&gt;0),"OUI"," ")</f>
        <v xml:space="preserve"> </v>
      </c>
      <c r="S57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34</v>
      </c>
      <c r="T575" s="9">
        <f>IF(Tableau1[[#This Row],[STATUT DE REPONSE]]="TRAITE",MAX(0,Tableau1[[#This Row],[DELAI DE TRAITEMENT]]-Tableau1[[#This Row],[DELAI DE REPONSE]]),$X$1-Tableau1[[#This Row],[Enregistré le]])</f>
        <v>4</v>
      </c>
      <c r="U575" s="9" t="str">
        <f>IF(Tableau1[[#This Row],[DELAI DE SOUFFRANCE]]&gt;0,"Non conforme","Conforme")</f>
        <v>Non conforme</v>
      </c>
      <c r="V575" s="9" t="str">
        <f>IF(Tableau1[[#This Row],[Type de courrier]]="Réclamation","Réclamation","")</f>
        <v/>
      </c>
      <c r="W575" s="4"/>
      <c r="X575"/>
      <c r="Y575"/>
    </row>
    <row r="576" spans="2:25" x14ac:dyDescent="0.25">
      <c r="B576" t="s">
        <v>21</v>
      </c>
      <c r="D576">
        <v>22018153</v>
      </c>
      <c r="E576" s="1">
        <v>44679</v>
      </c>
      <c r="F576" s="1">
        <v>44676</v>
      </c>
      <c r="I576" s="1">
        <v>44740</v>
      </c>
      <c r="J576" s="1">
        <v>44679</v>
      </c>
      <c r="L576" t="s">
        <v>11</v>
      </c>
      <c r="M576">
        <f>YEAR(Tableau1[[#This Row],[Enregistré le]])</f>
        <v>2022</v>
      </c>
      <c r="N576" s="9" t="str">
        <f t="shared" si="10"/>
        <v>Réponse</v>
      </c>
      <c r="O576" s="9">
        <f>Tableau1[[#This Row],[Attribué le]]-Tableau1[[#This Row],[Enregistré le]]</f>
        <v>0</v>
      </c>
      <c r="P576" s="3" t="str">
        <f>IF(Tableau1[[#This Row],[ATTRIBUTION]]="Appui","15",IF(Tableau1[[#This Row],[ATTRIBUTION]]="Réponse","30","0"))</f>
        <v>30</v>
      </c>
      <c r="Q576" s="9" t="str">
        <f>IF(OR((Tableau1[[#This Row],[Traité le]]&gt;0),(Tableau1[[#This Row],[A/R envoyé le]]&gt;0)),"TRAITE","NON TRAITE")</f>
        <v>TRAITE</v>
      </c>
      <c r="R576" s="9" t="str">
        <f>IF(AND(Tableau1[[#This Row],[ATTRIBUTION]]="Réponse",Tableau1[[#This Row],[A/R envoyé le]]&gt;0),"OUI"," ")</f>
        <v xml:space="preserve"> </v>
      </c>
      <c r="S57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61</v>
      </c>
      <c r="T576" s="9">
        <f>IF(Tableau1[[#This Row],[STATUT DE REPONSE]]="TRAITE",MAX(0,Tableau1[[#This Row],[DELAI DE TRAITEMENT]]-Tableau1[[#This Row],[DELAI DE REPONSE]]),$X$1-Tableau1[[#This Row],[Enregistré le]])</f>
        <v>31</v>
      </c>
      <c r="U576" s="9" t="str">
        <f>IF(Tableau1[[#This Row],[DELAI DE SOUFFRANCE]]&gt;0,"Non conforme","Conforme")</f>
        <v>Non conforme</v>
      </c>
      <c r="V576" s="9" t="str">
        <f>IF(Tableau1[[#This Row],[Type de courrier]]="Réclamation","Réclamation","")</f>
        <v/>
      </c>
      <c r="W576" s="4"/>
      <c r="X576"/>
      <c r="Y576"/>
    </row>
    <row r="577" spans="2:25" x14ac:dyDescent="0.25">
      <c r="B577" t="s">
        <v>21</v>
      </c>
      <c r="D577">
        <v>22018159</v>
      </c>
      <c r="E577" s="1">
        <v>44679</v>
      </c>
      <c r="F577" s="1">
        <v>44673</v>
      </c>
      <c r="I577" s="1">
        <v>44692</v>
      </c>
      <c r="J577" s="1">
        <v>44679</v>
      </c>
      <c r="L577" t="s">
        <v>11</v>
      </c>
      <c r="M577">
        <f>YEAR(Tableau1[[#This Row],[Enregistré le]])</f>
        <v>2022</v>
      </c>
      <c r="N577" s="9" t="str">
        <f t="shared" si="10"/>
        <v>Réponse</v>
      </c>
      <c r="O577" s="9">
        <f>Tableau1[[#This Row],[Attribué le]]-Tableau1[[#This Row],[Enregistré le]]</f>
        <v>0</v>
      </c>
      <c r="P577" s="3" t="str">
        <f>IF(Tableau1[[#This Row],[ATTRIBUTION]]="Appui","15",IF(Tableau1[[#This Row],[ATTRIBUTION]]="Réponse","30","0"))</f>
        <v>30</v>
      </c>
      <c r="Q577" s="9" t="str">
        <f>IF(OR((Tableau1[[#This Row],[Traité le]]&gt;0),(Tableau1[[#This Row],[A/R envoyé le]]&gt;0)),"TRAITE","NON TRAITE")</f>
        <v>TRAITE</v>
      </c>
      <c r="R577" s="9" t="str">
        <f>IF(AND(Tableau1[[#This Row],[ATTRIBUTION]]="Réponse",Tableau1[[#This Row],[A/R envoyé le]]&gt;0),"OUI"," ")</f>
        <v xml:space="preserve"> </v>
      </c>
      <c r="S57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13</v>
      </c>
      <c r="T577" s="9">
        <f>IF(Tableau1[[#This Row],[STATUT DE REPONSE]]="TRAITE",MAX(0,Tableau1[[#This Row],[DELAI DE TRAITEMENT]]-Tableau1[[#This Row],[DELAI DE REPONSE]]),$X$1-Tableau1[[#This Row],[Enregistré le]])</f>
        <v>0</v>
      </c>
      <c r="U577" s="9" t="str">
        <f>IF(Tableau1[[#This Row],[DELAI DE SOUFFRANCE]]&gt;0,"Non conforme","Conforme")</f>
        <v>Conforme</v>
      </c>
      <c r="V577" s="9" t="str">
        <f>IF(Tableau1[[#This Row],[Type de courrier]]="Réclamation","Réclamation","")</f>
        <v/>
      </c>
      <c r="W577" s="4"/>
      <c r="X577"/>
      <c r="Y577"/>
    </row>
    <row r="578" spans="2:25" x14ac:dyDescent="0.25">
      <c r="B578" t="s">
        <v>21</v>
      </c>
      <c r="D578">
        <v>22018164</v>
      </c>
      <c r="E578" s="1">
        <v>44679</v>
      </c>
      <c r="F578" s="1">
        <v>44673</v>
      </c>
      <c r="I578" s="1">
        <v>44679</v>
      </c>
      <c r="J578" s="1">
        <v>44679</v>
      </c>
      <c r="L578" t="s">
        <v>11</v>
      </c>
      <c r="M578">
        <f>YEAR(Tableau1[[#This Row],[Enregistré le]])</f>
        <v>2022</v>
      </c>
      <c r="N578" s="9" t="str">
        <f t="shared" si="10"/>
        <v>Réponse</v>
      </c>
      <c r="O578" s="9">
        <f>Tableau1[[#This Row],[Attribué le]]-Tableau1[[#This Row],[Enregistré le]]</f>
        <v>0</v>
      </c>
      <c r="P578" s="3" t="str">
        <f>IF(Tableau1[[#This Row],[ATTRIBUTION]]="Appui","15",IF(Tableau1[[#This Row],[ATTRIBUTION]]="Réponse","30","0"))</f>
        <v>30</v>
      </c>
      <c r="Q578" s="9" t="str">
        <f>IF(OR((Tableau1[[#This Row],[Traité le]]&gt;0),(Tableau1[[#This Row],[A/R envoyé le]]&gt;0)),"TRAITE","NON TRAITE")</f>
        <v>TRAITE</v>
      </c>
      <c r="R578" s="9" t="str">
        <f>IF(AND(Tableau1[[#This Row],[ATTRIBUTION]]="Réponse",Tableau1[[#This Row],[A/R envoyé le]]&gt;0),"OUI"," ")</f>
        <v xml:space="preserve"> </v>
      </c>
      <c r="S57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578" s="9">
        <f>IF(Tableau1[[#This Row],[STATUT DE REPONSE]]="TRAITE",MAX(0,Tableau1[[#This Row],[DELAI DE TRAITEMENT]]-Tableau1[[#This Row],[DELAI DE REPONSE]]),$X$1-Tableau1[[#This Row],[Enregistré le]])</f>
        <v>0</v>
      </c>
      <c r="U578" s="9" t="str">
        <f>IF(Tableau1[[#This Row],[DELAI DE SOUFFRANCE]]&gt;0,"Non conforme","Conforme")</f>
        <v>Conforme</v>
      </c>
      <c r="V578" s="9" t="str">
        <f>IF(Tableau1[[#This Row],[Type de courrier]]="Réclamation","Réclamation","")</f>
        <v/>
      </c>
      <c r="W578" s="4"/>
      <c r="X578"/>
      <c r="Y578"/>
    </row>
    <row r="579" spans="2:25" x14ac:dyDescent="0.25">
      <c r="B579" t="s">
        <v>21</v>
      </c>
      <c r="D579">
        <v>22018427</v>
      </c>
      <c r="E579" s="1">
        <v>44680</v>
      </c>
      <c r="F579" s="1">
        <v>44676</v>
      </c>
      <c r="I579" s="1">
        <v>44805</v>
      </c>
      <c r="J579" s="1">
        <v>44680</v>
      </c>
      <c r="L579" t="s">
        <v>11</v>
      </c>
      <c r="M579">
        <f>YEAR(Tableau1[[#This Row],[Enregistré le]])</f>
        <v>2022</v>
      </c>
      <c r="N579" s="9" t="str">
        <f t="shared" si="10"/>
        <v>Réponse</v>
      </c>
      <c r="O579" s="9">
        <f>Tableau1[[#This Row],[Attribué le]]-Tableau1[[#This Row],[Enregistré le]]</f>
        <v>0</v>
      </c>
      <c r="P579" s="3" t="str">
        <f>IF(Tableau1[[#This Row],[ATTRIBUTION]]="Appui","15",IF(Tableau1[[#This Row],[ATTRIBUTION]]="Réponse","30","0"))</f>
        <v>30</v>
      </c>
      <c r="Q579" s="9" t="str">
        <f>IF(OR((Tableau1[[#This Row],[Traité le]]&gt;0),(Tableau1[[#This Row],[A/R envoyé le]]&gt;0)),"TRAITE","NON TRAITE")</f>
        <v>TRAITE</v>
      </c>
      <c r="R579" s="9" t="str">
        <f>IF(AND(Tableau1[[#This Row],[ATTRIBUTION]]="Réponse",Tableau1[[#This Row],[A/R envoyé le]]&gt;0),"OUI"," ")</f>
        <v xml:space="preserve"> </v>
      </c>
      <c r="S57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125</v>
      </c>
      <c r="T579" s="9">
        <f>IF(Tableau1[[#This Row],[STATUT DE REPONSE]]="TRAITE",MAX(0,Tableau1[[#This Row],[DELAI DE TRAITEMENT]]-Tableau1[[#This Row],[DELAI DE REPONSE]]),$X$1-Tableau1[[#This Row],[Enregistré le]])</f>
        <v>95</v>
      </c>
      <c r="U579" s="9" t="str">
        <f>IF(Tableau1[[#This Row],[DELAI DE SOUFFRANCE]]&gt;0,"Non conforme","Conforme")</f>
        <v>Non conforme</v>
      </c>
      <c r="V579" s="9" t="str">
        <f>IF(Tableau1[[#This Row],[Type de courrier]]="Réclamation","Réclamation","")</f>
        <v/>
      </c>
      <c r="W579" s="4"/>
      <c r="X579"/>
      <c r="Y579"/>
    </row>
    <row r="580" spans="2:25" x14ac:dyDescent="0.25">
      <c r="B580" t="s">
        <v>21</v>
      </c>
      <c r="D580">
        <v>22018586</v>
      </c>
      <c r="E580" s="1">
        <v>44683</v>
      </c>
      <c r="F580" s="1">
        <v>44675</v>
      </c>
      <c r="I580" s="1">
        <v>44728</v>
      </c>
      <c r="J580" s="1">
        <v>44683</v>
      </c>
      <c r="L580" t="s">
        <v>11</v>
      </c>
      <c r="M580">
        <f>YEAR(Tableau1[[#This Row],[Enregistré le]])</f>
        <v>2022</v>
      </c>
      <c r="N580" s="9" t="str">
        <f t="shared" si="10"/>
        <v>Réponse</v>
      </c>
      <c r="O580" s="9">
        <f>Tableau1[[#This Row],[Attribué le]]-Tableau1[[#This Row],[Enregistré le]]</f>
        <v>0</v>
      </c>
      <c r="P580" s="3" t="str">
        <f>IF(Tableau1[[#This Row],[ATTRIBUTION]]="Appui","15",IF(Tableau1[[#This Row],[ATTRIBUTION]]="Réponse","30","0"))</f>
        <v>30</v>
      </c>
      <c r="Q580" s="9" t="str">
        <f>IF(OR((Tableau1[[#This Row],[Traité le]]&gt;0),(Tableau1[[#This Row],[A/R envoyé le]]&gt;0)),"TRAITE","NON TRAITE")</f>
        <v>TRAITE</v>
      </c>
      <c r="R580" s="9" t="str">
        <f>IF(AND(Tableau1[[#This Row],[ATTRIBUTION]]="Réponse",Tableau1[[#This Row],[A/R envoyé le]]&gt;0),"OUI"," ")</f>
        <v xml:space="preserve"> </v>
      </c>
      <c r="S58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45</v>
      </c>
      <c r="T580" s="9">
        <f>IF(Tableau1[[#This Row],[STATUT DE REPONSE]]="TRAITE",MAX(0,Tableau1[[#This Row],[DELAI DE TRAITEMENT]]-Tableau1[[#This Row],[DELAI DE REPONSE]]),$X$1-Tableau1[[#This Row],[Enregistré le]])</f>
        <v>15</v>
      </c>
      <c r="U580" s="9" t="str">
        <f>IF(Tableau1[[#This Row],[DELAI DE SOUFFRANCE]]&gt;0,"Non conforme","Conforme")</f>
        <v>Non conforme</v>
      </c>
      <c r="V580" s="9" t="str">
        <f>IF(Tableau1[[#This Row],[Type de courrier]]="Réclamation","Réclamation","")</f>
        <v/>
      </c>
      <c r="W580" s="4"/>
      <c r="X580"/>
      <c r="Y580"/>
    </row>
    <row r="581" spans="2:25" x14ac:dyDescent="0.25">
      <c r="B581" t="s">
        <v>21</v>
      </c>
      <c r="D581">
        <v>22018620</v>
      </c>
      <c r="E581" s="1">
        <v>44684</v>
      </c>
      <c r="F581" s="1">
        <v>44677</v>
      </c>
      <c r="I581" s="1">
        <v>44691</v>
      </c>
      <c r="J581" s="1">
        <v>44684</v>
      </c>
      <c r="L581" t="s">
        <v>12</v>
      </c>
      <c r="M581">
        <f>YEAR(Tableau1[[#This Row],[Enregistré le]])</f>
        <v>2022</v>
      </c>
      <c r="N581" s="9" t="str">
        <f t="shared" si="10"/>
        <v>Réponse</v>
      </c>
      <c r="O581" s="9">
        <f>Tableau1[[#This Row],[Attribué le]]-Tableau1[[#This Row],[Enregistré le]]</f>
        <v>0</v>
      </c>
      <c r="P581" s="3" t="str">
        <f>IF(Tableau1[[#This Row],[ATTRIBUTION]]="Appui","15",IF(Tableau1[[#This Row],[ATTRIBUTION]]="Réponse","30","0"))</f>
        <v>30</v>
      </c>
      <c r="Q581" s="9" t="str">
        <f>IF(OR((Tableau1[[#This Row],[Traité le]]&gt;0),(Tableau1[[#This Row],[A/R envoyé le]]&gt;0)),"TRAITE","NON TRAITE")</f>
        <v>TRAITE</v>
      </c>
      <c r="R581" s="9" t="str">
        <f>IF(AND(Tableau1[[#This Row],[ATTRIBUTION]]="Réponse",Tableau1[[#This Row],[A/R envoyé le]]&gt;0),"OUI"," ")</f>
        <v xml:space="preserve"> </v>
      </c>
      <c r="S58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581" s="9">
        <f>IF(Tableau1[[#This Row],[STATUT DE REPONSE]]="TRAITE",MAX(0,Tableau1[[#This Row],[DELAI DE TRAITEMENT]]-Tableau1[[#This Row],[DELAI DE REPONSE]]),$X$1-Tableau1[[#This Row],[Enregistré le]])</f>
        <v>0</v>
      </c>
      <c r="U581" s="9" t="str">
        <f>IF(Tableau1[[#This Row],[DELAI DE SOUFFRANCE]]&gt;0,"Non conforme","Conforme")</f>
        <v>Conforme</v>
      </c>
      <c r="V581" s="9" t="str">
        <f>IF(Tableau1[[#This Row],[Type de courrier]]="Réclamation","Réclamation","")</f>
        <v/>
      </c>
      <c r="W581" s="4"/>
      <c r="X581"/>
      <c r="Y581"/>
    </row>
    <row r="582" spans="2:25" x14ac:dyDescent="0.25">
      <c r="B582" t="s">
        <v>21</v>
      </c>
      <c r="D582">
        <v>22018740</v>
      </c>
      <c r="E582" s="1">
        <v>44685</v>
      </c>
      <c r="F582" s="1">
        <v>44662</v>
      </c>
      <c r="I582" s="1">
        <v>44711</v>
      </c>
      <c r="J582" s="1">
        <v>44686</v>
      </c>
      <c r="L582" t="s">
        <v>11</v>
      </c>
      <c r="M582">
        <f>YEAR(Tableau1[[#This Row],[Enregistré le]])</f>
        <v>2022</v>
      </c>
      <c r="N582" s="9" t="str">
        <f t="shared" si="10"/>
        <v>Réponse</v>
      </c>
      <c r="O582" s="9">
        <f>Tableau1[[#This Row],[Attribué le]]-Tableau1[[#This Row],[Enregistré le]]</f>
        <v>1</v>
      </c>
      <c r="P582" s="3" t="str">
        <f>IF(Tableau1[[#This Row],[ATTRIBUTION]]="Appui","15",IF(Tableau1[[#This Row],[ATTRIBUTION]]="Réponse","30","0"))</f>
        <v>30</v>
      </c>
      <c r="Q582" s="9" t="str">
        <f>IF(OR((Tableau1[[#This Row],[Traité le]]&gt;0),(Tableau1[[#This Row],[A/R envoyé le]]&gt;0)),"TRAITE","NON TRAITE")</f>
        <v>TRAITE</v>
      </c>
      <c r="R582" s="9" t="str">
        <f>IF(AND(Tableau1[[#This Row],[ATTRIBUTION]]="Réponse",Tableau1[[#This Row],[A/R envoyé le]]&gt;0),"OUI"," ")</f>
        <v xml:space="preserve"> </v>
      </c>
      <c r="S58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25</v>
      </c>
      <c r="T582" s="9">
        <f>IF(Tableau1[[#This Row],[STATUT DE REPONSE]]="TRAITE",MAX(0,Tableau1[[#This Row],[DELAI DE TRAITEMENT]]-Tableau1[[#This Row],[DELAI DE REPONSE]]),$X$1-Tableau1[[#This Row],[Enregistré le]])</f>
        <v>0</v>
      </c>
      <c r="U582" s="9" t="str">
        <f>IF(Tableau1[[#This Row],[DELAI DE SOUFFRANCE]]&gt;0,"Non conforme","Conforme")</f>
        <v>Conforme</v>
      </c>
      <c r="V582" s="9" t="str">
        <f>IF(Tableau1[[#This Row],[Type de courrier]]="Réclamation","Réclamation","")</f>
        <v/>
      </c>
      <c r="W582" s="4"/>
      <c r="X582"/>
      <c r="Y582"/>
    </row>
    <row r="583" spans="2:25" x14ac:dyDescent="0.25">
      <c r="B583" t="s">
        <v>21</v>
      </c>
      <c r="D583" t="s">
        <v>73</v>
      </c>
      <c r="E583" s="1">
        <v>44685</v>
      </c>
      <c r="F583" s="1">
        <v>44683</v>
      </c>
      <c r="I583" s="1">
        <v>44713</v>
      </c>
      <c r="J583" s="1">
        <v>44917</v>
      </c>
      <c r="L583" t="s">
        <v>11</v>
      </c>
      <c r="M583">
        <f>YEAR(Tableau1[[#This Row],[Enregistré le]])</f>
        <v>2022</v>
      </c>
      <c r="N583" s="9" t="str">
        <f t="shared" si="10"/>
        <v>Réponse</v>
      </c>
      <c r="O583" s="9">
        <f>Tableau1[[#This Row],[Attribué le]]-Tableau1[[#This Row],[Enregistré le]]</f>
        <v>232</v>
      </c>
      <c r="P583" s="3" t="str">
        <f>IF(Tableau1[[#This Row],[ATTRIBUTION]]="Appui","15",IF(Tableau1[[#This Row],[ATTRIBUTION]]="Réponse","30","0"))</f>
        <v>30</v>
      </c>
      <c r="Q583" s="9" t="str">
        <f>IF(OR((Tableau1[[#This Row],[Traité le]]&gt;0),(Tableau1[[#This Row],[A/R envoyé le]]&gt;0)),"TRAITE","NON TRAITE")</f>
        <v>TRAITE</v>
      </c>
      <c r="R583" s="9" t="str">
        <f>IF(AND(Tableau1[[#This Row],[ATTRIBUTION]]="Réponse",Tableau1[[#This Row],[A/R envoyé le]]&gt;0),"OUI"," ")</f>
        <v xml:space="preserve"> </v>
      </c>
      <c r="S58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28</v>
      </c>
      <c r="T583" s="9">
        <f>IF(Tableau1[[#This Row],[STATUT DE REPONSE]]="TRAITE",MAX(0,Tableau1[[#This Row],[DELAI DE TRAITEMENT]]-Tableau1[[#This Row],[DELAI DE REPONSE]]),$X$1-Tableau1[[#This Row],[Enregistré le]])</f>
        <v>0</v>
      </c>
      <c r="U583" s="9" t="str">
        <f>IF(Tableau1[[#This Row],[DELAI DE SOUFFRANCE]]&gt;0,"Non conforme","Conforme")</f>
        <v>Conforme</v>
      </c>
      <c r="V583" s="9" t="str">
        <f>IF(Tableau1[[#This Row],[Type de courrier]]="Réclamation","Réclamation","")</f>
        <v/>
      </c>
      <c r="W583" s="4"/>
      <c r="X583"/>
      <c r="Y583"/>
    </row>
    <row r="584" spans="2:25" x14ac:dyDescent="0.25">
      <c r="B584" t="s">
        <v>21</v>
      </c>
      <c r="D584">
        <v>22018928</v>
      </c>
      <c r="E584" s="1">
        <v>44686</v>
      </c>
      <c r="F584" s="1">
        <v>44686</v>
      </c>
      <c r="I584" s="1">
        <v>44704</v>
      </c>
      <c r="J584" s="1">
        <v>44686</v>
      </c>
      <c r="L584" t="s">
        <v>11</v>
      </c>
      <c r="M584">
        <f>YEAR(Tableau1[[#This Row],[Enregistré le]])</f>
        <v>2022</v>
      </c>
      <c r="N584" s="9" t="str">
        <f t="shared" si="10"/>
        <v>Réponse</v>
      </c>
      <c r="O584" s="9">
        <f>Tableau1[[#This Row],[Attribué le]]-Tableau1[[#This Row],[Enregistré le]]</f>
        <v>0</v>
      </c>
      <c r="P584" s="3" t="str">
        <f>IF(Tableau1[[#This Row],[ATTRIBUTION]]="Appui","15",IF(Tableau1[[#This Row],[ATTRIBUTION]]="Réponse","30","0"))</f>
        <v>30</v>
      </c>
      <c r="Q584" s="9" t="str">
        <f>IF(OR((Tableau1[[#This Row],[Traité le]]&gt;0),(Tableau1[[#This Row],[A/R envoyé le]]&gt;0)),"TRAITE","NON TRAITE")</f>
        <v>TRAITE</v>
      </c>
      <c r="R584" s="9" t="str">
        <f>IF(AND(Tableau1[[#This Row],[ATTRIBUTION]]="Réponse",Tableau1[[#This Row],[A/R envoyé le]]&gt;0),"OUI"," ")</f>
        <v xml:space="preserve"> </v>
      </c>
      <c r="S58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18</v>
      </c>
      <c r="T584" s="9">
        <f>IF(Tableau1[[#This Row],[STATUT DE REPONSE]]="TRAITE",MAX(0,Tableau1[[#This Row],[DELAI DE TRAITEMENT]]-Tableau1[[#This Row],[DELAI DE REPONSE]]),$X$1-Tableau1[[#This Row],[Enregistré le]])</f>
        <v>0</v>
      </c>
      <c r="U584" s="9" t="str">
        <f>IF(Tableau1[[#This Row],[DELAI DE SOUFFRANCE]]&gt;0,"Non conforme","Conforme")</f>
        <v>Conforme</v>
      </c>
      <c r="V584" s="9" t="str">
        <f>IF(Tableau1[[#This Row],[Type de courrier]]="Réclamation","Réclamation","")</f>
        <v/>
      </c>
      <c r="W584" s="4"/>
      <c r="X584"/>
      <c r="Y584"/>
    </row>
    <row r="585" spans="2:25" x14ac:dyDescent="0.25">
      <c r="B585" t="s">
        <v>21</v>
      </c>
      <c r="D585">
        <v>22021865</v>
      </c>
      <c r="E585" s="1">
        <v>44704</v>
      </c>
      <c r="F585" s="1">
        <v>44697</v>
      </c>
      <c r="H585" t="s">
        <v>29</v>
      </c>
      <c r="I585" s="1">
        <v>44726</v>
      </c>
      <c r="J585" s="1">
        <v>44704</v>
      </c>
      <c r="L585" t="s">
        <v>11</v>
      </c>
      <c r="M585">
        <f>YEAR(Tableau1[[#This Row],[Enregistré le]])</f>
        <v>2022</v>
      </c>
      <c r="N585" s="9" t="str">
        <f t="shared" si="10"/>
        <v>Réponse</v>
      </c>
      <c r="O585" s="9">
        <f>Tableau1[[#This Row],[Attribué le]]-Tableau1[[#This Row],[Enregistré le]]</f>
        <v>0</v>
      </c>
      <c r="P585" s="3" t="str">
        <f>IF(Tableau1[[#This Row],[ATTRIBUTION]]="Appui","15",IF(Tableau1[[#This Row],[ATTRIBUTION]]="Réponse","30","0"))</f>
        <v>30</v>
      </c>
      <c r="Q585" s="9" t="str">
        <f>IF(OR((Tableau1[[#This Row],[Traité le]]&gt;0),(Tableau1[[#This Row],[A/R envoyé le]]&gt;0)),"TRAITE","NON TRAITE")</f>
        <v>TRAITE</v>
      </c>
      <c r="R585" s="9" t="str">
        <f>IF(AND(Tableau1[[#This Row],[ATTRIBUTION]]="Réponse",Tableau1[[#This Row],[A/R envoyé le]]&gt;0),"OUI"," ")</f>
        <v xml:space="preserve"> </v>
      </c>
      <c r="S58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22</v>
      </c>
      <c r="T585" s="9">
        <f>IF(Tableau1[[#This Row],[STATUT DE REPONSE]]="TRAITE",MAX(0,Tableau1[[#This Row],[DELAI DE TRAITEMENT]]-Tableau1[[#This Row],[DELAI DE REPONSE]]),$X$1-Tableau1[[#This Row],[Enregistré le]])</f>
        <v>0</v>
      </c>
      <c r="U585" s="9" t="str">
        <f>IF(Tableau1[[#This Row],[DELAI DE SOUFFRANCE]]&gt;0,"Non conforme","Conforme")</f>
        <v>Conforme</v>
      </c>
      <c r="V585" s="9" t="str">
        <f>IF(Tableau1[[#This Row],[Type de courrier]]="Réclamation","Réclamation","")</f>
        <v>Réclamation</v>
      </c>
      <c r="W585" s="4"/>
      <c r="X585"/>
      <c r="Y585"/>
    </row>
    <row r="586" spans="2:25" x14ac:dyDescent="0.25">
      <c r="B586" t="s">
        <v>21</v>
      </c>
      <c r="D586">
        <v>22021958</v>
      </c>
      <c r="E586" s="1">
        <v>44704</v>
      </c>
      <c r="F586" s="1">
        <v>44692</v>
      </c>
      <c r="I586" s="1">
        <v>44805</v>
      </c>
      <c r="J586" s="1">
        <v>44704</v>
      </c>
      <c r="L586" t="s">
        <v>11</v>
      </c>
      <c r="M586">
        <f>YEAR(Tableau1[[#This Row],[Enregistré le]])</f>
        <v>2022</v>
      </c>
      <c r="N586" s="9" t="str">
        <f t="shared" si="10"/>
        <v>Réponse</v>
      </c>
      <c r="O586" s="9">
        <f>Tableau1[[#This Row],[Attribué le]]-Tableau1[[#This Row],[Enregistré le]]</f>
        <v>0</v>
      </c>
      <c r="P586" s="3" t="str">
        <f>IF(Tableau1[[#This Row],[ATTRIBUTION]]="Appui","15",IF(Tableau1[[#This Row],[ATTRIBUTION]]="Réponse","30","0"))</f>
        <v>30</v>
      </c>
      <c r="Q586" s="9" t="str">
        <f>IF(OR((Tableau1[[#This Row],[Traité le]]&gt;0),(Tableau1[[#This Row],[A/R envoyé le]]&gt;0)),"TRAITE","NON TRAITE")</f>
        <v>TRAITE</v>
      </c>
      <c r="R586" s="9" t="str">
        <f>IF(AND(Tableau1[[#This Row],[ATTRIBUTION]]="Réponse",Tableau1[[#This Row],[A/R envoyé le]]&gt;0),"OUI"," ")</f>
        <v xml:space="preserve"> </v>
      </c>
      <c r="S58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101</v>
      </c>
      <c r="T586" s="9">
        <f>IF(Tableau1[[#This Row],[STATUT DE REPONSE]]="TRAITE",MAX(0,Tableau1[[#This Row],[DELAI DE TRAITEMENT]]-Tableau1[[#This Row],[DELAI DE REPONSE]]),$X$1-Tableau1[[#This Row],[Enregistré le]])</f>
        <v>71</v>
      </c>
      <c r="U586" s="9" t="str">
        <f>IF(Tableau1[[#This Row],[DELAI DE SOUFFRANCE]]&gt;0,"Non conforme","Conforme")</f>
        <v>Non conforme</v>
      </c>
      <c r="V586" s="9" t="str">
        <f>IF(Tableau1[[#This Row],[Type de courrier]]="Réclamation","Réclamation","")</f>
        <v/>
      </c>
      <c r="W586" s="4"/>
      <c r="X586"/>
      <c r="Y586"/>
    </row>
    <row r="587" spans="2:25" x14ac:dyDescent="0.25">
      <c r="B587" t="s">
        <v>21</v>
      </c>
      <c r="D587">
        <v>22022401</v>
      </c>
      <c r="E587" s="1">
        <v>44706</v>
      </c>
      <c r="F587" s="1">
        <v>44696</v>
      </c>
      <c r="I587" s="1">
        <v>44728</v>
      </c>
      <c r="J587" s="1">
        <v>44706</v>
      </c>
      <c r="L587" t="s">
        <v>11</v>
      </c>
      <c r="M587">
        <f>YEAR(Tableau1[[#This Row],[Enregistré le]])</f>
        <v>2022</v>
      </c>
      <c r="N587" s="9" t="str">
        <f t="shared" si="10"/>
        <v>Réponse</v>
      </c>
      <c r="O587" s="9">
        <f>Tableau1[[#This Row],[Attribué le]]-Tableau1[[#This Row],[Enregistré le]]</f>
        <v>0</v>
      </c>
      <c r="P587" s="3" t="str">
        <f>IF(Tableau1[[#This Row],[ATTRIBUTION]]="Appui","15",IF(Tableau1[[#This Row],[ATTRIBUTION]]="Réponse","30","0"))</f>
        <v>30</v>
      </c>
      <c r="Q587" s="9" t="str">
        <f>IF(OR((Tableau1[[#This Row],[Traité le]]&gt;0),(Tableau1[[#This Row],[A/R envoyé le]]&gt;0)),"TRAITE","NON TRAITE")</f>
        <v>TRAITE</v>
      </c>
      <c r="R587" s="9" t="str">
        <f>IF(AND(Tableau1[[#This Row],[ATTRIBUTION]]="Réponse",Tableau1[[#This Row],[A/R envoyé le]]&gt;0),"OUI"," ")</f>
        <v xml:space="preserve"> </v>
      </c>
      <c r="S58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22</v>
      </c>
      <c r="T587" s="9">
        <f>IF(Tableau1[[#This Row],[STATUT DE REPONSE]]="TRAITE",MAX(0,Tableau1[[#This Row],[DELAI DE TRAITEMENT]]-Tableau1[[#This Row],[DELAI DE REPONSE]]),$X$1-Tableau1[[#This Row],[Enregistré le]])</f>
        <v>0</v>
      </c>
      <c r="U587" s="9" t="str">
        <f>IF(Tableau1[[#This Row],[DELAI DE SOUFFRANCE]]&gt;0,"Non conforme","Conforme")</f>
        <v>Conforme</v>
      </c>
      <c r="V587" s="9" t="str">
        <f>IF(Tableau1[[#This Row],[Type de courrier]]="Réclamation","Réclamation","")</f>
        <v/>
      </c>
      <c r="W587" s="4"/>
      <c r="X587"/>
      <c r="Y587"/>
    </row>
    <row r="588" spans="2:25" x14ac:dyDescent="0.25">
      <c r="B588" t="s">
        <v>21</v>
      </c>
      <c r="D588">
        <v>22023104</v>
      </c>
      <c r="E588" s="1">
        <v>44713</v>
      </c>
      <c r="F588" s="1">
        <v>44711</v>
      </c>
      <c r="I588" s="1">
        <v>44715</v>
      </c>
      <c r="J588" s="1">
        <v>44713</v>
      </c>
      <c r="L588" t="s">
        <v>11</v>
      </c>
      <c r="M588">
        <f>YEAR(Tableau1[[#This Row],[Enregistré le]])</f>
        <v>2022</v>
      </c>
      <c r="N588" s="9" t="str">
        <f t="shared" si="10"/>
        <v>Réponse</v>
      </c>
      <c r="O588" s="9">
        <f>Tableau1[[#This Row],[Attribué le]]-Tableau1[[#This Row],[Enregistré le]]</f>
        <v>0</v>
      </c>
      <c r="P588" s="3" t="str">
        <f>IF(Tableau1[[#This Row],[ATTRIBUTION]]="Appui","15",IF(Tableau1[[#This Row],[ATTRIBUTION]]="Réponse","30","0"))</f>
        <v>30</v>
      </c>
      <c r="Q588" s="9" t="str">
        <f>IF(OR((Tableau1[[#This Row],[Traité le]]&gt;0),(Tableau1[[#This Row],[A/R envoyé le]]&gt;0)),"TRAITE","NON TRAITE")</f>
        <v>TRAITE</v>
      </c>
      <c r="R588" s="9" t="str">
        <f>IF(AND(Tableau1[[#This Row],[ATTRIBUTION]]="Réponse",Tableau1[[#This Row],[A/R envoyé le]]&gt;0),"OUI"," ")</f>
        <v xml:space="preserve"> </v>
      </c>
      <c r="S58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</v>
      </c>
      <c r="T588" s="9">
        <f>IF(Tableau1[[#This Row],[STATUT DE REPONSE]]="TRAITE",MAX(0,Tableau1[[#This Row],[DELAI DE TRAITEMENT]]-Tableau1[[#This Row],[DELAI DE REPONSE]]),$X$1-Tableau1[[#This Row],[Enregistré le]])</f>
        <v>0</v>
      </c>
      <c r="U588" s="9" t="str">
        <f>IF(Tableau1[[#This Row],[DELAI DE SOUFFRANCE]]&gt;0,"Non conforme","Conforme")</f>
        <v>Conforme</v>
      </c>
      <c r="V588" s="9" t="str">
        <f>IF(Tableau1[[#This Row],[Type de courrier]]="Réclamation","Réclamation","")</f>
        <v/>
      </c>
      <c r="W588" s="4"/>
      <c r="X588"/>
      <c r="Y588"/>
    </row>
    <row r="589" spans="2:25" x14ac:dyDescent="0.25">
      <c r="B589" t="s">
        <v>21</v>
      </c>
      <c r="D589">
        <v>22023625</v>
      </c>
      <c r="E589" s="1">
        <v>44715</v>
      </c>
      <c r="F589" s="1">
        <v>44697</v>
      </c>
      <c r="I589" s="1">
        <v>44740</v>
      </c>
      <c r="J589" s="1">
        <v>44715</v>
      </c>
      <c r="L589" t="s">
        <v>11</v>
      </c>
      <c r="M589">
        <f>YEAR(Tableau1[[#This Row],[Enregistré le]])</f>
        <v>2022</v>
      </c>
      <c r="N589" s="9" t="str">
        <f t="shared" si="10"/>
        <v>Réponse</v>
      </c>
      <c r="O589" s="9">
        <f>Tableau1[[#This Row],[Attribué le]]-Tableau1[[#This Row],[Enregistré le]]</f>
        <v>0</v>
      </c>
      <c r="P589" s="3" t="str">
        <f>IF(Tableau1[[#This Row],[ATTRIBUTION]]="Appui","15",IF(Tableau1[[#This Row],[ATTRIBUTION]]="Réponse","30","0"))</f>
        <v>30</v>
      </c>
      <c r="Q589" s="9" t="str">
        <f>IF(OR((Tableau1[[#This Row],[Traité le]]&gt;0),(Tableau1[[#This Row],[A/R envoyé le]]&gt;0)),"TRAITE","NON TRAITE")</f>
        <v>TRAITE</v>
      </c>
      <c r="R589" s="9" t="str">
        <f>IF(AND(Tableau1[[#This Row],[ATTRIBUTION]]="Réponse",Tableau1[[#This Row],[A/R envoyé le]]&gt;0),"OUI"," ")</f>
        <v xml:space="preserve"> </v>
      </c>
      <c r="S58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25</v>
      </c>
      <c r="T589" s="9">
        <f>IF(Tableau1[[#This Row],[STATUT DE REPONSE]]="TRAITE",MAX(0,Tableau1[[#This Row],[DELAI DE TRAITEMENT]]-Tableau1[[#This Row],[DELAI DE REPONSE]]),$X$1-Tableau1[[#This Row],[Enregistré le]])</f>
        <v>0</v>
      </c>
      <c r="U589" s="9" t="str">
        <f>IF(Tableau1[[#This Row],[DELAI DE SOUFFRANCE]]&gt;0,"Non conforme","Conforme")</f>
        <v>Conforme</v>
      </c>
      <c r="V589" s="9" t="str">
        <f>IF(Tableau1[[#This Row],[Type de courrier]]="Réclamation","Réclamation","")</f>
        <v/>
      </c>
      <c r="W589" s="4"/>
      <c r="X589"/>
      <c r="Y589"/>
    </row>
    <row r="590" spans="2:25" x14ac:dyDescent="0.25">
      <c r="B590" t="s">
        <v>21</v>
      </c>
      <c r="D590">
        <v>22023830</v>
      </c>
      <c r="E590" s="1">
        <v>44719</v>
      </c>
      <c r="F590" s="1">
        <v>44701</v>
      </c>
      <c r="I590" s="1">
        <v>44720</v>
      </c>
      <c r="J590" s="1">
        <v>44917</v>
      </c>
      <c r="L590" t="s">
        <v>11</v>
      </c>
      <c r="M590">
        <f>YEAR(Tableau1[[#This Row],[Enregistré le]])</f>
        <v>2022</v>
      </c>
      <c r="N590" s="9" t="str">
        <f t="shared" si="10"/>
        <v>Réponse</v>
      </c>
      <c r="O590" s="9">
        <f>Tableau1[[#This Row],[Attribué le]]-Tableau1[[#This Row],[Enregistré le]]</f>
        <v>198</v>
      </c>
      <c r="P590" s="3" t="str">
        <f>IF(Tableau1[[#This Row],[ATTRIBUTION]]="Appui","15",IF(Tableau1[[#This Row],[ATTRIBUTION]]="Réponse","30","0"))</f>
        <v>30</v>
      </c>
      <c r="Q590" s="9" t="str">
        <f>IF(OR((Tableau1[[#This Row],[Traité le]]&gt;0),(Tableau1[[#This Row],[A/R envoyé le]]&gt;0)),"TRAITE","NON TRAITE")</f>
        <v>TRAITE</v>
      </c>
      <c r="R590" s="9" t="str">
        <f>IF(AND(Tableau1[[#This Row],[ATTRIBUTION]]="Réponse",Tableau1[[#This Row],[A/R envoyé le]]&gt;0),"OUI"," ")</f>
        <v xml:space="preserve"> </v>
      </c>
      <c r="S59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590" s="9">
        <f>IF(Tableau1[[#This Row],[STATUT DE REPONSE]]="TRAITE",MAX(0,Tableau1[[#This Row],[DELAI DE TRAITEMENT]]-Tableau1[[#This Row],[DELAI DE REPONSE]]),$X$1-Tableau1[[#This Row],[Enregistré le]])</f>
        <v>0</v>
      </c>
      <c r="U590" s="9" t="str">
        <f>IF(Tableau1[[#This Row],[DELAI DE SOUFFRANCE]]&gt;0,"Non conforme","Conforme")</f>
        <v>Conforme</v>
      </c>
      <c r="V590" s="9" t="str">
        <f>IF(Tableau1[[#This Row],[Type de courrier]]="Réclamation","Réclamation","")</f>
        <v/>
      </c>
      <c r="W590" s="4"/>
      <c r="X590"/>
      <c r="Y590"/>
    </row>
    <row r="591" spans="2:25" x14ac:dyDescent="0.25">
      <c r="B591" t="s">
        <v>21</v>
      </c>
      <c r="D591">
        <v>22023893</v>
      </c>
      <c r="E591" s="1">
        <v>44719</v>
      </c>
      <c r="F591" s="1">
        <v>44701</v>
      </c>
      <c r="I591" s="1">
        <v>44720</v>
      </c>
      <c r="J591" s="1">
        <v>44917</v>
      </c>
      <c r="L591" t="s">
        <v>11</v>
      </c>
      <c r="M591">
        <f>YEAR(Tableau1[[#This Row],[Enregistré le]])</f>
        <v>2022</v>
      </c>
      <c r="N591" s="9" t="str">
        <f t="shared" si="10"/>
        <v>Réponse</v>
      </c>
      <c r="O591" s="9">
        <f>Tableau1[[#This Row],[Attribué le]]-Tableau1[[#This Row],[Enregistré le]]</f>
        <v>198</v>
      </c>
      <c r="P591" s="3" t="str">
        <f>IF(Tableau1[[#This Row],[ATTRIBUTION]]="Appui","15",IF(Tableau1[[#This Row],[ATTRIBUTION]]="Réponse","30","0"))</f>
        <v>30</v>
      </c>
      <c r="Q591" s="9" t="str">
        <f>IF(OR((Tableau1[[#This Row],[Traité le]]&gt;0),(Tableau1[[#This Row],[A/R envoyé le]]&gt;0)),"TRAITE","NON TRAITE")</f>
        <v>TRAITE</v>
      </c>
      <c r="R591" s="9" t="str">
        <f>IF(AND(Tableau1[[#This Row],[ATTRIBUTION]]="Réponse",Tableau1[[#This Row],[A/R envoyé le]]&gt;0),"OUI"," ")</f>
        <v xml:space="preserve"> </v>
      </c>
      <c r="S59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591" s="9">
        <f>IF(Tableau1[[#This Row],[STATUT DE REPONSE]]="TRAITE",MAX(0,Tableau1[[#This Row],[DELAI DE TRAITEMENT]]-Tableau1[[#This Row],[DELAI DE REPONSE]]),$X$1-Tableau1[[#This Row],[Enregistré le]])</f>
        <v>0</v>
      </c>
      <c r="U591" s="9" t="str">
        <f>IF(Tableau1[[#This Row],[DELAI DE SOUFFRANCE]]&gt;0,"Non conforme","Conforme")</f>
        <v>Conforme</v>
      </c>
      <c r="V591" s="9" t="str">
        <f>IF(Tableau1[[#This Row],[Type de courrier]]="Réclamation","Réclamation","")</f>
        <v/>
      </c>
      <c r="W591" s="4"/>
      <c r="X591"/>
      <c r="Y591"/>
    </row>
    <row r="592" spans="2:25" x14ac:dyDescent="0.25">
      <c r="B592" t="s">
        <v>21</v>
      </c>
      <c r="D592">
        <v>22023948</v>
      </c>
      <c r="E592" s="1">
        <v>44719</v>
      </c>
      <c r="F592" s="1">
        <v>44719</v>
      </c>
      <c r="I592" s="1">
        <v>44721</v>
      </c>
      <c r="J592" s="1">
        <v>44719</v>
      </c>
      <c r="L592" t="s">
        <v>11</v>
      </c>
      <c r="M592">
        <f>YEAR(Tableau1[[#This Row],[Enregistré le]])</f>
        <v>2022</v>
      </c>
      <c r="N592" s="9" t="str">
        <f t="shared" si="10"/>
        <v>Réponse</v>
      </c>
      <c r="O592" s="9">
        <f>Tableau1[[#This Row],[Attribué le]]-Tableau1[[#This Row],[Enregistré le]]</f>
        <v>0</v>
      </c>
      <c r="P592" s="3" t="str">
        <f>IF(Tableau1[[#This Row],[ATTRIBUTION]]="Appui","15",IF(Tableau1[[#This Row],[ATTRIBUTION]]="Réponse","30","0"))</f>
        <v>30</v>
      </c>
      <c r="Q592" s="9" t="str">
        <f>IF(OR((Tableau1[[#This Row],[Traité le]]&gt;0),(Tableau1[[#This Row],[A/R envoyé le]]&gt;0)),"TRAITE","NON TRAITE")</f>
        <v>TRAITE</v>
      </c>
      <c r="R592" s="9" t="str">
        <f>IF(AND(Tableau1[[#This Row],[ATTRIBUTION]]="Réponse",Tableau1[[#This Row],[A/R envoyé le]]&gt;0),"OUI"," ")</f>
        <v xml:space="preserve"> </v>
      </c>
      <c r="S59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</v>
      </c>
      <c r="T592" s="9">
        <f>IF(Tableau1[[#This Row],[STATUT DE REPONSE]]="TRAITE",MAX(0,Tableau1[[#This Row],[DELAI DE TRAITEMENT]]-Tableau1[[#This Row],[DELAI DE REPONSE]]),$X$1-Tableau1[[#This Row],[Enregistré le]])</f>
        <v>0</v>
      </c>
      <c r="U592" s="9" t="str">
        <f>IF(Tableau1[[#This Row],[DELAI DE SOUFFRANCE]]&gt;0,"Non conforme","Conforme")</f>
        <v>Conforme</v>
      </c>
      <c r="V592" s="9" t="str">
        <f>IF(Tableau1[[#This Row],[Type de courrier]]="Réclamation","Réclamation","")</f>
        <v/>
      </c>
      <c r="W592" s="4"/>
      <c r="X592"/>
      <c r="Y592"/>
    </row>
    <row r="593" spans="2:25" x14ac:dyDescent="0.25">
      <c r="B593" t="s">
        <v>21</v>
      </c>
      <c r="D593">
        <v>22024312</v>
      </c>
      <c r="E593" s="1">
        <v>44721</v>
      </c>
      <c r="F593" s="1">
        <v>44720</v>
      </c>
      <c r="I593" s="1">
        <v>44740</v>
      </c>
      <c r="J593" s="1">
        <v>44721</v>
      </c>
      <c r="L593" t="s">
        <v>11</v>
      </c>
      <c r="M593">
        <f>YEAR(Tableau1[[#This Row],[Enregistré le]])</f>
        <v>2022</v>
      </c>
      <c r="N593" s="9" t="str">
        <f t="shared" si="10"/>
        <v>Réponse</v>
      </c>
      <c r="O593" s="9">
        <f>Tableau1[[#This Row],[Attribué le]]-Tableau1[[#This Row],[Enregistré le]]</f>
        <v>0</v>
      </c>
      <c r="P593" s="3" t="str">
        <f>IF(Tableau1[[#This Row],[ATTRIBUTION]]="Appui","15",IF(Tableau1[[#This Row],[ATTRIBUTION]]="Réponse","30","0"))</f>
        <v>30</v>
      </c>
      <c r="Q593" s="9" t="str">
        <f>IF(OR((Tableau1[[#This Row],[Traité le]]&gt;0),(Tableau1[[#This Row],[A/R envoyé le]]&gt;0)),"TRAITE","NON TRAITE")</f>
        <v>TRAITE</v>
      </c>
      <c r="R593" s="9" t="str">
        <f>IF(AND(Tableau1[[#This Row],[ATTRIBUTION]]="Réponse",Tableau1[[#This Row],[A/R envoyé le]]&gt;0),"OUI"," ")</f>
        <v xml:space="preserve"> </v>
      </c>
      <c r="S59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19</v>
      </c>
      <c r="T593" s="9">
        <f>IF(Tableau1[[#This Row],[STATUT DE REPONSE]]="TRAITE",MAX(0,Tableau1[[#This Row],[DELAI DE TRAITEMENT]]-Tableau1[[#This Row],[DELAI DE REPONSE]]),$X$1-Tableau1[[#This Row],[Enregistré le]])</f>
        <v>0</v>
      </c>
      <c r="U593" s="9" t="str">
        <f>IF(Tableau1[[#This Row],[DELAI DE SOUFFRANCE]]&gt;0,"Non conforme","Conforme")</f>
        <v>Conforme</v>
      </c>
      <c r="V593" s="9" t="str">
        <f>IF(Tableau1[[#This Row],[Type de courrier]]="Réclamation","Réclamation","")</f>
        <v/>
      </c>
      <c r="W593" s="4"/>
      <c r="X593"/>
      <c r="Y593"/>
    </row>
    <row r="594" spans="2:25" x14ac:dyDescent="0.25">
      <c r="B594" t="s">
        <v>21</v>
      </c>
      <c r="D594">
        <v>22024352</v>
      </c>
      <c r="E594" s="1">
        <v>44721</v>
      </c>
      <c r="F594" s="1">
        <v>44713</v>
      </c>
      <c r="I594" s="1">
        <v>44760</v>
      </c>
      <c r="J594" s="1">
        <v>44721</v>
      </c>
      <c r="L594" t="s">
        <v>12</v>
      </c>
      <c r="M594">
        <f>YEAR(Tableau1[[#This Row],[Enregistré le]])</f>
        <v>2022</v>
      </c>
      <c r="N594" s="9" t="str">
        <f t="shared" si="10"/>
        <v>Réponse</v>
      </c>
      <c r="O594" s="9">
        <f>Tableau1[[#This Row],[Attribué le]]-Tableau1[[#This Row],[Enregistré le]]</f>
        <v>0</v>
      </c>
      <c r="P594" s="3" t="str">
        <f>IF(Tableau1[[#This Row],[ATTRIBUTION]]="Appui","15",IF(Tableau1[[#This Row],[ATTRIBUTION]]="Réponse","30","0"))</f>
        <v>30</v>
      </c>
      <c r="Q594" s="9" t="str">
        <f>IF(OR((Tableau1[[#This Row],[Traité le]]&gt;0),(Tableau1[[#This Row],[A/R envoyé le]]&gt;0)),"TRAITE","NON TRAITE")</f>
        <v>TRAITE</v>
      </c>
      <c r="R594" s="9" t="str">
        <f>IF(AND(Tableau1[[#This Row],[ATTRIBUTION]]="Réponse",Tableau1[[#This Row],[A/R envoyé le]]&gt;0),"OUI"," ")</f>
        <v xml:space="preserve"> </v>
      </c>
      <c r="S59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39</v>
      </c>
      <c r="T594" s="9">
        <f>IF(Tableau1[[#This Row],[STATUT DE REPONSE]]="TRAITE",MAX(0,Tableau1[[#This Row],[DELAI DE TRAITEMENT]]-Tableau1[[#This Row],[DELAI DE REPONSE]]),$X$1-Tableau1[[#This Row],[Enregistré le]])</f>
        <v>9</v>
      </c>
      <c r="U594" s="9" t="str">
        <f>IF(Tableau1[[#This Row],[DELAI DE SOUFFRANCE]]&gt;0,"Non conforme","Conforme")</f>
        <v>Non conforme</v>
      </c>
      <c r="V594" s="9" t="str">
        <f>IF(Tableau1[[#This Row],[Type de courrier]]="Réclamation","Réclamation","")</f>
        <v/>
      </c>
      <c r="W594" s="4"/>
      <c r="X594"/>
      <c r="Y594"/>
    </row>
    <row r="595" spans="2:25" x14ac:dyDescent="0.25">
      <c r="B595" t="s">
        <v>21</v>
      </c>
      <c r="D595">
        <v>22024393</v>
      </c>
      <c r="E595" s="1">
        <v>44721</v>
      </c>
      <c r="F595" s="1">
        <v>44712</v>
      </c>
      <c r="I595" s="1">
        <v>44747</v>
      </c>
      <c r="J595" s="1">
        <v>44721</v>
      </c>
      <c r="L595" t="s">
        <v>11</v>
      </c>
      <c r="M595">
        <f>YEAR(Tableau1[[#This Row],[Enregistré le]])</f>
        <v>2022</v>
      </c>
      <c r="N595" s="9" t="str">
        <f t="shared" si="10"/>
        <v>Réponse</v>
      </c>
      <c r="O595" s="9">
        <f>Tableau1[[#This Row],[Attribué le]]-Tableau1[[#This Row],[Enregistré le]]</f>
        <v>0</v>
      </c>
      <c r="P595" s="3" t="str">
        <f>IF(Tableau1[[#This Row],[ATTRIBUTION]]="Appui","15",IF(Tableau1[[#This Row],[ATTRIBUTION]]="Réponse","30","0"))</f>
        <v>30</v>
      </c>
      <c r="Q595" s="9" t="str">
        <f>IF(OR((Tableau1[[#This Row],[Traité le]]&gt;0),(Tableau1[[#This Row],[A/R envoyé le]]&gt;0)),"TRAITE","NON TRAITE")</f>
        <v>TRAITE</v>
      </c>
      <c r="R595" s="9" t="str">
        <f>IF(AND(Tableau1[[#This Row],[ATTRIBUTION]]="Réponse",Tableau1[[#This Row],[A/R envoyé le]]&gt;0),"OUI"," ")</f>
        <v xml:space="preserve"> </v>
      </c>
      <c r="S59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26</v>
      </c>
      <c r="T595" s="9">
        <f>IF(Tableau1[[#This Row],[STATUT DE REPONSE]]="TRAITE",MAX(0,Tableau1[[#This Row],[DELAI DE TRAITEMENT]]-Tableau1[[#This Row],[DELAI DE REPONSE]]),$X$1-Tableau1[[#This Row],[Enregistré le]])</f>
        <v>0</v>
      </c>
      <c r="U595" s="9" t="str">
        <f>IF(Tableau1[[#This Row],[DELAI DE SOUFFRANCE]]&gt;0,"Non conforme","Conforme")</f>
        <v>Conforme</v>
      </c>
      <c r="V595" s="9" t="str">
        <f>IF(Tableau1[[#This Row],[Type de courrier]]="Réclamation","Réclamation","")</f>
        <v/>
      </c>
      <c r="W595" s="4"/>
      <c r="X595"/>
      <c r="Y595"/>
    </row>
    <row r="596" spans="2:25" x14ac:dyDescent="0.25">
      <c r="B596" t="s">
        <v>21</v>
      </c>
      <c r="D596">
        <v>22024396</v>
      </c>
      <c r="E596" s="1">
        <v>44721</v>
      </c>
      <c r="F596" s="1">
        <v>44721</v>
      </c>
      <c r="I596" s="1">
        <v>44747</v>
      </c>
      <c r="J596" s="1">
        <v>44721</v>
      </c>
      <c r="L596" t="s">
        <v>11</v>
      </c>
      <c r="M596">
        <f>YEAR(Tableau1[[#This Row],[Enregistré le]])</f>
        <v>2022</v>
      </c>
      <c r="N596" s="9" t="str">
        <f t="shared" si="10"/>
        <v>Réponse</v>
      </c>
      <c r="O596" s="9">
        <f>Tableau1[[#This Row],[Attribué le]]-Tableau1[[#This Row],[Enregistré le]]</f>
        <v>0</v>
      </c>
      <c r="P596" s="3" t="str">
        <f>IF(Tableau1[[#This Row],[ATTRIBUTION]]="Appui","15",IF(Tableau1[[#This Row],[ATTRIBUTION]]="Réponse","30","0"))</f>
        <v>30</v>
      </c>
      <c r="Q596" s="9" t="str">
        <f>IF(OR((Tableau1[[#This Row],[Traité le]]&gt;0),(Tableau1[[#This Row],[A/R envoyé le]]&gt;0)),"TRAITE","NON TRAITE")</f>
        <v>TRAITE</v>
      </c>
      <c r="R596" s="9" t="str">
        <f>IF(AND(Tableau1[[#This Row],[ATTRIBUTION]]="Réponse",Tableau1[[#This Row],[A/R envoyé le]]&gt;0),"OUI"," ")</f>
        <v xml:space="preserve"> </v>
      </c>
      <c r="S59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26</v>
      </c>
      <c r="T596" s="9">
        <f>IF(Tableau1[[#This Row],[STATUT DE REPONSE]]="TRAITE",MAX(0,Tableau1[[#This Row],[DELAI DE TRAITEMENT]]-Tableau1[[#This Row],[DELAI DE REPONSE]]),$X$1-Tableau1[[#This Row],[Enregistré le]])</f>
        <v>0</v>
      </c>
      <c r="U596" s="9" t="str">
        <f>IF(Tableau1[[#This Row],[DELAI DE SOUFFRANCE]]&gt;0,"Non conforme","Conforme")</f>
        <v>Conforme</v>
      </c>
      <c r="V596" s="9" t="str">
        <f>IF(Tableau1[[#This Row],[Type de courrier]]="Réclamation","Réclamation","")</f>
        <v/>
      </c>
      <c r="W596" s="4"/>
      <c r="X596"/>
      <c r="Y596"/>
    </row>
    <row r="597" spans="2:25" x14ac:dyDescent="0.25">
      <c r="B597" t="s">
        <v>21</v>
      </c>
      <c r="D597">
        <v>22024651</v>
      </c>
      <c r="E597" s="1">
        <v>44722</v>
      </c>
      <c r="F597" s="1">
        <v>44676</v>
      </c>
      <c r="I597" s="1">
        <v>44727</v>
      </c>
      <c r="J597" s="1">
        <v>44722</v>
      </c>
      <c r="L597" t="s">
        <v>12</v>
      </c>
      <c r="M597">
        <f>YEAR(Tableau1[[#This Row],[Enregistré le]])</f>
        <v>2022</v>
      </c>
      <c r="N597" s="9" t="str">
        <f t="shared" si="10"/>
        <v>Réponse</v>
      </c>
      <c r="O597" s="9">
        <f>Tableau1[[#This Row],[Attribué le]]-Tableau1[[#This Row],[Enregistré le]]</f>
        <v>0</v>
      </c>
      <c r="P597" s="3" t="str">
        <f>IF(Tableau1[[#This Row],[ATTRIBUTION]]="Appui","15",IF(Tableau1[[#This Row],[ATTRIBUTION]]="Réponse","30","0"))</f>
        <v>30</v>
      </c>
      <c r="Q597" s="9" t="str">
        <f>IF(OR((Tableau1[[#This Row],[Traité le]]&gt;0),(Tableau1[[#This Row],[A/R envoyé le]]&gt;0)),"TRAITE","NON TRAITE")</f>
        <v>TRAITE</v>
      </c>
      <c r="R597" s="9" t="str">
        <f>IF(AND(Tableau1[[#This Row],[ATTRIBUTION]]="Réponse",Tableau1[[#This Row],[A/R envoyé le]]&gt;0),"OUI"," ")</f>
        <v xml:space="preserve"> </v>
      </c>
      <c r="S59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</v>
      </c>
      <c r="T597" s="9">
        <f>IF(Tableau1[[#This Row],[STATUT DE REPONSE]]="TRAITE",MAX(0,Tableau1[[#This Row],[DELAI DE TRAITEMENT]]-Tableau1[[#This Row],[DELAI DE REPONSE]]),$X$1-Tableau1[[#This Row],[Enregistré le]])</f>
        <v>0</v>
      </c>
      <c r="U597" s="9" t="str">
        <f>IF(Tableau1[[#This Row],[DELAI DE SOUFFRANCE]]&gt;0,"Non conforme","Conforme")</f>
        <v>Conforme</v>
      </c>
      <c r="V597" s="9" t="str">
        <f>IF(Tableau1[[#This Row],[Type de courrier]]="Réclamation","Réclamation","")</f>
        <v/>
      </c>
      <c r="W597" s="4"/>
      <c r="X597"/>
      <c r="Y597"/>
    </row>
    <row r="598" spans="2:25" x14ac:dyDescent="0.25">
      <c r="B598" t="s">
        <v>21</v>
      </c>
      <c r="D598">
        <v>22024738</v>
      </c>
      <c r="E598" s="1">
        <v>44725</v>
      </c>
      <c r="F598" s="1">
        <v>44722</v>
      </c>
      <c r="I598" s="1">
        <v>44728</v>
      </c>
      <c r="J598" s="1">
        <v>44904</v>
      </c>
      <c r="L598" t="s">
        <v>11</v>
      </c>
      <c r="M598">
        <f>YEAR(Tableau1[[#This Row],[Enregistré le]])</f>
        <v>2022</v>
      </c>
      <c r="N598" s="9" t="str">
        <f t="shared" si="10"/>
        <v>Réponse</v>
      </c>
      <c r="O598" s="9">
        <f>Tableau1[[#This Row],[Attribué le]]-Tableau1[[#This Row],[Enregistré le]]</f>
        <v>179</v>
      </c>
      <c r="P598" s="3" t="str">
        <f>IF(Tableau1[[#This Row],[ATTRIBUTION]]="Appui","15",IF(Tableau1[[#This Row],[ATTRIBUTION]]="Réponse","30","0"))</f>
        <v>30</v>
      </c>
      <c r="Q598" s="9" t="str">
        <f>IF(OR((Tableau1[[#This Row],[Traité le]]&gt;0),(Tableau1[[#This Row],[A/R envoyé le]]&gt;0)),"TRAITE","NON TRAITE")</f>
        <v>TRAITE</v>
      </c>
      <c r="R598" s="9" t="str">
        <f>IF(AND(Tableau1[[#This Row],[ATTRIBUTION]]="Réponse",Tableau1[[#This Row],[A/R envoyé le]]&gt;0),"OUI"," ")</f>
        <v xml:space="preserve"> </v>
      </c>
      <c r="S59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</v>
      </c>
      <c r="T598" s="9">
        <f>IF(Tableau1[[#This Row],[STATUT DE REPONSE]]="TRAITE",MAX(0,Tableau1[[#This Row],[DELAI DE TRAITEMENT]]-Tableau1[[#This Row],[DELAI DE REPONSE]]),$X$1-Tableau1[[#This Row],[Enregistré le]])</f>
        <v>0</v>
      </c>
      <c r="U598" s="9" t="str">
        <f>IF(Tableau1[[#This Row],[DELAI DE SOUFFRANCE]]&gt;0,"Non conforme","Conforme")</f>
        <v>Conforme</v>
      </c>
      <c r="V598" s="9" t="str">
        <f>IF(Tableau1[[#This Row],[Type de courrier]]="Réclamation","Réclamation","")</f>
        <v/>
      </c>
      <c r="W598" s="4"/>
      <c r="X598"/>
      <c r="Y598"/>
    </row>
    <row r="599" spans="2:25" x14ac:dyDescent="0.25">
      <c r="B599" t="s">
        <v>21</v>
      </c>
      <c r="D599">
        <v>22025687</v>
      </c>
      <c r="E599" s="1">
        <v>44729</v>
      </c>
      <c r="F599" s="1">
        <v>44725</v>
      </c>
      <c r="I599" s="1">
        <v>44746</v>
      </c>
      <c r="J599" s="1">
        <v>44729</v>
      </c>
      <c r="L599" t="s">
        <v>11</v>
      </c>
      <c r="M599">
        <f>YEAR(Tableau1[[#This Row],[Enregistré le]])</f>
        <v>2022</v>
      </c>
      <c r="N599" s="9" t="str">
        <f t="shared" si="10"/>
        <v>Réponse</v>
      </c>
      <c r="O599" s="9">
        <f>Tableau1[[#This Row],[Attribué le]]-Tableau1[[#This Row],[Enregistré le]]</f>
        <v>0</v>
      </c>
      <c r="P599" s="3" t="str">
        <f>IF(Tableau1[[#This Row],[ATTRIBUTION]]="Appui","15",IF(Tableau1[[#This Row],[ATTRIBUTION]]="Réponse","30","0"))</f>
        <v>30</v>
      </c>
      <c r="Q599" s="9" t="str">
        <f>IF(OR((Tableau1[[#This Row],[Traité le]]&gt;0),(Tableau1[[#This Row],[A/R envoyé le]]&gt;0)),"TRAITE","NON TRAITE")</f>
        <v>TRAITE</v>
      </c>
      <c r="R599" s="9" t="str">
        <f>IF(AND(Tableau1[[#This Row],[ATTRIBUTION]]="Réponse",Tableau1[[#This Row],[A/R envoyé le]]&gt;0),"OUI"," ")</f>
        <v xml:space="preserve"> </v>
      </c>
      <c r="S59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17</v>
      </c>
      <c r="T599" s="9">
        <f>IF(Tableau1[[#This Row],[STATUT DE REPONSE]]="TRAITE",MAX(0,Tableau1[[#This Row],[DELAI DE TRAITEMENT]]-Tableau1[[#This Row],[DELAI DE REPONSE]]),$X$1-Tableau1[[#This Row],[Enregistré le]])</f>
        <v>0</v>
      </c>
      <c r="U599" s="9" t="str">
        <f>IF(Tableau1[[#This Row],[DELAI DE SOUFFRANCE]]&gt;0,"Non conforme","Conforme")</f>
        <v>Conforme</v>
      </c>
      <c r="V599" s="9" t="str">
        <f>IF(Tableau1[[#This Row],[Type de courrier]]="Réclamation","Réclamation","")</f>
        <v/>
      </c>
      <c r="W599" s="4"/>
      <c r="X599"/>
      <c r="Y599"/>
    </row>
    <row r="600" spans="2:25" x14ac:dyDescent="0.25">
      <c r="B600" t="s">
        <v>21</v>
      </c>
      <c r="D600">
        <v>22025925</v>
      </c>
      <c r="E600" s="1">
        <v>44732</v>
      </c>
      <c r="F600" s="1">
        <v>44726</v>
      </c>
      <c r="I600" s="1">
        <v>44732</v>
      </c>
      <c r="J600" s="1">
        <v>44732</v>
      </c>
      <c r="L600" t="s">
        <v>11</v>
      </c>
      <c r="M600">
        <f>YEAR(Tableau1[[#This Row],[Enregistré le]])</f>
        <v>2022</v>
      </c>
      <c r="N600" s="9" t="str">
        <f t="shared" si="10"/>
        <v>Réponse</v>
      </c>
      <c r="O600" s="9">
        <f>Tableau1[[#This Row],[Attribué le]]-Tableau1[[#This Row],[Enregistré le]]</f>
        <v>0</v>
      </c>
      <c r="P600" s="3" t="str">
        <f>IF(Tableau1[[#This Row],[ATTRIBUTION]]="Appui","15",IF(Tableau1[[#This Row],[ATTRIBUTION]]="Réponse","30","0"))</f>
        <v>30</v>
      </c>
      <c r="Q600" s="9" t="str">
        <f>IF(OR((Tableau1[[#This Row],[Traité le]]&gt;0),(Tableau1[[#This Row],[A/R envoyé le]]&gt;0)),"TRAITE","NON TRAITE")</f>
        <v>TRAITE</v>
      </c>
      <c r="R600" s="9" t="str">
        <f>IF(AND(Tableau1[[#This Row],[ATTRIBUTION]]="Réponse",Tableau1[[#This Row],[A/R envoyé le]]&gt;0),"OUI"," ")</f>
        <v xml:space="preserve"> </v>
      </c>
      <c r="S60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600" s="9">
        <f>IF(Tableau1[[#This Row],[STATUT DE REPONSE]]="TRAITE",MAX(0,Tableau1[[#This Row],[DELAI DE TRAITEMENT]]-Tableau1[[#This Row],[DELAI DE REPONSE]]),$X$1-Tableau1[[#This Row],[Enregistré le]])</f>
        <v>0</v>
      </c>
      <c r="U600" s="9" t="str">
        <f>IF(Tableau1[[#This Row],[DELAI DE SOUFFRANCE]]&gt;0,"Non conforme","Conforme")</f>
        <v>Conforme</v>
      </c>
      <c r="V600" s="9" t="str">
        <f>IF(Tableau1[[#This Row],[Type de courrier]]="Réclamation","Réclamation","")</f>
        <v/>
      </c>
      <c r="W600" s="4"/>
      <c r="X600"/>
      <c r="Y600"/>
    </row>
    <row r="601" spans="2:25" x14ac:dyDescent="0.25">
      <c r="B601" t="s">
        <v>21</v>
      </c>
      <c r="D601">
        <v>22025933</v>
      </c>
      <c r="E601" s="1">
        <v>44732</v>
      </c>
      <c r="F601" s="1">
        <v>44725</v>
      </c>
      <c r="I601" s="1">
        <v>44732</v>
      </c>
      <c r="J601" s="1">
        <v>44732</v>
      </c>
      <c r="L601" t="s">
        <v>11</v>
      </c>
      <c r="M601">
        <f>YEAR(Tableau1[[#This Row],[Enregistré le]])</f>
        <v>2022</v>
      </c>
      <c r="N601" s="9" t="str">
        <f t="shared" si="10"/>
        <v>Réponse</v>
      </c>
      <c r="O601" s="9">
        <f>Tableau1[[#This Row],[Attribué le]]-Tableau1[[#This Row],[Enregistré le]]</f>
        <v>0</v>
      </c>
      <c r="P601" s="3" t="str">
        <f>IF(Tableau1[[#This Row],[ATTRIBUTION]]="Appui","15",IF(Tableau1[[#This Row],[ATTRIBUTION]]="Réponse","30","0"))</f>
        <v>30</v>
      </c>
      <c r="Q601" s="9" t="str">
        <f>IF(OR((Tableau1[[#This Row],[Traité le]]&gt;0),(Tableau1[[#This Row],[A/R envoyé le]]&gt;0)),"TRAITE","NON TRAITE")</f>
        <v>TRAITE</v>
      </c>
      <c r="R601" s="9" t="str">
        <f>IF(AND(Tableau1[[#This Row],[ATTRIBUTION]]="Réponse",Tableau1[[#This Row],[A/R envoyé le]]&gt;0),"OUI"," ")</f>
        <v xml:space="preserve"> </v>
      </c>
      <c r="S60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601" s="9">
        <f>IF(Tableau1[[#This Row],[STATUT DE REPONSE]]="TRAITE",MAX(0,Tableau1[[#This Row],[DELAI DE TRAITEMENT]]-Tableau1[[#This Row],[DELAI DE REPONSE]]),$X$1-Tableau1[[#This Row],[Enregistré le]])</f>
        <v>0</v>
      </c>
      <c r="U601" s="9" t="str">
        <f>IF(Tableau1[[#This Row],[DELAI DE SOUFFRANCE]]&gt;0,"Non conforme","Conforme")</f>
        <v>Conforme</v>
      </c>
      <c r="V601" s="9" t="str">
        <f>IF(Tableau1[[#This Row],[Type de courrier]]="Réclamation","Réclamation","")</f>
        <v/>
      </c>
      <c r="W601" s="4"/>
      <c r="X601"/>
      <c r="Y601"/>
    </row>
    <row r="602" spans="2:25" x14ac:dyDescent="0.25">
      <c r="B602" t="s">
        <v>21</v>
      </c>
      <c r="D602">
        <v>22025953</v>
      </c>
      <c r="E602" s="1">
        <v>44732</v>
      </c>
      <c r="F602" s="1">
        <v>44722</v>
      </c>
      <c r="I602" s="1">
        <v>44736</v>
      </c>
      <c r="J602" s="1">
        <v>44732</v>
      </c>
      <c r="L602" t="s">
        <v>11</v>
      </c>
      <c r="M602">
        <f>YEAR(Tableau1[[#This Row],[Enregistré le]])</f>
        <v>2022</v>
      </c>
      <c r="N602" s="9" t="str">
        <f t="shared" si="10"/>
        <v>Réponse</v>
      </c>
      <c r="O602" s="9">
        <f>Tableau1[[#This Row],[Attribué le]]-Tableau1[[#This Row],[Enregistré le]]</f>
        <v>0</v>
      </c>
      <c r="P602" s="3" t="str">
        <f>IF(Tableau1[[#This Row],[ATTRIBUTION]]="Appui","15",IF(Tableau1[[#This Row],[ATTRIBUTION]]="Réponse","30","0"))</f>
        <v>30</v>
      </c>
      <c r="Q602" s="9" t="str">
        <f>IF(OR((Tableau1[[#This Row],[Traité le]]&gt;0),(Tableau1[[#This Row],[A/R envoyé le]]&gt;0)),"TRAITE","NON TRAITE")</f>
        <v>TRAITE</v>
      </c>
      <c r="R602" s="9" t="str">
        <f>IF(AND(Tableau1[[#This Row],[ATTRIBUTION]]="Réponse",Tableau1[[#This Row],[A/R envoyé le]]&gt;0),"OUI"," ")</f>
        <v xml:space="preserve"> </v>
      </c>
      <c r="S60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</v>
      </c>
      <c r="T602" s="9">
        <f>IF(Tableau1[[#This Row],[STATUT DE REPONSE]]="TRAITE",MAX(0,Tableau1[[#This Row],[DELAI DE TRAITEMENT]]-Tableau1[[#This Row],[DELAI DE REPONSE]]),$X$1-Tableau1[[#This Row],[Enregistré le]])</f>
        <v>0</v>
      </c>
      <c r="U602" s="9" t="str">
        <f>IF(Tableau1[[#This Row],[DELAI DE SOUFFRANCE]]&gt;0,"Non conforme","Conforme")</f>
        <v>Conforme</v>
      </c>
      <c r="V602" s="9" t="str">
        <f>IF(Tableau1[[#This Row],[Type de courrier]]="Réclamation","Réclamation","")</f>
        <v/>
      </c>
      <c r="W602" s="4"/>
      <c r="X602"/>
      <c r="Y602"/>
    </row>
    <row r="603" spans="2:25" x14ac:dyDescent="0.25">
      <c r="B603" t="s">
        <v>21</v>
      </c>
      <c r="D603">
        <v>22025975</v>
      </c>
      <c r="E603" s="1">
        <v>44732</v>
      </c>
      <c r="F603" s="1">
        <v>44692</v>
      </c>
      <c r="I603" s="1">
        <v>44734</v>
      </c>
      <c r="J603" s="1">
        <v>44732</v>
      </c>
      <c r="L603" t="s">
        <v>11</v>
      </c>
      <c r="M603">
        <f>YEAR(Tableau1[[#This Row],[Enregistré le]])</f>
        <v>2022</v>
      </c>
      <c r="N603" s="9" t="str">
        <f t="shared" si="10"/>
        <v>Réponse</v>
      </c>
      <c r="O603" s="9">
        <f>Tableau1[[#This Row],[Attribué le]]-Tableau1[[#This Row],[Enregistré le]]</f>
        <v>0</v>
      </c>
      <c r="P603" s="3" t="str">
        <f>IF(Tableau1[[#This Row],[ATTRIBUTION]]="Appui","15",IF(Tableau1[[#This Row],[ATTRIBUTION]]="Réponse","30","0"))</f>
        <v>30</v>
      </c>
      <c r="Q603" s="9" t="str">
        <f>IF(OR((Tableau1[[#This Row],[Traité le]]&gt;0),(Tableau1[[#This Row],[A/R envoyé le]]&gt;0)),"TRAITE","NON TRAITE")</f>
        <v>TRAITE</v>
      </c>
      <c r="R603" s="9" t="str">
        <f>IF(AND(Tableau1[[#This Row],[ATTRIBUTION]]="Réponse",Tableau1[[#This Row],[A/R envoyé le]]&gt;0),"OUI"," ")</f>
        <v xml:space="preserve"> </v>
      </c>
      <c r="S60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</v>
      </c>
      <c r="T603" s="9">
        <f>IF(Tableau1[[#This Row],[STATUT DE REPONSE]]="TRAITE",MAX(0,Tableau1[[#This Row],[DELAI DE TRAITEMENT]]-Tableau1[[#This Row],[DELAI DE REPONSE]]),$X$1-Tableau1[[#This Row],[Enregistré le]])</f>
        <v>0</v>
      </c>
      <c r="U603" s="9" t="str">
        <f>IF(Tableau1[[#This Row],[DELAI DE SOUFFRANCE]]&gt;0,"Non conforme","Conforme")</f>
        <v>Conforme</v>
      </c>
      <c r="V603" s="9" t="str">
        <f>IF(Tableau1[[#This Row],[Type de courrier]]="Réclamation","Réclamation","")</f>
        <v/>
      </c>
      <c r="W603" s="4"/>
      <c r="X603"/>
      <c r="Y603"/>
    </row>
    <row r="604" spans="2:25" x14ac:dyDescent="0.25">
      <c r="B604" t="s">
        <v>21</v>
      </c>
      <c r="D604" t="s">
        <v>74</v>
      </c>
      <c r="E604" s="1">
        <v>44733</v>
      </c>
      <c r="F604" s="1">
        <v>44728</v>
      </c>
      <c r="I604" s="1">
        <v>44764</v>
      </c>
      <c r="J604" s="1">
        <v>44733</v>
      </c>
      <c r="L604" t="s">
        <v>15</v>
      </c>
      <c r="M604">
        <f>YEAR(Tableau1[[#This Row],[Enregistré le]])</f>
        <v>2022</v>
      </c>
      <c r="N604" s="9" t="str">
        <f t="shared" si="10"/>
        <v>Appui</v>
      </c>
      <c r="O604" s="9">
        <f>Tableau1[[#This Row],[Attribué le]]-Tableau1[[#This Row],[Enregistré le]]</f>
        <v>0</v>
      </c>
      <c r="P604" s="3" t="str">
        <f>IF(Tableau1[[#This Row],[ATTRIBUTION]]="Appui","15",IF(Tableau1[[#This Row],[ATTRIBUTION]]="Réponse","30","0"))</f>
        <v>15</v>
      </c>
      <c r="Q604" s="9" t="str">
        <f>IF(OR((Tableau1[[#This Row],[Traité le]]&gt;0),(Tableau1[[#This Row],[A/R envoyé le]]&gt;0)),"TRAITE","NON TRAITE")</f>
        <v>TRAITE</v>
      </c>
      <c r="R604" s="9" t="str">
        <f>IF(AND(Tableau1[[#This Row],[ATTRIBUTION]]="Réponse",Tableau1[[#This Row],[A/R envoyé le]]&gt;0),"OUI"," ")</f>
        <v xml:space="preserve"> </v>
      </c>
      <c r="S60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31</v>
      </c>
      <c r="T604" s="9">
        <f>IF(Tableau1[[#This Row],[STATUT DE REPONSE]]="TRAITE",MAX(0,Tableau1[[#This Row],[DELAI DE TRAITEMENT]]-Tableau1[[#This Row],[DELAI DE REPONSE]]),$X$1-Tableau1[[#This Row],[Enregistré le]])</f>
        <v>16</v>
      </c>
      <c r="U604" s="9" t="str">
        <f>IF(Tableau1[[#This Row],[DELAI DE SOUFFRANCE]]&gt;0,"Non conforme","Conforme")</f>
        <v>Non conforme</v>
      </c>
      <c r="V604" s="9" t="str">
        <f>IF(Tableau1[[#This Row],[Type de courrier]]="Réclamation","Réclamation","")</f>
        <v/>
      </c>
      <c r="W604" s="4"/>
      <c r="X604"/>
      <c r="Y604"/>
    </row>
    <row r="605" spans="2:25" x14ac:dyDescent="0.25">
      <c r="B605" t="s">
        <v>21</v>
      </c>
      <c r="D605">
        <v>22026097</v>
      </c>
      <c r="E605" s="1">
        <v>44733</v>
      </c>
      <c r="F605" s="1">
        <v>44733</v>
      </c>
      <c r="I605" s="1">
        <v>44774</v>
      </c>
      <c r="J605" s="1">
        <v>44733</v>
      </c>
      <c r="L605" t="s">
        <v>11</v>
      </c>
      <c r="M605">
        <f>YEAR(Tableau1[[#This Row],[Enregistré le]])</f>
        <v>2022</v>
      </c>
      <c r="N605" s="9" t="str">
        <f t="shared" si="10"/>
        <v>Réponse</v>
      </c>
      <c r="O605" s="9">
        <f>Tableau1[[#This Row],[Attribué le]]-Tableau1[[#This Row],[Enregistré le]]</f>
        <v>0</v>
      </c>
      <c r="P605" s="3" t="str">
        <f>IF(Tableau1[[#This Row],[ATTRIBUTION]]="Appui","15",IF(Tableau1[[#This Row],[ATTRIBUTION]]="Réponse","30","0"))</f>
        <v>30</v>
      </c>
      <c r="Q605" s="9" t="str">
        <f>IF(OR((Tableau1[[#This Row],[Traité le]]&gt;0),(Tableau1[[#This Row],[A/R envoyé le]]&gt;0)),"TRAITE","NON TRAITE")</f>
        <v>TRAITE</v>
      </c>
      <c r="R605" s="9" t="str">
        <f>IF(AND(Tableau1[[#This Row],[ATTRIBUTION]]="Réponse",Tableau1[[#This Row],[A/R envoyé le]]&gt;0),"OUI"," ")</f>
        <v xml:space="preserve"> </v>
      </c>
      <c r="S60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41</v>
      </c>
      <c r="T605" s="9">
        <f>IF(Tableau1[[#This Row],[STATUT DE REPONSE]]="TRAITE",MAX(0,Tableau1[[#This Row],[DELAI DE TRAITEMENT]]-Tableau1[[#This Row],[DELAI DE REPONSE]]),$X$1-Tableau1[[#This Row],[Enregistré le]])</f>
        <v>11</v>
      </c>
      <c r="U605" s="9" t="str">
        <f>IF(Tableau1[[#This Row],[DELAI DE SOUFFRANCE]]&gt;0,"Non conforme","Conforme")</f>
        <v>Non conforme</v>
      </c>
      <c r="V605" s="9" t="str">
        <f>IF(Tableau1[[#This Row],[Type de courrier]]="Réclamation","Réclamation","")</f>
        <v/>
      </c>
      <c r="W605" s="4"/>
      <c r="X605"/>
      <c r="Y605"/>
    </row>
    <row r="606" spans="2:25" x14ac:dyDescent="0.25">
      <c r="B606" t="s">
        <v>21</v>
      </c>
      <c r="D606">
        <v>22026258</v>
      </c>
      <c r="E606" s="1">
        <v>44734</v>
      </c>
      <c r="F606" s="1">
        <v>44733</v>
      </c>
      <c r="G606" s="1">
        <v>44743</v>
      </c>
      <c r="I606" s="1">
        <v>44743</v>
      </c>
      <c r="J606" s="1">
        <v>44753</v>
      </c>
      <c r="L606" t="s">
        <v>11</v>
      </c>
      <c r="M606">
        <f>YEAR(Tableau1[[#This Row],[Enregistré le]])</f>
        <v>2022</v>
      </c>
      <c r="N606" s="9" t="str">
        <f t="shared" si="10"/>
        <v>Réponse</v>
      </c>
      <c r="O606" s="9">
        <f>Tableau1[[#This Row],[Attribué le]]-Tableau1[[#This Row],[Enregistré le]]</f>
        <v>19</v>
      </c>
      <c r="P606" s="3" t="str">
        <f>IF(Tableau1[[#This Row],[ATTRIBUTION]]="Appui","15",IF(Tableau1[[#This Row],[ATTRIBUTION]]="Réponse","30","0"))</f>
        <v>30</v>
      </c>
      <c r="Q606" s="9" t="str">
        <f>IF(OR((Tableau1[[#This Row],[Traité le]]&gt;0),(Tableau1[[#This Row],[A/R envoyé le]]&gt;0)),"TRAITE","NON TRAITE")</f>
        <v>TRAITE</v>
      </c>
      <c r="R606" s="9" t="str">
        <f>IF(AND(Tableau1[[#This Row],[ATTRIBUTION]]="Réponse",Tableau1[[#This Row],[A/R envoyé le]]&gt;0),"OUI"," ")</f>
        <v>OUI</v>
      </c>
      <c r="S60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9</v>
      </c>
      <c r="T606" s="9">
        <f>IF(Tableau1[[#This Row],[STATUT DE REPONSE]]="TRAITE",MAX(0,Tableau1[[#This Row],[DELAI DE TRAITEMENT]]-Tableau1[[#This Row],[DELAI DE REPONSE]]),$X$1-Tableau1[[#This Row],[Enregistré le]])</f>
        <v>0</v>
      </c>
      <c r="U606" s="9" t="str">
        <f>IF(Tableau1[[#This Row],[DELAI DE SOUFFRANCE]]&gt;0,"Non conforme","Conforme")</f>
        <v>Conforme</v>
      </c>
      <c r="V606" s="9" t="str">
        <f>IF(Tableau1[[#This Row],[Type de courrier]]="Réclamation","Réclamation","")</f>
        <v/>
      </c>
      <c r="W606" s="4"/>
      <c r="X606"/>
      <c r="Y606"/>
    </row>
    <row r="607" spans="2:25" x14ac:dyDescent="0.25">
      <c r="B607" t="s">
        <v>21</v>
      </c>
      <c r="D607">
        <v>22026278</v>
      </c>
      <c r="E607" s="1">
        <v>44734</v>
      </c>
      <c r="F607" s="1">
        <v>44632</v>
      </c>
      <c r="I607" s="1">
        <v>44754</v>
      </c>
      <c r="J607" s="1">
        <v>44734</v>
      </c>
      <c r="L607" t="s">
        <v>11</v>
      </c>
      <c r="M607">
        <f>YEAR(Tableau1[[#This Row],[Enregistré le]])</f>
        <v>2022</v>
      </c>
      <c r="N607" s="9" t="str">
        <f t="shared" si="10"/>
        <v>Réponse</v>
      </c>
      <c r="O607" s="9">
        <f>Tableau1[[#This Row],[Attribué le]]-Tableau1[[#This Row],[Enregistré le]]</f>
        <v>0</v>
      </c>
      <c r="P607" s="3" t="str">
        <f>IF(Tableau1[[#This Row],[ATTRIBUTION]]="Appui","15",IF(Tableau1[[#This Row],[ATTRIBUTION]]="Réponse","30","0"))</f>
        <v>30</v>
      </c>
      <c r="Q607" s="9" t="str">
        <f>IF(OR((Tableau1[[#This Row],[Traité le]]&gt;0),(Tableau1[[#This Row],[A/R envoyé le]]&gt;0)),"TRAITE","NON TRAITE")</f>
        <v>TRAITE</v>
      </c>
      <c r="R607" s="9" t="str">
        <f>IF(AND(Tableau1[[#This Row],[ATTRIBUTION]]="Réponse",Tableau1[[#This Row],[A/R envoyé le]]&gt;0),"OUI"," ")</f>
        <v xml:space="preserve"> </v>
      </c>
      <c r="S60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20</v>
      </c>
      <c r="T607" s="9">
        <f>IF(Tableau1[[#This Row],[STATUT DE REPONSE]]="TRAITE",MAX(0,Tableau1[[#This Row],[DELAI DE TRAITEMENT]]-Tableau1[[#This Row],[DELAI DE REPONSE]]),$X$1-Tableau1[[#This Row],[Enregistré le]])</f>
        <v>0</v>
      </c>
      <c r="U607" s="9" t="str">
        <f>IF(Tableau1[[#This Row],[DELAI DE SOUFFRANCE]]&gt;0,"Non conforme","Conforme")</f>
        <v>Conforme</v>
      </c>
      <c r="V607" s="9" t="str">
        <f>IF(Tableau1[[#This Row],[Type de courrier]]="Réclamation","Réclamation","")</f>
        <v/>
      </c>
      <c r="W607" s="4"/>
      <c r="X607"/>
      <c r="Y607"/>
    </row>
    <row r="608" spans="2:25" x14ac:dyDescent="0.25">
      <c r="B608" t="s">
        <v>21</v>
      </c>
      <c r="D608">
        <v>22026411</v>
      </c>
      <c r="E608" s="1">
        <v>44734</v>
      </c>
      <c r="F608" s="1">
        <v>44734</v>
      </c>
      <c r="I608" s="1">
        <v>44734</v>
      </c>
      <c r="J608" s="1">
        <v>44734</v>
      </c>
      <c r="L608" t="s">
        <v>11</v>
      </c>
      <c r="M608">
        <f>YEAR(Tableau1[[#This Row],[Enregistré le]])</f>
        <v>2022</v>
      </c>
      <c r="N608" s="9" t="str">
        <f t="shared" si="10"/>
        <v>Réponse</v>
      </c>
      <c r="O608" s="9">
        <f>Tableau1[[#This Row],[Attribué le]]-Tableau1[[#This Row],[Enregistré le]]</f>
        <v>0</v>
      </c>
      <c r="P608" s="3" t="str">
        <f>IF(Tableau1[[#This Row],[ATTRIBUTION]]="Appui","15",IF(Tableau1[[#This Row],[ATTRIBUTION]]="Réponse","30","0"))</f>
        <v>30</v>
      </c>
      <c r="Q608" s="9" t="str">
        <f>IF(OR((Tableau1[[#This Row],[Traité le]]&gt;0),(Tableau1[[#This Row],[A/R envoyé le]]&gt;0)),"TRAITE","NON TRAITE")</f>
        <v>TRAITE</v>
      </c>
      <c r="R608" s="9" t="str">
        <f>IF(AND(Tableau1[[#This Row],[ATTRIBUTION]]="Réponse",Tableau1[[#This Row],[A/R envoyé le]]&gt;0),"OUI"," ")</f>
        <v xml:space="preserve"> </v>
      </c>
      <c r="S60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608" s="9">
        <f>IF(Tableau1[[#This Row],[STATUT DE REPONSE]]="TRAITE",MAX(0,Tableau1[[#This Row],[DELAI DE TRAITEMENT]]-Tableau1[[#This Row],[DELAI DE REPONSE]]),$X$1-Tableau1[[#This Row],[Enregistré le]])</f>
        <v>0</v>
      </c>
      <c r="U608" s="9" t="str">
        <f>IF(Tableau1[[#This Row],[DELAI DE SOUFFRANCE]]&gt;0,"Non conforme","Conforme")</f>
        <v>Conforme</v>
      </c>
      <c r="V608" s="9" t="str">
        <f>IF(Tableau1[[#This Row],[Type de courrier]]="Réclamation","Réclamation","")</f>
        <v/>
      </c>
      <c r="W608" s="4"/>
      <c r="X608"/>
      <c r="Y608"/>
    </row>
    <row r="609" spans="2:25" x14ac:dyDescent="0.25">
      <c r="B609" t="s">
        <v>21</v>
      </c>
      <c r="D609">
        <v>22026423</v>
      </c>
      <c r="E609" s="1">
        <v>44734</v>
      </c>
      <c r="F609" s="1">
        <v>44734</v>
      </c>
      <c r="I609" s="1">
        <v>44734</v>
      </c>
      <c r="J609" s="1">
        <v>44734</v>
      </c>
      <c r="L609" t="s">
        <v>11</v>
      </c>
      <c r="M609">
        <f>YEAR(Tableau1[[#This Row],[Enregistré le]])</f>
        <v>2022</v>
      </c>
      <c r="N609" s="9" t="str">
        <f t="shared" si="10"/>
        <v>Réponse</v>
      </c>
      <c r="O609" s="9">
        <f>Tableau1[[#This Row],[Attribué le]]-Tableau1[[#This Row],[Enregistré le]]</f>
        <v>0</v>
      </c>
      <c r="P609" s="3" t="str">
        <f>IF(Tableau1[[#This Row],[ATTRIBUTION]]="Appui","15",IF(Tableau1[[#This Row],[ATTRIBUTION]]="Réponse","30","0"))</f>
        <v>30</v>
      </c>
      <c r="Q609" s="9" t="str">
        <f>IF(OR((Tableau1[[#This Row],[Traité le]]&gt;0),(Tableau1[[#This Row],[A/R envoyé le]]&gt;0)),"TRAITE","NON TRAITE")</f>
        <v>TRAITE</v>
      </c>
      <c r="R609" s="9" t="str">
        <f>IF(AND(Tableau1[[#This Row],[ATTRIBUTION]]="Réponse",Tableau1[[#This Row],[A/R envoyé le]]&gt;0),"OUI"," ")</f>
        <v xml:space="preserve"> </v>
      </c>
      <c r="S60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609" s="9">
        <f>IF(Tableau1[[#This Row],[STATUT DE REPONSE]]="TRAITE",MAX(0,Tableau1[[#This Row],[DELAI DE TRAITEMENT]]-Tableau1[[#This Row],[DELAI DE REPONSE]]),$X$1-Tableau1[[#This Row],[Enregistré le]])</f>
        <v>0</v>
      </c>
      <c r="U609" s="9" t="str">
        <f>IF(Tableau1[[#This Row],[DELAI DE SOUFFRANCE]]&gt;0,"Non conforme","Conforme")</f>
        <v>Conforme</v>
      </c>
      <c r="V609" s="9" t="str">
        <f>IF(Tableau1[[#This Row],[Type de courrier]]="Réclamation","Réclamation","")</f>
        <v/>
      </c>
      <c r="W609" s="4"/>
      <c r="X609"/>
      <c r="Y609"/>
    </row>
    <row r="610" spans="2:25" x14ac:dyDescent="0.25">
      <c r="B610" t="s">
        <v>21</v>
      </c>
      <c r="D610" t="s">
        <v>75</v>
      </c>
      <c r="E610" s="1">
        <v>44734</v>
      </c>
      <c r="F610" s="1">
        <v>44730</v>
      </c>
      <c r="I610" s="1">
        <v>44747</v>
      </c>
      <c r="J610" s="1">
        <v>44734</v>
      </c>
      <c r="L610" t="s">
        <v>15</v>
      </c>
      <c r="M610">
        <f>YEAR(Tableau1[[#This Row],[Enregistré le]])</f>
        <v>2022</v>
      </c>
      <c r="N610" s="9" t="str">
        <f t="shared" si="10"/>
        <v>Appui</v>
      </c>
      <c r="O610" s="9">
        <f>Tableau1[[#This Row],[Attribué le]]-Tableau1[[#This Row],[Enregistré le]]</f>
        <v>0</v>
      </c>
      <c r="P610" s="3" t="str">
        <f>IF(Tableau1[[#This Row],[ATTRIBUTION]]="Appui","15",IF(Tableau1[[#This Row],[ATTRIBUTION]]="Réponse","30","0"))</f>
        <v>15</v>
      </c>
      <c r="Q610" s="9" t="str">
        <f>IF(OR((Tableau1[[#This Row],[Traité le]]&gt;0),(Tableau1[[#This Row],[A/R envoyé le]]&gt;0)),"TRAITE","NON TRAITE")</f>
        <v>TRAITE</v>
      </c>
      <c r="R610" s="9" t="str">
        <f>IF(AND(Tableau1[[#This Row],[ATTRIBUTION]]="Réponse",Tableau1[[#This Row],[A/R envoyé le]]&gt;0),"OUI"," ")</f>
        <v xml:space="preserve"> </v>
      </c>
      <c r="S61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13</v>
      </c>
      <c r="T610" s="9">
        <f>IF(Tableau1[[#This Row],[STATUT DE REPONSE]]="TRAITE",MAX(0,Tableau1[[#This Row],[DELAI DE TRAITEMENT]]-Tableau1[[#This Row],[DELAI DE REPONSE]]),$X$1-Tableau1[[#This Row],[Enregistré le]])</f>
        <v>0</v>
      </c>
      <c r="U610" s="9" t="str">
        <f>IF(Tableau1[[#This Row],[DELAI DE SOUFFRANCE]]&gt;0,"Non conforme","Conforme")</f>
        <v>Conforme</v>
      </c>
      <c r="V610" s="9" t="str">
        <f>IF(Tableau1[[#This Row],[Type de courrier]]="Réclamation","Réclamation","")</f>
        <v/>
      </c>
      <c r="W610" s="4"/>
      <c r="X610"/>
      <c r="Y610"/>
    </row>
    <row r="611" spans="2:25" x14ac:dyDescent="0.25">
      <c r="B611" t="s">
        <v>21</v>
      </c>
      <c r="D611">
        <v>22028569</v>
      </c>
      <c r="E611" s="1">
        <v>44740</v>
      </c>
      <c r="F611" s="1">
        <v>44694</v>
      </c>
      <c r="I611" s="1">
        <v>44740</v>
      </c>
      <c r="J611" s="1">
        <v>44740</v>
      </c>
      <c r="L611" t="s">
        <v>32</v>
      </c>
      <c r="M611">
        <f>YEAR(Tableau1[[#This Row],[Enregistré le]])</f>
        <v>2022</v>
      </c>
      <c r="N611" s="9" t="str">
        <f t="shared" si="10"/>
        <v>Info</v>
      </c>
      <c r="O611" s="9">
        <f>Tableau1[[#This Row],[Attribué le]]-Tableau1[[#This Row],[Enregistré le]]</f>
        <v>0</v>
      </c>
      <c r="P611" s="3" t="str">
        <f>IF(Tableau1[[#This Row],[ATTRIBUTION]]="Appui","15",IF(Tableau1[[#This Row],[ATTRIBUTION]]="Réponse","30","0"))</f>
        <v>0</v>
      </c>
      <c r="Q611" s="9" t="str">
        <f>IF(OR((Tableau1[[#This Row],[Traité le]]&gt;0),(Tableau1[[#This Row],[A/R envoyé le]]&gt;0)),"TRAITE","NON TRAITE")</f>
        <v>TRAITE</v>
      </c>
      <c r="R611" s="9" t="str">
        <f>IF(AND(Tableau1[[#This Row],[ATTRIBUTION]]="Réponse",Tableau1[[#This Row],[A/R envoyé le]]&gt;0),"OUI"," ")</f>
        <v xml:space="preserve"> </v>
      </c>
      <c r="S61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611" s="9">
        <f>IF(Tableau1[[#This Row],[STATUT DE REPONSE]]="TRAITE",MAX(0,Tableau1[[#This Row],[DELAI DE TRAITEMENT]]-Tableau1[[#This Row],[DELAI DE REPONSE]]),$X$1-Tableau1[[#This Row],[Enregistré le]])</f>
        <v>0</v>
      </c>
      <c r="U611" s="9" t="str">
        <f>IF(Tableau1[[#This Row],[DELAI DE SOUFFRANCE]]&gt;0,"Non conforme","Conforme")</f>
        <v>Conforme</v>
      </c>
      <c r="V611" s="9" t="str">
        <f>IF(Tableau1[[#This Row],[Type de courrier]]="Réclamation","Réclamation","")</f>
        <v/>
      </c>
      <c r="W611" s="4"/>
      <c r="X611"/>
      <c r="Y611"/>
    </row>
    <row r="612" spans="2:25" x14ac:dyDescent="0.25">
      <c r="B612" t="s">
        <v>21</v>
      </c>
      <c r="D612">
        <v>22028892</v>
      </c>
      <c r="E612" s="1">
        <v>44741</v>
      </c>
      <c r="F612" s="1">
        <v>44735</v>
      </c>
      <c r="I612" s="1">
        <v>44771</v>
      </c>
      <c r="J612" s="1">
        <v>44917</v>
      </c>
      <c r="L612" t="s">
        <v>11</v>
      </c>
      <c r="M612">
        <f>YEAR(Tableau1[[#This Row],[Enregistré le]])</f>
        <v>2022</v>
      </c>
      <c r="N612" s="9" t="str">
        <f t="shared" si="10"/>
        <v>Réponse</v>
      </c>
      <c r="O612" s="9">
        <f>Tableau1[[#This Row],[Attribué le]]-Tableau1[[#This Row],[Enregistré le]]</f>
        <v>176</v>
      </c>
      <c r="P612" s="3" t="str">
        <f>IF(Tableau1[[#This Row],[ATTRIBUTION]]="Appui","15",IF(Tableau1[[#This Row],[ATTRIBUTION]]="Réponse","30","0"))</f>
        <v>30</v>
      </c>
      <c r="Q612" s="9" t="str">
        <f>IF(OR((Tableau1[[#This Row],[Traité le]]&gt;0),(Tableau1[[#This Row],[A/R envoyé le]]&gt;0)),"TRAITE","NON TRAITE")</f>
        <v>TRAITE</v>
      </c>
      <c r="R612" s="9" t="str">
        <f>IF(AND(Tableau1[[#This Row],[ATTRIBUTION]]="Réponse",Tableau1[[#This Row],[A/R envoyé le]]&gt;0),"OUI"," ")</f>
        <v xml:space="preserve"> </v>
      </c>
      <c r="S61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30</v>
      </c>
      <c r="T612" s="9">
        <f>IF(Tableau1[[#This Row],[STATUT DE REPONSE]]="TRAITE",MAX(0,Tableau1[[#This Row],[DELAI DE TRAITEMENT]]-Tableau1[[#This Row],[DELAI DE REPONSE]]),$X$1-Tableau1[[#This Row],[Enregistré le]])</f>
        <v>0</v>
      </c>
      <c r="U612" s="9" t="str">
        <f>IF(Tableau1[[#This Row],[DELAI DE SOUFFRANCE]]&gt;0,"Non conforme","Conforme")</f>
        <v>Conforme</v>
      </c>
      <c r="V612" s="9" t="str">
        <f>IF(Tableau1[[#This Row],[Type de courrier]]="Réclamation","Réclamation","")</f>
        <v/>
      </c>
      <c r="W612" s="4"/>
      <c r="X612"/>
      <c r="Y612"/>
    </row>
    <row r="613" spans="2:25" x14ac:dyDescent="0.25">
      <c r="B613" t="s">
        <v>21</v>
      </c>
      <c r="D613">
        <v>22029679</v>
      </c>
      <c r="E613" s="1">
        <v>44747</v>
      </c>
      <c r="F613" s="1">
        <v>44727</v>
      </c>
      <c r="I613" s="1">
        <v>44747</v>
      </c>
      <c r="J613" s="1">
        <v>44747</v>
      </c>
      <c r="L613" t="s">
        <v>11</v>
      </c>
      <c r="M613">
        <f>YEAR(Tableau1[[#This Row],[Enregistré le]])</f>
        <v>2022</v>
      </c>
      <c r="N613" s="9" t="str">
        <f t="shared" si="10"/>
        <v>Réponse</v>
      </c>
      <c r="O613" s="9">
        <f>Tableau1[[#This Row],[Attribué le]]-Tableau1[[#This Row],[Enregistré le]]</f>
        <v>0</v>
      </c>
      <c r="P613" s="3" t="str">
        <f>IF(Tableau1[[#This Row],[ATTRIBUTION]]="Appui","15",IF(Tableau1[[#This Row],[ATTRIBUTION]]="Réponse","30","0"))</f>
        <v>30</v>
      </c>
      <c r="Q613" s="9" t="str">
        <f>IF(OR((Tableau1[[#This Row],[Traité le]]&gt;0),(Tableau1[[#This Row],[A/R envoyé le]]&gt;0)),"TRAITE","NON TRAITE")</f>
        <v>TRAITE</v>
      </c>
      <c r="R613" s="9" t="str">
        <f>IF(AND(Tableau1[[#This Row],[ATTRIBUTION]]="Réponse",Tableau1[[#This Row],[A/R envoyé le]]&gt;0),"OUI"," ")</f>
        <v xml:space="preserve"> </v>
      </c>
      <c r="S61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613" s="9">
        <f>IF(Tableau1[[#This Row],[STATUT DE REPONSE]]="TRAITE",MAX(0,Tableau1[[#This Row],[DELAI DE TRAITEMENT]]-Tableau1[[#This Row],[DELAI DE REPONSE]]),$X$1-Tableau1[[#This Row],[Enregistré le]])</f>
        <v>0</v>
      </c>
      <c r="U613" s="9" t="str">
        <f>IF(Tableau1[[#This Row],[DELAI DE SOUFFRANCE]]&gt;0,"Non conforme","Conforme")</f>
        <v>Conforme</v>
      </c>
      <c r="V613" s="9" t="str">
        <f>IF(Tableau1[[#This Row],[Type de courrier]]="Réclamation","Réclamation","")</f>
        <v/>
      </c>
      <c r="W613" s="4"/>
      <c r="X613"/>
      <c r="Y613"/>
    </row>
    <row r="614" spans="2:25" x14ac:dyDescent="0.25">
      <c r="B614" t="s">
        <v>21</v>
      </c>
      <c r="D614">
        <v>22029951</v>
      </c>
      <c r="E614" s="1">
        <v>44748</v>
      </c>
      <c r="F614" s="1">
        <v>44742</v>
      </c>
      <c r="I614" s="1">
        <v>44774</v>
      </c>
      <c r="J614" s="1">
        <v>44748</v>
      </c>
      <c r="L614" t="s">
        <v>11</v>
      </c>
      <c r="M614">
        <f>YEAR(Tableau1[[#This Row],[Enregistré le]])</f>
        <v>2022</v>
      </c>
      <c r="N614" s="9" t="str">
        <f t="shared" si="10"/>
        <v>Réponse</v>
      </c>
      <c r="O614" s="9">
        <f>Tableau1[[#This Row],[Attribué le]]-Tableau1[[#This Row],[Enregistré le]]</f>
        <v>0</v>
      </c>
      <c r="P614" s="3" t="str">
        <f>IF(Tableau1[[#This Row],[ATTRIBUTION]]="Appui","15",IF(Tableau1[[#This Row],[ATTRIBUTION]]="Réponse","30","0"))</f>
        <v>30</v>
      </c>
      <c r="Q614" s="9" t="str">
        <f>IF(OR((Tableau1[[#This Row],[Traité le]]&gt;0),(Tableau1[[#This Row],[A/R envoyé le]]&gt;0)),"TRAITE","NON TRAITE")</f>
        <v>TRAITE</v>
      </c>
      <c r="R614" s="9" t="str">
        <f>IF(AND(Tableau1[[#This Row],[ATTRIBUTION]]="Réponse",Tableau1[[#This Row],[A/R envoyé le]]&gt;0),"OUI"," ")</f>
        <v xml:space="preserve"> </v>
      </c>
      <c r="S61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26</v>
      </c>
      <c r="T614" s="9">
        <f>IF(Tableau1[[#This Row],[STATUT DE REPONSE]]="TRAITE",MAX(0,Tableau1[[#This Row],[DELAI DE TRAITEMENT]]-Tableau1[[#This Row],[DELAI DE REPONSE]]),$X$1-Tableau1[[#This Row],[Enregistré le]])</f>
        <v>0</v>
      </c>
      <c r="U614" s="9" t="str">
        <f>IF(Tableau1[[#This Row],[DELAI DE SOUFFRANCE]]&gt;0,"Non conforme","Conforme")</f>
        <v>Conforme</v>
      </c>
      <c r="V614" s="9" t="str">
        <f>IF(Tableau1[[#This Row],[Type de courrier]]="Réclamation","Réclamation","")</f>
        <v/>
      </c>
      <c r="W614" s="4"/>
      <c r="X614"/>
      <c r="Y614"/>
    </row>
    <row r="615" spans="2:25" x14ac:dyDescent="0.25">
      <c r="B615" t="s">
        <v>21</v>
      </c>
      <c r="D615">
        <v>22029952</v>
      </c>
      <c r="E615" s="1">
        <v>44748</v>
      </c>
      <c r="F615" s="1">
        <v>44742</v>
      </c>
      <c r="I615" s="1">
        <v>44754</v>
      </c>
      <c r="J615" s="1">
        <v>44748</v>
      </c>
      <c r="L615" t="s">
        <v>11</v>
      </c>
      <c r="M615">
        <f>YEAR(Tableau1[[#This Row],[Enregistré le]])</f>
        <v>2022</v>
      </c>
      <c r="N615" s="9" t="str">
        <f t="shared" si="10"/>
        <v>Réponse</v>
      </c>
      <c r="O615" s="9">
        <f>Tableau1[[#This Row],[Attribué le]]-Tableau1[[#This Row],[Enregistré le]]</f>
        <v>0</v>
      </c>
      <c r="P615" s="3" t="str">
        <f>IF(Tableau1[[#This Row],[ATTRIBUTION]]="Appui","15",IF(Tableau1[[#This Row],[ATTRIBUTION]]="Réponse","30","0"))</f>
        <v>30</v>
      </c>
      <c r="Q615" s="9" t="str">
        <f>IF(OR((Tableau1[[#This Row],[Traité le]]&gt;0),(Tableau1[[#This Row],[A/R envoyé le]]&gt;0)),"TRAITE","NON TRAITE")</f>
        <v>TRAITE</v>
      </c>
      <c r="R615" s="9" t="str">
        <f>IF(AND(Tableau1[[#This Row],[ATTRIBUTION]]="Réponse",Tableau1[[#This Row],[A/R envoyé le]]&gt;0),"OUI"," ")</f>
        <v xml:space="preserve"> </v>
      </c>
      <c r="S61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</v>
      </c>
      <c r="T615" s="9">
        <f>IF(Tableau1[[#This Row],[STATUT DE REPONSE]]="TRAITE",MAX(0,Tableau1[[#This Row],[DELAI DE TRAITEMENT]]-Tableau1[[#This Row],[DELAI DE REPONSE]]),$X$1-Tableau1[[#This Row],[Enregistré le]])</f>
        <v>0</v>
      </c>
      <c r="U615" s="9" t="str">
        <f>IF(Tableau1[[#This Row],[DELAI DE SOUFFRANCE]]&gt;0,"Non conforme","Conforme")</f>
        <v>Conforme</v>
      </c>
      <c r="V615" s="9" t="str">
        <f>IF(Tableau1[[#This Row],[Type de courrier]]="Réclamation","Réclamation","")</f>
        <v/>
      </c>
      <c r="W615" s="4"/>
      <c r="X615"/>
      <c r="Y615"/>
    </row>
    <row r="616" spans="2:25" x14ac:dyDescent="0.25">
      <c r="B616" t="s">
        <v>21</v>
      </c>
      <c r="D616">
        <v>22029956</v>
      </c>
      <c r="E616" s="1">
        <v>44748</v>
      </c>
      <c r="F616" s="1">
        <v>44742</v>
      </c>
      <c r="I616" s="1">
        <v>44754</v>
      </c>
      <c r="J616" s="1">
        <v>44748</v>
      </c>
      <c r="L616" t="s">
        <v>11</v>
      </c>
      <c r="M616">
        <f>YEAR(Tableau1[[#This Row],[Enregistré le]])</f>
        <v>2022</v>
      </c>
      <c r="N616" s="9" t="str">
        <f t="shared" si="10"/>
        <v>Réponse</v>
      </c>
      <c r="O616" s="9">
        <f>Tableau1[[#This Row],[Attribué le]]-Tableau1[[#This Row],[Enregistré le]]</f>
        <v>0</v>
      </c>
      <c r="P616" s="3" t="str">
        <f>IF(Tableau1[[#This Row],[ATTRIBUTION]]="Appui","15",IF(Tableau1[[#This Row],[ATTRIBUTION]]="Réponse","30","0"))</f>
        <v>30</v>
      </c>
      <c r="Q616" s="9" t="str">
        <f>IF(OR((Tableau1[[#This Row],[Traité le]]&gt;0),(Tableau1[[#This Row],[A/R envoyé le]]&gt;0)),"TRAITE","NON TRAITE")</f>
        <v>TRAITE</v>
      </c>
      <c r="R616" s="9" t="str">
        <f>IF(AND(Tableau1[[#This Row],[ATTRIBUTION]]="Réponse",Tableau1[[#This Row],[A/R envoyé le]]&gt;0),"OUI"," ")</f>
        <v xml:space="preserve"> </v>
      </c>
      <c r="S61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</v>
      </c>
      <c r="T616" s="9">
        <f>IF(Tableau1[[#This Row],[STATUT DE REPONSE]]="TRAITE",MAX(0,Tableau1[[#This Row],[DELAI DE TRAITEMENT]]-Tableau1[[#This Row],[DELAI DE REPONSE]]),$X$1-Tableau1[[#This Row],[Enregistré le]])</f>
        <v>0</v>
      </c>
      <c r="U616" s="9" t="str">
        <f>IF(Tableau1[[#This Row],[DELAI DE SOUFFRANCE]]&gt;0,"Non conforme","Conforme")</f>
        <v>Conforme</v>
      </c>
      <c r="V616" s="9" t="str">
        <f>IF(Tableau1[[#This Row],[Type de courrier]]="Réclamation","Réclamation","")</f>
        <v/>
      </c>
      <c r="W616" s="4"/>
      <c r="X616"/>
      <c r="Y616"/>
    </row>
    <row r="617" spans="2:25" x14ac:dyDescent="0.25">
      <c r="B617" t="s">
        <v>21</v>
      </c>
      <c r="D617">
        <v>22029959</v>
      </c>
      <c r="E617" s="1">
        <v>44748</v>
      </c>
      <c r="F617" s="1">
        <v>44745</v>
      </c>
      <c r="I617" s="1">
        <v>44748</v>
      </c>
      <c r="J617" s="1">
        <v>44748</v>
      </c>
      <c r="L617" t="s">
        <v>32</v>
      </c>
      <c r="M617">
        <f>YEAR(Tableau1[[#This Row],[Enregistré le]])</f>
        <v>2022</v>
      </c>
      <c r="N617" s="9" t="str">
        <f t="shared" si="10"/>
        <v>Info</v>
      </c>
      <c r="O617" s="9">
        <f>Tableau1[[#This Row],[Attribué le]]-Tableau1[[#This Row],[Enregistré le]]</f>
        <v>0</v>
      </c>
      <c r="P617" s="3" t="str">
        <f>IF(Tableau1[[#This Row],[ATTRIBUTION]]="Appui","15",IF(Tableau1[[#This Row],[ATTRIBUTION]]="Réponse","30","0"))</f>
        <v>0</v>
      </c>
      <c r="Q617" s="9" t="str">
        <f>IF(OR((Tableau1[[#This Row],[Traité le]]&gt;0),(Tableau1[[#This Row],[A/R envoyé le]]&gt;0)),"TRAITE","NON TRAITE")</f>
        <v>TRAITE</v>
      </c>
      <c r="R617" s="9" t="str">
        <f>IF(AND(Tableau1[[#This Row],[ATTRIBUTION]]="Réponse",Tableau1[[#This Row],[A/R envoyé le]]&gt;0),"OUI"," ")</f>
        <v xml:space="preserve"> </v>
      </c>
      <c r="S61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617" s="9">
        <f>IF(Tableau1[[#This Row],[STATUT DE REPONSE]]="TRAITE",MAX(0,Tableau1[[#This Row],[DELAI DE TRAITEMENT]]-Tableau1[[#This Row],[DELAI DE REPONSE]]),$X$1-Tableau1[[#This Row],[Enregistré le]])</f>
        <v>0</v>
      </c>
      <c r="U617" s="9" t="str">
        <f>IF(Tableau1[[#This Row],[DELAI DE SOUFFRANCE]]&gt;0,"Non conforme","Conforme")</f>
        <v>Conforme</v>
      </c>
      <c r="V617" s="9" t="str">
        <f>IF(Tableau1[[#This Row],[Type de courrier]]="Réclamation","Réclamation","")</f>
        <v/>
      </c>
      <c r="W617" s="4"/>
      <c r="X617"/>
      <c r="Y617"/>
    </row>
    <row r="618" spans="2:25" x14ac:dyDescent="0.25">
      <c r="B618" t="s">
        <v>21</v>
      </c>
      <c r="D618">
        <v>22030254</v>
      </c>
      <c r="E618" s="1">
        <v>44749</v>
      </c>
      <c r="F618" s="1">
        <v>44742</v>
      </c>
      <c r="I618" s="1">
        <v>44770</v>
      </c>
      <c r="J618" s="1">
        <v>44749</v>
      </c>
      <c r="L618" t="s">
        <v>11</v>
      </c>
      <c r="M618">
        <f>YEAR(Tableau1[[#This Row],[Enregistré le]])</f>
        <v>2022</v>
      </c>
      <c r="N618" s="9" t="str">
        <f t="shared" si="10"/>
        <v>Réponse</v>
      </c>
      <c r="O618" s="9">
        <f>Tableau1[[#This Row],[Attribué le]]-Tableau1[[#This Row],[Enregistré le]]</f>
        <v>0</v>
      </c>
      <c r="P618" s="3" t="str">
        <f>IF(Tableau1[[#This Row],[ATTRIBUTION]]="Appui","15",IF(Tableau1[[#This Row],[ATTRIBUTION]]="Réponse","30","0"))</f>
        <v>30</v>
      </c>
      <c r="Q618" s="9" t="str">
        <f>IF(OR((Tableau1[[#This Row],[Traité le]]&gt;0),(Tableau1[[#This Row],[A/R envoyé le]]&gt;0)),"TRAITE","NON TRAITE")</f>
        <v>TRAITE</v>
      </c>
      <c r="R618" s="9" t="str">
        <f>IF(AND(Tableau1[[#This Row],[ATTRIBUTION]]="Réponse",Tableau1[[#This Row],[A/R envoyé le]]&gt;0),"OUI"," ")</f>
        <v xml:space="preserve"> </v>
      </c>
      <c r="S61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21</v>
      </c>
      <c r="T618" s="9">
        <f>IF(Tableau1[[#This Row],[STATUT DE REPONSE]]="TRAITE",MAX(0,Tableau1[[#This Row],[DELAI DE TRAITEMENT]]-Tableau1[[#This Row],[DELAI DE REPONSE]]),$X$1-Tableau1[[#This Row],[Enregistré le]])</f>
        <v>0</v>
      </c>
      <c r="U618" s="9" t="str">
        <f>IF(Tableau1[[#This Row],[DELAI DE SOUFFRANCE]]&gt;0,"Non conforme","Conforme")</f>
        <v>Conforme</v>
      </c>
      <c r="V618" s="9" t="str">
        <f>IF(Tableau1[[#This Row],[Type de courrier]]="Réclamation","Réclamation","")</f>
        <v/>
      </c>
      <c r="W618" s="4"/>
      <c r="X618"/>
      <c r="Y618"/>
    </row>
    <row r="619" spans="2:25" x14ac:dyDescent="0.25">
      <c r="B619" t="s">
        <v>21</v>
      </c>
      <c r="D619">
        <v>22030258</v>
      </c>
      <c r="E619" s="1">
        <v>44749</v>
      </c>
      <c r="F619" s="1">
        <v>44742</v>
      </c>
      <c r="I619" s="1">
        <v>44770</v>
      </c>
      <c r="J619" s="1">
        <v>44749</v>
      </c>
      <c r="L619" t="s">
        <v>11</v>
      </c>
      <c r="M619">
        <f>YEAR(Tableau1[[#This Row],[Enregistré le]])</f>
        <v>2022</v>
      </c>
      <c r="N619" s="9" t="str">
        <f t="shared" si="10"/>
        <v>Réponse</v>
      </c>
      <c r="O619" s="9">
        <f>Tableau1[[#This Row],[Attribué le]]-Tableau1[[#This Row],[Enregistré le]]</f>
        <v>0</v>
      </c>
      <c r="P619" s="3" t="str">
        <f>IF(Tableau1[[#This Row],[ATTRIBUTION]]="Appui","15",IF(Tableau1[[#This Row],[ATTRIBUTION]]="Réponse","30","0"))</f>
        <v>30</v>
      </c>
      <c r="Q619" s="9" t="str">
        <f>IF(OR((Tableau1[[#This Row],[Traité le]]&gt;0),(Tableau1[[#This Row],[A/R envoyé le]]&gt;0)),"TRAITE","NON TRAITE")</f>
        <v>TRAITE</v>
      </c>
      <c r="R619" s="9" t="str">
        <f>IF(AND(Tableau1[[#This Row],[ATTRIBUTION]]="Réponse",Tableau1[[#This Row],[A/R envoyé le]]&gt;0),"OUI"," ")</f>
        <v xml:space="preserve"> </v>
      </c>
      <c r="S61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21</v>
      </c>
      <c r="T619" s="9">
        <f>IF(Tableau1[[#This Row],[STATUT DE REPONSE]]="TRAITE",MAX(0,Tableau1[[#This Row],[DELAI DE TRAITEMENT]]-Tableau1[[#This Row],[DELAI DE REPONSE]]),$X$1-Tableau1[[#This Row],[Enregistré le]])</f>
        <v>0</v>
      </c>
      <c r="U619" s="9" t="str">
        <f>IF(Tableau1[[#This Row],[DELAI DE SOUFFRANCE]]&gt;0,"Non conforme","Conforme")</f>
        <v>Conforme</v>
      </c>
      <c r="V619" s="9" t="str">
        <f>IF(Tableau1[[#This Row],[Type de courrier]]="Réclamation","Réclamation","")</f>
        <v/>
      </c>
      <c r="W619" s="4"/>
      <c r="X619"/>
      <c r="Y619"/>
    </row>
    <row r="620" spans="2:25" x14ac:dyDescent="0.25">
      <c r="B620" t="s">
        <v>21</v>
      </c>
      <c r="D620">
        <v>22030259</v>
      </c>
      <c r="E620" s="1">
        <v>44749</v>
      </c>
      <c r="F620" s="1">
        <v>44742</v>
      </c>
      <c r="I620" s="1">
        <v>44770</v>
      </c>
      <c r="J620" s="1">
        <v>44749</v>
      </c>
      <c r="L620" t="s">
        <v>11</v>
      </c>
      <c r="M620">
        <f>YEAR(Tableau1[[#This Row],[Enregistré le]])</f>
        <v>2022</v>
      </c>
      <c r="N620" s="9" t="str">
        <f t="shared" si="10"/>
        <v>Réponse</v>
      </c>
      <c r="O620" s="9">
        <f>Tableau1[[#This Row],[Attribué le]]-Tableau1[[#This Row],[Enregistré le]]</f>
        <v>0</v>
      </c>
      <c r="P620" s="3" t="str">
        <f>IF(Tableau1[[#This Row],[ATTRIBUTION]]="Appui","15",IF(Tableau1[[#This Row],[ATTRIBUTION]]="Réponse","30","0"))</f>
        <v>30</v>
      </c>
      <c r="Q620" s="9" t="str">
        <f>IF(OR((Tableau1[[#This Row],[Traité le]]&gt;0),(Tableau1[[#This Row],[A/R envoyé le]]&gt;0)),"TRAITE","NON TRAITE")</f>
        <v>TRAITE</v>
      </c>
      <c r="R620" s="9" t="str">
        <f>IF(AND(Tableau1[[#This Row],[ATTRIBUTION]]="Réponse",Tableau1[[#This Row],[A/R envoyé le]]&gt;0),"OUI"," ")</f>
        <v xml:space="preserve"> </v>
      </c>
      <c r="S62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21</v>
      </c>
      <c r="T620" s="9">
        <f>IF(Tableau1[[#This Row],[STATUT DE REPONSE]]="TRAITE",MAX(0,Tableau1[[#This Row],[DELAI DE TRAITEMENT]]-Tableau1[[#This Row],[DELAI DE REPONSE]]),$X$1-Tableau1[[#This Row],[Enregistré le]])</f>
        <v>0</v>
      </c>
      <c r="U620" s="9" t="str">
        <f>IF(Tableau1[[#This Row],[DELAI DE SOUFFRANCE]]&gt;0,"Non conforme","Conforme")</f>
        <v>Conforme</v>
      </c>
      <c r="V620" s="9" t="str">
        <f>IF(Tableau1[[#This Row],[Type de courrier]]="Réclamation","Réclamation","")</f>
        <v/>
      </c>
      <c r="W620" s="4"/>
      <c r="X620"/>
      <c r="Y620"/>
    </row>
    <row r="621" spans="2:25" x14ac:dyDescent="0.25">
      <c r="B621" t="s">
        <v>21</v>
      </c>
      <c r="D621">
        <v>22030354</v>
      </c>
      <c r="E621" s="1">
        <v>44750</v>
      </c>
      <c r="F621" s="1">
        <v>44622</v>
      </c>
      <c r="I621" s="1">
        <v>44771</v>
      </c>
      <c r="J621" s="1">
        <v>44750</v>
      </c>
      <c r="L621" t="s">
        <v>11</v>
      </c>
      <c r="M621">
        <f>YEAR(Tableau1[[#This Row],[Enregistré le]])</f>
        <v>2022</v>
      </c>
      <c r="N621" s="9" t="str">
        <f t="shared" si="10"/>
        <v>Réponse</v>
      </c>
      <c r="O621" s="9">
        <f>Tableau1[[#This Row],[Attribué le]]-Tableau1[[#This Row],[Enregistré le]]</f>
        <v>0</v>
      </c>
      <c r="P621" s="3" t="str">
        <f>IF(Tableau1[[#This Row],[ATTRIBUTION]]="Appui","15",IF(Tableau1[[#This Row],[ATTRIBUTION]]="Réponse","30","0"))</f>
        <v>30</v>
      </c>
      <c r="Q621" s="9" t="str">
        <f>IF(OR((Tableau1[[#This Row],[Traité le]]&gt;0),(Tableau1[[#This Row],[A/R envoyé le]]&gt;0)),"TRAITE","NON TRAITE")</f>
        <v>TRAITE</v>
      </c>
      <c r="R621" s="9" t="str">
        <f>IF(AND(Tableau1[[#This Row],[ATTRIBUTION]]="Réponse",Tableau1[[#This Row],[A/R envoyé le]]&gt;0),"OUI"," ")</f>
        <v xml:space="preserve"> </v>
      </c>
      <c r="S62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21</v>
      </c>
      <c r="T621" s="9">
        <f>IF(Tableau1[[#This Row],[STATUT DE REPONSE]]="TRAITE",MAX(0,Tableau1[[#This Row],[DELAI DE TRAITEMENT]]-Tableau1[[#This Row],[DELAI DE REPONSE]]),$X$1-Tableau1[[#This Row],[Enregistré le]])</f>
        <v>0</v>
      </c>
      <c r="U621" s="9" t="str">
        <f>IF(Tableau1[[#This Row],[DELAI DE SOUFFRANCE]]&gt;0,"Non conforme","Conforme")</f>
        <v>Conforme</v>
      </c>
      <c r="V621" s="9" t="str">
        <f>IF(Tableau1[[#This Row],[Type de courrier]]="Réclamation","Réclamation","")</f>
        <v/>
      </c>
      <c r="W621" s="4"/>
      <c r="X621"/>
      <c r="Y621"/>
    </row>
    <row r="622" spans="2:25" x14ac:dyDescent="0.25">
      <c r="B622" t="s">
        <v>21</v>
      </c>
      <c r="D622" t="s">
        <v>13</v>
      </c>
      <c r="E622" s="1">
        <v>44753</v>
      </c>
      <c r="F622" s="1">
        <v>44740</v>
      </c>
      <c r="I622" s="1">
        <v>44887</v>
      </c>
      <c r="J622" s="1">
        <v>44798</v>
      </c>
      <c r="L622" t="s">
        <v>11</v>
      </c>
      <c r="M622">
        <f>YEAR(Tableau1[[#This Row],[Enregistré le]])</f>
        <v>2022</v>
      </c>
      <c r="N622" s="9" t="str">
        <f t="shared" si="10"/>
        <v>Réponse</v>
      </c>
      <c r="O622" s="9">
        <f>Tableau1[[#This Row],[Attribué le]]-Tableau1[[#This Row],[Enregistré le]]</f>
        <v>45</v>
      </c>
      <c r="P622" s="3" t="str">
        <f>IF(Tableau1[[#This Row],[ATTRIBUTION]]="Appui","15",IF(Tableau1[[#This Row],[ATTRIBUTION]]="Réponse","30","0"))</f>
        <v>30</v>
      </c>
      <c r="Q622" s="9" t="str">
        <f>IF(OR((Tableau1[[#This Row],[Traité le]]&gt;0),(Tableau1[[#This Row],[A/R envoyé le]]&gt;0)),"TRAITE","NON TRAITE")</f>
        <v>TRAITE</v>
      </c>
      <c r="R622" s="9" t="str">
        <f>IF(AND(Tableau1[[#This Row],[ATTRIBUTION]]="Réponse",Tableau1[[#This Row],[A/R envoyé le]]&gt;0),"OUI"," ")</f>
        <v xml:space="preserve"> </v>
      </c>
      <c r="S62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89</v>
      </c>
      <c r="T622" s="9">
        <f>IF(Tableau1[[#This Row],[STATUT DE REPONSE]]="TRAITE",MAX(0,Tableau1[[#This Row],[DELAI DE TRAITEMENT]]-Tableau1[[#This Row],[DELAI DE REPONSE]]),$X$1-Tableau1[[#This Row],[Enregistré le]])</f>
        <v>59</v>
      </c>
      <c r="U622" s="9" t="str">
        <f>IF(Tableau1[[#This Row],[DELAI DE SOUFFRANCE]]&gt;0,"Non conforme","Conforme")</f>
        <v>Non conforme</v>
      </c>
      <c r="V622" s="9" t="str">
        <f>IF(Tableau1[[#This Row],[Type de courrier]]="Réclamation","Réclamation","")</f>
        <v/>
      </c>
      <c r="W622" s="4"/>
      <c r="X622"/>
      <c r="Y622"/>
    </row>
    <row r="623" spans="2:25" x14ac:dyDescent="0.25">
      <c r="B623" t="s">
        <v>21</v>
      </c>
      <c r="D623">
        <v>22030706</v>
      </c>
      <c r="E623" s="1">
        <v>44754</v>
      </c>
      <c r="F623" s="1">
        <v>44741</v>
      </c>
      <c r="I623" s="1">
        <v>44796</v>
      </c>
      <c r="J623" s="1">
        <v>44754</v>
      </c>
      <c r="L623" t="s">
        <v>11</v>
      </c>
      <c r="M623">
        <f>YEAR(Tableau1[[#This Row],[Enregistré le]])</f>
        <v>2022</v>
      </c>
      <c r="N623" s="9" t="str">
        <f t="shared" si="10"/>
        <v>Réponse</v>
      </c>
      <c r="O623" s="9">
        <f>Tableau1[[#This Row],[Attribué le]]-Tableau1[[#This Row],[Enregistré le]]</f>
        <v>0</v>
      </c>
      <c r="P623" s="3" t="str">
        <f>IF(Tableau1[[#This Row],[ATTRIBUTION]]="Appui","15",IF(Tableau1[[#This Row],[ATTRIBUTION]]="Réponse","30","0"))</f>
        <v>30</v>
      </c>
      <c r="Q623" s="9" t="str">
        <f>IF(OR((Tableau1[[#This Row],[Traité le]]&gt;0),(Tableau1[[#This Row],[A/R envoyé le]]&gt;0)),"TRAITE","NON TRAITE")</f>
        <v>TRAITE</v>
      </c>
      <c r="R623" s="9" t="str">
        <f>IF(AND(Tableau1[[#This Row],[ATTRIBUTION]]="Réponse",Tableau1[[#This Row],[A/R envoyé le]]&gt;0),"OUI"," ")</f>
        <v xml:space="preserve"> </v>
      </c>
      <c r="S62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42</v>
      </c>
      <c r="T623" s="9">
        <f>IF(Tableau1[[#This Row],[STATUT DE REPONSE]]="TRAITE",MAX(0,Tableau1[[#This Row],[DELAI DE TRAITEMENT]]-Tableau1[[#This Row],[DELAI DE REPONSE]]),$X$1-Tableau1[[#This Row],[Enregistré le]])</f>
        <v>12</v>
      </c>
      <c r="U623" s="9" t="str">
        <f>IF(Tableau1[[#This Row],[DELAI DE SOUFFRANCE]]&gt;0,"Non conforme","Conforme")</f>
        <v>Non conforme</v>
      </c>
      <c r="V623" s="9" t="str">
        <f>IF(Tableau1[[#This Row],[Type de courrier]]="Réclamation","Réclamation","")</f>
        <v/>
      </c>
      <c r="W623" s="4"/>
      <c r="X623"/>
      <c r="Y623"/>
    </row>
    <row r="624" spans="2:25" x14ac:dyDescent="0.25">
      <c r="B624" t="s">
        <v>21</v>
      </c>
      <c r="D624">
        <v>22030733</v>
      </c>
      <c r="E624" s="1">
        <v>44754</v>
      </c>
      <c r="F624" s="1">
        <v>44747</v>
      </c>
      <c r="I624" s="1">
        <v>44755</v>
      </c>
      <c r="J624" s="1">
        <v>44754</v>
      </c>
      <c r="L624" t="s">
        <v>12</v>
      </c>
      <c r="M624">
        <f>YEAR(Tableau1[[#This Row],[Enregistré le]])</f>
        <v>2022</v>
      </c>
      <c r="N624" s="9" t="str">
        <f t="shared" si="10"/>
        <v>Réponse</v>
      </c>
      <c r="O624" s="9">
        <f>Tableau1[[#This Row],[Attribué le]]-Tableau1[[#This Row],[Enregistré le]]</f>
        <v>0</v>
      </c>
      <c r="P624" s="3" t="str">
        <f>IF(Tableau1[[#This Row],[ATTRIBUTION]]="Appui","15",IF(Tableau1[[#This Row],[ATTRIBUTION]]="Réponse","30","0"))</f>
        <v>30</v>
      </c>
      <c r="Q624" s="9" t="str">
        <f>IF(OR((Tableau1[[#This Row],[Traité le]]&gt;0),(Tableau1[[#This Row],[A/R envoyé le]]&gt;0)),"TRAITE","NON TRAITE")</f>
        <v>TRAITE</v>
      </c>
      <c r="R624" s="9" t="str">
        <f>IF(AND(Tableau1[[#This Row],[ATTRIBUTION]]="Réponse",Tableau1[[#This Row],[A/R envoyé le]]&gt;0),"OUI"," ")</f>
        <v xml:space="preserve"> </v>
      </c>
      <c r="S62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624" s="9">
        <f>IF(Tableau1[[#This Row],[STATUT DE REPONSE]]="TRAITE",MAX(0,Tableau1[[#This Row],[DELAI DE TRAITEMENT]]-Tableau1[[#This Row],[DELAI DE REPONSE]]),$X$1-Tableau1[[#This Row],[Enregistré le]])</f>
        <v>0</v>
      </c>
      <c r="U624" s="9" t="str">
        <f>IF(Tableau1[[#This Row],[DELAI DE SOUFFRANCE]]&gt;0,"Non conforme","Conforme")</f>
        <v>Conforme</v>
      </c>
      <c r="V624" s="9" t="str">
        <f>IF(Tableau1[[#This Row],[Type de courrier]]="Réclamation","Réclamation","")</f>
        <v/>
      </c>
      <c r="W624" s="4"/>
      <c r="X624"/>
      <c r="Y624"/>
    </row>
    <row r="625" spans="2:25" x14ac:dyDescent="0.25">
      <c r="B625" t="s">
        <v>21</v>
      </c>
      <c r="D625">
        <v>22030794</v>
      </c>
      <c r="E625" s="1">
        <v>44754</v>
      </c>
      <c r="F625" s="1">
        <v>44754</v>
      </c>
      <c r="I625" s="1">
        <v>44754</v>
      </c>
      <c r="J625" s="1">
        <v>44754</v>
      </c>
      <c r="L625" t="s">
        <v>11</v>
      </c>
      <c r="M625">
        <f>YEAR(Tableau1[[#This Row],[Enregistré le]])</f>
        <v>2022</v>
      </c>
      <c r="N625" s="9" t="str">
        <f t="shared" si="10"/>
        <v>Réponse</v>
      </c>
      <c r="O625" s="9">
        <f>Tableau1[[#This Row],[Attribué le]]-Tableau1[[#This Row],[Enregistré le]]</f>
        <v>0</v>
      </c>
      <c r="P625" s="3" t="str">
        <f>IF(Tableau1[[#This Row],[ATTRIBUTION]]="Appui","15",IF(Tableau1[[#This Row],[ATTRIBUTION]]="Réponse","30","0"))</f>
        <v>30</v>
      </c>
      <c r="Q625" s="9" t="str">
        <f>IF(OR((Tableau1[[#This Row],[Traité le]]&gt;0),(Tableau1[[#This Row],[A/R envoyé le]]&gt;0)),"TRAITE","NON TRAITE")</f>
        <v>TRAITE</v>
      </c>
      <c r="R625" s="9" t="str">
        <f>IF(AND(Tableau1[[#This Row],[ATTRIBUTION]]="Réponse",Tableau1[[#This Row],[A/R envoyé le]]&gt;0),"OUI"," ")</f>
        <v xml:space="preserve"> </v>
      </c>
      <c r="S62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625" s="9">
        <f>IF(Tableau1[[#This Row],[STATUT DE REPONSE]]="TRAITE",MAX(0,Tableau1[[#This Row],[DELAI DE TRAITEMENT]]-Tableau1[[#This Row],[DELAI DE REPONSE]]),$X$1-Tableau1[[#This Row],[Enregistré le]])</f>
        <v>0</v>
      </c>
      <c r="U625" s="9" t="str">
        <f>IF(Tableau1[[#This Row],[DELAI DE SOUFFRANCE]]&gt;0,"Non conforme","Conforme")</f>
        <v>Conforme</v>
      </c>
      <c r="V625" s="9" t="str">
        <f>IF(Tableau1[[#This Row],[Type de courrier]]="Réclamation","Réclamation","")</f>
        <v/>
      </c>
      <c r="W625" s="4"/>
      <c r="X625"/>
      <c r="Y625"/>
    </row>
    <row r="626" spans="2:25" x14ac:dyDescent="0.25">
      <c r="B626" t="s">
        <v>21</v>
      </c>
      <c r="D626">
        <v>22030842</v>
      </c>
      <c r="E626" s="1">
        <v>44754</v>
      </c>
      <c r="F626" s="1">
        <v>44749</v>
      </c>
      <c r="I626" s="1">
        <v>44781</v>
      </c>
      <c r="J626" s="1">
        <v>44754</v>
      </c>
      <c r="L626" t="s">
        <v>11</v>
      </c>
      <c r="M626">
        <f>YEAR(Tableau1[[#This Row],[Enregistré le]])</f>
        <v>2022</v>
      </c>
      <c r="N626" s="9" t="str">
        <f t="shared" si="10"/>
        <v>Réponse</v>
      </c>
      <c r="O626" s="9">
        <f>Tableau1[[#This Row],[Attribué le]]-Tableau1[[#This Row],[Enregistré le]]</f>
        <v>0</v>
      </c>
      <c r="P626" s="3" t="str">
        <f>IF(Tableau1[[#This Row],[ATTRIBUTION]]="Appui","15",IF(Tableau1[[#This Row],[ATTRIBUTION]]="Réponse","30","0"))</f>
        <v>30</v>
      </c>
      <c r="Q626" s="9" t="str">
        <f>IF(OR((Tableau1[[#This Row],[Traité le]]&gt;0),(Tableau1[[#This Row],[A/R envoyé le]]&gt;0)),"TRAITE","NON TRAITE")</f>
        <v>TRAITE</v>
      </c>
      <c r="R626" s="9" t="str">
        <f>IF(AND(Tableau1[[#This Row],[ATTRIBUTION]]="Réponse",Tableau1[[#This Row],[A/R envoyé le]]&gt;0),"OUI"," ")</f>
        <v xml:space="preserve"> </v>
      </c>
      <c r="S62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27</v>
      </c>
      <c r="T626" s="9">
        <f>IF(Tableau1[[#This Row],[STATUT DE REPONSE]]="TRAITE",MAX(0,Tableau1[[#This Row],[DELAI DE TRAITEMENT]]-Tableau1[[#This Row],[DELAI DE REPONSE]]),$X$1-Tableau1[[#This Row],[Enregistré le]])</f>
        <v>0</v>
      </c>
      <c r="U626" s="9" t="str">
        <f>IF(Tableau1[[#This Row],[DELAI DE SOUFFRANCE]]&gt;0,"Non conforme","Conforme")</f>
        <v>Conforme</v>
      </c>
      <c r="V626" s="9" t="str">
        <f>IF(Tableau1[[#This Row],[Type de courrier]]="Réclamation","Réclamation","")</f>
        <v/>
      </c>
      <c r="W626" s="4"/>
      <c r="X626"/>
      <c r="Y626"/>
    </row>
    <row r="627" spans="2:25" x14ac:dyDescent="0.25">
      <c r="B627" t="s">
        <v>21</v>
      </c>
      <c r="D627">
        <v>22031197</v>
      </c>
      <c r="E627" s="1">
        <v>44760</v>
      </c>
      <c r="F627" s="1">
        <v>44730</v>
      </c>
      <c r="I627" s="1">
        <v>44770</v>
      </c>
      <c r="J627" s="1">
        <v>44760</v>
      </c>
      <c r="L627" t="s">
        <v>11</v>
      </c>
      <c r="M627">
        <f>YEAR(Tableau1[[#This Row],[Enregistré le]])</f>
        <v>2022</v>
      </c>
      <c r="N627" s="9" t="str">
        <f t="shared" si="10"/>
        <v>Réponse</v>
      </c>
      <c r="O627" s="9">
        <f>Tableau1[[#This Row],[Attribué le]]-Tableau1[[#This Row],[Enregistré le]]</f>
        <v>0</v>
      </c>
      <c r="P627" s="3" t="str">
        <f>IF(Tableau1[[#This Row],[ATTRIBUTION]]="Appui","15",IF(Tableau1[[#This Row],[ATTRIBUTION]]="Réponse","30","0"))</f>
        <v>30</v>
      </c>
      <c r="Q627" s="9" t="str">
        <f>IF(OR((Tableau1[[#This Row],[Traité le]]&gt;0),(Tableau1[[#This Row],[A/R envoyé le]]&gt;0)),"TRAITE","NON TRAITE")</f>
        <v>TRAITE</v>
      </c>
      <c r="R627" s="9" t="str">
        <f>IF(AND(Tableau1[[#This Row],[ATTRIBUTION]]="Réponse",Tableau1[[#This Row],[A/R envoyé le]]&gt;0),"OUI"," ")</f>
        <v xml:space="preserve"> </v>
      </c>
      <c r="S62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10</v>
      </c>
      <c r="T627" s="9">
        <f>IF(Tableau1[[#This Row],[STATUT DE REPONSE]]="TRAITE",MAX(0,Tableau1[[#This Row],[DELAI DE TRAITEMENT]]-Tableau1[[#This Row],[DELAI DE REPONSE]]),$X$1-Tableau1[[#This Row],[Enregistré le]])</f>
        <v>0</v>
      </c>
      <c r="U627" s="9" t="str">
        <f>IF(Tableau1[[#This Row],[DELAI DE SOUFFRANCE]]&gt;0,"Non conforme","Conforme")</f>
        <v>Conforme</v>
      </c>
      <c r="V627" s="9" t="str">
        <f>IF(Tableau1[[#This Row],[Type de courrier]]="Réclamation","Réclamation","")</f>
        <v/>
      </c>
      <c r="W627" s="4"/>
      <c r="X627"/>
      <c r="Y627"/>
    </row>
    <row r="628" spans="2:25" x14ac:dyDescent="0.25">
      <c r="B628" t="s">
        <v>21</v>
      </c>
      <c r="D628">
        <v>22031198</v>
      </c>
      <c r="E628" s="1">
        <v>44760</v>
      </c>
      <c r="F628" s="1">
        <v>44503</v>
      </c>
      <c r="I628" s="1">
        <v>44770</v>
      </c>
      <c r="J628" s="1">
        <v>44760</v>
      </c>
      <c r="L628" t="s">
        <v>11</v>
      </c>
      <c r="M628">
        <f>YEAR(Tableau1[[#This Row],[Enregistré le]])</f>
        <v>2022</v>
      </c>
      <c r="N628" s="9" t="str">
        <f t="shared" si="10"/>
        <v>Réponse</v>
      </c>
      <c r="O628" s="9">
        <f>Tableau1[[#This Row],[Attribué le]]-Tableau1[[#This Row],[Enregistré le]]</f>
        <v>0</v>
      </c>
      <c r="P628" s="3" t="str">
        <f>IF(Tableau1[[#This Row],[ATTRIBUTION]]="Appui","15",IF(Tableau1[[#This Row],[ATTRIBUTION]]="Réponse","30","0"))</f>
        <v>30</v>
      </c>
      <c r="Q628" s="9" t="str">
        <f>IF(OR((Tableau1[[#This Row],[Traité le]]&gt;0),(Tableau1[[#This Row],[A/R envoyé le]]&gt;0)),"TRAITE","NON TRAITE")</f>
        <v>TRAITE</v>
      </c>
      <c r="R628" s="9" t="str">
        <f>IF(AND(Tableau1[[#This Row],[ATTRIBUTION]]="Réponse",Tableau1[[#This Row],[A/R envoyé le]]&gt;0),"OUI"," ")</f>
        <v xml:space="preserve"> </v>
      </c>
      <c r="S62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10</v>
      </c>
      <c r="T628" s="9">
        <f>IF(Tableau1[[#This Row],[STATUT DE REPONSE]]="TRAITE",MAX(0,Tableau1[[#This Row],[DELAI DE TRAITEMENT]]-Tableau1[[#This Row],[DELAI DE REPONSE]]),$X$1-Tableau1[[#This Row],[Enregistré le]])</f>
        <v>0</v>
      </c>
      <c r="U628" s="9" t="str">
        <f>IF(Tableau1[[#This Row],[DELAI DE SOUFFRANCE]]&gt;0,"Non conforme","Conforme")</f>
        <v>Conforme</v>
      </c>
      <c r="V628" s="9" t="str">
        <f>IF(Tableau1[[#This Row],[Type de courrier]]="Réclamation","Réclamation","")</f>
        <v/>
      </c>
      <c r="W628" s="4"/>
      <c r="X628"/>
      <c r="Y628"/>
    </row>
    <row r="629" spans="2:25" x14ac:dyDescent="0.25">
      <c r="B629" t="s">
        <v>21</v>
      </c>
      <c r="D629">
        <v>22031213</v>
      </c>
      <c r="E629" s="1">
        <v>44760</v>
      </c>
      <c r="F629" s="1">
        <v>44743</v>
      </c>
      <c r="I629" s="1">
        <v>44777</v>
      </c>
      <c r="J629" s="1">
        <v>44760</v>
      </c>
      <c r="L629" t="s">
        <v>11</v>
      </c>
      <c r="M629">
        <f>YEAR(Tableau1[[#This Row],[Enregistré le]])</f>
        <v>2022</v>
      </c>
      <c r="N629" s="9" t="str">
        <f t="shared" si="10"/>
        <v>Réponse</v>
      </c>
      <c r="O629" s="9">
        <f>Tableau1[[#This Row],[Attribué le]]-Tableau1[[#This Row],[Enregistré le]]</f>
        <v>0</v>
      </c>
      <c r="P629" s="3" t="str">
        <f>IF(Tableau1[[#This Row],[ATTRIBUTION]]="Appui","15",IF(Tableau1[[#This Row],[ATTRIBUTION]]="Réponse","30","0"))</f>
        <v>30</v>
      </c>
      <c r="Q629" s="9" t="str">
        <f>IF(OR((Tableau1[[#This Row],[Traité le]]&gt;0),(Tableau1[[#This Row],[A/R envoyé le]]&gt;0)),"TRAITE","NON TRAITE")</f>
        <v>TRAITE</v>
      </c>
      <c r="R629" s="9" t="str">
        <f>IF(AND(Tableau1[[#This Row],[ATTRIBUTION]]="Réponse",Tableau1[[#This Row],[A/R envoyé le]]&gt;0),"OUI"," ")</f>
        <v xml:space="preserve"> </v>
      </c>
      <c r="S62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17</v>
      </c>
      <c r="T629" s="9">
        <f>IF(Tableau1[[#This Row],[STATUT DE REPONSE]]="TRAITE",MAX(0,Tableau1[[#This Row],[DELAI DE TRAITEMENT]]-Tableau1[[#This Row],[DELAI DE REPONSE]]),$X$1-Tableau1[[#This Row],[Enregistré le]])</f>
        <v>0</v>
      </c>
      <c r="U629" s="9" t="str">
        <f>IF(Tableau1[[#This Row],[DELAI DE SOUFFRANCE]]&gt;0,"Non conforme","Conforme")</f>
        <v>Conforme</v>
      </c>
      <c r="V629" s="9" t="str">
        <f>IF(Tableau1[[#This Row],[Type de courrier]]="Réclamation","Réclamation","")</f>
        <v/>
      </c>
      <c r="W629" s="4"/>
      <c r="X629"/>
      <c r="Y629"/>
    </row>
    <row r="630" spans="2:25" x14ac:dyDescent="0.25">
      <c r="B630" t="s">
        <v>21</v>
      </c>
      <c r="D630">
        <v>22031440</v>
      </c>
      <c r="E630" s="1">
        <v>44761</v>
      </c>
      <c r="F630" s="1">
        <v>44622</v>
      </c>
      <c r="I630" s="1">
        <v>44761</v>
      </c>
      <c r="J630" s="1">
        <v>44761</v>
      </c>
      <c r="L630" t="s">
        <v>12</v>
      </c>
      <c r="M630">
        <f>YEAR(Tableau1[[#This Row],[Enregistré le]])</f>
        <v>2022</v>
      </c>
      <c r="N630" s="9" t="str">
        <f t="shared" si="10"/>
        <v>Réponse</v>
      </c>
      <c r="O630" s="9">
        <f>Tableau1[[#This Row],[Attribué le]]-Tableau1[[#This Row],[Enregistré le]]</f>
        <v>0</v>
      </c>
      <c r="P630" s="3" t="str">
        <f>IF(Tableau1[[#This Row],[ATTRIBUTION]]="Appui","15",IF(Tableau1[[#This Row],[ATTRIBUTION]]="Réponse","30","0"))</f>
        <v>30</v>
      </c>
      <c r="Q630" s="9" t="str">
        <f>IF(OR((Tableau1[[#This Row],[Traité le]]&gt;0),(Tableau1[[#This Row],[A/R envoyé le]]&gt;0)),"TRAITE","NON TRAITE")</f>
        <v>TRAITE</v>
      </c>
      <c r="R630" s="9" t="str">
        <f>IF(AND(Tableau1[[#This Row],[ATTRIBUTION]]="Réponse",Tableau1[[#This Row],[A/R envoyé le]]&gt;0),"OUI"," ")</f>
        <v xml:space="preserve"> </v>
      </c>
      <c r="S63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630" s="9">
        <f>IF(Tableau1[[#This Row],[STATUT DE REPONSE]]="TRAITE",MAX(0,Tableau1[[#This Row],[DELAI DE TRAITEMENT]]-Tableau1[[#This Row],[DELAI DE REPONSE]]),$X$1-Tableau1[[#This Row],[Enregistré le]])</f>
        <v>0</v>
      </c>
      <c r="U630" s="9" t="str">
        <f>IF(Tableau1[[#This Row],[DELAI DE SOUFFRANCE]]&gt;0,"Non conforme","Conforme")</f>
        <v>Conforme</v>
      </c>
      <c r="V630" s="9" t="str">
        <f>IF(Tableau1[[#This Row],[Type de courrier]]="Réclamation","Réclamation","")</f>
        <v/>
      </c>
      <c r="W630" s="4"/>
      <c r="X630"/>
      <c r="Y630"/>
    </row>
    <row r="631" spans="2:25" x14ac:dyDescent="0.25">
      <c r="B631" t="s">
        <v>21</v>
      </c>
      <c r="D631">
        <v>22031754</v>
      </c>
      <c r="E631" s="1">
        <v>44763</v>
      </c>
      <c r="F631" s="1">
        <v>44762</v>
      </c>
      <c r="I631" s="1">
        <v>44797</v>
      </c>
      <c r="J631" s="1">
        <v>44763</v>
      </c>
      <c r="L631" t="s">
        <v>11</v>
      </c>
      <c r="M631">
        <f>YEAR(Tableau1[[#This Row],[Enregistré le]])</f>
        <v>2022</v>
      </c>
      <c r="N631" s="9" t="str">
        <f t="shared" si="10"/>
        <v>Réponse</v>
      </c>
      <c r="O631" s="9">
        <f>Tableau1[[#This Row],[Attribué le]]-Tableau1[[#This Row],[Enregistré le]]</f>
        <v>0</v>
      </c>
      <c r="P631" s="3" t="str">
        <f>IF(Tableau1[[#This Row],[ATTRIBUTION]]="Appui","15",IF(Tableau1[[#This Row],[ATTRIBUTION]]="Réponse","30","0"))</f>
        <v>30</v>
      </c>
      <c r="Q631" s="9" t="str">
        <f>IF(OR((Tableau1[[#This Row],[Traité le]]&gt;0),(Tableau1[[#This Row],[A/R envoyé le]]&gt;0)),"TRAITE","NON TRAITE")</f>
        <v>TRAITE</v>
      </c>
      <c r="R631" s="9" t="str">
        <f>IF(AND(Tableau1[[#This Row],[ATTRIBUTION]]="Réponse",Tableau1[[#This Row],[A/R envoyé le]]&gt;0),"OUI"," ")</f>
        <v xml:space="preserve"> </v>
      </c>
      <c r="S63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34</v>
      </c>
      <c r="T631" s="9">
        <f>IF(Tableau1[[#This Row],[STATUT DE REPONSE]]="TRAITE",MAX(0,Tableau1[[#This Row],[DELAI DE TRAITEMENT]]-Tableau1[[#This Row],[DELAI DE REPONSE]]),$X$1-Tableau1[[#This Row],[Enregistré le]])</f>
        <v>4</v>
      </c>
      <c r="U631" s="9" t="str">
        <f>IF(Tableau1[[#This Row],[DELAI DE SOUFFRANCE]]&gt;0,"Non conforme","Conforme")</f>
        <v>Non conforme</v>
      </c>
      <c r="V631" s="9" t="str">
        <f>IF(Tableau1[[#This Row],[Type de courrier]]="Réclamation","Réclamation","")</f>
        <v/>
      </c>
      <c r="W631" s="4"/>
      <c r="X631"/>
      <c r="Y631"/>
    </row>
    <row r="632" spans="2:25" x14ac:dyDescent="0.25">
      <c r="B632" t="s">
        <v>21</v>
      </c>
      <c r="D632">
        <v>22031779</v>
      </c>
      <c r="E632" s="1">
        <v>44763</v>
      </c>
      <c r="F632" s="1">
        <v>44749</v>
      </c>
      <c r="I632" s="1">
        <v>44770</v>
      </c>
      <c r="J632" s="1">
        <v>44763</v>
      </c>
      <c r="L632" t="s">
        <v>11</v>
      </c>
      <c r="M632">
        <f>YEAR(Tableau1[[#This Row],[Enregistré le]])</f>
        <v>2022</v>
      </c>
      <c r="N632" s="9" t="str">
        <f t="shared" ref="N632:N695" si="11">IF(OR(L632="Appui",L632="Elément de réponse"),"Appui",IF(L632="Information","Info","Réponse"))</f>
        <v>Réponse</v>
      </c>
      <c r="O632" s="9">
        <f>Tableau1[[#This Row],[Attribué le]]-Tableau1[[#This Row],[Enregistré le]]</f>
        <v>0</v>
      </c>
      <c r="P632" s="3" t="str">
        <f>IF(Tableau1[[#This Row],[ATTRIBUTION]]="Appui","15",IF(Tableau1[[#This Row],[ATTRIBUTION]]="Réponse","30","0"))</f>
        <v>30</v>
      </c>
      <c r="Q632" s="9" t="str">
        <f>IF(OR((Tableau1[[#This Row],[Traité le]]&gt;0),(Tableau1[[#This Row],[A/R envoyé le]]&gt;0)),"TRAITE","NON TRAITE")</f>
        <v>TRAITE</v>
      </c>
      <c r="R632" s="9" t="str">
        <f>IF(AND(Tableau1[[#This Row],[ATTRIBUTION]]="Réponse",Tableau1[[#This Row],[A/R envoyé le]]&gt;0),"OUI"," ")</f>
        <v xml:space="preserve"> </v>
      </c>
      <c r="S63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632" s="9">
        <f>IF(Tableau1[[#This Row],[STATUT DE REPONSE]]="TRAITE",MAX(0,Tableau1[[#This Row],[DELAI DE TRAITEMENT]]-Tableau1[[#This Row],[DELAI DE REPONSE]]),$X$1-Tableau1[[#This Row],[Enregistré le]])</f>
        <v>0</v>
      </c>
      <c r="U632" s="9" t="str">
        <f>IF(Tableau1[[#This Row],[DELAI DE SOUFFRANCE]]&gt;0,"Non conforme","Conforme")</f>
        <v>Conforme</v>
      </c>
      <c r="V632" s="9" t="str">
        <f>IF(Tableau1[[#This Row],[Type de courrier]]="Réclamation","Réclamation","")</f>
        <v/>
      </c>
      <c r="W632" s="4"/>
      <c r="X632"/>
      <c r="Y632"/>
    </row>
    <row r="633" spans="2:25" x14ac:dyDescent="0.25">
      <c r="B633" t="s">
        <v>21</v>
      </c>
      <c r="D633" t="s">
        <v>76</v>
      </c>
      <c r="E633" s="1">
        <v>44763</v>
      </c>
      <c r="F633" s="1">
        <v>44761</v>
      </c>
      <c r="I633" s="1">
        <v>44796</v>
      </c>
      <c r="J633" s="1">
        <v>44763</v>
      </c>
      <c r="L633" t="s">
        <v>15</v>
      </c>
      <c r="M633">
        <f>YEAR(Tableau1[[#This Row],[Enregistré le]])</f>
        <v>2022</v>
      </c>
      <c r="N633" s="9" t="str">
        <f t="shared" si="11"/>
        <v>Appui</v>
      </c>
      <c r="O633" s="9">
        <f>Tableau1[[#This Row],[Attribué le]]-Tableau1[[#This Row],[Enregistré le]]</f>
        <v>0</v>
      </c>
      <c r="P633" s="3" t="str">
        <f>IF(Tableau1[[#This Row],[ATTRIBUTION]]="Appui","15",IF(Tableau1[[#This Row],[ATTRIBUTION]]="Réponse","30","0"))</f>
        <v>15</v>
      </c>
      <c r="Q633" s="9" t="str">
        <f>IF(OR((Tableau1[[#This Row],[Traité le]]&gt;0),(Tableau1[[#This Row],[A/R envoyé le]]&gt;0)),"TRAITE","NON TRAITE")</f>
        <v>TRAITE</v>
      </c>
      <c r="R633" s="9" t="str">
        <f>IF(AND(Tableau1[[#This Row],[ATTRIBUTION]]="Réponse",Tableau1[[#This Row],[A/R envoyé le]]&gt;0),"OUI"," ")</f>
        <v xml:space="preserve"> </v>
      </c>
      <c r="S63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33</v>
      </c>
      <c r="T633" s="9">
        <f>IF(Tableau1[[#This Row],[STATUT DE REPONSE]]="TRAITE",MAX(0,Tableau1[[#This Row],[DELAI DE TRAITEMENT]]-Tableau1[[#This Row],[DELAI DE REPONSE]]),$X$1-Tableau1[[#This Row],[Enregistré le]])</f>
        <v>18</v>
      </c>
      <c r="U633" s="9" t="str">
        <f>IF(Tableau1[[#This Row],[DELAI DE SOUFFRANCE]]&gt;0,"Non conforme","Conforme")</f>
        <v>Non conforme</v>
      </c>
      <c r="V633" s="9" t="str">
        <f>IF(Tableau1[[#This Row],[Type de courrier]]="Réclamation","Réclamation","")</f>
        <v/>
      </c>
      <c r="W633" s="4"/>
      <c r="X633"/>
      <c r="Y633"/>
    </row>
    <row r="634" spans="2:25" x14ac:dyDescent="0.25">
      <c r="B634" t="s">
        <v>21</v>
      </c>
      <c r="D634" t="s">
        <v>77</v>
      </c>
      <c r="E634" s="1">
        <v>44763</v>
      </c>
      <c r="F634" s="1">
        <v>44762</v>
      </c>
      <c r="I634" s="1">
        <v>44778</v>
      </c>
      <c r="J634" s="1">
        <v>44763</v>
      </c>
      <c r="L634" t="s">
        <v>15</v>
      </c>
      <c r="M634">
        <f>YEAR(Tableau1[[#This Row],[Enregistré le]])</f>
        <v>2022</v>
      </c>
      <c r="N634" s="9" t="str">
        <f t="shared" si="11"/>
        <v>Appui</v>
      </c>
      <c r="O634" s="9">
        <f>Tableau1[[#This Row],[Attribué le]]-Tableau1[[#This Row],[Enregistré le]]</f>
        <v>0</v>
      </c>
      <c r="P634" s="3" t="str">
        <f>IF(Tableau1[[#This Row],[ATTRIBUTION]]="Appui","15",IF(Tableau1[[#This Row],[ATTRIBUTION]]="Réponse","30","0"))</f>
        <v>15</v>
      </c>
      <c r="Q634" s="9" t="str">
        <f>IF(OR((Tableau1[[#This Row],[Traité le]]&gt;0),(Tableau1[[#This Row],[A/R envoyé le]]&gt;0)),"TRAITE","NON TRAITE")</f>
        <v>TRAITE</v>
      </c>
      <c r="R634" s="9" t="str">
        <f>IF(AND(Tableau1[[#This Row],[ATTRIBUTION]]="Réponse",Tableau1[[#This Row],[A/R envoyé le]]&gt;0),"OUI"," ")</f>
        <v xml:space="preserve"> </v>
      </c>
      <c r="S63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15</v>
      </c>
      <c r="T634" s="9">
        <f>IF(Tableau1[[#This Row],[STATUT DE REPONSE]]="TRAITE",MAX(0,Tableau1[[#This Row],[DELAI DE TRAITEMENT]]-Tableau1[[#This Row],[DELAI DE REPONSE]]),$X$1-Tableau1[[#This Row],[Enregistré le]])</f>
        <v>0</v>
      </c>
      <c r="U634" s="9" t="str">
        <f>IF(Tableau1[[#This Row],[DELAI DE SOUFFRANCE]]&gt;0,"Non conforme","Conforme")</f>
        <v>Conforme</v>
      </c>
      <c r="V634" s="9" t="str">
        <f>IF(Tableau1[[#This Row],[Type de courrier]]="Réclamation","Réclamation","")</f>
        <v/>
      </c>
      <c r="W634" s="4"/>
      <c r="X634"/>
      <c r="Y634"/>
    </row>
    <row r="635" spans="2:25" x14ac:dyDescent="0.25">
      <c r="B635" t="s">
        <v>21</v>
      </c>
      <c r="D635">
        <v>22032054</v>
      </c>
      <c r="E635" s="1">
        <v>44764</v>
      </c>
      <c r="F635" s="1">
        <v>44761</v>
      </c>
      <c r="I635" s="1">
        <v>44803</v>
      </c>
      <c r="J635" s="1">
        <v>44778</v>
      </c>
      <c r="L635" t="s">
        <v>11</v>
      </c>
      <c r="M635">
        <f>YEAR(Tableau1[[#This Row],[Enregistré le]])</f>
        <v>2022</v>
      </c>
      <c r="N635" s="9" t="str">
        <f t="shared" si="11"/>
        <v>Réponse</v>
      </c>
      <c r="O635" s="9">
        <f>Tableau1[[#This Row],[Attribué le]]-Tableau1[[#This Row],[Enregistré le]]</f>
        <v>14</v>
      </c>
      <c r="P635" s="3" t="str">
        <f>IF(Tableau1[[#This Row],[ATTRIBUTION]]="Appui","15",IF(Tableau1[[#This Row],[ATTRIBUTION]]="Réponse","30","0"))</f>
        <v>30</v>
      </c>
      <c r="Q635" s="9" t="str">
        <f>IF(OR((Tableau1[[#This Row],[Traité le]]&gt;0),(Tableau1[[#This Row],[A/R envoyé le]]&gt;0)),"TRAITE","NON TRAITE")</f>
        <v>TRAITE</v>
      </c>
      <c r="R635" s="9" t="str">
        <f>IF(AND(Tableau1[[#This Row],[ATTRIBUTION]]="Réponse",Tableau1[[#This Row],[A/R envoyé le]]&gt;0),"OUI"," ")</f>
        <v xml:space="preserve"> </v>
      </c>
      <c r="S63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25</v>
      </c>
      <c r="T635" s="9">
        <f>IF(Tableau1[[#This Row],[STATUT DE REPONSE]]="TRAITE",MAX(0,Tableau1[[#This Row],[DELAI DE TRAITEMENT]]-Tableau1[[#This Row],[DELAI DE REPONSE]]),$X$1-Tableau1[[#This Row],[Enregistré le]])</f>
        <v>0</v>
      </c>
      <c r="U635" s="9" t="str">
        <f>IF(Tableau1[[#This Row],[DELAI DE SOUFFRANCE]]&gt;0,"Non conforme","Conforme")</f>
        <v>Conforme</v>
      </c>
      <c r="V635" s="9" t="str">
        <f>IF(Tableau1[[#This Row],[Type de courrier]]="Réclamation","Réclamation","")</f>
        <v/>
      </c>
      <c r="W635" s="4"/>
      <c r="X635"/>
      <c r="Y635"/>
    </row>
    <row r="636" spans="2:25" x14ac:dyDescent="0.25">
      <c r="B636" t="s">
        <v>21</v>
      </c>
      <c r="D636">
        <v>22032209</v>
      </c>
      <c r="E636" s="1">
        <v>44767</v>
      </c>
      <c r="F636" s="1">
        <v>44755</v>
      </c>
      <c r="I636" s="1">
        <v>44770</v>
      </c>
      <c r="J636" s="1">
        <v>44767</v>
      </c>
      <c r="L636" t="s">
        <v>11</v>
      </c>
      <c r="M636">
        <f>YEAR(Tableau1[[#This Row],[Enregistré le]])</f>
        <v>2022</v>
      </c>
      <c r="N636" s="9" t="str">
        <f t="shared" si="11"/>
        <v>Réponse</v>
      </c>
      <c r="O636" s="9">
        <f>Tableau1[[#This Row],[Attribué le]]-Tableau1[[#This Row],[Enregistré le]]</f>
        <v>0</v>
      </c>
      <c r="P636" s="3" t="str">
        <f>IF(Tableau1[[#This Row],[ATTRIBUTION]]="Appui","15",IF(Tableau1[[#This Row],[ATTRIBUTION]]="Réponse","30","0"))</f>
        <v>30</v>
      </c>
      <c r="Q636" s="9" t="str">
        <f>IF(OR((Tableau1[[#This Row],[Traité le]]&gt;0),(Tableau1[[#This Row],[A/R envoyé le]]&gt;0)),"TRAITE","NON TRAITE")</f>
        <v>TRAITE</v>
      </c>
      <c r="R636" s="9" t="str">
        <f>IF(AND(Tableau1[[#This Row],[ATTRIBUTION]]="Réponse",Tableau1[[#This Row],[A/R envoyé le]]&gt;0),"OUI"," ")</f>
        <v xml:space="preserve"> </v>
      </c>
      <c r="S63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</v>
      </c>
      <c r="T636" s="9">
        <f>IF(Tableau1[[#This Row],[STATUT DE REPONSE]]="TRAITE",MAX(0,Tableau1[[#This Row],[DELAI DE TRAITEMENT]]-Tableau1[[#This Row],[DELAI DE REPONSE]]),$X$1-Tableau1[[#This Row],[Enregistré le]])</f>
        <v>0</v>
      </c>
      <c r="U636" s="9" t="str">
        <f>IF(Tableau1[[#This Row],[DELAI DE SOUFFRANCE]]&gt;0,"Non conforme","Conforme")</f>
        <v>Conforme</v>
      </c>
      <c r="V636" s="9" t="str">
        <f>IF(Tableau1[[#This Row],[Type de courrier]]="Réclamation","Réclamation","")</f>
        <v/>
      </c>
      <c r="W636" s="4"/>
      <c r="X636"/>
      <c r="Y636"/>
    </row>
    <row r="637" spans="2:25" x14ac:dyDescent="0.25">
      <c r="B637" t="s">
        <v>21</v>
      </c>
      <c r="D637">
        <v>22032804</v>
      </c>
      <c r="E637" s="1">
        <v>44770</v>
      </c>
      <c r="F637" s="1">
        <v>44755</v>
      </c>
      <c r="I637" s="1">
        <v>44784</v>
      </c>
      <c r="J637" s="1">
        <v>44770</v>
      </c>
      <c r="L637" t="s">
        <v>11</v>
      </c>
      <c r="M637">
        <f>YEAR(Tableau1[[#This Row],[Enregistré le]])</f>
        <v>2022</v>
      </c>
      <c r="N637" s="9" t="str">
        <f t="shared" si="11"/>
        <v>Réponse</v>
      </c>
      <c r="O637" s="9">
        <f>Tableau1[[#This Row],[Attribué le]]-Tableau1[[#This Row],[Enregistré le]]</f>
        <v>0</v>
      </c>
      <c r="P637" s="3" t="str">
        <f>IF(Tableau1[[#This Row],[ATTRIBUTION]]="Appui","15",IF(Tableau1[[#This Row],[ATTRIBUTION]]="Réponse","30","0"))</f>
        <v>30</v>
      </c>
      <c r="Q637" s="9" t="str">
        <f>IF(OR((Tableau1[[#This Row],[Traité le]]&gt;0),(Tableau1[[#This Row],[A/R envoyé le]]&gt;0)),"TRAITE","NON TRAITE")</f>
        <v>TRAITE</v>
      </c>
      <c r="R637" s="9" t="str">
        <f>IF(AND(Tableau1[[#This Row],[ATTRIBUTION]]="Réponse",Tableau1[[#This Row],[A/R envoyé le]]&gt;0),"OUI"," ")</f>
        <v xml:space="preserve"> </v>
      </c>
      <c r="S63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14</v>
      </c>
      <c r="T637" s="9">
        <f>IF(Tableau1[[#This Row],[STATUT DE REPONSE]]="TRAITE",MAX(0,Tableau1[[#This Row],[DELAI DE TRAITEMENT]]-Tableau1[[#This Row],[DELAI DE REPONSE]]),$X$1-Tableau1[[#This Row],[Enregistré le]])</f>
        <v>0</v>
      </c>
      <c r="U637" s="9" t="str">
        <f>IF(Tableau1[[#This Row],[DELAI DE SOUFFRANCE]]&gt;0,"Non conforme","Conforme")</f>
        <v>Conforme</v>
      </c>
      <c r="V637" s="9" t="str">
        <f>IF(Tableau1[[#This Row],[Type de courrier]]="Réclamation","Réclamation","")</f>
        <v/>
      </c>
      <c r="W637" s="4"/>
      <c r="X637"/>
      <c r="Y637"/>
    </row>
    <row r="638" spans="2:25" x14ac:dyDescent="0.25">
      <c r="B638" t="s">
        <v>21</v>
      </c>
      <c r="D638" t="s">
        <v>78</v>
      </c>
      <c r="E638" s="1">
        <v>44774</v>
      </c>
      <c r="F638" s="1">
        <v>44766</v>
      </c>
      <c r="I638" s="1">
        <v>44778</v>
      </c>
      <c r="J638" s="1">
        <v>44774</v>
      </c>
      <c r="L638" t="s">
        <v>15</v>
      </c>
      <c r="M638">
        <f>YEAR(Tableau1[[#This Row],[Enregistré le]])</f>
        <v>2022</v>
      </c>
      <c r="N638" s="9" t="str">
        <f t="shared" si="11"/>
        <v>Appui</v>
      </c>
      <c r="O638" s="9">
        <f>Tableau1[[#This Row],[Attribué le]]-Tableau1[[#This Row],[Enregistré le]]</f>
        <v>0</v>
      </c>
      <c r="P638" s="3" t="str">
        <f>IF(Tableau1[[#This Row],[ATTRIBUTION]]="Appui","15",IF(Tableau1[[#This Row],[ATTRIBUTION]]="Réponse","30","0"))</f>
        <v>15</v>
      </c>
      <c r="Q638" s="9" t="str">
        <f>IF(OR((Tableau1[[#This Row],[Traité le]]&gt;0),(Tableau1[[#This Row],[A/R envoyé le]]&gt;0)),"TRAITE","NON TRAITE")</f>
        <v>TRAITE</v>
      </c>
      <c r="R638" s="9" t="str">
        <f>IF(AND(Tableau1[[#This Row],[ATTRIBUTION]]="Réponse",Tableau1[[#This Row],[A/R envoyé le]]&gt;0),"OUI"," ")</f>
        <v xml:space="preserve"> </v>
      </c>
      <c r="S63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</v>
      </c>
      <c r="T638" s="9">
        <f>IF(Tableau1[[#This Row],[STATUT DE REPONSE]]="TRAITE",MAX(0,Tableau1[[#This Row],[DELAI DE TRAITEMENT]]-Tableau1[[#This Row],[DELAI DE REPONSE]]),$X$1-Tableau1[[#This Row],[Enregistré le]])</f>
        <v>0</v>
      </c>
      <c r="U638" s="9" t="str">
        <f>IF(Tableau1[[#This Row],[DELAI DE SOUFFRANCE]]&gt;0,"Non conforme","Conforme")</f>
        <v>Conforme</v>
      </c>
      <c r="V638" s="9" t="str">
        <f>IF(Tableau1[[#This Row],[Type de courrier]]="Réclamation","Réclamation","")</f>
        <v/>
      </c>
      <c r="W638" s="4"/>
      <c r="X638"/>
      <c r="Y638"/>
    </row>
    <row r="639" spans="2:25" x14ac:dyDescent="0.25">
      <c r="B639" t="s">
        <v>21</v>
      </c>
      <c r="D639">
        <v>22033442</v>
      </c>
      <c r="E639" s="1">
        <v>44775</v>
      </c>
      <c r="F639" s="1">
        <v>44760</v>
      </c>
      <c r="H639" t="s">
        <v>38</v>
      </c>
      <c r="I639" s="1">
        <v>44796</v>
      </c>
      <c r="J639" s="1">
        <v>44775</v>
      </c>
      <c r="L639" t="s">
        <v>32</v>
      </c>
      <c r="M639">
        <f>YEAR(Tableau1[[#This Row],[Enregistré le]])</f>
        <v>2022</v>
      </c>
      <c r="N639" s="9" t="str">
        <f t="shared" si="11"/>
        <v>Info</v>
      </c>
      <c r="O639" s="9">
        <f>Tableau1[[#This Row],[Attribué le]]-Tableau1[[#This Row],[Enregistré le]]</f>
        <v>0</v>
      </c>
      <c r="P639" s="3" t="str">
        <f>IF(Tableau1[[#This Row],[ATTRIBUTION]]="Appui","15",IF(Tableau1[[#This Row],[ATTRIBUTION]]="Réponse","30","0"))</f>
        <v>0</v>
      </c>
      <c r="Q639" s="9" t="str">
        <f>IF(OR((Tableau1[[#This Row],[Traité le]]&gt;0),(Tableau1[[#This Row],[A/R envoyé le]]&gt;0)),"TRAITE","NON TRAITE")</f>
        <v>TRAITE</v>
      </c>
      <c r="R639" s="9" t="str">
        <f>IF(AND(Tableau1[[#This Row],[ATTRIBUTION]]="Réponse",Tableau1[[#This Row],[A/R envoyé le]]&gt;0),"OUI"," ")</f>
        <v xml:space="preserve"> </v>
      </c>
      <c r="S63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21</v>
      </c>
      <c r="T639" s="9">
        <f>IF(Tableau1[[#This Row],[STATUT DE REPONSE]]="TRAITE",MAX(0,Tableau1[[#This Row],[DELAI DE TRAITEMENT]]-Tableau1[[#This Row],[DELAI DE REPONSE]]),$X$1-Tableau1[[#This Row],[Enregistré le]])</f>
        <v>21</v>
      </c>
      <c r="U639" s="9" t="str">
        <f>IF(Tableau1[[#This Row],[DELAI DE SOUFFRANCE]]&gt;0,"Non conforme","Conforme")</f>
        <v>Non conforme</v>
      </c>
      <c r="V639" s="9" t="str">
        <f>IF(Tableau1[[#This Row],[Type de courrier]]="Réclamation","Réclamation","")</f>
        <v/>
      </c>
      <c r="W639" s="4"/>
      <c r="X639"/>
      <c r="Y639"/>
    </row>
    <row r="640" spans="2:25" x14ac:dyDescent="0.25">
      <c r="B640" t="s">
        <v>21</v>
      </c>
      <c r="D640">
        <v>22033967</v>
      </c>
      <c r="E640" s="1">
        <v>44778</v>
      </c>
      <c r="F640" s="1">
        <v>44778</v>
      </c>
      <c r="I640" s="1">
        <v>44824</v>
      </c>
      <c r="J640" s="1">
        <v>44803</v>
      </c>
      <c r="L640" t="s">
        <v>11</v>
      </c>
      <c r="M640">
        <f>YEAR(Tableau1[[#This Row],[Enregistré le]])</f>
        <v>2022</v>
      </c>
      <c r="N640" s="9" t="str">
        <f t="shared" si="11"/>
        <v>Réponse</v>
      </c>
      <c r="O640" s="9">
        <f>Tableau1[[#This Row],[Attribué le]]-Tableau1[[#This Row],[Enregistré le]]</f>
        <v>25</v>
      </c>
      <c r="P640" s="3" t="str">
        <f>IF(Tableau1[[#This Row],[ATTRIBUTION]]="Appui","15",IF(Tableau1[[#This Row],[ATTRIBUTION]]="Réponse","30","0"))</f>
        <v>30</v>
      </c>
      <c r="Q640" s="9" t="str">
        <f>IF(OR((Tableau1[[#This Row],[Traité le]]&gt;0),(Tableau1[[#This Row],[A/R envoyé le]]&gt;0)),"TRAITE","NON TRAITE")</f>
        <v>TRAITE</v>
      </c>
      <c r="R640" s="9" t="str">
        <f>IF(AND(Tableau1[[#This Row],[ATTRIBUTION]]="Réponse",Tableau1[[#This Row],[A/R envoyé le]]&gt;0),"OUI"," ")</f>
        <v xml:space="preserve"> </v>
      </c>
      <c r="S64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21</v>
      </c>
      <c r="T640" s="9">
        <f>IF(Tableau1[[#This Row],[STATUT DE REPONSE]]="TRAITE",MAX(0,Tableau1[[#This Row],[DELAI DE TRAITEMENT]]-Tableau1[[#This Row],[DELAI DE REPONSE]]),$X$1-Tableau1[[#This Row],[Enregistré le]])</f>
        <v>0</v>
      </c>
      <c r="U640" s="9" t="str">
        <f>IF(Tableau1[[#This Row],[DELAI DE SOUFFRANCE]]&gt;0,"Non conforme","Conforme")</f>
        <v>Conforme</v>
      </c>
      <c r="V640" s="9" t="str">
        <f>IF(Tableau1[[#This Row],[Type de courrier]]="Réclamation","Réclamation","")</f>
        <v/>
      </c>
      <c r="W640" s="4"/>
      <c r="X640"/>
      <c r="Y640"/>
    </row>
    <row r="641" spans="2:25" x14ac:dyDescent="0.25">
      <c r="B641" t="s">
        <v>21</v>
      </c>
      <c r="D641">
        <v>22034002</v>
      </c>
      <c r="E641" s="1">
        <v>44778</v>
      </c>
      <c r="F641" s="1">
        <v>44763</v>
      </c>
      <c r="I641" s="1">
        <v>44778</v>
      </c>
      <c r="J641" s="1">
        <v>44778</v>
      </c>
      <c r="L641" t="s">
        <v>11</v>
      </c>
      <c r="M641">
        <f>YEAR(Tableau1[[#This Row],[Enregistré le]])</f>
        <v>2022</v>
      </c>
      <c r="N641" s="9" t="str">
        <f t="shared" si="11"/>
        <v>Réponse</v>
      </c>
      <c r="O641" s="9">
        <f>Tableau1[[#This Row],[Attribué le]]-Tableau1[[#This Row],[Enregistré le]]</f>
        <v>0</v>
      </c>
      <c r="P641" s="3" t="str">
        <f>IF(Tableau1[[#This Row],[ATTRIBUTION]]="Appui","15",IF(Tableau1[[#This Row],[ATTRIBUTION]]="Réponse","30","0"))</f>
        <v>30</v>
      </c>
      <c r="Q641" s="9" t="str">
        <f>IF(OR((Tableau1[[#This Row],[Traité le]]&gt;0),(Tableau1[[#This Row],[A/R envoyé le]]&gt;0)),"TRAITE","NON TRAITE")</f>
        <v>TRAITE</v>
      </c>
      <c r="R641" s="9" t="str">
        <f>IF(AND(Tableau1[[#This Row],[ATTRIBUTION]]="Réponse",Tableau1[[#This Row],[A/R envoyé le]]&gt;0),"OUI"," ")</f>
        <v xml:space="preserve"> </v>
      </c>
      <c r="S64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641" s="9">
        <f>IF(Tableau1[[#This Row],[STATUT DE REPONSE]]="TRAITE",MAX(0,Tableau1[[#This Row],[DELAI DE TRAITEMENT]]-Tableau1[[#This Row],[DELAI DE REPONSE]]),$X$1-Tableau1[[#This Row],[Enregistré le]])</f>
        <v>0</v>
      </c>
      <c r="U641" s="9" t="str">
        <f>IF(Tableau1[[#This Row],[DELAI DE SOUFFRANCE]]&gt;0,"Non conforme","Conforme")</f>
        <v>Conforme</v>
      </c>
      <c r="V641" s="9" t="str">
        <f>IF(Tableau1[[#This Row],[Type de courrier]]="Réclamation","Réclamation","")</f>
        <v/>
      </c>
      <c r="W641" s="4"/>
      <c r="X641"/>
      <c r="Y641"/>
    </row>
    <row r="642" spans="2:25" x14ac:dyDescent="0.25">
      <c r="B642" t="s">
        <v>21</v>
      </c>
      <c r="D642">
        <v>22034006</v>
      </c>
      <c r="E642" s="1">
        <v>44778</v>
      </c>
      <c r="F642" s="1">
        <v>44763</v>
      </c>
      <c r="I642" s="1">
        <v>44805</v>
      </c>
      <c r="J642" s="1">
        <v>44778</v>
      </c>
      <c r="L642" t="s">
        <v>11</v>
      </c>
      <c r="M642">
        <f>YEAR(Tableau1[[#This Row],[Enregistré le]])</f>
        <v>2022</v>
      </c>
      <c r="N642" s="9" t="str">
        <f t="shared" si="11"/>
        <v>Réponse</v>
      </c>
      <c r="O642" s="9">
        <f>Tableau1[[#This Row],[Attribué le]]-Tableau1[[#This Row],[Enregistré le]]</f>
        <v>0</v>
      </c>
      <c r="P642" s="3" t="str">
        <f>IF(Tableau1[[#This Row],[ATTRIBUTION]]="Appui","15",IF(Tableau1[[#This Row],[ATTRIBUTION]]="Réponse","30","0"))</f>
        <v>30</v>
      </c>
      <c r="Q642" s="9" t="str">
        <f>IF(OR((Tableau1[[#This Row],[Traité le]]&gt;0),(Tableau1[[#This Row],[A/R envoyé le]]&gt;0)),"TRAITE","NON TRAITE")</f>
        <v>TRAITE</v>
      </c>
      <c r="R642" s="9" t="str">
        <f>IF(AND(Tableau1[[#This Row],[ATTRIBUTION]]="Réponse",Tableau1[[#This Row],[A/R envoyé le]]&gt;0),"OUI"," ")</f>
        <v xml:space="preserve"> </v>
      </c>
      <c r="S64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27</v>
      </c>
      <c r="T642" s="9">
        <f>IF(Tableau1[[#This Row],[STATUT DE REPONSE]]="TRAITE",MAX(0,Tableau1[[#This Row],[DELAI DE TRAITEMENT]]-Tableau1[[#This Row],[DELAI DE REPONSE]]),$X$1-Tableau1[[#This Row],[Enregistré le]])</f>
        <v>0</v>
      </c>
      <c r="U642" s="9" t="str">
        <f>IF(Tableau1[[#This Row],[DELAI DE SOUFFRANCE]]&gt;0,"Non conforme","Conforme")</f>
        <v>Conforme</v>
      </c>
      <c r="V642" s="9" t="str">
        <f>IF(Tableau1[[#This Row],[Type de courrier]]="Réclamation","Réclamation","")</f>
        <v/>
      </c>
      <c r="W642" s="4"/>
      <c r="X642"/>
      <c r="Y642"/>
    </row>
    <row r="643" spans="2:25" x14ac:dyDescent="0.25">
      <c r="B643" t="s">
        <v>21</v>
      </c>
      <c r="D643">
        <v>22034663</v>
      </c>
      <c r="E643" s="1">
        <v>44785</v>
      </c>
      <c r="F643" s="1">
        <v>44785</v>
      </c>
      <c r="I643" s="1">
        <v>44785</v>
      </c>
      <c r="J643" s="1">
        <v>44785</v>
      </c>
      <c r="L643" t="s">
        <v>11</v>
      </c>
      <c r="M643">
        <f>YEAR(Tableau1[[#This Row],[Enregistré le]])</f>
        <v>2022</v>
      </c>
      <c r="N643" s="9" t="str">
        <f t="shared" si="11"/>
        <v>Réponse</v>
      </c>
      <c r="O643" s="9">
        <f>Tableau1[[#This Row],[Attribué le]]-Tableau1[[#This Row],[Enregistré le]]</f>
        <v>0</v>
      </c>
      <c r="P643" s="3" t="str">
        <f>IF(Tableau1[[#This Row],[ATTRIBUTION]]="Appui","15",IF(Tableau1[[#This Row],[ATTRIBUTION]]="Réponse","30","0"))</f>
        <v>30</v>
      </c>
      <c r="Q643" s="9" t="str">
        <f>IF(OR((Tableau1[[#This Row],[Traité le]]&gt;0),(Tableau1[[#This Row],[A/R envoyé le]]&gt;0)),"TRAITE","NON TRAITE")</f>
        <v>TRAITE</v>
      </c>
      <c r="R643" s="9" t="str">
        <f>IF(AND(Tableau1[[#This Row],[ATTRIBUTION]]="Réponse",Tableau1[[#This Row],[A/R envoyé le]]&gt;0),"OUI"," ")</f>
        <v xml:space="preserve"> </v>
      </c>
      <c r="S64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643" s="9">
        <f>IF(Tableau1[[#This Row],[STATUT DE REPONSE]]="TRAITE",MAX(0,Tableau1[[#This Row],[DELAI DE TRAITEMENT]]-Tableau1[[#This Row],[DELAI DE REPONSE]]),$X$1-Tableau1[[#This Row],[Enregistré le]])</f>
        <v>0</v>
      </c>
      <c r="U643" s="9" t="str">
        <f>IF(Tableau1[[#This Row],[DELAI DE SOUFFRANCE]]&gt;0,"Non conforme","Conforme")</f>
        <v>Conforme</v>
      </c>
      <c r="V643" s="9" t="str">
        <f>IF(Tableau1[[#This Row],[Type de courrier]]="Réclamation","Réclamation","")</f>
        <v/>
      </c>
      <c r="W643" s="4"/>
      <c r="X643"/>
      <c r="Y643"/>
    </row>
    <row r="644" spans="2:25" x14ac:dyDescent="0.25">
      <c r="B644" t="s">
        <v>21</v>
      </c>
      <c r="D644">
        <v>22034685</v>
      </c>
      <c r="E644" s="1">
        <v>44785</v>
      </c>
      <c r="F644" s="1">
        <v>44777</v>
      </c>
      <c r="I644" s="1">
        <v>44805</v>
      </c>
      <c r="J644" s="1">
        <v>44909</v>
      </c>
      <c r="L644" t="s">
        <v>11</v>
      </c>
      <c r="M644">
        <f>YEAR(Tableau1[[#This Row],[Enregistré le]])</f>
        <v>2022</v>
      </c>
      <c r="N644" s="9" t="str">
        <f t="shared" si="11"/>
        <v>Réponse</v>
      </c>
      <c r="O644" s="9">
        <f>Tableau1[[#This Row],[Attribué le]]-Tableau1[[#This Row],[Enregistré le]]</f>
        <v>124</v>
      </c>
      <c r="P644" s="3" t="str">
        <f>IF(Tableau1[[#This Row],[ATTRIBUTION]]="Appui","15",IF(Tableau1[[#This Row],[ATTRIBUTION]]="Réponse","30","0"))</f>
        <v>30</v>
      </c>
      <c r="Q644" s="9" t="str">
        <f>IF(OR((Tableau1[[#This Row],[Traité le]]&gt;0),(Tableau1[[#This Row],[A/R envoyé le]]&gt;0)),"TRAITE","NON TRAITE")</f>
        <v>TRAITE</v>
      </c>
      <c r="R644" s="9" t="str">
        <f>IF(AND(Tableau1[[#This Row],[ATTRIBUTION]]="Réponse",Tableau1[[#This Row],[A/R envoyé le]]&gt;0),"OUI"," ")</f>
        <v xml:space="preserve"> </v>
      </c>
      <c r="S64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20</v>
      </c>
      <c r="T644" s="9">
        <f>IF(Tableau1[[#This Row],[STATUT DE REPONSE]]="TRAITE",MAX(0,Tableau1[[#This Row],[DELAI DE TRAITEMENT]]-Tableau1[[#This Row],[DELAI DE REPONSE]]),$X$1-Tableau1[[#This Row],[Enregistré le]])</f>
        <v>0</v>
      </c>
      <c r="U644" s="9" t="str">
        <f>IF(Tableau1[[#This Row],[DELAI DE SOUFFRANCE]]&gt;0,"Non conforme","Conforme")</f>
        <v>Conforme</v>
      </c>
      <c r="V644" s="9" t="str">
        <f>IF(Tableau1[[#This Row],[Type de courrier]]="Réclamation","Réclamation","")</f>
        <v/>
      </c>
      <c r="W644" s="4"/>
      <c r="X644"/>
      <c r="Y644"/>
    </row>
    <row r="645" spans="2:25" x14ac:dyDescent="0.25">
      <c r="B645" t="s">
        <v>21</v>
      </c>
      <c r="D645">
        <v>22034686</v>
      </c>
      <c r="E645" s="1">
        <v>44785</v>
      </c>
      <c r="F645" s="1">
        <v>44776</v>
      </c>
      <c r="I645" s="1">
        <v>44785</v>
      </c>
      <c r="J645" s="1">
        <v>44790</v>
      </c>
      <c r="L645" t="s">
        <v>32</v>
      </c>
      <c r="M645">
        <f>YEAR(Tableau1[[#This Row],[Enregistré le]])</f>
        <v>2022</v>
      </c>
      <c r="N645" s="9" t="str">
        <f t="shared" si="11"/>
        <v>Info</v>
      </c>
      <c r="O645" s="9">
        <f>Tableau1[[#This Row],[Attribué le]]-Tableau1[[#This Row],[Enregistré le]]</f>
        <v>5</v>
      </c>
      <c r="P645" s="3" t="str">
        <f>IF(Tableau1[[#This Row],[ATTRIBUTION]]="Appui","15",IF(Tableau1[[#This Row],[ATTRIBUTION]]="Réponse","30","0"))</f>
        <v>0</v>
      </c>
      <c r="Q645" s="9" t="str">
        <f>IF(OR((Tableau1[[#This Row],[Traité le]]&gt;0),(Tableau1[[#This Row],[A/R envoyé le]]&gt;0)),"TRAITE","NON TRAITE")</f>
        <v>TRAITE</v>
      </c>
      <c r="R645" s="9" t="str">
        <f>IF(AND(Tableau1[[#This Row],[ATTRIBUTION]]="Réponse",Tableau1[[#This Row],[A/R envoyé le]]&gt;0),"OUI"," ")</f>
        <v xml:space="preserve"> </v>
      </c>
      <c r="S64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645" s="9">
        <f>IF(Tableau1[[#This Row],[STATUT DE REPONSE]]="TRAITE",MAX(0,Tableau1[[#This Row],[DELAI DE TRAITEMENT]]-Tableau1[[#This Row],[DELAI DE REPONSE]]),$X$1-Tableau1[[#This Row],[Enregistré le]])</f>
        <v>0</v>
      </c>
      <c r="U645" s="9" t="str">
        <f>IF(Tableau1[[#This Row],[DELAI DE SOUFFRANCE]]&gt;0,"Non conforme","Conforme")</f>
        <v>Conforme</v>
      </c>
      <c r="V645" s="9" t="str">
        <f>IF(Tableau1[[#This Row],[Type de courrier]]="Réclamation","Réclamation","")</f>
        <v/>
      </c>
      <c r="W645" s="4"/>
      <c r="X645"/>
      <c r="Y645"/>
    </row>
    <row r="646" spans="2:25" x14ac:dyDescent="0.25">
      <c r="B646" t="s">
        <v>21</v>
      </c>
      <c r="D646">
        <v>22035087</v>
      </c>
      <c r="E646" s="1">
        <v>44791</v>
      </c>
      <c r="F646" s="1">
        <v>44791</v>
      </c>
      <c r="I646" s="1">
        <v>44818</v>
      </c>
      <c r="J646" s="1">
        <v>44796</v>
      </c>
      <c r="L646" t="s">
        <v>11</v>
      </c>
      <c r="M646">
        <f>YEAR(Tableau1[[#This Row],[Enregistré le]])</f>
        <v>2022</v>
      </c>
      <c r="N646" s="9" t="str">
        <f t="shared" si="11"/>
        <v>Réponse</v>
      </c>
      <c r="O646" s="9">
        <f>Tableau1[[#This Row],[Attribué le]]-Tableau1[[#This Row],[Enregistré le]]</f>
        <v>5</v>
      </c>
      <c r="P646" s="3" t="str">
        <f>IF(Tableau1[[#This Row],[ATTRIBUTION]]="Appui","15",IF(Tableau1[[#This Row],[ATTRIBUTION]]="Réponse","30","0"))</f>
        <v>30</v>
      </c>
      <c r="Q646" s="9" t="str">
        <f>IF(OR((Tableau1[[#This Row],[Traité le]]&gt;0),(Tableau1[[#This Row],[A/R envoyé le]]&gt;0)),"TRAITE","NON TRAITE")</f>
        <v>TRAITE</v>
      </c>
      <c r="R646" s="9" t="str">
        <f>IF(AND(Tableau1[[#This Row],[ATTRIBUTION]]="Réponse",Tableau1[[#This Row],[A/R envoyé le]]&gt;0),"OUI"," ")</f>
        <v xml:space="preserve"> </v>
      </c>
      <c r="S64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22</v>
      </c>
      <c r="T646" s="9">
        <f>IF(Tableau1[[#This Row],[STATUT DE REPONSE]]="TRAITE",MAX(0,Tableau1[[#This Row],[DELAI DE TRAITEMENT]]-Tableau1[[#This Row],[DELAI DE REPONSE]]),$X$1-Tableau1[[#This Row],[Enregistré le]])</f>
        <v>0</v>
      </c>
      <c r="U646" s="9" t="str">
        <f>IF(Tableau1[[#This Row],[DELAI DE SOUFFRANCE]]&gt;0,"Non conforme","Conforme")</f>
        <v>Conforme</v>
      </c>
      <c r="V646" s="9" t="str">
        <f>IF(Tableau1[[#This Row],[Type de courrier]]="Réclamation","Réclamation","")</f>
        <v/>
      </c>
      <c r="W646" s="4"/>
      <c r="X646"/>
      <c r="Y646"/>
    </row>
    <row r="647" spans="2:25" x14ac:dyDescent="0.25">
      <c r="B647" t="s">
        <v>21</v>
      </c>
      <c r="D647">
        <v>22035465</v>
      </c>
      <c r="E647" s="1">
        <v>44796</v>
      </c>
      <c r="F647" s="1">
        <v>44795</v>
      </c>
      <c r="G647" s="1">
        <v>44798</v>
      </c>
      <c r="I647" s="1">
        <v>44802</v>
      </c>
      <c r="J647" s="1">
        <v>44796</v>
      </c>
      <c r="L647" t="s">
        <v>11</v>
      </c>
      <c r="M647">
        <f>YEAR(Tableau1[[#This Row],[Enregistré le]])</f>
        <v>2022</v>
      </c>
      <c r="N647" s="9" t="str">
        <f t="shared" si="11"/>
        <v>Réponse</v>
      </c>
      <c r="O647" s="9">
        <f>Tableau1[[#This Row],[Attribué le]]-Tableau1[[#This Row],[Enregistré le]]</f>
        <v>0</v>
      </c>
      <c r="P647" s="3" t="str">
        <f>IF(Tableau1[[#This Row],[ATTRIBUTION]]="Appui","15",IF(Tableau1[[#This Row],[ATTRIBUTION]]="Réponse","30","0"))</f>
        <v>30</v>
      </c>
      <c r="Q647" s="9" t="str">
        <f>IF(OR((Tableau1[[#This Row],[Traité le]]&gt;0),(Tableau1[[#This Row],[A/R envoyé le]]&gt;0)),"TRAITE","NON TRAITE")</f>
        <v>TRAITE</v>
      </c>
      <c r="R647" s="9" t="str">
        <f>IF(AND(Tableau1[[#This Row],[ATTRIBUTION]]="Réponse",Tableau1[[#This Row],[A/R envoyé le]]&gt;0),"OUI"," ")</f>
        <v>OUI</v>
      </c>
      <c r="S64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</v>
      </c>
      <c r="T647" s="9">
        <f>IF(Tableau1[[#This Row],[STATUT DE REPONSE]]="TRAITE",MAX(0,Tableau1[[#This Row],[DELAI DE TRAITEMENT]]-Tableau1[[#This Row],[DELAI DE REPONSE]]),$X$1-Tableau1[[#This Row],[Enregistré le]])</f>
        <v>0</v>
      </c>
      <c r="U647" s="9" t="str">
        <f>IF(Tableau1[[#This Row],[DELAI DE SOUFFRANCE]]&gt;0,"Non conforme","Conforme")</f>
        <v>Conforme</v>
      </c>
      <c r="V647" s="9" t="str">
        <f>IF(Tableau1[[#This Row],[Type de courrier]]="Réclamation","Réclamation","")</f>
        <v/>
      </c>
      <c r="W647" s="4"/>
      <c r="X647"/>
      <c r="Y647"/>
    </row>
    <row r="648" spans="2:25" x14ac:dyDescent="0.25">
      <c r="B648" t="s">
        <v>21</v>
      </c>
      <c r="D648">
        <v>22035620</v>
      </c>
      <c r="E648" s="1">
        <v>44798</v>
      </c>
      <c r="F648" s="1">
        <v>44797</v>
      </c>
      <c r="I648" s="1">
        <v>44818</v>
      </c>
      <c r="J648" s="1">
        <v>44798</v>
      </c>
      <c r="L648" t="s">
        <v>11</v>
      </c>
      <c r="M648">
        <f>YEAR(Tableau1[[#This Row],[Enregistré le]])</f>
        <v>2022</v>
      </c>
      <c r="N648" s="9" t="str">
        <f t="shared" si="11"/>
        <v>Réponse</v>
      </c>
      <c r="O648" s="9">
        <f>Tableau1[[#This Row],[Attribué le]]-Tableau1[[#This Row],[Enregistré le]]</f>
        <v>0</v>
      </c>
      <c r="P648" s="3" t="str">
        <f>IF(Tableau1[[#This Row],[ATTRIBUTION]]="Appui","15",IF(Tableau1[[#This Row],[ATTRIBUTION]]="Réponse","30","0"))</f>
        <v>30</v>
      </c>
      <c r="Q648" s="9" t="str">
        <f>IF(OR((Tableau1[[#This Row],[Traité le]]&gt;0),(Tableau1[[#This Row],[A/R envoyé le]]&gt;0)),"TRAITE","NON TRAITE")</f>
        <v>TRAITE</v>
      </c>
      <c r="R648" s="9" t="str">
        <f>IF(AND(Tableau1[[#This Row],[ATTRIBUTION]]="Réponse",Tableau1[[#This Row],[A/R envoyé le]]&gt;0),"OUI"," ")</f>
        <v xml:space="preserve"> </v>
      </c>
      <c r="S64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20</v>
      </c>
      <c r="T648" s="9">
        <f>IF(Tableau1[[#This Row],[STATUT DE REPONSE]]="TRAITE",MAX(0,Tableau1[[#This Row],[DELAI DE TRAITEMENT]]-Tableau1[[#This Row],[DELAI DE REPONSE]]),$X$1-Tableau1[[#This Row],[Enregistré le]])</f>
        <v>0</v>
      </c>
      <c r="U648" s="9" t="str">
        <f>IF(Tableau1[[#This Row],[DELAI DE SOUFFRANCE]]&gt;0,"Non conforme","Conforme")</f>
        <v>Conforme</v>
      </c>
      <c r="V648" s="9" t="str">
        <f>IF(Tableau1[[#This Row],[Type de courrier]]="Réclamation","Réclamation","")</f>
        <v/>
      </c>
      <c r="W648" s="4"/>
      <c r="X648"/>
      <c r="Y648"/>
    </row>
    <row r="649" spans="2:25" x14ac:dyDescent="0.25">
      <c r="B649" t="s">
        <v>21</v>
      </c>
      <c r="D649">
        <v>22035626</v>
      </c>
      <c r="E649" s="1">
        <v>44798</v>
      </c>
      <c r="F649" s="1">
        <v>44797</v>
      </c>
      <c r="I649" s="1">
        <v>44855</v>
      </c>
      <c r="J649" s="1">
        <v>44837</v>
      </c>
      <c r="L649" t="s">
        <v>11</v>
      </c>
      <c r="M649">
        <f>YEAR(Tableau1[[#This Row],[Enregistré le]])</f>
        <v>2022</v>
      </c>
      <c r="N649" s="9" t="str">
        <f t="shared" si="11"/>
        <v>Réponse</v>
      </c>
      <c r="O649" s="9">
        <f>Tableau1[[#This Row],[Attribué le]]-Tableau1[[#This Row],[Enregistré le]]</f>
        <v>39</v>
      </c>
      <c r="P649" s="3" t="str">
        <f>IF(Tableau1[[#This Row],[ATTRIBUTION]]="Appui","15",IF(Tableau1[[#This Row],[ATTRIBUTION]]="Réponse","30","0"))</f>
        <v>30</v>
      </c>
      <c r="Q649" s="9" t="str">
        <f>IF(OR((Tableau1[[#This Row],[Traité le]]&gt;0),(Tableau1[[#This Row],[A/R envoyé le]]&gt;0)),"TRAITE","NON TRAITE")</f>
        <v>TRAITE</v>
      </c>
      <c r="R649" s="9" t="str">
        <f>IF(AND(Tableau1[[#This Row],[ATTRIBUTION]]="Réponse",Tableau1[[#This Row],[A/R envoyé le]]&gt;0),"OUI"," ")</f>
        <v xml:space="preserve"> </v>
      </c>
      <c r="S64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18</v>
      </c>
      <c r="T649" s="9">
        <f>IF(Tableau1[[#This Row],[STATUT DE REPONSE]]="TRAITE",MAX(0,Tableau1[[#This Row],[DELAI DE TRAITEMENT]]-Tableau1[[#This Row],[DELAI DE REPONSE]]),$X$1-Tableau1[[#This Row],[Enregistré le]])</f>
        <v>0</v>
      </c>
      <c r="U649" s="9" t="str">
        <f>IF(Tableau1[[#This Row],[DELAI DE SOUFFRANCE]]&gt;0,"Non conforme","Conforme")</f>
        <v>Conforme</v>
      </c>
      <c r="V649" s="9" t="str">
        <f>IF(Tableau1[[#This Row],[Type de courrier]]="Réclamation","Réclamation","")</f>
        <v/>
      </c>
      <c r="W649" s="4"/>
      <c r="X649"/>
      <c r="Y649"/>
    </row>
    <row r="650" spans="2:25" x14ac:dyDescent="0.25">
      <c r="B650" t="s">
        <v>21</v>
      </c>
      <c r="D650">
        <v>22035852</v>
      </c>
      <c r="E650" s="1">
        <v>44799</v>
      </c>
      <c r="F650" s="1">
        <v>44795</v>
      </c>
      <c r="I650" s="1">
        <v>44811</v>
      </c>
      <c r="J650" s="1">
        <v>44838</v>
      </c>
      <c r="L650" t="s">
        <v>32</v>
      </c>
      <c r="M650">
        <f>YEAR(Tableau1[[#This Row],[Enregistré le]])</f>
        <v>2022</v>
      </c>
      <c r="N650" s="9" t="str">
        <f t="shared" si="11"/>
        <v>Info</v>
      </c>
      <c r="O650" s="9">
        <f>Tableau1[[#This Row],[Attribué le]]-Tableau1[[#This Row],[Enregistré le]]</f>
        <v>39</v>
      </c>
      <c r="P650" s="3" t="str">
        <f>IF(Tableau1[[#This Row],[ATTRIBUTION]]="Appui","15",IF(Tableau1[[#This Row],[ATTRIBUTION]]="Réponse","30","0"))</f>
        <v>0</v>
      </c>
      <c r="Q650" s="9" t="str">
        <f>IF(OR((Tableau1[[#This Row],[Traité le]]&gt;0),(Tableau1[[#This Row],[A/R envoyé le]]&gt;0)),"TRAITE","NON TRAITE")</f>
        <v>TRAITE</v>
      </c>
      <c r="R650" s="9" t="str">
        <f>IF(AND(Tableau1[[#This Row],[ATTRIBUTION]]="Réponse",Tableau1[[#This Row],[A/R envoyé le]]&gt;0),"OUI"," ")</f>
        <v xml:space="preserve"> </v>
      </c>
      <c r="S65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12</v>
      </c>
      <c r="T650" s="9">
        <f>IF(Tableau1[[#This Row],[STATUT DE REPONSE]]="TRAITE",MAX(0,Tableau1[[#This Row],[DELAI DE TRAITEMENT]]-Tableau1[[#This Row],[DELAI DE REPONSE]]),$X$1-Tableau1[[#This Row],[Enregistré le]])</f>
        <v>12</v>
      </c>
      <c r="U650" s="9" t="str">
        <f>IF(Tableau1[[#This Row],[DELAI DE SOUFFRANCE]]&gt;0,"Non conforme","Conforme")</f>
        <v>Non conforme</v>
      </c>
      <c r="V650" s="9" t="str">
        <f>IF(Tableau1[[#This Row],[Type de courrier]]="Réclamation","Réclamation","")</f>
        <v/>
      </c>
      <c r="W650" s="4"/>
      <c r="X650"/>
      <c r="Y650"/>
    </row>
    <row r="651" spans="2:25" x14ac:dyDescent="0.25">
      <c r="B651" t="s">
        <v>21</v>
      </c>
      <c r="D651">
        <v>22036305</v>
      </c>
      <c r="E651" s="1">
        <v>44804</v>
      </c>
      <c r="F651" s="1">
        <v>44795</v>
      </c>
      <c r="I651" s="1">
        <v>44812</v>
      </c>
      <c r="J651" s="1">
        <v>44804</v>
      </c>
      <c r="L651" t="s">
        <v>12</v>
      </c>
      <c r="M651">
        <f>YEAR(Tableau1[[#This Row],[Enregistré le]])</f>
        <v>2022</v>
      </c>
      <c r="N651" s="9" t="str">
        <f t="shared" si="11"/>
        <v>Réponse</v>
      </c>
      <c r="O651" s="9">
        <f>Tableau1[[#This Row],[Attribué le]]-Tableau1[[#This Row],[Enregistré le]]</f>
        <v>0</v>
      </c>
      <c r="P651" s="3" t="str">
        <f>IF(Tableau1[[#This Row],[ATTRIBUTION]]="Appui","15",IF(Tableau1[[#This Row],[ATTRIBUTION]]="Réponse","30","0"))</f>
        <v>30</v>
      </c>
      <c r="Q651" s="9" t="str">
        <f>IF(OR((Tableau1[[#This Row],[Traité le]]&gt;0),(Tableau1[[#This Row],[A/R envoyé le]]&gt;0)),"TRAITE","NON TRAITE")</f>
        <v>TRAITE</v>
      </c>
      <c r="R651" s="9" t="str">
        <f>IF(AND(Tableau1[[#This Row],[ATTRIBUTION]]="Réponse",Tableau1[[#This Row],[A/R envoyé le]]&gt;0),"OUI"," ")</f>
        <v xml:space="preserve"> </v>
      </c>
      <c r="S65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</v>
      </c>
      <c r="T651" s="9">
        <f>IF(Tableau1[[#This Row],[STATUT DE REPONSE]]="TRAITE",MAX(0,Tableau1[[#This Row],[DELAI DE TRAITEMENT]]-Tableau1[[#This Row],[DELAI DE REPONSE]]),$X$1-Tableau1[[#This Row],[Enregistré le]])</f>
        <v>0</v>
      </c>
      <c r="U651" s="9" t="str">
        <f>IF(Tableau1[[#This Row],[DELAI DE SOUFFRANCE]]&gt;0,"Non conforme","Conforme")</f>
        <v>Conforme</v>
      </c>
      <c r="V651" s="9" t="str">
        <f>IF(Tableau1[[#This Row],[Type de courrier]]="Réclamation","Réclamation","")</f>
        <v/>
      </c>
      <c r="W651" s="4"/>
      <c r="X651"/>
      <c r="Y651"/>
    </row>
    <row r="652" spans="2:25" x14ac:dyDescent="0.25">
      <c r="B652" t="s">
        <v>21</v>
      </c>
      <c r="D652">
        <v>22036306</v>
      </c>
      <c r="E652" s="1">
        <v>44804</v>
      </c>
      <c r="F652" s="1">
        <v>44796</v>
      </c>
      <c r="I652" s="1">
        <v>44810</v>
      </c>
      <c r="J652" s="1">
        <v>44804</v>
      </c>
      <c r="L652" t="s">
        <v>11</v>
      </c>
      <c r="M652">
        <f>YEAR(Tableau1[[#This Row],[Enregistré le]])</f>
        <v>2022</v>
      </c>
      <c r="N652" s="9" t="str">
        <f t="shared" si="11"/>
        <v>Réponse</v>
      </c>
      <c r="O652" s="9">
        <f>Tableau1[[#This Row],[Attribué le]]-Tableau1[[#This Row],[Enregistré le]]</f>
        <v>0</v>
      </c>
      <c r="P652" s="3" t="str">
        <f>IF(Tableau1[[#This Row],[ATTRIBUTION]]="Appui","15",IF(Tableau1[[#This Row],[ATTRIBUTION]]="Réponse","30","0"))</f>
        <v>30</v>
      </c>
      <c r="Q652" s="9" t="str">
        <f>IF(OR((Tableau1[[#This Row],[Traité le]]&gt;0),(Tableau1[[#This Row],[A/R envoyé le]]&gt;0)),"TRAITE","NON TRAITE")</f>
        <v>TRAITE</v>
      </c>
      <c r="R652" s="9" t="str">
        <f>IF(AND(Tableau1[[#This Row],[ATTRIBUTION]]="Réponse",Tableau1[[#This Row],[A/R envoyé le]]&gt;0),"OUI"," ")</f>
        <v xml:space="preserve"> </v>
      </c>
      <c r="S65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</v>
      </c>
      <c r="T652" s="9">
        <f>IF(Tableau1[[#This Row],[STATUT DE REPONSE]]="TRAITE",MAX(0,Tableau1[[#This Row],[DELAI DE TRAITEMENT]]-Tableau1[[#This Row],[DELAI DE REPONSE]]),$X$1-Tableau1[[#This Row],[Enregistré le]])</f>
        <v>0</v>
      </c>
      <c r="U652" s="9" t="str">
        <f>IF(Tableau1[[#This Row],[DELAI DE SOUFFRANCE]]&gt;0,"Non conforme","Conforme")</f>
        <v>Conforme</v>
      </c>
      <c r="V652" s="9" t="str">
        <f>IF(Tableau1[[#This Row],[Type de courrier]]="Réclamation","Réclamation","")</f>
        <v/>
      </c>
      <c r="W652" s="4"/>
      <c r="X652"/>
      <c r="Y652"/>
    </row>
    <row r="653" spans="2:25" x14ac:dyDescent="0.25">
      <c r="B653" t="s">
        <v>21</v>
      </c>
      <c r="D653">
        <v>22036519</v>
      </c>
      <c r="E653" s="1">
        <v>44805</v>
      </c>
      <c r="F653" s="1">
        <v>44762</v>
      </c>
      <c r="I653" s="1">
        <v>44818</v>
      </c>
      <c r="J653" s="1">
        <v>44805</v>
      </c>
      <c r="L653" t="s">
        <v>11</v>
      </c>
      <c r="M653">
        <f>YEAR(Tableau1[[#This Row],[Enregistré le]])</f>
        <v>2022</v>
      </c>
      <c r="N653" s="9" t="str">
        <f t="shared" si="11"/>
        <v>Réponse</v>
      </c>
      <c r="O653" s="9">
        <f>Tableau1[[#This Row],[Attribué le]]-Tableau1[[#This Row],[Enregistré le]]</f>
        <v>0</v>
      </c>
      <c r="P653" s="3" t="str">
        <f>IF(Tableau1[[#This Row],[ATTRIBUTION]]="Appui","15",IF(Tableau1[[#This Row],[ATTRIBUTION]]="Réponse","30","0"))</f>
        <v>30</v>
      </c>
      <c r="Q653" s="9" t="str">
        <f>IF(OR((Tableau1[[#This Row],[Traité le]]&gt;0),(Tableau1[[#This Row],[A/R envoyé le]]&gt;0)),"TRAITE","NON TRAITE")</f>
        <v>TRAITE</v>
      </c>
      <c r="R653" s="9" t="str">
        <f>IF(AND(Tableau1[[#This Row],[ATTRIBUTION]]="Réponse",Tableau1[[#This Row],[A/R envoyé le]]&gt;0),"OUI"," ")</f>
        <v xml:space="preserve"> </v>
      </c>
      <c r="S65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13</v>
      </c>
      <c r="T653" s="9">
        <f>IF(Tableau1[[#This Row],[STATUT DE REPONSE]]="TRAITE",MAX(0,Tableau1[[#This Row],[DELAI DE TRAITEMENT]]-Tableau1[[#This Row],[DELAI DE REPONSE]]),$X$1-Tableau1[[#This Row],[Enregistré le]])</f>
        <v>0</v>
      </c>
      <c r="U653" s="9" t="str">
        <f>IF(Tableau1[[#This Row],[DELAI DE SOUFFRANCE]]&gt;0,"Non conforme","Conforme")</f>
        <v>Conforme</v>
      </c>
      <c r="V653" s="9" t="str">
        <f>IF(Tableau1[[#This Row],[Type de courrier]]="Réclamation","Réclamation","")</f>
        <v/>
      </c>
      <c r="W653" s="4"/>
      <c r="X653"/>
      <c r="Y653"/>
    </row>
    <row r="654" spans="2:25" x14ac:dyDescent="0.25">
      <c r="B654" t="s">
        <v>21</v>
      </c>
      <c r="D654">
        <v>22036713</v>
      </c>
      <c r="E654" s="1">
        <v>44806</v>
      </c>
      <c r="F654" s="1">
        <v>44805</v>
      </c>
      <c r="I654" s="1">
        <v>44809</v>
      </c>
      <c r="J654" s="1">
        <v>44806</v>
      </c>
      <c r="L654" t="s">
        <v>11</v>
      </c>
      <c r="M654">
        <f>YEAR(Tableau1[[#This Row],[Enregistré le]])</f>
        <v>2022</v>
      </c>
      <c r="N654" s="9" t="str">
        <f t="shared" si="11"/>
        <v>Réponse</v>
      </c>
      <c r="O654" s="9">
        <f>Tableau1[[#This Row],[Attribué le]]-Tableau1[[#This Row],[Enregistré le]]</f>
        <v>0</v>
      </c>
      <c r="P654" s="3" t="str">
        <f>IF(Tableau1[[#This Row],[ATTRIBUTION]]="Appui","15",IF(Tableau1[[#This Row],[ATTRIBUTION]]="Réponse","30","0"))</f>
        <v>30</v>
      </c>
      <c r="Q654" s="9" t="str">
        <f>IF(OR((Tableau1[[#This Row],[Traité le]]&gt;0),(Tableau1[[#This Row],[A/R envoyé le]]&gt;0)),"TRAITE","NON TRAITE")</f>
        <v>TRAITE</v>
      </c>
      <c r="R654" s="9" t="str">
        <f>IF(AND(Tableau1[[#This Row],[ATTRIBUTION]]="Réponse",Tableau1[[#This Row],[A/R envoyé le]]&gt;0),"OUI"," ")</f>
        <v xml:space="preserve"> </v>
      </c>
      <c r="S65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</v>
      </c>
      <c r="T654" s="9">
        <f>IF(Tableau1[[#This Row],[STATUT DE REPONSE]]="TRAITE",MAX(0,Tableau1[[#This Row],[DELAI DE TRAITEMENT]]-Tableau1[[#This Row],[DELAI DE REPONSE]]),$X$1-Tableau1[[#This Row],[Enregistré le]])</f>
        <v>0</v>
      </c>
      <c r="U654" s="9" t="str">
        <f>IF(Tableau1[[#This Row],[DELAI DE SOUFFRANCE]]&gt;0,"Non conforme","Conforme")</f>
        <v>Conforme</v>
      </c>
      <c r="V654" s="9" t="str">
        <f>IF(Tableau1[[#This Row],[Type de courrier]]="Réclamation","Réclamation","")</f>
        <v/>
      </c>
      <c r="W654" s="4"/>
      <c r="X654"/>
      <c r="Y654"/>
    </row>
    <row r="655" spans="2:25" x14ac:dyDescent="0.25">
      <c r="B655" t="s">
        <v>21</v>
      </c>
      <c r="D655">
        <v>22037348</v>
      </c>
      <c r="E655" s="1">
        <v>44811</v>
      </c>
      <c r="F655" s="1">
        <v>44811</v>
      </c>
      <c r="I655" s="1">
        <v>44911</v>
      </c>
      <c r="J655" s="1">
        <v>44911</v>
      </c>
      <c r="L655" t="s">
        <v>11</v>
      </c>
      <c r="M655">
        <f>YEAR(Tableau1[[#This Row],[Enregistré le]])</f>
        <v>2022</v>
      </c>
      <c r="N655" s="9" t="str">
        <f t="shared" si="11"/>
        <v>Réponse</v>
      </c>
      <c r="O655" s="9">
        <f>Tableau1[[#This Row],[Attribué le]]-Tableau1[[#This Row],[Enregistré le]]</f>
        <v>100</v>
      </c>
      <c r="P655" s="3" t="str">
        <f>IF(Tableau1[[#This Row],[ATTRIBUTION]]="Appui","15",IF(Tableau1[[#This Row],[ATTRIBUTION]]="Réponse","30","0"))</f>
        <v>30</v>
      </c>
      <c r="Q655" s="9" t="str">
        <f>IF(OR((Tableau1[[#This Row],[Traité le]]&gt;0),(Tableau1[[#This Row],[A/R envoyé le]]&gt;0)),"TRAITE","NON TRAITE")</f>
        <v>TRAITE</v>
      </c>
      <c r="R655" s="9" t="str">
        <f>IF(AND(Tableau1[[#This Row],[ATTRIBUTION]]="Réponse",Tableau1[[#This Row],[A/R envoyé le]]&gt;0),"OUI"," ")</f>
        <v xml:space="preserve"> </v>
      </c>
      <c r="S65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100</v>
      </c>
      <c r="T655" s="9">
        <f>IF(Tableau1[[#This Row],[STATUT DE REPONSE]]="TRAITE",MAX(0,Tableau1[[#This Row],[DELAI DE TRAITEMENT]]-Tableau1[[#This Row],[DELAI DE REPONSE]]),$X$1-Tableau1[[#This Row],[Enregistré le]])</f>
        <v>70</v>
      </c>
      <c r="U655" s="9" t="str">
        <f>IF(Tableau1[[#This Row],[DELAI DE SOUFFRANCE]]&gt;0,"Non conforme","Conforme")</f>
        <v>Non conforme</v>
      </c>
      <c r="V655" s="9" t="str">
        <f>IF(Tableau1[[#This Row],[Type de courrier]]="Réclamation","Réclamation","")</f>
        <v/>
      </c>
      <c r="W655" s="4"/>
      <c r="X655"/>
      <c r="Y655"/>
    </row>
    <row r="656" spans="2:25" x14ac:dyDescent="0.25">
      <c r="B656" t="s">
        <v>21</v>
      </c>
      <c r="D656">
        <v>22037405</v>
      </c>
      <c r="E656" s="1">
        <v>44811</v>
      </c>
      <c r="F656" s="1">
        <v>44811</v>
      </c>
      <c r="I656" s="1">
        <v>44845</v>
      </c>
      <c r="J656" s="1">
        <v>44817</v>
      </c>
      <c r="L656" t="s">
        <v>11</v>
      </c>
      <c r="M656">
        <f>YEAR(Tableau1[[#This Row],[Enregistré le]])</f>
        <v>2022</v>
      </c>
      <c r="N656" s="9" t="str">
        <f t="shared" si="11"/>
        <v>Réponse</v>
      </c>
      <c r="O656" s="9">
        <f>Tableau1[[#This Row],[Attribué le]]-Tableau1[[#This Row],[Enregistré le]]</f>
        <v>6</v>
      </c>
      <c r="P656" s="3" t="str">
        <f>IF(Tableau1[[#This Row],[ATTRIBUTION]]="Appui","15",IF(Tableau1[[#This Row],[ATTRIBUTION]]="Réponse","30","0"))</f>
        <v>30</v>
      </c>
      <c r="Q656" s="9" t="str">
        <f>IF(OR((Tableau1[[#This Row],[Traité le]]&gt;0),(Tableau1[[#This Row],[A/R envoyé le]]&gt;0)),"TRAITE","NON TRAITE")</f>
        <v>TRAITE</v>
      </c>
      <c r="R656" s="9" t="str">
        <f>IF(AND(Tableau1[[#This Row],[ATTRIBUTION]]="Réponse",Tableau1[[#This Row],[A/R envoyé le]]&gt;0),"OUI"," ")</f>
        <v xml:space="preserve"> </v>
      </c>
      <c r="S65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28</v>
      </c>
      <c r="T656" s="9">
        <f>IF(Tableau1[[#This Row],[STATUT DE REPONSE]]="TRAITE",MAX(0,Tableau1[[#This Row],[DELAI DE TRAITEMENT]]-Tableau1[[#This Row],[DELAI DE REPONSE]]),$X$1-Tableau1[[#This Row],[Enregistré le]])</f>
        <v>0</v>
      </c>
      <c r="U656" s="9" t="str">
        <f>IF(Tableau1[[#This Row],[DELAI DE SOUFFRANCE]]&gt;0,"Non conforme","Conforme")</f>
        <v>Conforme</v>
      </c>
      <c r="V656" s="9" t="str">
        <f>IF(Tableau1[[#This Row],[Type de courrier]]="Réclamation","Réclamation","")</f>
        <v/>
      </c>
      <c r="W656" s="4"/>
      <c r="X656"/>
      <c r="Y656"/>
    </row>
    <row r="657" spans="2:25" x14ac:dyDescent="0.25">
      <c r="B657" t="s">
        <v>21</v>
      </c>
      <c r="D657" t="s">
        <v>79</v>
      </c>
      <c r="E657" s="1">
        <v>44811</v>
      </c>
      <c r="F657" s="1">
        <v>44809</v>
      </c>
      <c r="I657" s="1">
        <v>44840</v>
      </c>
      <c r="J657" s="1">
        <v>44853</v>
      </c>
      <c r="L657" t="s">
        <v>11</v>
      </c>
      <c r="M657">
        <f>YEAR(Tableau1[[#This Row],[Enregistré le]])</f>
        <v>2022</v>
      </c>
      <c r="N657" s="9" t="str">
        <f t="shared" si="11"/>
        <v>Réponse</v>
      </c>
      <c r="O657" s="9">
        <f>Tableau1[[#This Row],[Attribué le]]-Tableau1[[#This Row],[Enregistré le]]</f>
        <v>42</v>
      </c>
      <c r="P657" s="3" t="str">
        <f>IF(Tableau1[[#This Row],[ATTRIBUTION]]="Appui","15",IF(Tableau1[[#This Row],[ATTRIBUTION]]="Réponse","30","0"))</f>
        <v>30</v>
      </c>
      <c r="Q657" s="9" t="str">
        <f>IF(OR((Tableau1[[#This Row],[Traité le]]&gt;0),(Tableau1[[#This Row],[A/R envoyé le]]&gt;0)),"TRAITE","NON TRAITE")</f>
        <v>TRAITE</v>
      </c>
      <c r="R657" s="9" t="str">
        <f>IF(AND(Tableau1[[#This Row],[ATTRIBUTION]]="Réponse",Tableau1[[#This Row],[A/R envoyé le]]&gt;0),"OUI"," ")</f>
        <v xml:space="preserve"> </v>
      </c>
      <c r="S65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29</v>
      </c>
      <c r="T657" s="9">
        <f>IF(Tableau1[[#This Row],[STATUT DE REPONSE]]="TRAITE",MAX(0,Tableau1[[#This Row],[DELAI DE TRAITEMENT]]-Tableau1[[#This Row],[DELAI DE REPONSE]]),$X$1-Tableau1[[#This Row],[Enregistré le]])</f>
        <v>0</v>
      </c>
      <c r="U657" s="9" t="str">
        <f>IF(Tableau1[[#This Row],[DELAI DE SOUFFRANCE]]&gt;0,"Non conforme","Conforme")</f>
        <v>Conforme</v>
      </c>
      <c r="V657" s="9" t="str">
        <f>IF(Tableau1[[#This Row],[Type de courrier]]="Réclamation","Réclamation","")</f>
        <v/>
      </c>
      <c r="W657" s="4"/>
      <c r="X657"/>
      <c r="Y657"/>
    </row>
    <row r="658" spans="2:25" x14ac:dyDescent="0.25">
      <c r="B658" t="s">
        <v>21</v>
      </c>
      <c r="D658">
        <v>22037512</v>
      </c>
      <c r="E658" s="1">
        <v>44811</v>
      </c>
      <c r="F658" s="1">
        <v>44771</v>
      </c>
      <c r="H658" t="s">
        <v>29</v>
      </c>
      <c r="I658" s="1">
        <v>44831</v>
      </c>
      <c r="J658" s="1">
        <v>44811</v>
      </c>
      <c r="L658" t="s">
        <v>11</v>
      </c>
      <c r="M658">
        <f>YEAR(Tableau1[[#This Row],[Enregistré le]])</f>
        <v>2022</v>
      </c>
      <c r="N658" s="9" t="str">
        <f t="shared" si="11"/>
        <v>Réponse</v>
      </c>
      <c r="O658" s="9">
        <f>Tableau1[[#This Row],[Attribué le]]-Tableau1[[#This Row],[Enregistré le]]</f>
        <v>0</v>
      </c>
      <c r="P658" s="3" t="str">
        <f>IF(Tableau1[[#This Row],[ATTRIBUTION]]="Appui","15",IF(Tableau1[[#This Row],[ATTRIBUTION]]="Réponse","30","0"))</f>
        <v>30</v>
      </c>
      <c r="Q658" s="9" t="str">
        <f>IF(OR((Tableau1[[#This Row],[Traité le]]&gt;0),(Tableau1[[#This Row],[A/R envoyé le]]&gt;0)),"TRAITE","NON TRAITE")</f>
        <v>TRAITE</v>
      </c>
      <c r="R658" s="9" t="str">
        <f>IF(AND(Tableau1[[#This Row],[ATTRIBUTION]]="Réponse",Tableau1[[#This Row],[A/R envoyé le]]&gt;0),"OUI"," ")</f>
        <v xml:space="preserve"> </v>
      </c>
      <c r="S65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20</v>
      </c>
      <c r="T658" s="9">
        <f>IF(Tableau1[[#This Row],[STATUT DE REPONSE]]="TRAITE",MAX(0,Tableau1[[#This Row],[DELAI DE TRAITEMENT]]-Tableau1[[#This Row],[DELAI DE REPONSE]]),$X$1-Tableau1[[#This Row],[Enregistré le]])</f>
        <v>0</v>
      </c>
      <c r="U658" s="9" t="str">
        <f>IF(Tableau1[[#This Row],[DELAI DE SOUFFRANCE]]&gt;0,"Non conforme","Conforme")</f>
        <v>Conforme</v>
      </c>
      <c r="V658" s="9" t="str">
        <f>IF(Tableau1[[#This Row],[Type de courrier]]="Réclamation","Réclamation","")</f>
        <v>Réclamation</v>
      </c>
      <c r="W658" s="4"/>
      <c r="X658"/>
      <c r="Y658"/>
    </row>
    <row r="659" spans="2:25" x14ac:dyDescent="0.25">
      <c r="B659" t="s">
        <v>21</v>
      </c>
      <c r="D659">
        <v>22038260</v>
      </c>
      <c r="E659" s="1">
        <v>44816</v>
      </c>
      <c r="F659" s="1">
        <v>44795</v>
      </c>
      <c r="I659" s="1">
        <v>44819</v>
      </c>
      <c r="J659" s="1">
        <v>44816</v>
      </c>
      <c r="L659" t="s">
        <v>12</v>
      </c>
      <c r="M659">
        <f>YEAR(Tableau1[[#This Row],[Enregistré le]])</f>
        <v>2022</v>
      </c>
      <c r="N659" s="9" t="str">
        <f t="shared" si="11"/>
        <v>Réponse</v>
      </c>
      <c r="O659" s="9">
        <f>Tableau1[[#This Row],[Attribué le]]-Tableau1[[#This Row],[Enregistré le]]</f>
        <v>0</v>
      </c>
      <c r="P659" s="3" t="str">
        <f>IF(Tableau1[[#This Row],[ATTRIBUTION]]="Appui","15",IF(Tableau1[[#This Row],[ATTRIBUTION]]="Réponse","30","0"))</f>
        <v>30</v>
      </c>
      <c r="Q659" s="9" t="str">
        <f>IF(OR((Tableau1[[#This Row],[Traité le]]&gt;0),(Tableau1[[#This Row],[A/R envoyé le]]&gt;0)),"TRAITE","NON TRAITE")</f>
        <v>TRAITE</v>
      </c>
      <c r="R659" s="9" t="str">
        <f>IF(AND(Tableau1[[#This Row],[ATTRIBUTION]]="Réponse",Tableau1[[#This Row],[A/R envoyé le]]&gt;0),"OUI"," ")</f>
        <v xml:space="preserve"> </v>
      </c>
      <c r="S65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</v>
      </c>
      <c r="T659" s="9">
        <f>IF(Tableau1[[#This Row],[STATUT DE REPONSE]]="TRAITE",MAX(0,Tableau1[[#This Row],[DELAI DE TRAITEMENT]]-Tableau1[[#This Row],[DELAI DE REPONSE]]),$X$1-Tableau1[[#This Row],[Enregistré le]])</f>
        <v>0</v>
      </c>
      <c r="U659" s="9" t="str">
        <f>IF(Tableau1[[#This Row],[DELAI DE SOUFFRANCE]]&gt;0,"Non conforme","Conforme")</f>
        <v>Conforme</v>
      </c>
      <c r="V659" s="9" t="str">
        <f>IF(Tableau1[[#This Row],[Type de courrier]]="Réclamation","Réclamation","")</f>
        <v/>
      </c>
      <c r="W659" s="4"/>
      <c r="X659"/>
      <c r="Y659"/>
    </row>
    <row r="660" spans="2:25" x14ac:dyDescent="0.25">
      <c r="B660" t="s">
        <v>21</v>
      </c>
      <c r="D660">
        <v>22038444</v>
      </c>
      <c r="E660" s="1">
        <v>44817</v>
      </c>
      <c r="F660" s="1">
        <v>44813</v>
      </c>
      <c r="I660" s="1">
        <v>44820</v>
      </c>
      <c r="J660" s="1">
        <v>44909</v>
      </c>
      <c r="L660" t="s">
        <v>32</v>
      </c>
      <c r="M660">
        <f>YEAR(Tableau1[[#This Row],[Enregistré le]])</f>
        <v>2022</v>
      </c>
      <c r="N660" s="9" t="str">
        <f t="shared" si="11"/>
        <v>Info</v>
      </c>
      <c r="O660" s="9">
        <f>Tableau1[[#This Row],[Attribué le]]-Tableau1[[#This Row],[Enregistré le]]</f>
        <v>92</v>
      </c>
      <c r="P660" s="3" t="str">
        <f>IF(Tableau1[[#This Row],[ATTRIBUTION]]="Appui","15",IF(Tableau1[[#This Row],[ATTRIBUTION]]="Réponse","30","0"))</f>
        <v>0</v>
      </c>
      <c r="Q660" s="9" t="str">
        <f>IF(OR((Tableau1[[#This Row],[Traité le]]&gt;0),(Tableau1[[#This Row],[A/R envoyé le]]&gt;0)),"TRAITE","NON TRAITE")</f>
        <v>TRAITE</v>
      </c>
      <c r="R660" s="9" t="str">
        <f>IF(AND(Tableau1[[#This Row],[ATTRIBUTION]]="Réponse",Tableau1[[#This Row],[A/R envoyé le]]&gt;0),"OUI"," ")</f>
        <v xml:space="preserve"> </v>
      </c>
      <c r="S66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</v>
      </c>
      <c r="T660" s="9">
        <f>IF(Tableau1[[#This Row],[STATUT DE REPONSE]]="TRAITE",MAX(0,Tableau1[[#This Row],[DELAI DE TRAITEMENT]]-Tableau1[[#This Row],[DELAI DE REPONSE]]),$X$1-Tableau1[[#This Row],[Enregistré le]])</f>
        <v>3</v>
      </c>
      <c r="U660" s="9" t="str">
        <f>IF(Tableau1[[#This Row],[DELAI DE SOUFFRANCE]]&gt;0,"Non conforme","Conforme")</f>
        <v>Non conforme</v>
      </c>
      <c r="V660" s="9" t="str">
        <f>IF(Tableau1[[#This Row],[Type de courrier]]="Réclamation","Réclamation","")</f>
        <v/>
      </c>
      <c r="W660" s="4"/>
      <c r="X660"/>
      <c r="Y660"/>
    </row>
    <row r="661" spans="2:25" x14ac:dyDescent="0.25">
      <c r="B661" t="s">
        <v>21</v>
      </c>
      <c r="D661">
        <v>22038762</v>
      </c>
      <c r="E661" s="1">
        <v>44818</v>
      </c>
      <c r="F661" s="1">
        <v>44760</v>
      </c>
      <c r="I661" s="1">
        <v>44837</v>
      </c>
      <c r="J661" s="1">
        <v>44818</v>
      </c>
      <c r="L661" t="s">
        <v>11</v>
      </c>
      <c r="M661">
        <f>YEAR(Tableau1[[#This Row],[Enregistré le]])</f>
        <v>2022</v>
      </c>
      <c r="N661" s="9" t="str">
        <f t="shared" si="11"/>
        <v>Réponse</v>
      </c>
      <c r="O661" s="9">
        <f>Tableau1[[#This Row],[Attribué le]]-Tableau1[[#This Row],[Enregistré le]]</f>
        <v>0</v>
      </c>
      <c r="P661" s="3" t="str">
        <f>IF(Tableau1[[#This Row],[ATTRIBUTION]]="Appui","15",IF(Tableau1[[#This Row],[ATTRIBUTION]]="Réponse","30","0"))</f>
        <v>30</v>
      </c>
      <c r="Q661" s="9" t="str">
        <f>IF(OR((Tableau1[[#This Row],[Traité le]]&gt;0),(Tableau1[[#This Row],[A/R envoyé le]]&gt;0)),"TRAITE","NON TRAITE")</f>
        <v>TRAITE</v>
      </c>
      <c r="R661" s="9" t="str">
        <f>IF(AND(Tableau1[[#This Row],[ATTRIBUTION]]="Réponse",Tableau1[[#This Row],[A/R envoyé le]]&gt;0),"OUI"," ")</f>
        <v xml:space="preserve"> </v>
      </c>
      <c r="S66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19</v>
      </c>
      <c r="T661" s="9">
        <f>IF(Tableau1[[#This Row],[STATUT DE REPONSE]]="TRAITE",MAX(0,Tableau1[[#This Row],[DELAI DE TRAITEMENT]]-Tableau1[[#This Row],[DELAI DE REPONSE]]),$X$1-Tableau1[[#This Row],[Enregistré le]])</f>
        <v>0</v>
      </c>
      <c r="U661" s="9" t="str">
        <f>IF(Tableau1[[#This Row],[DELAI DE SOUFFRANCE]]&gt;0,"Non conforme","Conforme")</f>
        <v>Conforme</v>
      </c>
      <c r="V661" s="9" t="str">
        <f>IF(Tableau1[[#This Row],[Type de courrier]]="Réclamation","Réclamation","")</f>
        <v/>
      </c>
      <c r="W661" s="4"/>
      <c r="X661"/>
      <c r="Y661"/>
    </row>
    <row r="662" spans="2:25" x14ac:dyDescent="0.25">
      <c r="B662" t="s">
        <v>21</v>
      </c>
      <c r="D662">
        <v>22038867</v>
      </c>
      <c r="E662" s="1">
        <v>44819</v>
      </c>
      <c r="F662" s="1">
        <v>44813</v>
      </c>
      <c r="I662" s="1">
        <v>44819</v>
      </c>
      <c r="J662" s="1">
        <v>44819</v>
      </c>
      <c r="L662" t="s">
        <v>11</v>
      </c>
      <c r="M662">
        <f>YEAR(Tableau1[[#This Row],[Enregistré le]])</f>
        <v>2022</v>
      </c>
      <c r="N662" s="9" t="str">
        <f t="shared" si="11"/>
        <v>Réponse</v>
      </c>
      <c r="O662" s="9">
        <f>Tableau1[[#This Row],[Attribué le]]-Tableau1[[#This Row],[Enregistré le]]</f>
        <v>0</v>
      </c>
      <c r="P662" s="3" t="str">
        <f>IF(Tableau1[[#This Row],[ATTRIBUTION]]="Appui","15",IF(Tableau1[[#This Row],[ATTRIBUTION]]="Réponse","30","0"))</f>
        <v>30</v>
      </c>
      <c r="Q662" s="9" t="str">
        <f>IF(OR((Tableau1[[#This Row],[Traité le]]&gt;0),(Tableau1[[#This Row],[A/R envoyé le]]&gt;0)),"TRAITE","NON TRAITE")</f>
        <v>TRAITE</v>
      </c>
      <c r="R662" s="9" t="str">
        <f>IF(AND(Tableau1[[#This Row],[ATTRIBUTION]]="Réponse",Tableau1[[#This Row],[A/R envoyé le]]&gt;0),"OUI"," ")</f>
        <v xml:space="preserve"> </v>
      </c>
      <c r="S66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662" s="9">
        <f>IF(Tableau1[[#This Row],[STATUT DE REPONSE]]="TRAITE",MAX(0,Tableau1[[#This Row],[DELAI DE TRAITEMENT]]-Tableau1[[#This Row],[DELAI DE REPONSE]]),$X$1-Tableau1[[#This Row],[Enregistré le]])</f>
        <v>0</v>
      </c>
      <c r="U662" s="9" t="str">
        <f>IF(Tableau1[[#This Row],[DELAI DE SOUFFRANCE]]&gt;0,"Non conforme","Conforme")</f>
        <v>Conforme</v>
      </c>
      <c r="V662" s="9" t="str">
        <f>IF(Tableau1[[#This Row],[Type de courrier]]="Réclamation","Réclamation","")</f>
        <v/>
      </c>
      <c r="W662" s="4"/>
      <c r="X662"/>
      <c r="Y662"/>
    </row>
    <row r="663" spans="2:25" x14ac:dyDescent="0.25">
      <c r="B663" t="s">
        <v>21</v>
      </c>
      <c r="D663">
        <v>22038927</v>
      </c>
      <c r="E663" s="1">
        <v>44819</v>
      </c>
      <c r="F663" s="1">
        <v>44818</v>
      </c>
      <c r="H663" t="s">
        <v>29</v>
      </c>
      <c r="I663" s="1">
        <v>44846</v>
      </c>
      <c r="J663" s="1">
        <v>44819</v>
      </c>
      <c r="L663" t="s">
        <v>11</v>
      </c>
      <c r="M663">
        <f>YEAR(Tableau1[[#This Row],[Enregistré le]])</f>
        <v>2022</v>
      </c>
      <c r="N663" s="9" t="str">
        <f t="shared" si="11"/>
        <v>Réponse</v>
      </c>
      <c r="O663" s="9">
        <f>Tableau1[[#This Row],[Attribué le]]-Tableau1[[#This Row],[Enregistré le]]</f>
        <v>0</v>
      </c>
      <c r="P663" s="3" t="str">
        <f>IF(Tableau1[[#This Row],[ATTRIBUTION]]="Appui","15",IF(Tableau1[[#This Row],[ATTRIBUTION]]="Réponse","30","0"))</f>
        <v>30</v>
      </c>
      <c r="Q663" s="9" t="str">
        <f>IF(OR((Tableau1[[#This Row],[Traité le]]&gt;0),(Tableau1[[#This Row],[A/R envoyé le]]&gt;0)),"TRAITE","NON TRAITE")</f>
        <v>TRAITE</v>
      </c>
      <c r="R663" s="9" t="str">
        <f>IF(AND(Tableau1[[#This Row],[ATTRIBUTION]]="Réponse",Tableau1[[#This Row],[A/R envoyé le]]&gt;0),"OUI"," ")</f>
        <v xml:space="preserve"> </v>
      </c>
      <c r="S66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27</v>
      </c>
      <c r="T663" s="9">
        <f>IF(Tableau1[[#This Row],[STATUT DE REPONSE]]="TRAITE",MAX(0,Tableau1[[#This Row],[DELAI DE TRAITEMENT]]-Tableau1[[#This Row],[DELAI DE REPONSE]]),$X$1-Tableau1[[#This Row],[Enregistré le]])</f>
        <v>0</v>
      </c>
      <c r="U663" s="9" t="str">
        <f>IF(Tableau1[[#This Row],[DELAI DE SOUFFRANCE]]&gt;0,"Non conforme","Conforme")</f>
        <v>Conforme</v>
      </c>
      <c r="V663" s="9" t="str">
        <f>IF(Tableau1[[#This Row],[Type de courrier]]="Réclamation","Réclamation","")</f>
        <v>Réclamation</v>
      </c>
      <c r="W663" s="4"/>
      <c r="X663"/>
      <c r="Y663"/>
    </row>
    <row r="664" spans="2:25" x14ac:dyDescent="0.25">
      <c r="B664" t="s">
        <v>21</v>
      </c>
      <c r="D664">
        <v>22039062</v>
      </c>
      <c r="E664" s="1">
        <v>44819</v>
      </c>
      <c r="F664" s="1">
        <v>44819</v>
      </c>
      <c r="I664" s="1">
        <v>44852</v>
      </c>
      <c r="J664" s="1">
        <v>44819</v>
      </c>
      <c r="L664" t="s">
        <v>11</v>
      </c>
      <c r="M664">
        <f>YEAR(Tableau1[[#This Row],[Enregistré le]])</f>
        <v>2022</v>
      </c>
      <c r="N664" s="9" t="str">
        <f t="shared" si="11"/>
        <v>Réponse</v>
      </c>
      <c r="O664" s="9">
        <f>Tableau1[[#This Row],[Attribué le]]-Tableau1[[#This Row],[Enregistré le]]</f>
        <v>0</v>
      </c>
      <c r="P664" s="3" t="str">
        <f>IF(Tableau1[[#This Row],[ATTRIBUTION]]="Appui","15",IF(Tableau1[[#This Row],[ATTRIBUTION]]="Réponse","30","0"))</f>
        <v>30</v>
      </c>
      <c r="Q664" s="9" t="str">
        <f>IF(OR((Tableau1[[#This Row],[Traité le]]&gt;0),(Tableau1[[#This Row],[A/R envoyé le]]&gt;0)),"TRAITE","NON TRAITE")</f>
        <v>TRAITE</v>
      </c>
      <c r="R664" s="9" t="str">
        <f>IF(AND(Tableau1[[#This Row],[ATTRIBUTION]]="Réponse",Tableau1[[#This Row],[A/R envoyé le]]&gt;0),"OUI"," ")</f>
        <v xml:space="preserve"> </v>
      </c>
      <c r="S66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33</v>
      </c>
      <c r="T664" s="9">
        <f>IF(Tableau1[[#This Row],[STATUT DE REPONSE]]="TRAITE",MAX(0,Tableau1[[#This Row],[DELAI DE TRAITEMENT]]-Tableau1[[#This Row],[DELAI DE REPONSE]]),$X$1-Tableau1[[#This Row],[Enregistré le]])</f>
        <v>3</v>
      </c>
      <c r="U664" s="9" t="str">
        <f>IF(Tableau1[[#This Row],[DELAI DE SOUFFRANCE]]&gt;0,"Non conforme","Conforme")</f>
        <v>Non conforme</v>
      </c>
      <c r="V664" s="9" t="str">
        <f>IF(Tableau1[[#This Row],[Type de courrier]]="Réclamation","Réclamation","")</f>
        <v/>
      </c>
      <c r="W664" s="4"/>
      <c r="X664"/>
      <c r="Y664"/>
    </row>
    <row r="665" spans="2:25" x14ac:dyDescent="0.25">
      <c r="B665" t="s">
        <v>21</v>
      </c>
      <c r="D665">
        <v>22039098</v>
      </c>
      <c r="E665" s="1">
        <v>44820</v>
      </c>
      <c r="F665" s="1">
        <v>44819</v>
      </c>
      <c r="I665" s="1">
        <v>44911</v>
      </c>
      <c r="J665" s="1">
        <v>44911</v>
      </c>
      <c r="L665" t="s">
        <v>11</v>
      </c>
      <c r="M665">
        <f>YEAR(Tableau1[[#This Row],[Enregistré le]])</f>
        <v>2022</v>
      </c>
      <c r="N665" s="9" t="str">
        <f t="shared" si="11"/>
        <v>Réponse</v>
      </c>
      <c r="O665" s="9">
        <f>Tableau1[[#This Row],[Attribué le]]-Tableau1[[#This Row],[Enregistré le]]</f>
        <v>91</v>
      </c>
      <c r="P665" s="3" t="str">
        <f>IF(Tableau1[[#This Row],[ATTRIBUTION]]="Appui","15",IF(Tableau1[[#This Row],[ATTRIBUTION]]="Réponse","30","0"))</f>
        <v>30</v>
      </c>
      <c r="Q665" s="9" t="str">
        <f>IF(OR((Tableau1[[#This Row],[Traité le]]&gt;0),(Tableau1[[#This Row],[A/R envoyé le]]&gt;0)),"TRAITE","NON TRAITE")</f>
        <v>TRAITE</v>
      </c>
      <c r="R665" s="9" t="str">
        <f>IF(AND(Tableau1[[#This Row],[ATTRIBUTION]]="Réponse",Tableau1[[#This Row],[A/R envoyé le]]&gt;0),"OUI"," ")</f>
        <v xml:space="preserve"> </v>
      </c>
      <c r="S66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91</v>
      </c>
      <c r="T665" s="9">
        <f>IF(Tableau1[[#This Row],[STATUT DE REPONSE]]="TRAITE",MAX(0,Tableau1[[#This Row],[DELAI DE TRAITEMENT]]-Tableau1[[#This Row],[DELAI DE REPONSE]]),$X$1-Tableau1[[#This Row],[Enregistré le]])</f>
        <v>61</v>
      </c>
      <c r="U665" s="9" t="str">
        <f>IF(Tableau1[[#This Row],[DELAI DE SOUFFRANCE]]&gt;0,"Non conforme","Conforme")</f>
        <v>Non conforme</v>
      </c>
      <c r="V665" s="9" t="str">
        <f>IF(Tableau1[[#This Row],[Type de courrier]]="Réclamation","Réclamation","")</f>
        <v/>
      </c>
      <c r="W665" s="4"/>
      <c r="X665"/>
      <c r="Y665"/>
    </row>
    <row r="666" spans="2:25" x14ac:dyDescent="0.25">
      <c r="B666" t="s">
        <v>21</v>
      </c>
      <c r="D666">
        <v>22039186</v>
      </c>
      <c r="E666" s="1">
        <v>44820</v>
      </c>
      <c r="F666" s="1">
        <v>44805</v>
      </c>
      <c r="H666" t="s">
        <v>29</v>
      </c>
      <c r="I666" s="1">
        <v>44861</v>
      </c>
      <c r="J666" s="1">
        <v>44833</v>
      </c>
      <c r="L666" t="s">
        <v>11</v>
      </c>
      <c r="M666">
        <f>YEAR(Tableau1[[#This Row],[Enregistré le]])</f>
        <v>2022</v>
      </c>
      <c r="N666" s="9" t="str">
        <f t="shared" si="11"/>
        <v>Réponse</v>
      </c>
      <c r="O666" s="9">
        <f>Tableau1[[#This Row],[Attribué le]]-Tableau1[[#This Row],[Enregistré le]]</f>
        <v>13</v>
      </c>
      <c r="P666" s="3" t="str">
        <f>IF(Tableau1[[#This Row],[ATTRIBUTION]]="Appui","15",IF(Tableau1[[#This Row],[ATTRIBUTION]]="Réponse","30","0"))</f>
        <v>30</v>
      </c>
      <c r="Q666" s="9" t="str">
        <f>IF(OR((Tableau1[[#This Row],[Traité le]]&gt;0),(Tableau1[[#This Row],[A/R envoyé le]]&gt;0)),"TRAITE","NON TRAITE")</f>
        <v>TRAITE</v>
      </c>
      <c r="R666" s="9" t="str">
        <f>IF(AND(Tableau1[[#This Row],[ATTRIBUTION]]="Réponse",Tableau1[[#This Row],[A/R envoyé le]]&gt;0),"OUI"," ")</f>
        <v xml:space="preserve"> </v>
      </c>
      <c r="S66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28</v>
      </c>
      <c r="T666" s="9">
        <f>IF(Tableau1[[#This Row],[STATUT DE REPONSE]]="TRAITE",MAX(0,Tableau1[[#This Row],[DELAI DE TRAITEMENT]]-Tableau1[[#This Row],[DELAI DE REPONSE]]),$X$1-Tableau1[[#This Row],[Enregistré le]])</f>
        <v>0</v>
      </c>
      <c r="U666" s="9" t="str">
        <f>IF(Tableau1[[#This Row],[DELAI DE SOUFFRANCE]]&gt;0,"Non conforme","Conforme")</f>
        <v>Conforme</v>
      </c>
      <c r="V666" s="9" t="str">
        <f>IF(Tableau1[[#This Row],[Type de courrier]]="Réclamation","Réclamation","")</f>
        <v>Réclamation</v>
      </c>
      <c r="W666" s="4"/>
      <c r="X666"/>
      <c r="Y666"/>
    </row>
    <row r="667" spans="2:25" x14ac:dyDescent="0.25">
      <c r="B667" t="s">
        <v>21</v>
      </c>
      <c r="D667">
        <v>22039622</v>
      </c>
      <c r="E667" s="1">
        <v>44824</v>
      </c>
      <c r="F667" s="1">
        <v>44823</v>
      </c>
      <c r="I667" s="1">
        <v>44932</v>
      </c>
      <c r="J667" s="1">
        <v>44824</v>
      </c>
      <c r="L667" t="s">
        <v>11</v>
      </c>
      <c r="M667">
        <f>YEAR(Tableau1[[#This Row],[Enregistré le]])</f>
        <v>2022</v>
      </c>
      <c r="N667" s="9" t="str">
        <f t="shared" si="11"/>
        <v>Réponse</v>
      </c>
      <c r="O667" s="9">
        <f>Tableau1[[#This Row],[Attribué le]]-Tableau1[[#This Row],[Enregistré le]]</f>
        <v>0</v>
      </c>
      <c r="P667" s="3" t="str">
        <f>IF(Tableau1[[#This Row],[ATTRIBUTION]]="Appui","15",IF(Tableau1[[#This Row],[ATTRIBUTION]]="Réponse","30","0"))</f>
        <v>30</v>
      </c>
      <c r="Q667" s="9" t="str">
        <f>IF(OR((Tableau1[[#This Row],[Traité le]]&gt;0),(Tableau1[[#This Row],[A/R envoyé le]]&gt;0)),"TRAITE","NON TRAITE")</f>
        <v>TRAITE</v>
      </c>
      <c r="R667" s="9" t="str">
        <f>IF(AND(Tableau1[[#This Row],[ATTRIBUTION]]="Réponse",Tableau1[[#This Row],[A/R envoyé le]]&gt;0),"OUI"," ")</f>
        <v xml:space="preserve"> </v>
      </c>
      <c r="S66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108</v>
      </c>
      <c r="T667" s="9">
        <f>IF(Tableau1[[#This Row],[STATUT DE REPONSE]]="TRAITE",MAX(0,Tableau1[[#This Row],[DELAI DE TRAITEMENT]]-Tableau1[[#This Row],[DELAI DE REPONSE]]),$X$1-Tableau1[[#This Row],[Enregistré le]])</f>
        <v>78</v>
      </c>
      <c r="U667" s="9" t="str">
        <f>IF(Tableau1[[#This Row],[DELAI DE SOUFFRANCE]]&gt;0,"Non conforme","Conforme")</f>
        <v>Non conforme</v>
      </c>
      <c r="V667" s="9" t="str">
        <f>IF(Tableau1[[#This Row],[Type de courrier]]="Réclamation","Réclamation","")</f>
        <v/>
      </c>
      <c r="W667" s="4"/>
      <c r="X667"/>
      <c r="Y667"/>
    </row>
    <row r="668" spans="2:25" x14ac:dyDescent="0.25">
      <c r="B668" t="s">
        <v>21</v>
      </c>
      <c r="D668" t="s">
        <v>14</v>
      </c>
      <c r="E668" s="1">
        <v>44824</v>
      </c>
      <c r="F668" s="1">
        <v>44820</v>
      </c>
      <c r="I668" s="1">
        <v>44824</v>
      </c>
      <c r="J668" s="1">
        <v>44824</v>
      </c>
      <c r="L668" t="s">
        <v>15</v>
      </c>
      <c r="M668">
        <f>YEAR(Tableau1[[#This Row],[Enregistré le]])</f>
        <v>2022</v>
      </c>
      <c r="N668" s="9" t="str">
        <f t="shared" si="11"/>
        <v>Appui</v>
      </c>
      <c r="O668" s="9">
        <f>Tableau1[[#This Row],[Attribué le]]-Tableau1[[#This Row],[Enregistré le]]</f>
        <v>0</v>
      </c>
      <c r="P668" s="3" t="str">
        <f>IF(Tableau1[[#This Row],[ATTRIBUTION]]="Appui","15",IF(Tableau1[[#This Row],[ATTRIBUTION]]="Réponse","30","0"))</f>
        <v>15</v>
      </c>
      <c r="Q668" s="9" t="str">
        <f>IF(OR((Tableau1[[#This Row],[Traité le]]&gt;0),(Tableau1[[#This Row],[A/R envoyé le]]&gt;0)),"TRAITE","NON TRAITE")</f>
        <v>TRAITE</v>
      </c>
      <c r="R668" s="9" t="str">
        <f>IF(AND(Tableau1[[#This Row],[ATTRIBUTION]]="Réponse",Tableau1[[#This Row],[A/R envoyé le]]&gt;0),"OUI"," ")</f>
        <v xml:space="preserve"> </v>
      </c>
      <c r="S66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668" s="9">
        <f>IF(Tableau1[[#This Row],[STATUT DE REPONSE]]="TRAITE",MAX(0,Tableau1[[#This Row],[DELAI DE TRAITEMENT]]-Tableau1[[#This Row],[DELAI DE REPONSE]]),$X$1-Tableau1[[#This Row],[Enregistré le]])</f>
        <v>0</v>
      </c>
      <c r="U668" s="9" t="str">
        <f>IF(Tableau1[[#This Row],[DELAI DE SOUFFRANCE]]&gt;0,"Non conforme","Conforme")</f>
        <v>Conforme</v>
      </c>
      <c r="V668" s="9" t="str">
        <f>IF(Tableau1[[#This Row],[Type de courrier]]="Réclamation","Réclamation","")</f>
        <v/>
      </c>
      <c r="W668" s="4"/>
      <c r="X668"/>
      <c r="Y668"/>
    </row>
    <row r="669" spans="2:25" x14ac:dyDescent="0.25">
      <c r="B669" t="s">
        <v>21</v>
      </c>
      <c r="D669">
        <v>22039711</v>
      </c>
      <c r="E669" s="1">
        <v>44824</v>
      </c>
      <c r="F669" s="1">
        <v>44795</v>
      </c>
      <c r="H669" t="s">
        <v>29</v>
      </c>
      <c r="I669" s="1">
        <v>44847</v>
      </c>
      <c r="J669" s="1">
        <v>44824</v>
      </c>
      <c r="L669" t="s">
        <v>11</v>
      </c>
      <c r="M669">
        <f>YEAR(Tableau1[[#This Row],[Enregistré le]])</f>
        <v>2022</v>
      </c>
      <c r="N669" s="9" t="str">
        <f t="shared" si="11"/>
        <v>Réponse</v>
      </c>
      <c r="O669" s="9">
        <f>Tableau1[[#This Row],[Attribué le]]-Tableau1[[#This Row],[Enregistré le]]</f>
        <v>0</v>
      </c>
      <c r="P669" s="3" t="str">
        <f>IF(Tableau1[[#This Row],[ATTRIBUTION]]="Appui","15",IF(Tableau1[[#This Row],[ATTRIBUTION]]="Réponse","30","0"))</f>
        <v>30</v>
      </c>
      <c r="Q669" s="9" t="str">
        <f>IF(OR((Tableau1[[#This Row],[Traité le]]&gt;0),(Tableau1[[#This Row],[A/R envoyé le]]&gt;0)),"TRAITE","NON TRAITE")</f>
        <v>TRAITE</v>
      </c>
      <c r="R669" s="9" t="str">
        <f>IF(AND(Tableau1[[#This Row],[ATTRIBUTION]]="Réponse",Tableau1[[#This Row],[A/R envoyé le]]&gt;0),"OUI"," ")</f>
        <v xml:space="preserve"> </v>
      </c>
      <c r="S66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23</v>
      </c>
      <c r="T669" s="9">
        <f>IF(Tableau1[[#This Row],[STATUT DE REPONSE]]="TRAITE",MAX(0,Tableau1[[#This Row],[DELAI DE TRAITEMENT]]-Tableau1[[#This Row],[DELAI DE REPONSE]]),$X$1-Tableau1[[#This Row],[Enregistré le]])</f>
        <v>0</v>
      </c>
      <c r="U669" s="9" t="str">
        <f>IF(Tableau1[[#This Row],[DELAI DE SOUFFRANCE]]&gt;0,"Non conforme","Conforme")</f>
        <v>Conforme</v>
      </c>
      <c r="V669" s="9" t="str">
        <f>IF(Tableau1[[#This Row],[Type de courrier]]="Réclamation","Réclamation","")</f>
        <v>Réclamation</v>
      </c>
      <c r="W669" s="4"/>
      <c r="X669"/>
      <c r="Y669"/>
    </row>
    <row r="670" spans="2:25" x14ac:dyDescent="0.25">
      <c r="B670" t="s">
        <v>21</v>
      </c>
      <c r="D670">
        <v>22040112</v>
      </c>
      <c r="E670" s="1">
        <v>44826</v>
      </c>
      <c r="F670" s="1">
        <v>44823</v>
      </c>
      <c r="I670" s="1">
        <v>44834</v>
      </c>
      <c r="J670" s="1">
        <v>44826</v>
      </c>
      <c r="L670" t="s">
        <v>11</v>
      </c>
      <c r="M670">
        <f>YEAR(Tableau1[[#This Row],[Enregistré le]])</f>
        <v>2022</v>
      </c>
      <c r="N670" s="9" t="str">
        <f t="shared" si="11"/>
        <v>Réponse</v>
      </c>
      <c r="O670" s="9">
        <f>Tableau1[[#This Row],[Attribué le]]-Tableau1[[#This Row],[Enregistré le]]</f>
        <v>0</v>
      </c>
      <c r="P670" s="3" t="str">
        <f>IF(Tableau1[[#This Row],[ATTRIBUTION]]="Appui","15",IF(Tableau1[[#This Row],[ATTRIBUTION]]="Réponse","30","0"))</f>
        <v>30</v>
      </c>
      <c r="Q670" s="9" t="str">
        <f>IF(OR((Tableau1[[#This Row],[Traité le]]&gt;0),(Tableau1[[#This Row],[A/R envoyé le]]&gt;0)),"TRAITE","NON TRAITE")</f>
        <v>TRAITE</v>
      </c>
      <c r="R670" s="9" t="str">
        <f>IF(AND(Tableau1[[#This Row],[ATTRIBUTION]]="Réponse",Tableau1[[#This Row],[A/R envoyé le]]&gt;0),"OUI"," ")</f>
        <v xml:space="preserve"> </v>
      </c>
      <c r="S67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</v>
      </c>
      <c r="T670" s="9">
        <f>IF(Tableau1[[#This Row],[STATUT DE REPONSE]]="TRAITE",MAX(0,Tableau1[[#This Row],[DELAI DE TRAITEMENT]]-Tableau1[[#This Row],[DELAI DE REPONSE]]),$X$1-Tableau1[[#This Row],[Enregistré le]])</f>
        <v>0</v>
      </c>
      <c r="U670" s="9" t="str">
        <f>IF(Tableau1[[#This Row],[DELAI DE SOUFFRANCE]]&gt;0,"Non conforme","Conforme")</f>
        <v>Conforme</v>
      </c>
      <c r="V670" s="9" t="str">
        <f>IF(Tableau1[[#This Row],[Type de courrier]]="Réclamation","Réclamation","")</f>
        <v/>
      </c>
      <c r="W670" s="4"/>
      <c r="X670"/>
      <c r="Y670"/>
    </row>
    <row r="671" spans="2:25" x14ac:dyDescent="0.25">
      <c r="B671" t="s">
        <v>21</v>
      </c>
      <c r="D671">
        <v>22040511</v>
      </c>
      <c r="E671" s="1">
        <v>44827</v>
      </c>
      <c r="F671" s="1">
        <v>44827</v>
      </c>
      <c r="I671" s="1">
        <v>44827</v>
      </c>
      <c r="J671" s="1">
        <v>44917</v>
      </c>
      <c r="L671" t="s">
        <v>11</v>
      </c>
      <c r="M671">
        <f>YEAR(Tableau1[[#This Row],[Enregistré le]])</f>
        <v>2022</v>
      </c>
      <c r="N671" s="9" t="str">
        <f t="shared" si="11"/>
        <v>Réponse</v>
      </c>
      <c r="O671" s="9">
        <f>Tableau1[[#This Row],[Attribué le]]-Tableau1[[#This Row],[Enregistré le]]</f>
        <v>90</v>
      </c>
      <c r="P671" s="3" t="str">
        <f>IF(Tableau1[[#This Row],[ATTRIBUTION]]="Appui","15",IF(Tableau1[[#This Row],[ATTRIBUTION]]="Réponse","30","0"))</f>
        <v>30</v>
      </c>
      <c r="Q671" s="9" t="str">
        <f>IF(OR((Tableau1[[#This Row],[Traité le]]&gt;0),(Tableau1[[#This Row],[A/R envoyé le]]&gt;0)),"TRAITE","NON TRAITE")</f>
        <v>TRAITE</v>
      </c>
      <c r="R671" s="9" t="str">
        <f>IF(AND(Tableau1[[#This Row],[ATTRIBUTION]]="Réponse",Tableau1[[#This Row],[A/R envoyé le]]&gt;0),"OUI"," ")</f>
        <v xml:space="preserve"> </v>
      </c>
      <c r="S67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671" s="9">
        <f>IF(Tableau1[[#This Row],[STATUT DE REPONSE]]="TRAITE",MAX(0,Tableau1[[#This Row],[DELAI DE TRAITEMENT]]-Tableau1[[#This Row],[DELAI DE REPONSE]]),$X$1-Tableau1[[#This Row],[Enregistré le]])</f>
        <v>0</v>
      </c>
      <c r="U671" s="9" t="str">
        <f>IF(Tableau1[[#This Row],[DELAI DE SOUFFRANCE]]&gt;0,"Non conforme","Conforme")</f>
        <v>Conforme</v>
      </c>
      <c r="V671" s="9" t="str">
        <f>IF(Tableau1[[#This Row],[Type de courrier]]="Réclamation","Réclamation","")</f>
        <v/>
      </c>
      <c r="W671" s="4"/>
      <c r="X671"/>
      <c r="Y671"/>
    </row>
    <row r="672" spans="2:25" x14ac:dyDescent="0.25">
      <c r="B672" t="s">
        <v>21</v>
      </c>
      <c r="D672">
        <v>22040529</v>
      </c>
      <c r="E672" s="1">
        <v>44827</v>
      </c>
      <c r="F672" s="1">
        <v>44809</v>
      </c>
      <c r="I672" s="1">
        <v>44840</v>
      </c>
      <c r="J672" s="1">
        <v>44827</v>
      </c>
      <c r="L672" t="s">
        <v>11</v>
      </c>
      <c r="M672">
        <f>YEAR(Tableau1[[#This Row],[Enregistré le]])</f>
        <v>2022</v>
      </c>
      <c r="N672" s="9" t="str">
        <f t="shared" si="11"/>
        <v>Réponse</v>
      </c>
      <c r="O672" s="9">
        <f>Tableau1[[#This Row],[Attribué le]]-Tableau1[[#This Row],[Enregistré le]]</f>
        <v>0</v>
      </c>
      <c r="P672" s="3" t="str">
        <f>IF(Tableau1[[#This Row],[ATTRIBUTION]]="Appui","15",IF(Tableau1[[#This Row],[ATTRIBUTION]]="Réponse","30","0"))</f>
        <v>30</v>
      </c>
      <c r="Q672" s="9" t="str">
        <f>IF(OR((Tableau1[[#This Row],[Traité le]]&gt;0),(Tableau1[[#This Row],[A/R envoyé le]]&gt;0)),"TRAITE","NON TRAITE")</f>
        <v>TRAITE</v>
      </c>
      <c r="R672" s="9" t="str">
        <f>IF(AND(Tableau1[[#This Row],[ATTRIBUTION]]="Réponse",Tableau1[[#This Row],[A/R envoyé le]]&gt;0),"OUI"," ")</f>
        <v xml:space="preserve"> </v>
      </c>
      <c r="S67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13</v>
      </c>
      <c r="T672" s="9">
        <f>IF(Tableau1[[#This Row],[STATUT DE REPONSE]]="TRAITE",MAX(0,Tableau1[[#This Row],[DELAI DE TRAITEMENT]]-Tableau1[[#This Row],[DELAI DE REPONSE]]),$X$1-Tableau1[[#This Row],[Enregistré le]])</f>
        <v>0</v>
      </c>
      <c r="U672" s="9" t="str">
        <f>IF(Tableau1[[#This Row],[DELAI DE SOUFFRANCE]]&gt;0,"Non conforme","Conforme")</f>
        <v>Conforme</v>
      </c>
      <c r="V672" s="9" t="str">
        <f>IF(Tableau1[[#This Row],[Type de courrier]]="Réclamation","Réclamation","")</f>
        <v/>
      </c>
      <c r="W672" s="4"/>
      <c r="X672"/>
      <c r="Y672"/>
    </row>
    <row r="673" spans="2:25" x14ac:dyDescent="0.25">
      <c r="B673" t="s">
        <v>21</v>
      </c>
      <c r="D673">
        <v>22040908</v>
      </c>
      <c r="E673" s="1">
        <v>44830</v>
      </c>
      <c r="F673" s="1">
        <v>44781</v>
      </c>
      <c r="I673" s="1">
        <v>44830</v>
      </c>
      <c r="J673" s="1">
        <v>44830</v>
      </c>
      <c r="L673" t="s">
        <v>11</v>
      </c>
      <c r="M673">
        <f>YEAR(Tableau1[[#This Row],[Enregistré le]])</f>
        <v>2022</v>
      </c>
      <c r="N673" s="9" t="str">
        <f t="shared" si="11"/>
        <v>Réponse</v>
      </c>
      <c r="O673" s="9">
        <f>Tableau1[[#This Row],[Attribué le]]-Tableau1[[#This Row],[Enregistré le]]</f>
        <v>0</v>
      </c>
      <c r="P673" s="3" t="str">
        <f>IF(Tableau1[[#This Row],[ATTRIBUTION]]="Appui","15",IF(Tableau1[[#This Row],[ATTRIBUTION]]="Réponse","30","0"))</f>
        <v>30</v>
      </c>
      <c r="Q673" s="9" t="str">
        <f>IF(OR((Tableau1[[#This Row],[Traité le]]&gt;0),(Tableau1[[#This Row],[A/R envoyé le]]&gt;0)),"TRAITE","NON TRAITE")</f>
        <v>TRAITE</v>
      </c>
      <c r="R673" s="9" t="str">
        <f>IF(AND(Tableau1[[#This Row],[ATTRIBUTION]]="Réponse",Tableau1[[#This Row],[A/R envoyé le]]&gt;0),"OUI"," ")</f>
        <v xml:space="preserve"> </v>
      </c>
      <c r="S67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673" s="9">
        <f>IF(Tableau1[[#This Row],[STATUT DE REPONSE]]="TRAITE",MAX(0,Tableau1[[#This Row],[DELAI DE TRAITEMENT]]-Tableau1[[#This Row],[DELAI DE REPONSE]]),$X$1-Tableau1[[#This Row],[Enregistré le]])</f>
        <v>0</v>
      </c>
      <c r="U673" s="9" t="str">
        <f>IF(Tableau1[[#This Row],[DELAI DE SOUFFRANCE]]&gt;0,"Non conforme","Conforme")</f>
        <v>Conforme</v>
      </c>
      <c r="V673" s="9" t="str">
        <f>IF(Tableau1[[#This Row],[Type de courrier]]="Réclamation","Réclamation","")</f>
        <v/>
      </c>
      <c r="W673" s="4"/>
      <c r="X673"/>
      <c r="Y673"/>
    </row>
    <row r="674" spans="2:25" x14ac:dyDescent="0.25">
      <c r="B674" t="s">
        <v>21</v>
      </c>
      <c r="D674">
        <v>22040950</v>
      </c>
      <c r="E674" s="1">
        <v>44830</v>
      </c>
      <c r="F674" s="1">
        <v>44777</v>
      </c>
      <c r="H674" t="s">
        <v>29</v>
      </c>
      <c r="I674" s="1">
        <v>44852</v>
      </c>
      <c r="J674" s="1">
        <v>44830</v>
      </c>
      <c r="L674" t="s">
        <v>11</v>
      </c>
      <c r="M674">
        <f>YEAR(Tableau1[[#This Row],[Enregistré le]])</f>
        <v>2022</v>
      </c>
      <c r="N674" s="9" t="str">
        <f t="shared" si="11"/>
        <v>Réponse</v>
      </c>
      <c r="O674" s="9">
        <f>Tableau1[[#This Row],[Attribué le]]-Tableau1[[#This Row],[Enregistré le]]</f>
        <v>0</v>
      </c>
      <c r="P674" s="3" t="str">
        <f>IF(Tableau1[[#This Row],[ATTRIBUTION]]="Appui","15",IF(Tableau1[[#This Row],[ATTRIBUTION]]="Réponse","30","0"))</f>
        <v>30</v>
      </c>
      <c r="Q674" s="9" t="str">
        <f>IF(OR((Tableau1[[#This Row],[Traité le]]&gt;0),(Tableau1[[#This Row],[A/R envoyé le]]&gt;0)),"TRAITE","NON TRAITE")</f>
        <v>TRAITE</v>
      </c>
      <c r="R674" s="9" t="str">
        <f>IF(AND(Tableau1[[#This Row],[ATTRIBUTION]]="Réponse",Tableau1[[#This Row],[A/R envoyé le]]&gt;0),"OUI"," ")</f>
        <v xml:space="preserve"> </v>
      </c>
      <c r="S67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22</v>
      </c>
      <c r="T674" s="9">
        <f>IF(Tableau1[[#This Row],[STATUT DE REPONSE]]="TRAITE",MAX(0,Tableau1[[#This Row],[DELAI DE TRAITEMENT]]-Tableau1[[#This Row],[DELAI DE REPONSE]]),$X$1-Tableau1[[#This Row],[Enregistré le]])</f>
        <v>0</v>
      </c>
      <c r="U674" s="9" t="str">
        <f>IF(Tableau1[[#This Row],[DELAI DE SOUFFRANCE]]&gt;0,"Non conforme","Conforme")</f>
        <v>Conforme</v>
      </c>
      <c r="V674" s="9" t="str">
        <f>IF(Tableau1[[#This Row],[Type de courrier]]="Réclamation","Réclamation","")</f>
        <v>Réclamation</v>
      </c>
      <c r="W674" s="4"/>
      <c r="X674"/>
      <c r="Y674"/>
    </row>
    <row r="675" spans="2:25" x14ac:dyDescent="0.25">
      <c r="B675" t="s">
        <v>21</v>
      </c>
      <c r="D675">
        <v>22041332</v>
      </c>
      <c r="E675" s="1">
        <v>44831</v>
      </c>
      <c r="F675" s="1">
        <v>44767</v>
      </c>
      <c r="I675" s="1">
        <v>44838</v>
      </c>
      <c r="J675" s="1">
        <v>44831</v>
      </c>
      <c r="L675" t="s">
        <v>11</v>
      </c>
      <c r="M675">
        <f>YEAR(Tableau1[[#This Row],[Enregistré le]])</f>
        <v>2022</v>
      </c>
      <c r="N675" s="9" t="str">
        <f t="shared" si="11"/>
        <v>Réponse</v>
      </c>
      <c r="O675" s="9">
        <f>Tableau1[[#This Row],[Attribué le]]-Tableau1[[#This Row],[Enregistré le]]</f>
        <v>0</v>
      </c>
      <c r="P675" s="3" t="str">
        <f>IF(Tableau1[[#This Row],[ATTRIBUTION]]="Appui","15",IF(Tableau1[[#This Row],[ATTRIBUTION]]="Réponse","30","0"))</f>
        <v>30</v>
      </c>
      <c r="Q675" s="9" t="str">
        <f>IF(OR((Tableau1[[#This Row],[Traité le]]&gt;0),(Tableau1[[#This Row],[A/R envoyé le]]&gt;0)),"TRAITE","NON TRAITE")</f>
        <v>TRAITE</v>
      </c>
      <c r="R675" s="9" t="str">
        <f>IF(AND(Tableau1[[#This Row],[ATTRIBUTION]]="Réponse",Tableau1[[#This Row],[A/R envoyé le]]&gt;0),"OUI"," ")</f>
        <v xml:space="preserve"> </v>
      </c>
      <c r="S67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675" s="9">
        <f>IF(Tableau1[[#This Row],[STATUT DE REPONSE]]="TRAITE",MAX(0,Tableau1[[#This Row],[DELAI DE TRAITEMENT]]-Tableau1[[#This Row],[DELAI DE REPONSE]]),$X$1-Tableau1[[#This Row],[Enregistré le]])</f>
        <v>0</v>
      </c>
      <c r="U675" s="9" t="str">
        <f>IF(Tableau1[[#This Row],[DELAI DE SOUFFRANCE]]&gt;0,"Non conforme","Conforme")</f>
        <v>Conforme</v>
      </c>
      <c r="V675" s="9" t="str">
        <f>IF(Tableau1[[#This Row],[Type de courrier]]="Réclamation","Réclamation","")</f>
        <v/>
      </c>
      <c r="W675" s="4"/>
      <c r="X675"/>
      <c r="Y675"/>
    </row>
    <row r="676" spans="2:25" x14ac:dyDescent="0.25">
      <c r="B676" t="s">
        <v>21</v>
      </c>
      <c r="D676">
        <v>22042794</v>
      </c>
      <c r="E676" s="1">
        <v>44832</v>
      </c>
      <c r="F676" s="1">
        <v>44796</v>
      </c>
      <c r="I676" s="1">
        <v>44832</v>
      </c>
      <c r="J676" s="1">
        <v>44832</v>
      </c>
      <c r="L676" t="s">
        <v>11</v>
      </c>
      <c r="M676">
        <f>YEAR(Tableau1[[#This Row],[Enregistré le]])</f>
        <v>2022</v>
      </c>
      <c r="N676" s="9" t="str">
        <f t="shared" si="11"/>
        <v>Réponse</v>
      </c>
      <c r="O676" s="9">
        <f>Tableau1[[#This Row],[Attribué le]]-Tableau1[[#This Row],[Enregistré le]]</f>
        <v>0</v>
      </c>
      <c r="P676" s="3" t="str">
        <f>IF(Tableau1[[#This Row],[ATTRIBUTION]]="Appui","15",IF(Tableau1[[#This Row],[ATTRIBUTION]]="Réponse","30","0"))</f>
        <v>30</v>
      </c>
      <c r="Q676" s="9" t="str">
        <f>IF(OR((Tableau1[[#This Row],[Traité le]]&gt;0),(Tableau1[[#This Row],[A/R envoyé le]]&gt;0)),"TRAITE","NON TRAITE")</f>
        <v>TRAITE</v>
      </c>
      <c r="R676" s="9" t="str">
        <f>IF(AND(Tableau1[[#This Row],[ATTRIBUTION]]="Réponse",Tableau1[[#This Row],[A/R envoyé le]]&gt;0),"OUI"," ")</f>
        <v xml:space="preserve"> </v>
      </c>
      <c r="S67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676" s="9">
        <f>IF(Tableau1[[#This Row],[STATUT DE REPONSE]]="TRAITE",MAX(0,Tableau1[[#This Row],[DELAI DE TRAITEMENT]]-Tableau1[[#This Row],[DELAI DE REPONSE]]),$X$1-Tableau1[[#This Row],[Enregistré le]])</f>
        <v>0</v>
      </c>
      <c r="U676" s="9" t="str">
        <f>IF(Tableau1[[#This Row],[DELAI DE SOUFFRANCE]]&gt;0,"Non conforme","Conforme")</f>
        <v>Conforme</v>
      </c>
      <c r="V676" s="9" t="str">
        <f>IF(Tableau1[[#This Row],[Type de courrier]]="Réclamation","Réclamation","")</f>
        <v/>
      </c>
      <c r="W676" s="4"/>
      <c r="X676"/>
      <c r="Y676"/>
    </row>
    <row r="677" spans="2:25" x14ac:dyDescent="0.25">
      <c r="B677" t="s">
        <v>21</v>
      </c>
      <c r="D677" t="s">
        <v>16</v>
      </c>
      <c r="E677" s="1">
        <v>44832</v>
      </c>
      <c r="F677" s="1">
        <v>44831</v>
      </c>
      <c r="H677" t="s">
        <v>17</v>
      </c>
      <c r="I677" s="1">
        <v>44838</v>
      </c>
      <c r="J677" s="1">
        <v>44832</v>
      </c>
      <c r="L677" t="s">
        <v>15</v>
      </c>
      <c r="M677">
        <f>YEAR(Tableau1[[#This Row],[Enregistré le]])</f>
        <v>2022</v>
      </c>
      <c r="N677" s="9" t="str">
        <f t="shared" si="11"/>
        <v>Appui</v>
      </c>
      <c r="O677" s="9">
        <f>Tableau1[[#This Row],[Attribué le]]-Tableau1[[#This Row],[Enregistré le]]</f>
        <v>0</v>
      </c>
      <c r="P677" s="3" t="str">
        <f>IF(Tableau1[[#This Row],[ATTRIBUTION]]="Appui","15",IF(Tableau1[[#This Row],[ATTRIBUTION]]="Réponse","30","0"))</f>
        <v>15</v>
      </c>
      <c r="Q677" s="9" t="str">
        <f>IF(OR((Tableau1[[#This Row],[Traité le]]&gt;0),(Tableau1[[#This Row],[A/R envoyé le]]&gt;0)),"TRAITE","NON TRAITE")</f>
        <v>TRAITE</v>
      </c>
      <c r="R677" s="9" t="str">
        <f>IF(AND(Tableau1[[#This Row],[ATTRIBUTION]]="Réponse",Tableau1[[#This Row],[A/R envoyé le]]&gt;0),"OUI"," ")</f>
        <v xml:space="preserve"> </v>
      </c>
      <c r="S67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</v>
      </c>
      <c r="T677" s="9">
        <f>IF(Tableau1[[#This Row],[STATUT DE REPONSE]]="TRAITE",MAX(0,Tableau1[[#This Row],[DELAI DE TRAITEMENT]]-Tableau1[[#This Row],[DELAI DE REPONSE]]),$X$1-Tableau1[[#This Row],[Enregistré le]])</f>
        <v>0</v>
      </c>
      <c r="U677" s="9" t="str">
        <f>IF(Tableau1[[#This Row],[DELAI DE SOUFFRANCE]]&gt;0,"Non conforme","Conforme")</f>
        <v>Conforme</v>
      </c>
      <c r="V677" s="9" t="str">
        <f>IF(Tableau1[[#This Row],[Type de courrier]]="Réclamation","Réclamation","")</f>
        <v/>
      </c>
      <c r="W677" s="4"/>
      <c r="X677"/>
      <c r="Y677"/>
    </row>
    <row r="678" spans="2:25" x14ac:dyDescent="0.25">
      <c r="B678" t="s">
        <v>21</v>
      </c>
      <c r="D678">
        <v>22042960</v>
      </c>
      <c r="E678" s="1">
        <v>44832</v>
      </c>
      <c r="F678" s="1">
        <v>44812</v>
      </c>
      <c r="I678" s="1">
        <v>44917</v>
      </c>
      <c r="J678" s="1">
        <v>44832</v>
      </c>
      <c r="L678" t="s">
        <v>11</v>
      </c>
      <c r="M678">
        <f>YEAR(Tableau1[[#This Row],[Enregistré le]])</f>
        <v>2022</v>
      </c>
      <c r="N678" s="9" t="str">
        <f t="shared" si="11"/>
        <v>Réponse</v>
      </c>
      <c r="O678" s="9">
        <f>Tableau1[[#This Row],[Attribué le]]-Tableau1[[#This Row],[Enregistré le]]</f>
        <v>0</v>
      </c>
      <c r="P678" s="3" t="str">
        <f>IF(Tableau1[[#This Row],[ATTRIBUTION]]="Appui","15",IF(Tableau1[[#This Row],[ATTRIBUTION]]="Réponse","30","0"))</f>
        <v>30</v>
      </c>
      <c r="Q678" s="9" t="str">
        <f>IF(OR((Tableau1[[#This Row],[Traité le]]&gt;0),(Tableau1[[#This Row],[A/R envoyé le]]&gt;0)),"TRAITE","NON TRAITE")</f>
        <v>TRAITE</v>
      </c>
      <c r="R678" s="9" t="str">
        <f>IF(AND(Tableau1[[#This Row],[ATTRIBUTION]]="Réponse",Tableau1[[#This Row],[A/R envoyé le]]&gt;0),"OUI"," ")</f>
        <v xml:space="preserve"> </v>
      </c>
      <c r="S67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85</v>
      </c>
      <c r="T678" s="9">
        <f>IF(Tableau1[[#This Row],[STATUT DE REPONSE]]="TRAITE",MAX(0,Tableau1[[#This Row],[DELAI DE TRAITEMENT]]-Tableau1[[#This Row],[DELAI DE REPONSE]]),$X$1-Tableau1[[#This Row],[Enregistré le]])</f>
        <v>55</v>
      </c>
      <c r="U678" s="9" t="str">
        <f>IF(Tableau1[[#This Row],[DELAI DE SOUFFRANCE]]&gt;0,"Non conforme","Conforme")</f>
        <v>Non conforme</v>
      </c>
      <c r="V678" s="9" t="str">
        <f>IF(Tableau1[[#This Row],[Type de courrier]]="Réclamation","Réclamation","")</f>
        <v/>
      </c>
      <c r="W678" s="4"/>
      <c r="X678"/>
      <c r="Y678"/>
    </row>
    <row r="679" spans="2:25" x14ac:dyDescent="0.25">
      <c r="B679" t="s">
        <v>21</v>
      </c>
      <c r="D679">
        <v>22043045</v>
      </c>
      <c r="E679" s="1">
        <v>44833</v>
      </c>
      <c r="F679" s="1">
        <v>44818</v>
      </c>
      <c r="I679" s="1">
        <v>44833</v>
      </c>
      <c r="J679" s="1">
        <v>44833</v>
      </c>
      <c r="L679" t="s">
        <v>11</v>
      </c>
      <c r="M679">
        <f>YEAR(Tableau1[[#This Row],[Enregistré le]])</f>
        <v>2022</v>
      </c>
      <c r="N679" s="9" t="str">
        <f t="shared" si="11"/>
        <v>Réponse</v>
      </c>
      <c r="O679" s="9">
        <f>Tableau1[[#This Row],[Attribué le]]-Tableau1[[#This Row],[Enregistré le]]</f>
        <v>0</v>
      </c>
      <c r="P679" s="3" t="str">
        <f>IF(Tableau1[[#This Row],[ATTRIBUTION]]="Appui","15",IF(Tableau1[[#This Row],[ATTRIBUTION]]="Réponse","30","0"))</f>
        <v>30</v>
      </c>
      <c r="Q679" s="9" t="str">
        <f>IF(OR((Tableau1[[#This Row],[Traité le]]&gt;0),(Tableau1[[#This Row],[A/R envoyé le]]&gt;0)),"TRAITE","NON TRAITE")</f>
        <v>TRAITE</v>
      </c>
      <c r="R679" s="9" t="str">
        <f>IF(AND(Tableau1[[#This Row],[ATTRIBUTION]]="Réponse",Tableau1[[#This Row],[A/R envoyé le]]&gt;0),"OUI"," ")</f>
        <v xml:space="preserve"> </v>
      </c>
      <c r="S67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679" s="9">
        <f>IF(Tableau1[[#This Row],[STATUT DE REPONSE]]="TRAITE",MAX(0,Tableau1[[#This Row],[DELAI DE TRAITEMENT]]-Tableau1[[#This Row],[DELAI DE REPONSE]]),$X$1-Tableau1[[#This Row],[Enregistré le]])</f>
        <v>0</v>
      </c>
      <c r="U679" s="9" t="str">
        <f>IF(Tableau1[[#This Row],[DELAI DE SOUFFRANCE]]&gt;0,"Non conforme","Conforme")</f>
        <v>Conforme</v>
      </c>
      <c r="V679" s="9" t="str">
        <f>IF(Tableau1[[#This Row],[Type de courrier]]="Réclamation","Réclamation","")</f>
        <v/>
      </c>
      <c r="W679" s="4"/>
      <c r="X679"/>
      <c r="Y679"/>
    </row>
    <row r="680" spans="2:25" x14ac:dyDescent="0.25">
      <c r="B680" t="s">
        <v>21</v>
      </c>
      <c r="D680">
        <v>22043118</v>
      </c>
      <c r="E680" s="1">
        <v>44833</v>
      </c>
      <c r="F680" s="1">
        <v>44764</v>
      </c>
      <c r="I680" s="1">
        <v>44846</v>
      </c>
      <c r="J680" s="1">
        <v>44833</v>
      </c>
      <c r="L680" t="s">
        <v>11</v>
      </c>
      <c r="M680">
        <f>YEAR(Tableau1[[#This Row],[Enregistré le]])</f>
        <v>2022</v>
      </c>
      <c r="N680" s="9" t="str">
        <f t="shared" si="11"/>
        <v>Réponse</v>
      </c>
      <c r="O680" s="9">
        <f>Tableau1[[#This Row],[Attribué le]]-Tableau1[[#This Row],[Enregistré le]]</f>
        <v>0</v>
      </c>
      <c r="P680" s="3" t="str">
        <f>IF(Tableau1[[#This Row],[ATTRIBUTION]]="Appui","15",IF(Tableau1[[#This Row],[ATTRIBUTION]]="Réponse","30","0"))</f>
        <v>30</v>
      </c>
      <c r="Q680" s="9" t="str">
        <f>IF(OR((Tableau1[[#This Row],[Traité le]]&gt;0),(Tableau1[[#This Row],[A/R envoyé le]]&gt;0)),"TRAITE","NON TRAITE")</f>
        <v>TRAITE</v>
      </c>
      <c r="R680" s="9" t="str">
        <f>IF(AND(Tableau1[[#This Row],[ATTRIBUTION]]="Réponse",Tableau1[[#This Row],[A/R envoyé le]]&gt;0),"OUI"," ")</f>
        <v xml:space="preserve"> </v>
      </c>
      <c r="S68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13</v>
      </c>
      <c r="T680" s="9">
        <f>IF(Tableau1[[#This Row],[STATUT DE REPONSE]]="TRAITE",MAX(0,Tableau1[[#This Row],[DELAI DE TRAITEMENT]]-Tableau1[[#This Row],[DELAI DE REPONSE]]),$X$1-Tableau1[[#This Row],[Enregistré le]])</f>
        <v>0</v>
      </c>
      <c r="U680" s="9" t="str">
        <f>IF(Tableau1[[#This Row],[DELAI DE SOUFFRANCE]]&gt;0,"Non conforme","Conforme")</f>
        <v>Conforme</v>
      </c>
      <c r="V680" s="9" t="str">
        <f>IF(Tableau1[[#This Row],[Type de courrier]]="Réclamation","Réclamation","")</f>
        <v/>
      </c>
      <c r="W680" s="4"/>
      <c r="X680"/>
      <c r="Y680"/>
    </row>
    <row r="681" spans="2:25" x14ac:dyDescent="0.25">
      <c r="B681" t="s">
        <v>21</v>
      </c>
      <c r="D681">
        <v>22043128</v>
      </c>
      <c r="E681" s="1">
        <v>44833</v>
      </c>
      <c r="F681" s="1">
        <v>44819</v>
      </c>
      <c r="H681" t="s">
        <v>29</v>
      </c>
      <c r="I681" s="1">
        <v>44848</v>
      </c>
      <c r="J681" s="1">
        <v>44833</v>
      </c>
      <c r="L681" t="s">
        <v>11</v>
      </c>
      <c r="M681">
        <f>YEAR(Tableau1[[#This Row],[Enregistré le]])</f>
        <v>2022</v>
      </c>
      <c r="N681" s="9" t="str">
        <f t="shared" si="11"/>
        <v>Réponse</v>
      </c>
      <c r="O681" s="9">
        <f>Tableau1[[#This Row],[Attribué le]]-Tableau1[[#This Row],[Enregistré le]]</f>
        <v>0</v>
      </c>
      <c r="P681" s="3" t="str">
        <f>IF(Tableau1[[#This Row],[ATTRIBUTION]]="Appui","15",IF(Tableau1[[#This Row],[ATTRIBUTION]]="Réponse","30","0"))</f>
        <v>30</v>
      </c>
      <c r="Q681" s="9" t="str">
        <f>IF(OR((Tableau1[[#This Row],[Traité le]]&gt;0),(Tableau1[[#This Row],[A/R envoyé le]]&gt;0)),"TRAITE","NON TRAITE")</f>
        <v>TRAITE</v>
      </c>
      <c r="R681" s="9" t="str">
        <f>IF(AND(Tableau1[[#This Row],[ATTRIBUTION]]="Réponse",Tableau1[[#This Row],[A/R envoyé le]]&gt;0),"OUI"," ")</f>
        <v xml:space="preserve"> </v>
      </c>
      <c r="S68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15</v>
      </c>
      <c r="T681" s="9">
        <f>IF(Tableau1[[#This Row],[STATUT DE REPONSE]]="TRAITE",MAX(0,Tableau1[[#This Row],[DELAI DE TRAITEMENT]]-Tableau1[[#This Row],[DELAI DE REPONSE]]),$X$1-Tableau1[[#This Row],[Enregistré le]])</f>
        <v>0</v>
      </c>
      <c r="U681" s="9" t="str">
        <f>IF(Tableau1[[#This Row],[DELAI DE SOUFFRANCE]]&gt;0,"Non conforme","Conforme")</f>
        <v>Conforme</v>
      </c>
      <c r="V681" s="9" t="str">
        <f>IF(Tableau1[[#This Row],[Type de courrier]]="Réclamation","Réclamation","")</f>
        <v>Réclamation</v>
      </c>
      <c r="W681" s="4"/>
      <c r="X681"/>
      <c r="Y681"/>
    </row>
    <row r="682" spans="2:25" x14ac:dyDescent="0.25">
      <c r="B682" t="s">
        <v>21</v>
      </c>
      <c r="D682">
        <v>22043129</v>
      </c>
      <c r="E682" s="1">
        <v>44833</v>
      </c>
      <c r="F682" s="1">
        <v>44796</v>
      </c>
      <c r="H682" t="s">
        <v>29</v>
      </c>
      <c r="I682" s="1">
        <v>44859</v>
      </c>
      <c r="J682" s="1">
        <v>44846</v>
      </c>
      <c r="L682" t="s">
        <v>11</v>
      </c>
      <c r="M682">
        <f>YEAR(Tableau1[[#This Row],[Enregistré le]])</f>
        <v>2022</v>
      </c>
      <c r="N682" s="9" t="str">
        <f t="shared" si="11"/>
        <v>Réponse</v>
      </c>
      <c r="O682" s="9">
        <f>Tableau1[[#This Row],[Attribué le]]-Tableau1[[#This Row],[Enregistré le]]</f>
        <v>13</v>
      </c>
      <c r="P682" s="3" t="str">
        <f>IF(Tableau1[[#This Row],[ATTRIBUTION]]="Appui","15",IF(Tableau1[[#This Row],[ATTRIBUTION]]="Réponse","30","0"))</f>
        <v>30</v>
      </c>
      <c r="Q682" s="9" t="str">
        <f>IF(OR((Tableau1[[#This Row],[Traité le]]&gt;0),(Tableau1[[#This Row],[A/R envoyé le]]&gt;0)),"TRAITE","NON TRAITE")</f>
        <v>TRAITE</v>
      </c>
      <c r="R682" s="9" t="str">
        <f>IF(AND(Tableau1[[#This Row],[ATTRIBUTION]]="Réponse",Tableau1[[#This Row],[A/R envoyé le]]&gt;0),"OUI"," ")</f>
        <v xml:space="preserve"> </v>
      </c>
      <c r="S68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13</v>
      </c>
      <c r="T682" s="9">
        <f>IF(Tableau1[[#This Row],[STATUT DE REPONSE]]="TRAITE",MAX(0,Tableau1[[#This Row],[DELAI DE TRAITEMENT]]-Tableau1[[#This Row],[DELAI DE REPONSE]]),$X$1-Tableau1[[#This Row],[Enregistré le]])</f>
        <v>0</v>
      </c>
      <c r="U682" s="9" t="str">
        <f>IF(Tableau1[[#This Row],[DELAI DE SOUFFRANCE]]&gt;0,"Non conforme","Conforme")</f>
        <v>Conforme</v>
      </c>
      <c r="V682" s="9" t="str">
        <f>IF(Tableau1[[#This Row],[Type de courrier]]="Réclamation","Réclamation","")</f>
        <v>Réclamation</v>
      </c>
      <c r="W682" s="4"/>
      <c r="X682"/>
      <c r="Y682"/>
    </row>
    <row r="683" spans="2:25" x14ac:dyDescent="0.25">
      <c r="B683" t="s">
        <v>21</v>
      </c>
      <c r="D683">
        <v>22043261</v>
      </c>
      <c r="E683" s="1">
        <v>44834</v>
      </c>
      <c r="F683" s="1">
        <v>44814</v>
      </c>
      <c r="I683" s="1">
        <v>44887</v>
      </c>
      <c r="J683" s="1">
        <v>44834</v>
      </c>
      <c r="L683" t="s">
        <v>11</v>
      </c>
      <c r="M683">
        <f>YEAR(Tableau1[[#This Row],[Enregistré le]])</f>
        <v>2022</v>
      </c>
      <c r="N683" s="9" t="str">
        <f t="shared" si="11"/>
        <v>Réponse</v>
      </c>
      <c r="O683" s="9">
        <f>Tableau1[[#This Row],[Attribué le]]-Tableau1[[#This Row],[Enregistré le]]</f>
        <v>0</v>
      </c>
      <c r="P683" s="3" t="str">
        <f>IF(Tableau1[[#This Row],[ATTRIBUTION]]="Appui","15",IF(Tableau1[[#This Row],[ATTRIBUTION]]="Réponse","30","0"))</f>
        <v>30</v>
      </c>
      <c r="Q683" s="9" t="str">
        <f>IF(OR((Tableau1[[#This Row],[Traité le]]&gt;0),(Tableau1[[#This Row],[A/R envoyé le]]&gt;0)),"TRAITE","NON TRAITE")</f>
        <v>TRAITE</v>
      </c>
      <c r="R683" s="9" t="str">
        <f>IF(AND(Tableau1[[#This Row],[ATTRIBUTION]]="Réponse",Tableau1[[#This Row],[A/R envoyé le]]&gt;0),"OUI"," ")</f>
        <v xml:space="preserve"> </v>
      </c>
      <c r="S68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53</v>
      </c>
      <c r="T683" s="9">
        <f>IF(Tableau1[[#This Row],[STATUT DE REPONSE]]="TRAITE",MAX(0,Tableau1[[#This Row],[DELAI DE TRAITEMENT]]-Tableau1[[#This Row],[DELAI DE REPONSE]]),$X$1-Tableau1[[#This Row],[Enregistré le]])</f>
        <v>23</v>
      </c>
      <c r="U683" s="9" t="str">
        <f>IF(Tableau1[[#This Row],[DELAI DE SOUFFRANCE]]&gt;0,"Non conforme","Conforme")</f>
        <v>Non conforme</v>
      </c>
      <c r="V683" s="9" t="str">
        <f>IF(Tableau1[[#This Row],[Type de courrier]]="Réclamation","Réclamation","")</f>
        <v/>
      </c>
      <c r="W683" s="4"/>
      <c r="X683"/>
      <c r="Y683"/>
    </row>
    <row r="684" spans="2:25" x14ac:dyDescent="0.25">
      <c r="B684" t="s">
        <v>21</v>
      </c>
      <c r="D684">
        <v>22043515</v>
      </c>
      <c r="E684" s="1">
        <v>44837</v>
      </c>
      <c r="F684" s="1">
        <v>44834</v>
      </c>
      <c r="I684" s="1">
        <v>44837</v>
      </c>
      <c r="J684" s="1">
        <v>44837</v>
      </c>
      <c r="L684" t="s">
        <v>11</v>
      </c>
      <c r="M684">
        <f>YEAR(Tableau1[[#This Row],[Enregistré le]])</f>
        <v>2022</v>
      </c>
      <c r="N684" s="9" t="str">
        <f t="shared" si="11"/>
        <v>Réponse</v>
      </c>
      <c r="O684" s="9">
        <f>Tableau1[[#This Row],[Attribué le]]-Tableau1[[#This Row],[Enregistré le]]</f>
        <v>0</v>
      </c>
      <c r="P684" s="3" t="str">
        <f>IF(Tableau1[[#This Row],[ATTRIBUTION]]="Appui","15",IF(Tableau1[[#This Row],[ATTRIBUTION]]="Réponse","30","0"))</f>
        <v>30</v>
      </c>
      <c r="Q684" s="9" t="str">
        <f>IF(OR((Tableau1[[#This Row],[Traité le]]&gt;0),(Tableau1[[#This Row],[A/R envoyé le]]&gt;0)),"TRAITE","NON TRAITE")</f>
        <v>TRAITE</v>
      </c>
      <c r="R684" s="9" t="str">
        <f>IF(AND(Tableau1[[#This Row],[ATTRIBUTION]]="Réponse",Tableau1[[#This Row],[A/R envoyé le]]&gt;0),"OUI"," ")</f>
        <v xml:space="preserve"> </v>
      </c>
      <c r="S68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684" s="9">
        <f>IF(Tableau1[[#This Row],[STATUT DE REPONSE]]="TRAITE",MAX(0,Tableau1[[#This Row],[DELAI DE TRAITEMENT]]-Tableau1[[#This Row],[DELAI DE REPONSE]]),$X$1-Tableau1[[#This Row],[Enregistré le]])</f>
        <v>0</v>
      </c>
      <c r="U684" s="9" t="str">
        <f>IF(Tableau1[[#This Row],[DELAI DE SOUFFRANCE]]&gt;0,"Non conforme","Conforme")</f>
        <v>Conforme</v>
      </c>
      <c r="V684" s="9" t="str">
        <f>IF(Tableau1[[#This Row],[Type de courrier]]="Réclamation","Réclamation","")</f>
        <v/>
      </c>
      <c r="W684" s="4"/>
      <c r="X684"/>
      <c r="Y684"/>
    </row>
    <row r="685" spans="2:25" x14ac:dyDescent="0.25">
      <c r="B685" t="s">
        <v>21</v>
      </c>
      <c r="D685">
        <v>22043531</v>
      </c>
      <c r="E685" s="1">
        <v>44837</v>
      </c>
      <c r="F685" s="1">
        <v>44837</v>
      </c>
      <c r="I685" s="1">
        <v>44837</v>
      </c>
      <c r="J685" s="1">
        <v>44837</v>
      </c>
      <c r="L685" t="s">
        <v>11</v>
      </c>
      <c r="M685">
        <f>YEAR(Tableau1[[#This Row],[Enregistré le]])</f>
        <v>2022</v>
      </c>
      <c r="N685" s="9" t="str">
        <f t="shared" si="11"/>
        <v>Réponse</v>
      </c>
      <c r="O685" s="9">
        <f>Tableau1[[#This Row],[Attribué le]]-Tableau1[[#This Row],[Enregistré le]]</f>
        <v>0</v>
      </c>
      <c r="P685" s="3" t="str">
        <f>IF(Tableau1[[#This Row],[ATTRIBUTION]]="Appui","15",IF(Tableau1[[#This Row],[ATTRIBUTION]]="Réponse","30","0"))</f>
        <v>30</v>
      </c>
      <c r="Q685" s="9" t="str">
        <f>IF(OR((Tableau1[[#This Row],[Traité le]]&gt;0),(Tableau1[[#This Row],[A/R envoyé le]]&gt;0)),"TRAITE","NON TRAITE")</f>
        <v>TRAITE</v>
      </c>
      <c r="R685" s="9" t="str">
        <f>IF(AND(Tableau1[[#This Row],[ATTRIBUTION]]="Réponse",Tableau1[[#This Row],[A/R envoyé le]]&gt;0),"OUI"," ")</f>
        <v xml:space="preserve"> </v>
      </c>
      <c r="S68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685" s="9">
        <f>IF(Tableau1[[#This Row],[STATUT DE REPONSE]]="TRAITE",MAX(0,Tableau1[[#This Row],[DELAI DE TRAITEMENT]]-Tableau1[[#This Row],[DELAI DE REPONSE]]),$X$1-Tableau1[[#This Row],[Enregistré le]])</f>
        <v>0</v>
      </c>
      <c r="U685" s="9" t="str">
        <f>IF(Tableau1[[#This Row],[DELAI DE SOUFFRANCE]]&gt;0,"Non conforme","Conforme")</f>
        <v>Conforme</v>
      </c>
      <c r="V685" s="9" t="str">
        <f>IF(Tableau1[[#This Row],[Type de courrier]]="Réclamation","Réclamation","")</f>
        <v/>
      </c>
      <c r="W685" s="4"/>
      <c r="X685"/>
      <c r="Y685"/>
    </row>
    <row r="686" spans="2:25" x14ac:dyDescent="0.25">
      <c r="B686" t="s">
        <v>21</v>
      </c>
      <c r="D686">
        <v>22043856</v>
      </c>
      <c r="E686" s="1">
        <v>44838</v>
      </c>
      <c r="F686" s="1">
        <v>44809</v>
      </c>
      <c r="H686" t="s">
        <v>80</v>
      </c>
      <c r="I686" s="1">
        <v>44867</v>
      </c>
      <c r="J686" s="1">
        <v>44838</v>
      </c>
      <c r="L686" t="s">
        <v>11</v>
      </c>
      <c r="M686">
        <f>YEAR(Tableau1[[#This Row],[Enregistré le]])</f>
        <v>2022</v>
      </c>
      <c r="N686" s="9" t="str">
        <f t="shared" si="11"/>
        <v>Réponse</v>
      </c>
      <c r="O686" s="9">
        <f>Tableau1[[#This Row],[Attribué le]]-Tableau1[[#This Row],[Enregistré le]]</f>
        <v>0</v>
      </c>
      <c r="P686" s="3" t="str">
        <f>IF(Tableau1[[#This Row],[ATTRIBUTION]]="Appui","15",IF(Tableau1[[#This Row],[ATTRIBUTION]]="Réponse","30","0"))</f>
        <v>30</v>
      </c>
      <c r="Q686" s="9" t="str">
        <f>IF(OR((Tableau1[[#This Row],[Traité le]]&gt;0),(Tableau1[[#This Row],[A/R envoyé le]]&gt;0)),"TRAITE","NON TRAITE")</f>
        <v>TRAITE</v>
      </c>
      <c r="R686" s="9" t="str">
        <f>IF(AND(Tableau1[[#This Row],[ATTRIBUTION]]="Réponse",Tableau1[[#This Row],[A/R envoyé le]]&gt;0),"OUI"," ")</f>
        <v xml:space="preserve"> </v>
      </c>
      <c r="S68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29</v>
      </c>
      <c r="T686" s="9">
        <f>IF(Tableau1[[#This Row],[STATUT DE REPONSE]]="TRAITE",MAX(0,Tableau1[[#This Row],[DELAI DE TRAITEMENT]]-Tableau1[[#This Row],[DELAI DE REPONSE]]),$X$1-Tableau1[[#This Row],[Enregistré le]])</f>
        <v>0</v>
      </c>
      <c r="U686" s="9" t="str">
        <f>IF(Tableau1[[#This Row],[DELAI DE SOUFFRANCE]]&gt;0,"Non conforme","Conforme")</f>
        <v>Conforme</v>
      </c>
      <c r="V686" s="9" t="str">
        <f>IF(Tableau1[[#This Row],[Type de courrier]]="Réclamation","Réclamation","")</f>
        <v/>
      </c>
      <c r="W686" s="4"/>
      <c r="X686"/>
      <c r="Y686"/>
    </row>
    <row r="687" spans="2:25" x14ac:dyDescent="0.25">
      <c r="B687" t="s">
        <v>21</v>
      </c>
      <c r="D687">
        <v>22043918</v>
      </c>
      <c r="E687" s="1">
        <v>44839</v>
      </c>
      <c r="F687" s="1">
        <v>44755</v>
      </c>
      <c r="I687" s="1">
        <v>44845</v>
      </c>
      <c r="J687" s="1">
        <v>44839</v>
      </c>
      <c r="L687" t="s">
        <v>11</v>
      </c>
      <c r="M687">
        <f>YEAR(Tableau1[[#This Row],[Enregistré le]])</f>
        <v>2022</v>
      </c>
      <c r="N687" s="9" t="str">
        <f t="shared" si="11"/>
        <v>Réponse</v>
      </c>
      <c r="O687" s="9">
        <f>Tableau1[[#This Row],[Attribué le]]-Tableau1[[#This Row],[Enregistré le]]</f>
        <v>0</v>
      </c>
      <c r="P687" s="3" t="str">
        <f>IF(Tableau1[[#This Row],[ATTRIBUTION]]="Appui","15",IF(Tableau1[[#This Row],[ATTRIBUTION]]="Réponse","30","0"))</f>
        <v>30</v>
      </c>
      <c r="Q687" s="9" t="str">
        <f>IF(OR((Tableau1[[#This Row],[Traité le]]&gt;0),(Tableau1[[#This Row],[A/R envoyé le]]&gt;0)),"TRAITE","NON TRAITE")</f>
        <v>TRAITE</v>
      </c>
      <c r="R687" s="9" t="str">
        <f>IF(AND(Tableau1[[#This Row],[ATTRIBUTION]]="Réponse",Tableau1[[#This Row],[A/R envoyé le]]&gt;0),"OUI"," ")</f>
        <v xml:space="preserve"> </v>
      </c>
      <c r="S68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</v>
      </c>
      <c r="T687" s="9">
        <f>IF(Tableau1[[#This Row],[STATUT DE REPONSE]]="TRAITE",MAX(0,Tableau1[[#This Row],[DELAI DE TRAITEMENT]]-Tableau1[[#This Row],[DELAI DE REPONSE]]),$X$1-Tableau1[[#This Row],[Enregistré le]])</f>
        <v>0</v>
      </c>
      <c r="U687" s="9" t="str">
        <f>IF(Tableau1[[#This Row],[DELAI DE SOUFFRANCE]]&gt;0,"Non conforme","Conforme")</f>
        <v>Conforme</v>
      </c>
      <c r="V687" s="9" t="str">
        <f>IF(Tableau1[[#This Row],[Type de courrier]]="Réclamation","Réclamation","")</f>
        <v/>
      </c>
      <c r="W687" s="4"/>
      <c r="X687"/>
      <c r="Y687"/>
    </row>
    <row r="688" spans="2:25" x14ac:dyDescent="0.25">
      <c r="B688" t="s">
        <v>21</v>
      </c>
      <c r="D688">
        <v>22043927</v>
      </c>
      <c r="E688" s="1">
        <v>44839</v>
      </c>
      <c r="F688" s="1">
        <v>44833</v>
      </c>
      <c r="I688" s="1">
        <v>44861</v>
      </c>
      <c r="J688" s="1">
        <v>44839</v>
      </c>
      <c r="L688" t="s">
        <v>11</v>
      </c>
      <c r="M688">
        <f>YEAR(Tableau1[[#This Row],[Enregistré le]])</f>
        <v>2022</v>
      </c>
      <c r="N688" s="9" t="str">
        <f t="shared" si="11"/>
        <v>Réponse</v>
      </c>
      <c r="O688" s="9">
        <f>Tableau1[[#This Row],[Attribué le]]-Tableau1[[#This Row],[Enregistré le]]</f>
        <v>0</v>
      </c>
      <c r="P688" s="3" t="str">
        <f>IF(Tableau1[[#This Row],[ATTRIBUTION]]="Appui","15",IF(Tableau1[[#This Row],[ATTRIBUTION]]="Réponse","30","0"))</f>
        <v>30</v>
      </c>
      <c r="Q688" s="9" t="str">
        <f>IF(OR((Tableau1[[#This Row],[Traité le]]&gt;0),(Tableau1[[#This Row],[A/R envoyé le]]&gt;0)),"TRAITE","NON TRAITE")</f>
        <v>TRAITE</v>
      </c>
      <c r="R688" s="9" t="str">
        <f>IF(AND(Tableau1[[#This Row],[ATTRIBUTION]]="Réponse",Tableau1[[#This Row],[A/R envoyé le]]&gt;0),"OUI"," ")</f>
        <v xml:space="preserve"> </v>
      </c>
      <c r="S68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22</v>
      </c>
      <c r="T688" s="9">
        <f>IF(Tableau1[[#This Row],[STATUT DE REPONSE]]="TRAITE",MAX(0,Tableau1[[#This Row],[DELAI DE TRAITEMENT]]-Tableau1[[#This Row],[DELAI DE REPONSE]]),$X$1-Tableau1[[#This Row],[Enregistré le]])</f>
        <v>0</v>
      </c>
      <c r="U688" s="9" t="str">
        <f>IF(Tableau1[[#This Row],[DELAI DE SOUFFRANCE]]&gt;0,"Non conforme","Conforme")</f>
        <v>Conforme</v>
      </c>
      <c r="V688" s="9" t="str">
        <f>IF(Tableau1[[#This Row],[Type de courrier]]="Réclamation","Réclamation","")</f>
        <v/>
      </c>
      <c r="W688" s="4"/>
      <c r="X688"/>
      <c r="Y688"/>
    </row>
    <row r="689" spans="2:25" x14ac:dyDescent="0.25">
      <c r="B689" t="s">
        <v>21</v>
      </c>
      <c r="D689" t="s">
        <v>18</v>
      </c>
      <c r="E689" s="1">
        <v>44845</v>
      </c>
      <c r="F689" s="1">
        <v>44839</v>
      </c>
      <c r="H689" t="s">
        <v>19</v>
      </c>
      <c r="I689" s="1">
        <v>44869</v>
      </c>
      <c r="J689" s="1">
        <v>44904</v>
      </c>
      <c r="L689" t="s">
        <v>11</v>
      </c>
      <c r="M689">
        <f>YEAR(Tableau1[[#This Row],[Enregistré le]])</f>
        <v>2022</v>
      </c>
      <c r="N689" s="9" t="str">
        <f t="shared" si="11"/>
        <v>Réponse</v>
      </c>
      <c r="O689" s="9">
        <f>Tableau1[[#This Row],[Attribué le]]-Tableau1[[#This Row],[Enregistré le]]</f>
        <v>59</v>
      </c>
      <c r="P689" s="3" t="str">
        <f>IF(Tableau1[[#This Row],[ATTRIBUTION]]="Appui","15",IF(Tableau1[[#This Row],[ATTRIBUTION]]="Réponse","30","0"))</f>
        <v>30</v>
      </c>
      <c r="Q689" s="9" t="str">
        <f>IF(OR((Tableau1[[#This Row],[Traité le]]&gt;0),(Tableau1[[#This Row],[A/R envoyé le]]&gt;0)),"TRAITE","NON TRAITE")</f>
        <v>TRAITE</v>
      </c>
      <c r="R689" s="9" t="str">
        <f>IF(AND(Tableau1[[#This Row],[ATTRIBUTION]]="Réponse",Tableau1[[#This Row],[A/R envoyé le]]&gt;0),"OUI"," ")</f>
        <v xml:space="preserve"> </v>
      </c>
      <c r="S68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24</v>
      </c>
      <c r="T689" s="9">
        <f>IF(Tableau1[[#This Row],[STATUT DE REPONSE]]="TRAITE",MAX(0,Tableau1[[#This Row],[DELAI DE TRAITEMENT]]-Tableau1[[#This Row],[DELAI DE REPONSE]]),$X$1-Tableau1[[#This Row],[Enregistré le]])</f>
        <v>0</v>
      </c>
      <c r="U689" s="9" t="str">
        <f>IF(Tableau1[[#This Row],[DELAI DE SOUFFRANCE]]&gt;0,"Non conforme","Conforme")</f>
        <v>Conforme</v>
      </c>
      <c r="V689" s="9" t="str">
        <f>IF(Tableau1[[#This Row],[Type de courrier]]="Réclamation","Réclamation","")</f>
        <v/>
      </c>
      <c r="W689" s="4"/>
      <c r="X689"/>
      <c r="Y689"/>
    </row>
    <row r="690" spans="2:25" x14ac:dyDescent="0.25">
      <c r="B690" t="s">
        <v>21</v>
      </c>
      <c r="D690" t="s">
        <v>20</v>
      </c>
      <c r="E690" s="1">
        <v>44846</v>
      </c>
      <c r="F690" s="1">
        <v>44845</v>
      </c>
      <c r="I690" s="1">
        <v>44861</v>
      </c>
      <c r="J690" s="1">
        <v>44904</v>
      </c>
      <c r="L690" t="s">
        <v>11</v>
      </c>
      <c r="M690">
        <f>YEAR(Tableau1[[#This Row],[Enregistré le]])</f>
        <v>2022</v>
      </c>
      <c r="N690" s="9" t="str">
        <f t="shared" si="11"/>
        <v>Réponse</v>
      </c>
      <c r="O690" s="9">
        <f>Tableau1[[#This Row],[Attribué le]]-Tableau1[[#This Row],[Enregistré le]]</f>
        <v>58</v>
      </c>
      <c r="P690" s="3" t="str">
        <f>IF(Tableau1[[#This Row],[ATTRIBUTION]]="Appui","15",IF(Tableau1[[#This Row],[ATTRIBUTION]]="Réponse","30","0"))</f>
        <v>30</v>
      </c>
      <c r="Q690" s="9" t="str">
        <f>IF(OR((Tableau1[[#This Row],[Traité le]]&gt;0),(Tableau1[[#This Row],[A/R envoyé le]]&gt;0)),"TRAITE","NON TRAITE")</f>
        <v>TRAITE</v>
      </c>
      <c r="R690" s="9" t="str">
        <f>IF(AND(Tableau1[[#This Row],[ATTRIBUTION]]="Réponse",Tableau1[[#This Row],[A/R envoyé le]]&gt;0),"OUI"," ")</f>
        <v xml:space="preserve"> </v>
      </c>
      <c r="S69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15</v>
      </c>
      <c r="T690" s="9">
        <f>IF(Tableau1[[#This Row],[STATUT DE REPONSE]]="TRAITE",MAX(0,Tableau1[[#This Row],[DELAI DE TRAITEMENT]]-Tableau1[[#This Row],[DELAI DE REPONSE]]),$X$1-Tableau1[[#This Row],[Enregistré le]])</f>
        <v>0</v>
      </c>
      <c r="U690" s="9" t="str">
        <f>IF(Tableau1[[#This Row],[DELAI DE SOUFFRANCE]]&gt;0,"Non conforme","Conforme")</f>
        <v>Conforme</v>
      </c>
      <c r="V690" s="9" t="str">
        <f>IF(Tableau1[[#This Row],[Type de courrier]]="Réclamation","Réclamation","")</f>
        <v/>
      </c>
      <c r="W690" s="4"/>
      <c r="X690"/>
      <c r="Y690"/>
    </row>
    <row r="691" spans="2:25" x14ac:dyDescent="0.25">
      <c r="B691" t="s">
        <v>21</v>
      </c>
      <c r="D691">
        <v>22046132</v>
      </c>
      <c r="E691" s="1">
        <v>44848</v>
      </c>
      <c r="F691" s="1">
        <v>44620</v>
      </c>
      <c r="I691" s="1">
        <v>44861</v>
      </c>
      <c r="J691" s="1">
        <v>44848</v>
      </c>
      <c r="L691" t="s">
        <v>11</v>
      </c>
      <c r="M691">
        <f>YEAR(Tableau1[[#This Row],[Enregistré le]])</f>
        <v>2022</v>
      </c>
      <c r="N691" s="9" t="str">
        <f t="shared" si="11"/>
        <v>Réponse</v>
      </c>
      <c r="O691" s="9">
        <f>Tableau1[[#This Row],[Attribué le]]-Tableau1[[#This Row],[Enregistré le]]</f>
        <v>0</v>
      </c>
      <c r="P691" s="3" t="str">
        <f>IF(Tableau1[[#This Row],[ATTRIBUTION]]="Appui","15",IF(Tableau1[[#This Row],[ATTRIBUTION]]="Réponse","30","0"))</f>
        <v>30</v>
      </c>
      <c r="Q691" s="9" t="str">
        <f>IF(OR((Tableau1[[#This Row],[Traité le]]&gt;0),(Tableau1[[#This Row],[A/R envoyé le]]&gt;0)),"TRAITE","NON TRAITE")</f>
        <v>TRAITE</v>
      </c>
      <c r="R691" s="9" t="str">
        <f>IF(AND(Tableau1[[#This Row],[ATTRIBUTION]]="Réponse",Tableau1[[#This Row],[A/R envoyé le]]&gt;0),"OUI"," ")</f>
        <v xml:space="preserve"> </v>
      </c>
      <c r="S69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13</v>
      </c>
      <c r="T691" s="9">
        <f>IF(Tableau1[[#This Row],[STATUT DE REPONSE]]="TRAITE",MAX(0,Tableau1[[#This Row],[DELAI DE TRAITEMENT]]-Tableau1[[#This Row],[DELAI DE REPONSE]]),$X$1-Tableau1[[#This Row],[Enregistré le]])</f>
        <v>0</v>
      </c>
      <c r="U691" s="9" t="str">
        <f>IF(Tableau1[[#This Row],[DELAI DE SOUFFRANCE]]&gt;0,"Non conforme","Conforme")</f>
        <v>Conforme</v>
      </c>
      <c r="V691" s="9" t="str">
        <f>IF(Tableau1[[#This Row],[Type de courrier]]="Réclamation","Réclamation","")</f>
        <v/>
      </c>
      <c r="W691" s="4"/>
      <c r="X691"/>
      <c r="Y691"/>
    </row>
    <row r="692" spans="2:25" x14ac:dyDescent="0.25">
      <c r="B692" t="s">
        <v>21</v>
      </c>
      <c r="D692">
        <v>22046151</v>
      </c>
      <c r="E692" s="1">
        <v>44848</v>
      </c>
      <c r="F692" s="1">
        <v>44845</v>
      </c>
      <c r="I692" s="1">
        <v>44848</v>
      </c>
      <c r="J692" s="1">
        <v>44848</v>
      </c>
      <c r="L692" t="s">
        <v>11</v>
      </c>
      <c r="M692">
        <f>YEAR(Tableau1[[#This Row],[Enregistré le]])</f>
        <v>2022</v>
      </c>
      <c r="N692" s="9" t="str">
        <f t="shared" si="11"/>
        <v>Réponse</v>
      </c>
      <c r="O692" s="9">
        <f>Tableau1[[#This Row],[Attribué le]]-Tableau1[[#This Row],[Enregistré le]]</f>
        <v>0</v>
      </c>
      <c r="P692" s="3" t="str">
        <f>IF(Tableau1[[#This Row],[ATTRIBUTION]]="Appui","15",IF(Tableau1[[#This Row],[ATTRIBUTION]]="Réponse","30","0"))</f>
        <v>30</v>
      </c>
      <c r="Q692" s="9" t="str">
        <f>IF(OR((Tableau1[[#This Row],[Traité le]]&gt;0),(Tableau1[[#This Row],[A/R envoyé le]]&gt;0)),"TRAITE","NON TRAITE")</f>
        <v>TRAITE</v>
      </c>
      <c r="R692" s="9" t="str">
        <f>IF(AND(Tableau1[[#This Row],[ATTRIBUTION]]="Réponse",Tableau1[[#This Row],[A/R envoyé le]]&gt;0),"OUI"," ")</f>
        <v xml:space="preserve"> </v>
      </c>
      <c r="S69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692" s="9">
        <f>IF(Tableau1[[#This Row],[STATUT DE REPONSE]]="TRAITE",MAX(0,Tableau1[[#This Row],[DELAI DE TRAITEMENT]]-Tableau1[[#This Row],[DELAI DE REPONSE]]),$X$1-Tableau1[[#This Row],[Enregistré le]])</f>
        <v>0</v>
      </c>
      <c r="U692" s="9" t="str">
        <f>IF(Tableau1[[#This Row],[DELAI DE SOUFFRANCE]]&gt;0,"Non conforme","Conforme")</f>
        <v>Conforme</v>
      </c>
      <c r="V692" s="9" t="str">
        <f>IF(Tableau1[[#This Row],[Type de courrier]]="Réclamation","Réclamation","")</f>
        <v/>
      </c>
      <c r="W692" s="4"/>
      <c r="X692"/>
      <c r="Y692"/>
    </row>
    <row r="693" spans="2:25" x14ac:dyDescent="0.25">
      <c r="B693" t="s">
        <v>21</v>
      </c>
      <c r="D693">
        <v>22046206</v>
      </c>
      <c r="E693" s="1">
        <v>44848</v>
      </c>
      <c r="F693" s="1">
        <v>44834</v>
      </c>
      <c r="I693" s="1">
        <v>44861</v>
      </c>
      <c r="J693" s="1">
        <v>44848</v>
      </c>
      <c r="L693" t="s">
        <v>11</v>
      </c>
      <c r="M693">
        <f>YEAR(Tableau1[[#This Row],[Enregistré le]])</f>
        <v>2022</v>
      </c>
      <c r="N693" s="9" t="str">
        <f t="shared" si="11"/>
        <v>Réponse</v>
      </c>
      <c r="O693" s="9">
        <f>Tableau1[[#This Row],[Attribué le]]-Tableau1[[#This Row],[Enregistré le]]</f>
        <v>0</v>
      </c>
      <c r="P693" s="3" t="str">
        <f>IF(Tableau1[[#This Row],[ATTRIBUTION]]="Appui","15",IF(Tableau1[[#This Row],[ATTRIBUTION]]="Réponse","30","0"))</f>
        <v>30</v>
      </c>
      <c r="Q693" s="9" t="str">
        <f>IF(OR((Tableau1[[#This Row],[Traité le]]&gt;0),(Tableau1[[#This Row],[A/R envoyé le]]&gt;0)),"TRAITE","NON TRAITE")</f>
        <v>TRAITE</v>
      </c>
      <c r="R693" s="9" t="str">
        <f>IF(AND(Tableau1[[#This Row],[ATTRIBUTION]]="Réponse",Tableau1[[#This Row],[A/R envoyé le]]&gt;0),"OUI"," ")</f>
        <v xml:space="preserve"> </v>
      </c>
      <c r="S69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13</v>
      </c>
      <c r="T693" s="9">
        <f>IF(Tableau1[[#This Row],[STATUT DE REPONSE]]="TRAITE",MAX(0,Tableau1[[#This Row],[DELAI DE TRAITEMENT]]-Tableau1[[#This Row],[DELAI DE REPONSE]]),$X$1-Tableau1[[#This Row],[Enregistré le]])</f>
        <v>0</v>
      </c>
      <c r="U693" s="9" t="str">
        <f>IF(Tableau1[[#This Row],[DELAI DE SOUFFRANCE]]&gt;0,"Non conforme","Conforme")</f>
        <v>Conforme</v>
      </c>
      <c r="V693" s="9" t="str">
        <f>IF(Tableau1[[#This Row],[Type de courrier]]="Réclamation","Réclamation","")</f>
        <v/>
      </c>
      <c r="W693" s="4"/>
      <c r="X693"/>
      <c r="Y693"/>
    </row>
    <row r="694" spans="2:25" x14ac:dyDescent="0.25">
      <c r="B694" t="s">
        <v>21</v>
      </c>
      <c r="D694">
        <v>22046242</v>
      </c>
      <c r="E694" s="1">
        <v>44848</v>
      </c>
      <c r="F694" s="1">
        <v>44841</v>
      </c>
      <c r="I694" s="1">
        <v>44854</v>
      </c>
      <c r="J694" s="1">
        <v>44848</v>
      </c>
      <c r="L694" t="s">
        <v>11</v>
      </c>
      <c r="M694">
        <f>YEAR(Tableau1[[#This Row],[Enregistré le]])</f>
        <v>2022</v>
      </c>
      <c r="N694" s="9" t="str">
        <f t="shared" si="11"/>
        <v>Réponse</v>
      </c>
      <c r="O694" s="9">
        <f>Tableau1[[#This Row],[Attribué le]]-Tableau1[[#This Row],[Enregistré le]]</f>
        <v>0</v>
      </c>
      <c r="P694" s="3" t="str">
        <f>IF(Tableau1[[#This Row],[ATTRIBUTION]]="Appui","15",IF(Tableau1[[#This Row],[ATTRIBUTION]]="Réponse","30","0"))</f>
        <v>30</v>
      </c>
      <c r="Q694" s="9" t="str">
        <f>IF(OR((Tableau1[[#This Row],[Traité le]]&gt;0),(Tableau1[[#This Row],[A/R envoyé le]]&gt;0)),"TRAITE","NON TRAITE")</f>
        <v>TRAITE</v>
      </c>
      <c r="R694" s="9" t="str">
        <f>IF(AND(Tableau1[[#This Row],[ATTRIBUTION]]="Réponse",Tableau1[[#This Row],[A/R envoyé le]]&gt;0),"OUI"," ")</f>
        <v xml:space="preserve"> </v>
      </c>
      <c r="S69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</v>
      </c>
      <c r="T694" s="9">
        <f>IF(Tableau1[[#This Row],[STATUT DE REPONSE]]="TRAITE",MAX(0,Tableau1[[#This Row],[DELAI DE TRAITEMENT]]-Tableau1[[#This Row],[DELAI DE REPONSE]]),$X$1-Tableau1[[#This Row],[Enregistré le]])</f>
        <v>0</v>
      </c>
      <c r="U694" s="9" t="str">
        <f>IF(Tableau1[[#This Row],[DELAI DE SOUFFRANCE]]&gt;0,"Non conforme","Conforme")</f>
        <v>Conforme</v>
      </c>
      <c r="V694" s="9" t="str">
        <f>IF(Tableau1[[#This Row],[Type de courrier]]="Réclamation","Réclamation","")</f>
        <v/>
      </c>
      <c r="W694" s="4"/>
      <c r="X694"/>
      <c r="Y694"/>
    </row>
    <row r="695" spans="2:25" x14ac:dyDescent="0.25">
      <c r="B695" t="s">
        <v>21</v>
      </c>
      <c r="D695">
        <v>22046287</v>
      </c>
      <c r="E695" s="1">
        <v>44848</v>
      </c>
      <c r="F695" s="1">
        <v>44844</v>
      </c>
      <c r="I695" s="1">
        <v>44855</v>
      </c>
      <c r="J695" s="1">
        <v>44848</v>
      </c>
      <c r="L695" t="s">
        <v>11</v>
      </c>
      <c r="M695">
        <f>YEAR(Tableau1[[#This Row],[Enregistré le]])</f>
        <v>2022</v>
      </c>
      <c r="N695" s="9" t="str">
        <f t="shared" si="11"/>
        <v>Réponse</v>
      </c>
      <c r="O695" s="9">
        <f>Tableau1[[#This Row],[Attribué le]]-Tableau1[[#This Row],[Enregistré le]]</f>
        <v>0</v>
      </c>
      <c r="P695" s="3" t="str">
        <f>IF(Tableau1[[#This Row],[ATTRIBUTION]]="Appui","15",IF(Tableau1[[#This Row],[ATTRIBUTION]]="Réponse","30","0"))</f>
        <v>30</v>
      </c>
      <c r="Q695" s="9" t="str">
        <f>IF(OR((Tableau1[[#This Row],[Traité le]]&gt;0),(Tableau1[[#This Row],[A/R envoyé le]]&gt;0)),"TRAITE","NON TRAITE")</f>
        <v>TRAITE</v>
      </c>
      <c r="R695" s="9" t="str">
        <f>IF(AND(Tableau1[[#This Row],[ATTRIBUTION]]="Réponse",Tableau1[[#This Row],[A/R envoyé le]]&gt;0),"OUI"," ")</f>
        <v xml:space="preserve"> </v>
      </c>
      <c r="S69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695" s="9">
        <f>IF(Tableau1[[#This Row],[STATUT DE REPONSE]]="TRAITE",MAX(0,Tableau1[[#This Row],[DELAI DE TRAITEMENT]]-Tableau1[[#This Row],[DELAI DE REPONSE]]),$X$1-Tableau1[[#This Row],[Enregistré le]])</f>
        <v>0</v>
      </c>
      <c r="U695" s="9" t="str">
        <f>IF(Tableau1[[#This Row],[DELAI DE SOUFFRANCE]]&gt;0,"Non conforme","Conforme")</f>
        <v>Conforme</v>
      </c>
      <c r="V695" s="9" t="str">
        <f>IF(Tableau1[[#This Row],[Type de courrier]]="Réclamation","Réclamation","")</f>
        <v/>
      </c>
      <c r="W695" s="4"/>
      <c r="X695"/>
      <c r="Y695"/>
    </row>
    <row r="696" spans="2:25" x14ac:dyDescent="0.25">
      <c r="B696" t="s">
        <v>21</v>
      </c>
      <c r="D696">
        <v>22047789</v>
      </c>
      <c r="E696" s="1">
        <v>44858</v>
      </c>
      <c r="F696" s="1">
        <v>44850</v>
      </c>
      <c r="I696" s="1">
        <v>44893</v>
      </c>
      <c r="J696" s="1">
        <v>44869</v>
      </c>
      <c r="L696" t="s">
        <v>11</v>
      </c>
      <c r="M696">
        <f>YEAR(Tableau1[[#This Row],[Enregistré le]])</f>
        <v>2022</v>
      </c>
      <c r="N696" s="9" t="str">
        <f t="shared" ref="N696:N721" si="12">IF(OR(L696="Appui",L696="Elément de réponse"),"Appui",IF(L696="Information","Info","Réponse"))</f>
        <v>Réponse</v>
      </c>
      <c r="O696" s="9">
        <f>Tableau1[[#This Row],[Attribué le]]-Tableau1[[#This Row],[Enregistré le]]</f>
        <v>11</v>
      </c>
      <c r="P696" s="3" t="str">
        <f>IF(Tableau1[[#This Row],[ATTRIBUTION]]="Appui","15",IF(Tableau1[[#This Row],[ATTRIBUTION]]="Réponse","30","0"))</f>
        <v>30</v>
      </c>
      <c r="Q696" s="9" t="str">
        <f>IF(OR((Tableau1[[#This Row],[Traité le]]&gt;0),(Tableau1[[#This Row],[A/R envoyé le]]&gt;0)),"TRAITE","NON TRAITE")</f>
        <v>TRAITE</v>
      </c>
      <c r="R696" s="9" t="str">
        <f>IF(AND(Tableau1[[#This Row],[ATTRIBUTION]]="Réponse",Tableau1[[#This Row],[A/R envoyé le]]&gt;0),"OUI"," ")</f>
        <v xml:space="preserve"> </v>
      </c>
      <c r="S69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24</v>
      </c>
      <c r="T696" s="9">
        <f>IF(Tableau1[[#This Row],[STATUT DE REPONSE]]="TRAITE",MAX(0,Tableau1[[#This Row],[DELAI DE TRAITEMENT]]-Tableau1[[#This Row],[DELAI DE REPONSE]]),$X$1-Tableau1[[#This Row],[Enregistré le]])</f>
        <v>0</v>
      </c>
      <c r="U696" s="9" t="str">
        <f>IF(Tableau1[[#This Row],[DELAI DE SOUFFRANCE]]&gt;0,"Non conforme","Conforme")</f>
        <v>Conforme</v>
      </c>
      <c r="V696" s="9" t="str">
        <f>IF(Tableau1[[#This Row],[Type de courrier]]="Réclamation","Réclamation","")</f>
        <v/>
      </c>
      <c r="W696" s="4"/>
      <c r="X696"/>
      <c r="Y696"/>
    </row>
    <row r="697" spans="2:25" x14ac:dyDescent="0.25">
      <c r="B697" t="s">
        <v>21</v>
      </c>
      <c r="D697">
        <v>22047821</v>
      </c>
      <c r="E697" s="1">
        <v>44858</v>
      </c>
      <c r="F697" s="1">
        <v>44858</v>
      </c>
      <c r="I697" s="1">
        <v>44872</v>
      </c>
      <c r="J697" s="1">
        <v>44858</v>
      </c>
      <c r="L697" t="s">
        <v>11</v>
      </c>
      <c r="M697">
        <f>YEAR(Tableau1[[#This Row],[Enregistré le]])</f>
        <v>2022</v>
      </c>
      <c r="N697" s="9" t="str">
        <f t="shared" si="12"/>
        <v>Réponse</v>
      </c>
      <c r="O697" s="9">
        <f>Tableau1[[#This Row],[Attribué le]]-Tableau1[[#This Row],[Enregistré le]]</f>
        <v>0</v>
      </c>
      <c r="P697" s="3" t="str">
        <f>IF(Tableau1[[#This Row],[ATTRIBUTION]]="Appui","15",IF(Tableau1[[#This Row],[ATTRIBUTION]]="Réponse","30","0"))</f>
        <v>30</v>
      </c>
      <c r="Q697" s="9" t="str">
        <f>IF(OR((Tableau1[[#This Row],[Traité le]]&gt;0),(Tableau1[[#This Row],[A/R envoyé le]]&gt;0)),"TRAITE","NON TRAITE")</f>
        <v>TRAITE</v>
      </c>
      <c r="R697" s="9" t="str">
        <f>IF(AND(Tableau1[[#This Row],[ATTRIBUTION]]="Réponse",Tableau1[[#This Row],[A/R envoyé le]]&gt;0),"OUI"," ")</f>
        <v xml:space="preserve"> </v>
      </c>
      <c r="S69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14</v>
      </c>
      <c r="T697" s="9">
        <f>IF(Tableau1[[#This Row],[STATUT DE REPONSE]]="TRAITE",MAX(0,Tableau1[[#This Row],[DELAI DE TRAITEMENT]]-Tableau1[[#This Row],[DELAI DE REPONSE]]),$X$1-Tableau1[[#This Row],[Enregistré le]])</f>
        <v>0</v>
      </c>
      <c r="U697" s="9" t="str">
        <f>IF(Tableau1[[#This Row],[DELAI DE SOUFFRANCE]]&gt;0,"Non conforme","Conforme")</f>
        <v>Conforme</v>
      </c>
      <c r="V697" s="9" t="str">
        <f>IF(Tableau1[[#This Row],[Type de courrier]]="Réclamation","Réclamation","")</f>
        <v/>
      </c>
      <c r="W697" s="4"/>
      <c r="X697"/>
      <c r="Y697"/>
    </row>
    <row r="698" spans="2:25" x14ac:dyDescent="0.25">
      <c r="B698" t="s">
        <v>21</v>
      </c>
      <c r="D698">
        <v>22047957</v>
      </c>
      <c r="E698" s="1">
        <v>44859</v>
      </c>
      <c r="F698" s="1">
        <v>44827</v>
      </c>
      <c r="I698" s="1">
        <v>44861</v>
      </c>
      <c r="J698" s="1">
        <v>44859</v>
      </c>
      <c r="L698" t="s">
        <v>11</v>
      </c>
      <c r="M698">
        <f>YEAR(Tableau1[[#This Row],[Enregistré le]])</f>
        <v>2022</v>
      </c>
      <c r="N698" s="9" t="str">
        <f t="shared" si="12"/>
        <v>Réponse</v>
      </c>
      <c r="O698" s="9">
        <f>Tableau1[[#This Row],[Attribué le]]-Tableau1[[#This Row],[Enregistré le]]</f>
        <v>0</v>
      </c>
      <c r="P698" s="3" t="str">
        <f>IF(Tableau1[[#This Row],[ATTRIBUTION]]="Appui","15",IF(Tableau1[[#This Row],[ATTRIBUTION]]="Réponse","30","0"))</f>
        <v>30</v>
      </c>
      <c r="Q698" s="9" t="str">
        <f>IF(OR((Tableau1[[#This Row],[Traité le]]&gt;0),(Tableau1[[#This Row],[A/R envoyé le]]&gt;0)),"TRAITE","NON TRAITE")</f>
        <v>TRAITE</v>
      </c>
      <c r="R698" s="9" t="str">
        <f>IF(AND(Tableau1[[#This Row],[ATTRIBUTION]]="Réponse",Tableau1[[#This Row],[A/R envoyé le]]&gt;0),"OUI"," ")</f>
        <v xml:space="preserve"> </v>
      </c>
      <c r="S69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</v>
      </c>
      <c r="T698" s="9">
        <f>IF(Tableau1[[#This Row],[STATUT DE REPONSE]]="TRAITE",MAX(0,Tableau1[[#This Row],[DELAI DE TRAITEMENT]]-Tableau1[[#This Row],[DELAI DE REPONSE]]),$X$1-Tableau1[[#This Row],[Enregistré le]])</f>
        <v>0</v>
      </c>
      <c r="U698" s="9" t="str">
        <f>IF(Tableau1[[#This Row],[DELAI DE SOUFFRANCE]]&gt;0,"Non conforme","Conforme")</f>
        <v>Conforme</v>
      </c>
      <c r="V698" s="9" t="str">
        <f>IF(Tableau1[[#This Row],[Type de courrier]]="Réclamation","Réclamation","")</f>
        <v/>
      </c>
      <c r="W698" s="4"/>
      <c r="X698"/>
      <c r="Y698"/>
    </row>
    <row r="699" spans="2:25" x14ac:dyDescent="0.25">
      <c r="B699" t="s">
        <v>21</v>
      </c>
      <c r="D699">
        <v>22054163</v>
      </c>
      <c r="E699" s="1">
        <v>44862</v>
      </c>
      <c r="F699" s="1">
        <v>44859</v>
      </c>
      <c r="G699" s="1">
        <v>44868</v>
      </c>
      <c r="I699" s="1">
        <v>44932</v>
      </c>
      <c r="J699" s="1">
        <v>44867</v>
      </c>
      <c r="L699" t="s">
        <v>11</v>
      </c>
      <c r="M699">
        <f>YEAR(Tableau1[[#This Row],[Enregistré le]])</f>
        <v>2022</v>
      </c>
      <c r="N699" s="9" t="str">
        <f t="shared" si="12"/>
        <v>Réponse</v>
      </c>
      <c r="O699" s="9">
        <f>Tableau1[[#This Row],[Attribué le]]-Tableau1[[#This Row],[Enregistré le]]</f>
        <v>5</v>
      </c>
      <c r="P699" s="3" t="str">
        <f>IF(Tableau1[[#This Row],[ATTRIBUTION]]="Appui","15",IF(Tableau1[[#This Row],[ATTRIBUTION]]="Réponse","30","0"))</f>
        <v>30</v>
      </c>
      <c r="Q699" s="9" t="str">
        <f>IF(OR((Tableau1[[#This Row],[Traité le]]&gt;0),(Tableau1[[#This Row],[A/R envoyé le]]&gt;0)),"TRAITE","NON TRAITE")</f>
        <v>TRAITE</v>
      </c>
      <c r="R699" s="9" t="str">
        <f>IF(AND(Tableau1[[#This Row],[ATTRIBUTION]]="Réponse",Tableau1[[#This Row],[A/R envoyé le]]&gt;0),"OUI"," ")</f>
        <v>OUI</v>
      </c>
      <c r="S69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</v>
      </c>
      <c r="T699" s="9">
        <f>IF(Tableau1[[#This Row],[STATUT DE REPONSE]]="TRAITE",MAX(0,Tableau1[[#This Row],[DELAI DE TRAITEMENT]]-Tableau1[[#This Row],[DELAI DE REPONSE]]),$X$1-Tableau1[[#This Row],[Enregistré le]])</f>
        <v>0</v>
      </c>
      <c r="U699" s="9" t="str">
        <f>IF(Tableau1[[#This Row],[DELAI DE SOUFFRANCE]]&gt;0,"Non conforme","Conforme")</f>
        <v>Conforme</v>
      </c>
      <c r="V699" s="9" t="str">
        <f>IF(Tableau1[[#This Row],[Type de courrier]]="Réclamation","Réclamation","")</f>
        <v/>
      </c>
      <c r="W699" s="4"/>
      <c r="X699"/>
      <c r="Y699"/>
    </row>
    <row r="700" spans="2:25" x14ac:dyDescent="0.25">
      <c r="B700" t="s">
        <v>21</v>
      </c>
      <c r="D700">
        <v>22054539</v>
      </c>
      <c r="E700" s="1">
        <v>44868</v>
      </c>
      <c r="F700" s="1">
        <v>44868</v>
      </c>
      <c r="I700" s="1">
        <v>44911</v>
      </c>
      <c r="J700" s="1">
        <v>44907</v>
      </c>
      <c r="L700" t="s">
        <v>11</v>
      </c>
      <c r="M700">
        <f>YEAR(Tableau1[[#This Row],[Enregistré le]])</f>
        <v>2022</v>
      </c>
      <c r="N700" s="9" t="str">
        <f t="shared" si="12"/>
        <v>Réponse</v>
      </c>
      <c r="O700" s="9">
        <f>Tableau1[[#This Row],[Attribué le]]-Tableau1[[#This Row],[Enregistré le]]</f>
        <v>39</v>
      </c>
      <c r="P700" s="3" t="str">
        <f>IF(Tableau1[[#This Row],[ATTRIBUTION]]="Appui","15",IF(Tableau1[[#This Row],[ATTRIBUTION]]="Réponse","30","0"))</f>
        <v>30</v>
      </c>
      <c r="Q700" s="9" t="str">
        <f>IF(OR((Tableau1[[#This Row],[Traité le]]&gt;0),(Tableau1[[#This Row],[A/R envoyé le]]&gt;0)),"TRAITE","NON TRAITE")</f>
        <v>TRAITE</v>
      </c>
      <c r="R700" s="9" t="str">
        <f>IF(AND(Tableau1[[#This Row],[ATTRIBUTION]]="Réponse",Tableau1[[#This Row],[A/R envoyé le]]&gt;0),"OUI"," ")</f>
        <v xml:space="preserve"> </v>
      </c>
      <c r="S70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</v>
      </c>
      <c r="T700" s="9">
        <f>IF(Tableau1[[#This Row],[STATUT DE REPONSE]]="TRAITE",MAX(0,Tableau1[[#This Row],[DELAI DE TRAITEMENT]]-Tableau1[[#This Row],[DELAI DE REPONSE]]),$X$1-Tableau1[[#This Row],[Enregistré le]])</f>
        <v>0</v>
      </c>
      <c r="U700" s="9" t="str">
        <f>IF(Tableau1[[#This Row],[DELAI DE SOUFFRANCE]]&gt;0,"Non conforme","Conforme")</f>
        <v>Conforme</v>
      </c>
      <c r="V700" s="9" t="str">
        <f>IF(Tableau1[[#This Row],[Type de courrier]]="Réclamation","Réclamation","")</f>
        <v/>
      </c>
      <c r="W700" s="4"/>
      <c r="X700"/>
      <c r="Y700"/>
    </row>
    <row r="701" spans="2:25" x14ac:dyDescent="0.25">
      <c r="B701" t="s">
        <v>21</v>
      </c>
      <c r="D701">
        <v>22054645</v>
      </c>
      <c r="E701" s="1">
        <v>44869</v>
      </c>
      <c r="F701" s="1">
        <v>44855</v>
      </c>
      <c r="I701" s="1">
        <v>44875</v>
      </c>
      <c r="J701" s="1">
        <v>44869</v>
      </c>
      <c r="L701" t="s">
        <v>11</v>
      </c>
      <c r="M701">
        <f>YEAR(Tableau1[[#This Row],[Enregistré le]])</f>
        <v>2022</v>
      </c>
      <c r="N701" s="9" t="str">
        <f t="shared" si="12"/>
        <v>Réponse</v>
      </c>
      <c r="O701" s="9">
        <f>Tableau1[[#This Row],[Attribué le]]-Tableau1[[#This Row],[Enregistré le]]</f>
        <v>0</v>
      </c>
      <c r="P701" s="3" t="str">
        <f>IF(Tableau1[[#This Row],[ATTRIBUTION]]="Appui","15",IF(Tableau1[[#This Row],[ATTRIBUTION]]="Réponse","30","0"))</f>
        <v>30</v>
      </c>
      <c r="Q701" s="9" t="str">
        <f>IF(OR((Tableau1[[#This Row],[Traité le]]&gt;0),(Tableau1[[#This Row],[A/R envoyé le]]&gt;0)),"TRAITE","NON TRAITE")</f>
        <v>TRAITE</v>
      </c>
      <c r="R701" s="9" t="str">
        <f>IF(AND(Tableau1[[#This Row],[ATTRIBUTION]]="Réponse",Tableau1[[#This Row],[A/R envoyé le]]&gt;0),"OUI"," ")</f>
        <v xml:space="preserve"> </v>
      </c>
      <c r="S70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</v>
      </c>
      <c r="T701" s="9">
        <f>IF(Tableau1[[#This Row],[STATUT DE REPONSE]]="TRAITE",MAX(0,Tableau1[[#This Row],[DELAI DE TRAITEMENT]]-Tableau1[[#This Row],[DELAI DE REPONSE]]),$X$1-Tableau1[[#This Row],[Enregistré le]])</f>
        <v>0</v>
      </c>
      <c r="U701" s="9" t="str">
        <f>IF(Tableau1[[#This Row],[DELAI DE SOUFFRANCE]]&gt;0,"Non conforme","Conforme")</f>
        <v>Conforme</v>
      </c>
      <c r="V701" s="9" t="str">
        <f>IF(Tableau1[[#This Row],[Type de courrier]]="Réclamation","Réclamation","")</f>
        <v/>
      </c>
      <c r="W701" s="4"/>
      <c r="X701"/>
      <c r="Y701"/>
    </row>
    <row r="702" spans="2:25" x14ac:dyDescent="0.25">
      <c r="B702" t="s">
        <v>21</v>
      </c>
      <c r="D702">
        <v>22055284</v>
      </c>
      <c r="E702" s="1">
        <v>44874</v>
      </c>
      <c r="F702" s="1">
        <v>44869</v>
      </c>
      <c r="I702" s="1">
        <v>44893</v>
      </c>
      <c r="J702" s="1">
        <v>44874</v>
      </c>
      <c r="L702" t="s">
        <v>11</v>
      </c>
      <c r="M702">
        <f>YEAR(Tableau1[[#This Row],[Enregistré le]])</f>
        <v>2022</v>
      </c>
      <c r="N702" s="9" t="str">
        <f t="shared" si="12"/>
        <v>Réponse</v>
      </c>
      <c r="O702" s="9">
        <f>Tableau1[[#This Row],[Attribué le]]-Tableau1[[#This Row],[Enregistré le]]</f>
        <v>0</v>
      </c>
      <c r="P702" s="3" t="str">
        <f>IF(Tableau1[[#This Row],[ATTRIBUTION]]="Appui","15",IF(Tableau1[[#This Row],[ATTRIBUTION]]="Réponse","30","0"))</f>
        <v>30</v>
      </c>
      <c r="Q702" s="9" t="str">
        <f>IF(OR((Tableau1[[#This Row],[Traité le]]&gt;0),(Tableau1[[#This Row],[A/R envoyé le]]&gt;0)),"TRAITE","NON TRAITE")</f>
        <v>TRAITE</v>
      </c>
      <c r="R702" s="9" t="str">
        <f>IF(AND(Tableau1[[#This Row],[ATTRIBUTION]]="Réponse",Tableau1[[#This Row],[A/R envoyé le]]&gt;0),"OUI"," ")</f>
        <v xml:space="preserve"> </v>
      </c>
      <c r="S70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19</v>
      </c>
      <c r="T702" s="9">
        <f>IF(Tableau1[[#This Row],[STATUT DE REPONSE]]="TRAITE",MAX(0,Tableau1[[#This Row],[DELAI DE TRAITEMENT]]-Tableau1[[#This Row],[DELAI DE REPONSE]]),$X$1-Tableau1[[#This Row],[Enregistré le]])</f>
        <v>0</v>
      </c>
      <c r="U702" s="9" t="str">
        <f>IF(Tableau1[[#This Row],[DELAI DE SOUFFRANCE]]&gt;0,"Non conforme","Conforme")</f>
        <v>Conforme</v>
      </c>
      <c r="V702" s="9" t="str">
        <f>IF(Tableau1[[#This Row],[Type de courrier]]="Réclamation","Réclamation","")</f>
        <v/>
      </c>
      <c r="W702" s="4"/>
      <c r="X702"/>
      <c r="Y702"/>
    </row>
    <row r="703" spans="2:25" x14ac:dyDescent="0.25">
      <c r="B703" t="s">
        <v>21</v>
      </c>
      <c r="D703">
        <v>22055340</v>
      </c>
      <c r="E703" s="1">
        <v>44874</v>
      </c>
      <c r="F703" s="1">
        <v>44861</v>
      </c>
      <c r="I703" s="1">
        <v>44893</v>
      </c>
      <c r="J703" s="1">
        <v>44874</v>
      </c>
      <c r="L703" t="s">
        <v>11</v>
      </c>
      <c r="M703">
        <f>YEAR(Tableau1[[#This Row],[Enregistré le]])</f>
        <v>2022</v>
      </c>
      <c r="N703" s="9" t="str">
        <f t="shared" si="12"/>
        <v>Réponse</v>
      </c>
      <c r="O703" s="9">
        <f>Tableau1[[#This Row],[Attribué le]]-Tableau1[[#This Row],[Enregistré le]]</f>
        <v>0</v>
      </c>
      <c r="P703" s="3" t="str">
        <f>IF(Tableau1[[#This Row],[ATTRIBUTION]]="Appui","15",IF(Tableau1[[#This Row],[ATTRIBUTION]]="Réponse","30","0"))</f>
        <v>30</v>
      </c>
      <c r="Q703" s="9" t="str">
        <f>IF(OR((Tableau1[[#This Row],[Traité le]]&gt;0),(Tableau1[[#This Row],[A/R envoyé le]]&gt;0)),"TRAITE","NON TRAITE")</f>
        <v>TRAITE</v>
      </c>
      <c r="R703" s="9" t="str">
        <f>IF(AND(Tableau1[[#This Row],[ATTRIBUTION]]="Réponse",Tableau1[[#This Row],[A/R envoyé le]]&gt;0),"OUI"," ")</f>
        <v xml:space="preserve"> </v>
      </c>
      <c r="S70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19</v>
      </c>
      <c r="T703" s="9">
        <f>IF(Tableau1[[#This Row],[STATUT DE REPONSE]]="TRAITE",MAX(0,Tableau1[[#This Row],[DELAI DE TRAITEMENT]]-Tableau1[[#This Row],[DELAI DE REPONSE]]),$X$1-Tableau1[[#This Row],[Enregistré le]])</f>
        <v>0</v>
      </c>
      <c r="U703" s="9" t="str">
        <f>IF(Tableau1[[#This Row],[DELAI DE SOUFFRANCE]]&gt;0,"Non conforme","Conforme")</f>
        <v>Conforme</v>
      </c>
      <c r="V703" s="9" t="str">
        <f>IF(Tableau1[[#This Row],[Type de courrier]]="Réclamation","Réclamation","")</f>
        <v/>
      </c>
      <c r="W703" s="4"/>
      <c r="X703"/>
      <c r="Y703"/>
    </row>
    <row r="704" spans="2:25" x14ac:dyDescent="0.25">
      <c r="B704" t="s">
        <v>21</v>
      </c>
      <c r="D704">
        <v>22055403</v>
      </c>
      <c r="E704" s="1">
        <v>44874</v>
      </c>
      <c r="F704" s="1">
        <v>44872</v>
      </c>
      <c r="H704" t="s">
        <v>29</v>
      </c>
      <c r="I704" s="1">
        <v>44893</v>
      </c>
      <c r="J704" s="1">
        <v>44874</v>
      </c>
      <c r="L704" t="s">
        <v>11</v>
      </c>
      <c r="M704">
        <f>YEAR(Tableau1[[#This Row],[Enregistré le]])</f>
        <v>2022</v>
      </c>
      <c r="N704" s="9" t="str">
        <f t="shared" si="12"/>
        <v>Réponse</v>
      </c>
      <c r="O704" s="9">
        <f>Tableau1[[#This Row],[Attribué le]]-Tableau1[[#This Row],[Enregistré le]]</f>
        <v>0</v>
      </c>
      <c r="P704" s="3" t="str">
        <f>IF(Tableau1[[#This Row],[ATTRIBUTION]]="Appui","15",IF(Tableau1[[#This Row],[ATTRIBUTION]]="Réponse","30","0"))</f>
        <v>30</v>
      </c>
      <c r="Q704" s="9" t="str">
        <f>IF(OR((Tableau1[[#This Row],[Traité le]]&gt;0),(Tableau1[[#This Row],[A/R envoyé le]]&gt;0)),"TRAITE","NON TRAITE")</f>
        <v>TRAITE</v>
      </c>
      <c r="R704" s="9" t="str">
        <f>IF(AND(Tableau1[[#This Row],[ATTRIBUTION]]="Réponse",Tableau1[[#This Row],[A/R envoyé le]]&gt;0),"OUI"," ")</f>
        <v xml:space="preserve"> </v>
      </c>
      <c r="S70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19</v>
      </c>
      <c r="T704" s="9">
        <f>IF(Tableau1[[#This Row],[STATUT DE REPONSE]]="TRAITE",MAX(0,Tableau1[[#This Row],[DELAI DE TRAITEMENT]]-Tableau1[[#This Row],[DELAI DE REPONSE]]),$X$1-Tableau1[[#This Row],[Enregistré le]])</f>
        <v>0</v>
      </c>
      <c r="U704" s="9" t="str">
        <f>IF(Tableau1[[#This Row],[DELAI DE SOUFFRANCE]]&gt;0,"Non conforme","Conforme")</f>
        <v>Conforme</v>
      </c>
      <c r="V704" s="9" t="str">
        <f>IF(Tableau1[[#This Row],[Type de courrier]]="Réclamation","Réclamation","")</f>
        <v>Réclamation</v>
      </c>
      <c r="W704" s="4"/>
      <c r="X704"/>
      <c r="Y704"/>
    </row>
    <row r="705" spans="2:25" x14ac:dyDescent="0.25">
      <c r="B705" t="s">
        <v>21</v>
      </c>
      <c r="D705">
        <v>22055628</v>
      </c>
      <c r="E705" s="1">
        <v>44875</v>
      </c>
      <c r="F705" s="1">
        <v>44873</v>
      </c>
      <c r="I705" s="1">
        <v>44875</v>
      </c>
      <c r="J705" s="1">
        <v>44909</v>
      </c>
      <c r="L705" t="s">
        <v>11</v>
      </c>
      <c r="M705">
        <f>YEAR(Tableau1[[#This Row],[Enregistré le]])</f>
        <v>2022</v>
      </c>
      <c r="N705" s="9" t="str">
        <f t="shared" si="12"/>
        <v>Réponse</v>
      </c>
      <c r="O705" s="9">
        <f>Tableau1[[#This Row],[Attribué le]]-Tableau1[[#This Row],[Enregistré le]]</f>
        <v>34</v>
      </c>
      <c r="P705" s="3" t="str">
        <f>IF(Tableau1[[#This Row],[ATTRIBUTION]]="Appui","15",IF(Tableau1[[#This Row],[ATTRIBUTION]]="Réponse","30","0"))</f>
        <v>30</v>
      </c>
      <c r="Q705" s="9" t="str">
        <f>IF(OR((Tableau1[[#This Row],[Traité le]]&gt;0),(Tableau1[[#This Row],[A/R envoyé le]]&gt;0)),"TRAITE","NON TRAITE")</f>
        <v>TRAITE</v>
      </c>
      <c r="R705" s="9" t="str">
        <f>IF(AND(Tableau1[[#This Row],[ATTRIBUTION]]="Réponse",Tableau1[[#This Row],[A/R envoyé le]]&gt;0),"OUI"," ")</f>
        <v xml:space="preserve"> </v>
      </c>
      <c r="S70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705" s="9">
        <f>IF(Tableau1[[#This Row],[STATUT DE REPONSE]]="TRAITE",MAX(0,Tableau1[[#This Row],[DELAI DE TRAITEMENT]]-Tableau1[[#This Row],[DELAI DE REPONSE]]),$X$1-Tableau1[[#This Row],[Enregistré le]])</f>
        <v>0</v>
      </c>
      <c r="U705" s="9" t="str">
        <f>IF(Tableau1[[#This Row],[DELAI DE SOUFFRANCE]]&gt;0,"Non conforme","Conforme")</f>
        <v>Conforme</v>
      </c>
      <c r="V705" s="9" t="str">
        <f>IF(Tableau1[[#This Row],[Type de courrier]]="Réclamation","Réclamation","")</f>
        <v/>
      </c>
      <c r="W705" s="4"/>
      <c r="X705"/>
      <c r="Y705"/>
    </row>
    <row r="706" spans="2:25" x14ac:dyDescent="0.25">
      <c r="B706" t="s">
        <v>21</v>
      </c>
      <c r="D706" t="s">
        <v>83</v>
      </c>
      <c r="E706" s="1">
        <v>44880</v>
      </c>
      <c r="F706" s="1">
        <v>44879</v>
      </c>
      <c r="I706" s="1">
        <v>44907</v>
      </c>
      <c r="J706" s="1">
        <v>44904</v>
      </c>
      <c r="L706" t="s">
        <v>11</v>
      </c>
      <c r="M706">
        <f>YEAR(Tableau1[[#This Row],[Enregistré le]])</f>
        <v>2022</v>
      </c>
      <c r="N706" s="9" t="str">
        <f t="shared" si="12"/>
        <v>Réponse</v>
      </c>
      <c r="O706" s="9">
        <f>Tableau1[[#This Row],[Attribué le]]-Tableau1[[#This Row],[Enregistré le]]</f>
        <v>24</v>
      </c>
      <c r="P706" s="3" t="str">
        <f>IF(Tableau1[[#This Row],[ATTRIBUTION]]="Appui","15",IF(Tableau1[[#This Row],[ATTRIBUTION]]="Réponse","30","0"))</f>
        <v>30</v>
      </c>
      <c r="Q706" s="9" t="str">
        <f>IF(OR((Tableau1[[#This Row],[Traité le]]&gt;0),(Tableau1[[#This Row],[A/R envoyé le]]&gt;0)),"TRAITE","NON TRAITE")</f>
        <v>TRAITE</v>
      </c>
      <c r="R706" s="9" t="str">
        <f>IF(AND(Tableau1[[#This Row],[ATTRIBUTION]]="Réponse",Tableau1[[#This Row],[A/R envoyé le]]&gt;0),"OUI"," ")</f>
        <v xml:space="preserve"> </v>
      </c>
      <c r="S70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</v>
      </c>
      <c r="T706" s="9">
        <f>IF(Tableau1[[#This Row],[STATUT DE REPONSE]]="TRAITE",MAX(0,Tableau1[[#This Row],[DELAI DE TRAITEMENT]]-Tableau1[[#This Row],[DELAI DE REPONSE]]),$X$1-Tableau1[[#This Row],[Enregistré le]])</f>
        <v>0</v>
      </c>
      <c r="U706" s="9" t="str">
        <f>IF(Tableau1[[#This Row],[DELAI DE SOUFFRANCE]]&gt;0,"Non conforme","Conforme")</f>
        <v>Conforme</v>
      </c>
      <c r="V706" s="9" t="str">
        <f>IF(Tableau1[[#This Row],[Type de courrier]]="Réclamation","Réclamation","")</f>
        <v/>
      </c>
      <c r="W706" s="4"/>
      <c r="X706"/>
      <c r="Y706"/>
    </row>
    <row r="707" spans="2:25" x14ac:dyDescent="0.25">
      <c r="B707" t="s">
        <v>21</v>
      </c>
      <c r="D707">
        <v>22056362</v>
      </c>
      <c r="E707" s="1">
        <v>44882</v>
      </c>
      <c r="F707" s="1">
        <v>44879</v>
      </c>
      <c r="I707" s="1">
        <v>44886</v>
      </c>
      <c r="J707" s="1">
        <v>44882</v>
      </c>
      <c r="L707" t="s">
        <v>11</v>
      </c>
      <c r="M707">
        <f>YEAR(Tableau1[[#This Row],[Enregistré le]])</f>
        <v>2022</v>
      </c>
      <c r="N707" s="9" t="str">
        <f t="shared" si="12"/>
        <v>Réponse</v>
      </c>
      <c r="O707" s="9">
        <f>Tableau1[[#This Row],[Attribué le]]-Tableau1[[#This Row],[Enregistré le]]</f>
        <v>0</v>
      </c>
      <c r="P707" s="3" t="str">
        <f>IF(Tableau1[[#This Row],[ATTRIBUTION]]="Appui","15",IF(Tableau1[[#This Row],[ATTRIBUTION]]="Réponse","30","0"))</f>
        <v>30</v>
      </c>
      <c r="Q707" s="9" t="str">
        <f>IF(OR((Tableau1[[#This Row],[Traité le]]&gt;0),(Tableau1[[#This Row],[A/R envoyé le]]&gt;0)),"TRAITE","NON TRAITE")</f>
        <v>TRAITE</v>
      </c>
      <c r="R707" s="9" t="str">
        <f>IF(AND(Tableau1[[#This Row],[ATTRIBUTION]]="Réponse",Tableau1[[#This Row],[A/R envoyé le]]&gt;0),"OUI"," ")</f>
        <v xml:space="preserve"> </v>
      </c>
      <c r="S70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</v>
      </c>
      <c r="T707" s="9">
        <f>IF(Tableau1[[#This Row],[STATUT DE REPONSE]]="TRAITE",MAX(0,Tableau1[[#This Row],[DELAI DE TRAITEMENT]]-Tableau1[[#This Row],[DELAI DE REPONSE]]),$X$1-Tableau1[[#This Row],[Enregistré le]])</f>
        <v>0</v>
      </c>
      <c r="U707" s="9" t="str">
        <f>IF(Tableau1[[#This Row],[DELAI DE SOUFFRANCE]]&gt;0,"Non conforme","Conforme")</f>
        <v>Conforme</v>
      </c>
      <c r="V707" s="9" t="str">
        <f>IF(Tableau1[[#This Row],[Type de courrier]]="Réclamation","Réclamation","")</f>
        <v/>
      </c>
      <c r="W707" s="4"/>
      <c r="X707"/>
      <c r="Y707"/>
    </row>
    <row r="708" spans="2:25" x14ac:dyDescent="0.25">
      <c r="B708" t="s">
        <v>21</v>
      </c>
      <c r="D708">
        <v>22056487</v>
      </c>
      <c r="E708" s="1">
        <v>44882</v>
      </c>
      <c r="F708" s="1">
        <v>44835</v>
      </c>
      <c r="H708" t="s">
        <v>80</v>
      </c>
      <c r="I708" s="1">
        <v>44909</v>
      </c>
      <c r="J708" s="1">
        <v>44882</v>
      </c>
      <c r="L708" t="s">
        <v>11</v>
      </c>
      <c r="M708">
        <f>YEAR(Tableau1[[#This Row],[Enregistré le]])</f>
        <v>2022</v>
      </c>
      <c r="N708" s="9" t="str">
        <f t="shared" si="12"/>
        <v>Réponse</v>
      </c>
      <c r="O708" s="9">
        <f>Tableau1[[#This Row],[Attribué le]]-Tableau1[[#This Row],[Enregistré le]]</f>
        <v>0</v>
      </c>
      <c r="P708" s="3" t="str">
        <f>IF(Tableau1[[#This Row],[ATTRIBUTION]]="Appui","15",IF(Tableau1[[#This Row],[ATTRIBUTION]]="Réponse","30","0"))</f>
        <v>30</v>
      </c>
      <c r="Q708" s="9" t="str">
        <f>IF(OR((Tableau1[[#This Row],[Traité le]]&gt;0),(Tableau1[[#This Row],[A/R envoyé le]]&gt;0)),"TRAITE","NON TRAITE")</f>
        <v>TRAITE</v>
      </c>
      <c r="R708" s="9" t="str">
        <f>IF(AND(Tableau1[[#This Row],[ATTRIBUTION]]="Réponse",Tableau1[[#This Row],[A/R envoyé le]]&gt;0),"OUI"," ")</f>
        <v xml:space="preserve"> </v>
      </c>
      <c r="S70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27</v>
      </c>
      <c r="T708" s="9">
        <f>IF(Tableau1[[#This Row],[STATUT DE REPONSE]]="TRAITE",MAX(0,Tableau1[[#This Row],[DELAI DE TRAITEMENT]]-Tableau1[[#This Row],[DELAI DE REPONSE]]),$X$1-Tableau1[[#This Row],[Enregistré le]])</f>
        <v>0</v>
      </c>
      <c r="U708" s="9" t="str">
        <f>IF(Tableau1[[#This Row],[DELAI DE SOUFFRANCE]]&gt;0,"Non conforme","Conforme")</f>
        <v>Conforme</v>
      </c>
      <c r="V708" s="9" t="str">
        <f>IF(Tableau1[[#This Row],[Type de courrier]]="Réclamation","Réclamation","")</f>
        <v/>
      </c>
      <c r="W708" s="4"/>
      <c r="X708"/>
      <c r="Y708"/>
    </row>
    <row r="709" spans="2:25" x14ac:dyDescent="0.25">
      <c r="B709" t="s">
        <v>21</v>
      </c>
      <c r="D709">
        <v>22057516</v>
      </c>
      <c r="E709" s="1">
        <v>44889</v>
      </c>
      <c r="F709" s="1">
        <v>44889</v>
      </c>
      <c r="I709" s="1">
        <v>44890</v>
      </c>
      <c r="J709" s="1">
        <v>44889</v>
      </c>
      <c r="L709" t="s">
        <v>11</v>
      </c>
      <c r="M709">
        <f>YEAR(Tableau1[[#This Row],[Enregistré le]])</f>
        <v>2022</v>
      </c>
      <c r="N709" s="9" t="str">
        <f t="shared" si="12"/>
        <v>Réponse</v>
      </c>
      <c r="O709" s="9">
        <f>Tableau1[[#This Row],[Attribué le]]-Tableau1[[#This Row],[Enregistré le]]</f>
        <v>0</v>
      </c>
      <c r="P709" s="3" t="str">
        <f>IF(Tableau1[[#This Row],[ATTRIBUTION]]="Appui","15",IF(Tableau1[[#This Row],[ATTRIBUTION]]="Réponse","30","0"))</f>
        <v>30</v>
      </c>
      <c r="Q709" s="9" t="str">
        <f>IF(OR((Tableau1[[#This Row],[Traité le]]&gt;0),(Tableau1[[#This Row],[A/R envoyé le]]&gt;0)),"TRAITE","NON TRAITE")</f>
        <v>TRAITE</v>
      </c>
      <c r="R709" s="9" t="str">
        <f>IF(AND(Tableau1[[#This Row],[ATTRIBUTION]]="Réponse",Tableau1[[#This Row],[A/R envoyé le]]&gt;0),"OUI"," ")</f>
        <v xml:space="preserve"> </v>
      </c>
      <c r="S70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709" s="9">
        <f>IF(Tableau1[[#This Row],[STATUT DE REPONSE]]="TRAITE",MAX(0,Tableau1[[#This Row],[DELAI DE TRAITEMENT]]-Tableau1[[#This Row],[DELAI DE REPONSE]]),$X$1-Tableau1[[#This Row],[Enregistré le]])</f>
        <v>0</v>
      </c>
      <c r="U709" s="9" t="str">
        <f>IF(Tableau1[[#This Row],[DELAI DE SOUFFRANCE]]&gt;0,"Non conforme","Conforme")</f>
        <v>Conforme</v>
      </c>
      <c r="V709" s="9" t="str">
        <f>IF(Tableau1[[#This Row],[Type de courrier]]="Réclamation","Réclamation","")</f>
        <v/>
      </c>
      <c r="W709" s="4"/>
      <c r="X709"/>
      <c r="Y709"/>
    </row>
    <row r="710" spans="2:25" x14ac:dyDescent="0.25">
      <c r="B710" t="s">
        <v>21</v>
      </c>
      <c r="D710">
        <v>22057568</v>
      </c>
      <c r="E710" s="1">
        <v>44889</v>
      </c>
      <c r="F710" s="1">
        <v>44881</v>
      </c>
      <c r="I710" s="1">
        <v>44953</v>
      </c>
      <c r="J710" s="1">
        <v>44896</v>
      </c>
      <c r="L710" t="s">
        <v>11</v>
      </c>
      <c r="M710">
        <f>YEAR(Tableau1[[#This Row],[Enregistré le]])</f>
        <v>2022</v>
      </c>
      <c r="N710" s="9" t="str">
        <f t="shared" si="12"/>
        <v>Réponse</v>
      </c>
      <c r="O710" s="9">
        <f>Tableau1[[#This Row],[Attribué le]]-Tableau1[[#This Row],[Enregistré le]]</f>
        <v>7</v>
      </c>
      <c r="P710" s="3" t="str">
        <f>IF(Tableau1[[#This Row],[ATTRIBUTION]]="Appui","15",IF(Tableau1[[#This Row],[ATTRIBUTION]]="Réponse","30","0"))</f>
        <v>30</v>
      </c>
      <c r="Q710" s="9" t="str">
        <f>IF(OR((Tableau1[[#This Row],[Traité le]]&gt;0),(Tableau1[[#This Row],[A/R envoyé le]]&gt;0)),"TRAITE","NON TRAITE")</f>
        <v>TRAITE</v>
      </c>
      <c r="R710" s="9" t="str">
        <f>IF(AND(Tableau1[[#This Row],[ATTRIBUTION]]="Réponse",Tableau1[[#This Row],[A/R envoyé le]]&gt;0),"OUI"," ")</f>
        <v xml:space="preserve"> </v>
      </c>
      <c r="S71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57</v>
      </c>
      <c r="T710" s="9">
        <f>IF(Tableau1[[#This Row],[STATUT DE REPONSE]]="TRAITE",MAX(0,Tableau1[[#This Row],[DELAI DE TRAITEMENT]]-Tableau1[[#This Row],[DELAI DE REPONSE]]),$X$1-Tableau1[[#This Row],[Enregistré le]])</f>
        <v>27</v>
      </c>
      <c r="U710" s="9" t="str">
        <f>IF(Tableau1[[#This Row],[DELAI DE SOUFFRANCE]]&gt;0,"Non conforme","Conforme")</f>
        <v>Non conforme</v>
      </c>
      <c r="V710" s="9" t="str">
        <f>IF(Tableau1[[#This Row],[Type de courrier]]="Réclamation","Réclamation","")</f>
        <v/>
      </c>
      <c r="W710" s="4"/>
      <c r="X710"/>
      <c r="Y710"/>
    </row>
    <row r="711" spans="2:25" x14ac:dyDescent="0.25">
      <c r="B711" t="s">
        <v>21</v>
      </c>
      <c r="D711">
        <v>22057811</v>
      </c>
      <c r="E711" s="1">
        <v>44890</v>
      </c>
      <c r="F711" s="1">
        <v>44889</v>
      </c>
      <c r="I711" s="1">
        <v>44936</v>
      </c>
      <c r="J711" s="1">
        <v>44900</v>
      </c>
      <c r="L711" t="s">
        <v>11</v>
      </c>
      <c r="M711">
        <f>YEAR(Tableau1[[#This Row],[Enregistré le]])</f>
        <v>2022</v>
      </c>
      <c r="N711" s="9" t="str">
        <f t="shared" si="12"/>
        <v>Réponse</v>
      </c>
      <c r="O711" s="9">
        <f>Tableau1[[#This Row],[Attribué le]]-Tableau1[[#This Row],[Enregistré le]]</f>
        <v>10</v>
      </c>
      <c r="P711" s="3" t="str">
        <f>IF(Tableau1[[#This Row],[ATTRIBUTION]]="Appui","15",IF(Tableau1[[#This Row],[ATTRIBUTION]]="Réponse","30","0"))</f>
        <v>30</v>
      </c>
      <c r="Q711" s="9" t="str">
        <f>IF(OR((Tableau1[[#This Row],[Traité le]]&gt;0),(Tableau1[[#This Row],[A/R envoyé le]]&gt;0)),"TRAITE","NON TRAITE")</f>
        <v>TRAITE</v>
      </c>
      <c r="R711" s="9" t="str">
        <f>IF(AND(Tableau1[[#This Row],[ATTRIBUTION]]="Réponse",Tableau1[[#This Row],[A/R envoyé le]]&gt;0),"OUI"," ")</f>
        <v xml:space="preserve"> </v>
      </c>
      <c r="S71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36</v>
      </c>
      <c r="T711" s="9">
        <f>IF(Tableau1[[#This Row],[STATUT DE REPONSE]]="TRAITE",MAX(0,Tableau1[[#This Row],[DELAI DE TRAITEMENT]]-Tableau1[[#This Row],[DELAI DE REPONSE]]),$X$1-Tableau1[[#This Row],[Enregistré le]])</f>
        <v>6</v>
      </c>
      <c r="U711" s="9" t="str">
        <f>IF(Tableau1[[#This Row],[DELAI DE SOUFFRANCE]]&gt;0,"Non conforme","Conforme")</f>
        <v>Non conforme</v>
      </c>
      <c r="V711" s="9" t="str">
        <f>IF(Tableau1[[#This Row],[Type de courrier]]="Réclamation","Réclamation","")</f>
        <v/>
      </c>
      <c r="W711" s="4"/>
      <c r="X711"/>
      <c r="Y711"/>
    </row>
    <row r="712" spans="2:25" x14ac:dyDescent="0.25">
      <c r="B712" t="s">
        <v>21</v>
      </c>
      <c r="D712">
        <v>22058313</v>
      </c>
      <c r="E712" s="1">
        <v>44894</v>
      </c>
      <c r="F712" s="1">
        <v>44888</v>
      </c>
      <c r="I712" s="1">
        <v>44897</v>
      </c>
      <c r="J712" s="1">
        <v>44897</v>
      </c>
      <c r="L712" t="s">
        <v>11</v>
      </c>
      <c r="M712">
        <f>YEAR(Tableau1[[#This Row],[Enregistré le]])</f>
        <v>2022</v>
      </c>
      <c r="N712" s="9" t="str">
        <f t="shared" si="12"/>
        <v>Réponse</v>
      </c>
      <c r="O712" s="9">
        <f>Tableau1[[#This Row],[Attribué le]]-Tableau1[[#This Row],[Enregistré le]]</f>
        <v>3</v>
      </c>
      <c r="P712" s="3" t="str">
        <f>IF(Tableau1[[#This Row],[ATTRIBUTION]]="Appui","15",IF(Tableau1[[#This Row],[ATTRIBUTION]]="Réponse","30","0"))</f>
        <v>30</v>
      </c>
      <c r="Q712" s="9" t="str">
        <f>IF(OR((Tableau1[[#This Row],[Traité le]]&gt;0),(Tableau1[[#This Row],[A/R envoyé le]]&gt;0)),"TRAITE","NON TRAITE")</f>
        <v>TRAITE</v>
      </c>
      <c r="R712" s="9" t="str">
        <f>IF(AND(Tableau1[[#This Row],[ATTRIBUTION]]="Réponse",Tableau1[[#This Row],[A/R envoyé le]]&gt;0),"OUI"," ")</f>
        <v xml:space="preserve"> </v>
      </c>
      <c r="S71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</v>
      </c>
      <c r="T712" s="9">
        <f>IF(Tableau1[[#This Row],[STATUT DE REPONSE]]="TRAITE",MAX(0,Tableau1[[#This Row],[DELAI DE TRAITEMENT]]-Tableau1[[#This Row],[DELAI DE REPONSE]]),$X$1-Tableau1[[#This Row],[Enregistré le]])</f>
        <v>0</v>
      </c>
      <c r="U712" s="9" t="str">
        <f>IF(Tableau1[[#This Row],[DELAI DE SOUFFRANCE]]&gt;0,"Non conforme","Conforme")</f>
        <v>Conforme</v>
      </c>
      <c r="V712" s="9" t="str">
        <f>IF(Tableau1[[#This Row],[Type de courrier]]="Réclamation","Réclamation","")</f>
        <v/>
      </c>
      <c r="W712" s="4"/>
      <c r="X712"/>
      <c r="Y712"/>
    </row>
    <row r="713" spans="2:25" x14ac:dyDescent="0.25">
      <c r="B713" t="s">
        <v>21</v>
      </c>
      <c r="D713" t="s">
        <v>84</v>
      </c>
      <c r="E713" s="1">
        <v>44894</v>
      </c>
      <c r="F713" s="1">
        <v>44891</v>
      </c>
      <c r="I713" s="1">
        <v>44935</v>
      </c>
      <c r="J713" s="1">
        <v>44904</v>
      </c>
      <c r="L713" t="s">
        <v>11</v>
      </c>
      <c r="M713">
        <f>YEAR(Tableau1[[#This Row],[Enregistré le]])</f>
        <v>2022</v>
      </c>
      <c r="N713" s="9" t="str">
        <f t="shared" si="12"/>
        <v>Réponse</v>
      </c>
      <c r="O713" s="9">
        <f>Tableau1[[#This Row],[Attribué le]]-Tableau1[[#This Row],[Enregistré le]]</f>
        <v>10</v>
      </c>
      <c r="P713" s="3" t="str">
        <f>IF(Tableau1[[#This Row],[ATTRIBUTION]]="Appui","15",IF(Tableau1[[#This Row],[ATTRIBUTION]]="Réponse","30","0"))</f>
        <v>30</v>
      </c>
      <c r="Q713" s="9" t="str">
        <f>IF(OR((Tableau1[[#This Row],[Traité le]]&gt;0),(Tableau1[[#This Row],[A/R envoyé le]]&gt;0)),"TRAITE","NON TRAITE")</f>
        <v>TRAITE</v>
      </c>
      <c r="R713" s="9" t="str">
        <f>IF(AND(Tableau1[[#This Row],[ATTRIBUTION]]="Réponse",Tableau1[[#This Row],[A/R envoyé le]]&gt;0),"OUI"," ")</f>
        <v xml:space="preserve"> </v>
      </c>
      <c r="S71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31</v>
      </c>
      <c r="T713" s="9">
        <f>IF(Tableau1[[#This Row],[STATUT DE REPONSE]]="TRAITE",MAX(0,Tableau1[[#This Row],[DELAI DE TRAITEMENT]]-Tableau1[[#This Row],[DELAI DE REPONSE]]),$X$1-Tableau1[[#This Row],[Enregistré le]])</f>
        <v>1</v>
      </c>
      <c r="U713" s="9" t="str">
        <f>IF(Tableau1[[#This Row],[DELAI DE SOUFFRANCE]]&gt;0,"Non conforme","Conforme")</f>
        <v>Non conforme</v>
      </c>
      <c r="V713" s="9" t="str">
        <f>IF(Tableau1[[#This Row],[Type de courrier]]="Réclamation","Réclamation","")</f>
        <v/>
      </c>
      <c r="W713" s="4"/>
      <c r="X713"/>
      <c r="Y713"/>
    </row>
    <row r="714" spans="2:25" x14ac:dyDescent="0.25">
      <c r="B714" t="s">
        <v>21</v>
      </c>
      <c r="D714" t="s">
        <v>85</v>
      </c>
      <c r="E714" s="1">
        <v>44894</v>
      </c>
      <c r="F714" s="1">
        <v>44888</v>
      </c>
      <c r="I714" s="1">
        <v>44918</v>
      </c>
      <c r="J714" s="1">
        <v>44904</v>
      </c>
      <c r="L714" t="s">
        <v>11</v>
      </c>
      <c r="M714">
        <f>YEAR(Tableau1[[#This Row],[Enregistré le]])</f>
        <v>2022</v>
      </c>
      <c r="N714" s="9" t="str">
        <f t="shared" si="12"/>
        <v>Réponse</v>
      </c>
      <c r="O714" s="9">
        <f>Tableau1[[#This Row],[Attribué le]]-Tableau1[[#This Row],[Enregistré le]]</f>
        <v>10</v>
      </c>
      <c r="P714" s="3" t="str">
        <f>IF(Tableau1[[#This Row],[ATTRIBUTION]]="Appui","15",IF(Tableau1[[#This Row],[ATTRIBUTION]]="Réponse","30","0"))</f>
        <v>30</v>
      </c>
      <c r="Q714" s="9" t="str">
        <f>IF(OR((Tableau1[[#This Row],[Traité le]]&gt;0),(Tableau1[[#This Row],[A/R envoyé le]]&gt;0)),"TRAITE","NON TRAITE")</f>
        <v>TRAITE</v>
      </c>
      <c r="R714" s="9" t="str">
        <f>IF(AND(Tableau1[[#This Row],[ATTRIBUTION]]="Réponse",Tableau1[[#This Row],[A/R envoyé le]]&gt;0),"OUI"," ")</f>
        <v xml:space="preserve"> </v>
      </c>
      <c r="S71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14</v>
      </c>
      <c r="T714" s="9">
        <f>IF(Tableau1[[#This Row],[STATUT DE REPONSE]]="TRAITE",MAX(0,Tableau1[[#This Row],[DELAI DE TRAITEMENT]]-Tableau1[[#This Row],[DELAI DE REPONSE]]),$X$1-Tableau1[[#This Row],[Enregistré le]])</f>
        <v>0</v>
      </c>
      <c r="U714" s="9" t="str">
        <f>IF(Tableau1[[#This Row],[DELAI DE SOUFFRANCE]]&gt;0,"Non conforme","Conforme")</f>
        <v>Conforme</v>
      </c>
      <c r="V714" s="9" t="str">
        <f>IF(Tableau1[[#This Row],[Type de courrier]]="Réclamation","Réclamation","")</f>
        <v/>
      </c>
      <c r="W714" s="4"/>
      <c r="X714"/>
      <c r="Y714"/>
    </row>
    <row r="715" spans="2:25" x14ac:dyDescent="0.25">
      <c r="B715" t="s">
        <v>21</v>
      </c>
      <c r="D715">
        <v>22058656</v>
      </c>
      <c r="E715" s="1">
        <v>44896</v>
      </c>
      <c r="F715" s="1">
        <v>44881</v>
      </c>
      <c r="I715" s="1">
        <v>44896</v>
      </c>
      <c r="J715" s="1">
        <v>44896</v>
      </c>
      <c r="L715" t="s">
        <v>11</v>
      </c>
      <c r="M715">
        <f>YEAR(Tableau1[[#This Row],[Enregistré le]])</f>
        <v>2022</v>
      </c>
      <c r="N715" s="9" t="str">
        <f t="shared" si="12"/>
        <v>Réponse</v>
      </c>
      <c r="O715" s="9">
        <f>Tableau1[[#This Row],[Attribué le]]-Tableau1[[#This Row],[Enregistré le]]</f>
        <v>0</v>
      </c>
      <c r="P715" s="3" t="str">
        <f>IF(Tableau1[[#This Row],[ATTRIBUTION]]="Appui","15",IF(Tableau1[[#This Row],[ATTRIBUTION]]="Réponse","30","0"))</f>
        <v>30</v>
      </c>
      <c r="Q715" s="9" t="str">
        <f>IF(OR((Tableau1[[#This Row],[Traité le]]&gt;0),(Tableau1[[#This Row],[A/R envoyé le]]&gt;0)),"TRAITE","NON TRAITE")</f>
        <v>TRAITE</v>
      </c>
      <c r="R715" s="9" t="str">
        <f>IF(AND(Tableau1[[#This Row],[ATTRIBUTION]]="Réponse",Tableau1[[#This Row],[A/R envoyé le]]&gt;0),"OUI"," ")</f>
        <v xml:space="preserve"> </v>
      </c>
      <c r="S71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715" s="9">
        <f>IF(Tableau1[[#This Row],[STATUT DE REPONSE]]="TRAITE",MAX(0,Tableau1[[#This Row],[DELAI DE TRAITEMENT]]-Tableau1[[#This Row],[DELAI DE REPONSE]]),$X$1-Tableau1[[#This Row],[Enregistré le]])</f>
        <v>0</v>
      </c>
      <c r="U715" s="9" t="str">
        <f>IF(Tableau1[[#This Row],[DELAI DE SOUFFRANCE]]&gt;0,"Non conforme","Conforme")</f>
        <v>Conforme</v>
      </c>
      <c r="V715" s="9" t="str">
        <f>IF(Tableau1[[#This Row],[Type de courrier]]="Réclamation","Réclamation","")</f>
        <v/>
      </c>
      <c r="W715" s="4"/>
      <c r="X715"/>
      <c r="Y715"/>
    </row>
    <row r="716" spans="2:25" x14ac:dyDescent="0.25">
      <c r="B716" t="s">
        <v>21</v>
      </c>
      <c r="D716">
        <v>22059130</v>
      </c>
      <c r="E716" s="1">
        <v>44901</v>
      </c>
      <c r="F716" s="1">
        <v>44885</v>
      </c>
      <c r="I716" s="1">
        <v>44918</v>
      </c>
      <c r="J716" s="1">
        <v>44901</v>
      </c>
      <c r="L716" t="s">
        <v>11</v>
      </c>
      <c r="M716">
        <f>YEAR(Tableau1[[#This Row],[Enregistré le]])</f>
        <v>2022</v>
      </c>
      <c r="N716" s="9" t="str">
        <f t="shared" si="12"/>
        <v>Réponse</v>
      </c>
      <c r="O716" s="9">
        <f>Tableau1[[#This Row],[Attribué le]]-Tableau1[[#This Row],[Enregistré le]]</f>
        <v>0</v>
      </c>
      <c r="P716" s="3" t="str">
        <f>IF(Tableau1[[#This Row],[ATTRIBUTION]]="Appui","15",IF(Tableau1[[#This Row],[ATTRIBUTION]]="Réponse","30","0"))</f>
        <v>30</v>
      </c>
      <c r="Q716" s="9" t="str">
        <f>IF(OR((Tableau1[[#This Row],[Traité le]]&gt;0),(Tableau1[[#This Row],[A/R envoyé le]]&gt;0)),"TRAITE","NON TRAITE")</f>
        <v>TRAITE</v>
      </c>
      <c r="R716" s="9" t="str">
        <f>IF(AND(Tableau1[[#This Row],[ATTRIBUTION]]="Réponse",Tableau1[[#This Row],[A/R envoyé le]]&gt;0),"OUI"," ")</f>
        <v xml:space="preserve"> </v>
      </c>
      <c r="S71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17</v>
      </c>
      <c r="T716" s="9">
        <f>IF(Tableau1[[#This Row],[STATUT DE REPONSE]]="TRAITE",MAX(0,Tableau1[[#This Row],[DELAI DE TRAITEMENT]]-Tableau1[[#This Row],[DELAI DE REPONSE]]),$X$1-Tableau1[[#This Row],[Enregistré le]])</f>
        <v>0</v>
      </c>
      <c r="U716" s="9" t="str">
        <f>IF(Tableau1[[#This Row],[DELAI DE SOUFFRANCE]]&gt;0,"Non conforme","Conforme")</f>
        <v>Conforme</v>
      </c>
      <c r="V716" s="9" t="str">
        <f>IF(Tableau1[[#This Row],[Type de courrier]]="Réclamation","Réclamation","")</f>
        <v/>
      </c>
      <c r="W716" s="4"/>
      <c r="X716"/>
      <c r="Y716"/>
    </row>
    <row r="717" spans="2:25" x14ac:dyDescent="0.25">
      <c r="B717" t="s">
        <v>21</v>
      </c>
      <c r="D717">
        <v>22059314</v>
      </c>
      <c r="E717" s="1">
        <v>44902</v>
      </c>
      <c r="F717" s="1">
        <v>44879</v>
      </c>
      <c r="H717" t="s">
        <v>29</v>
      </c>
      <c r="I717" s="1">
        <v>44936</v>
      </c>
      <c r="J717" s="1">
        <v>44902</v>
      </c>
      <c r="L717" t="s">
        <v>11</v>
      </c>
      <c r="M717">
        <f>YEAR(Tableau1[[#This Row],[Enregistré le]])</f>
        <v>2022</v>
      </c>
      <c r="N717" s="9" t="str">
        <f t="shared" si="12"/>
        <v>Réponse</v>
      </c>
      <c r="O717" s="9">
        <f>Tableau1[[#This Row],[Attribué le]]-Tableau1[[#This Row],[Enregistré le]]</f>
        <v>0</v>
      </c>
      <c r="P717" s="3" t="str">
        <f>IF(Tableau1[[#This Row],[ATTRIBUTION]]="Appui","15",IF(Tableau1[[#This Row],[ATTRIBUTION]]="Réponse","30","0"))</f>
        <v>30</v>
      </c>
      <c r="Q717" s="9" t="str">
        <f>IF(OR((Tableau1[[#This Row],[Traité le]]&gt;0),(Tableau1[[#This Row],[A/R envoyé le]]&gt;0)),"TRAITE","NON TRAITE")</f>
        <v>TRAITE</v>
      </c>
      <c r="R717" s="9" t="str">
        <f>IF(AND(Tableau1[[#This Row],[ATTRIBUTION]]="Réponse",Tableau1[[#This Row],[A/R envoyé le]]&gt;0),"OUI"," ")</f>
        <v xml:space="preserve"> </v>
      </c>
      <c r="S71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34</v>
      </c>
      <c r="T717" s="9">
        <f>IF(Tableau1[[#This Row],[STATUT DE REPONSE]]="TRAITE",MAX(0,Tableau1[[#This Row],[DELAI DE TRAITEMENT]]-Tableau1[[#This Row],[DELAI DE REPONSE]]),$X$1-Tableau1[[#This Row],[Enregistré le]])</f>
        <v>4</v>
      </c>
      <c r="U717" s="9" t="str">
        <f>IF(Tableau1[[#This Row],[DELAI DE SOUFFRANCE]]&gt;0,"Non conforme","Conforme")</f>
        <v>Non conforme</v>
      </c>
      <c r="V717" s="9" t="str">
        <f>IF(Tableau1[[#This Row],[Type de courrier]]="Réclamation","Réclamation","")</f>
        <v>Réclamation</v>
      </c>
      <c r="W717" s="4"/>
      <c r="X717"/>
      <c r="Y717"/>
    </row>
    <row r="718" spans="2:25" x14ac:dyDescent="0.25">
      <c r="B718" t="s">
        <v>21</v>
      </c>
      <c r="D718">
        <v>22059905</v>
      </c>
      <c r="E718" s="1">
        <v>44907</v>
      </c>
      <c r="F718" s="1">
        <v>44901</v>
      </c>
      <c r="I718" s="1">
        <v>44935</v>
      </c>
      <c r="J718" s="1">
        <v>44907</v>
      </c>
      <c r="L718" t="s">
        <v>11</v>
      </c>
      <c r="M718">
        <f>YEAR(Tableau1[[#This Row],[Enregistré le]])</f>
        <v>2022</v>
      </c>
      <c r="N718" s="9" t="str">
        <f t="shared" si="12"/>
        <v>Réponse</v>
      </c>
      <c r="O718" s="9">
        <f>Tableau1[[#This Row],[Attribué le]]-Tableau1[[#This Row],[Enregistré le]]</f>
        <v>0</v>
      </c>
      <c r="P718" s="3" t="str">
        <f>IF(Tableau1[[#This Row],[ATTRIBUTION]]="Appui","15",IF(Tableau1[[#This Row],[ATTRIBUTION]]="Réponse","30","0"))</f>
        <v>30</v>
      </c>
      <c r="Q718" s="9" t="str">
        <f>IF(OR((Tableau1[[#This Row],[Traité le]]&gt;0),(Tableau1[[#This Row],[A/R envoyé le]]&gt;0)),"TRAITE","NON TRAITE")</f>
        <v>TRAITE</v>
      </c>
      <c r="R718" s="9" t="str">
        <f>IF(AND(Tableau1[[#This Row],[ATTRIBUTION]]="Réponse",Tableau1[[#This Row],[A/R envoyé le]]&gt;0),"OUI"," ")</f>
        <v xml:space="preserve"> </v>
      </c>
      <c r="S71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28</v>
      </c>
      <c r="T718" s="9">
        <f>IF(Tableau1[[#This Row],[STATUT DE REPONSE]]="TRAITE",MAX(0,Tableau1[[#This Row],[DELAI DE TRAITEMENT]]-Tableau1[[#This Row],[DELAI DE REPONSE]]),$X$1-Tableau1[[#This Row],[Enregistré le]])</f>
        <v>0</v>
      </c>
      <c r="U718" s="9" t="str">
        <f>IF(Tableau1[[#This Row],[DELAI DE SOUFFRANCE]]&gt;0,"Non conforme","Conforme")</f>
        <v>Conforme</v>
      </c>
      <c r="V718" s="9" t="str">
        <f>IF(Tableau1[[#This Row],[Type de courrier]]="Réclamation","Réclamation","")</f>
        <v/>
      </c>
      <c r="W718" s="4"/>
      <c r="X718"/>
      <c r="Y718"/>
    </row>
    <row r="719" spans="2:25" x14ac:dyDescent="0.25">
      <c r="B719" t="s">
        <v>21</v>
      </c>
      <c r="D719">
        <v>22060094</v>
      </c>
      <c r="E719" s="1">
        <v>44908</v>
      </c>
      <c r="F719" s="1">
        <v>44896</v>
      </c>
      <c r="I719" s="1">
        <v>44908</v>
      </c>
      <c r="J719" s="1">
        <v>44908</v>
      </c>
      <c r="L719" t="s">
        <v>11</v>
      </c>
      <c r="M719">
        <f>YEAR(Tableau1[[#This Row],[Enregistré le]])</f>
        <v>2022</v>
      </c>
      <c r="N719" s="9" t="str">
        <f t="shared" si="12"/>
        <v>Réponse</v>
      </c>
      <c r="O719" s="9">
        <f>Tableau1[[#This Row],[Attribué le]]-Tableau1[[#This Row],[Enregistré le]]</f>
        <v>0</v>
      </c>
      <c r="P719" s="3" t="str">
        <f>IF(Tableau1[[#This Row],[ATTRIBUTION]]="Appui","15",IF(Tableau1[[#This Row],[ATTRIBUTION]]="Réponse","30","0"))</f>
        <v>30</v>
      </c>
      <c r="Q719" s="9" t="str">
        <f>IF(OR((Tableau1[[#This Row],[Traité le]]&gt;0),(Tableau1[[#This Row],[A/R envoyé le]]&gt;0)),"TRAITE","NON TRAITE")</f>
        <v>TRAITE</v>
      </c>
      <c r="R719" s="9" t="str">
        <f>IF(AND(Tableau1[[#This Row],[ATTRIBUTION]]="Réponse",Tableau1[[#This Row],[A/R envoyé le]]&gt;0),"OUI"," ")</f>
        <v xml:space="preserve"> </v>
      </c>
      <c r="S71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719" s="9">
        <f>IF(Tableau1[[#This Row],[STATUT DE REPONSE]]="TRAITE",MAX(0,Tableau1[[#This Row],[DELAI DE TRAITEMENT]]-Tableau1[[#This Row],[DELAI DE REPONSE]]),$X$1-Tableau1[[#This Row],[Enregistré le]])</f>
        <v>0</v>
      </c>
      <c r="U719" s="9" t="str">
        <f>IF(Tableau1[[#This Row],[DELAI DE SOUFFRANCE]]&gt;0,"Non conforme","Conforme")</f>
        <v>Conforme</v>
      </c>
      <c r="V719" s="9" t="str">
        <f>IF(Tableau1[[#This Row],[Type de courrier]]="Réclamation","Réclamation","")</f>
        <v/>
      </c>
      <c r="W719" s="4"/>
      <c r="X719"/>
      <c r="Y719"/>
    </row>
    <row r="720" spans="2:25" x14ac:dyDescent="0.25">
      <c r="B720" t="s">
        <v>21</v>
      </c>
      <c r="D720">
        <v>22060104</v>
      </c>
      <c r="E720" s="1">
        <v>44908</v>
      </c>
      <c r="F720" s="1">
        <v>44893</v>
      </c>
      <c r="I720" s="1">
        <v>44911</v>
      </c>
      <c r="J720" s="1">
        <v>44908</v>
      </c>
      <c r="L720" t="s">
        <v>11</v>
      </c>
      <c r="M720">
        <f>YEAR(Tableau1[[#This Row],[Enregistré le]])</f>
        <v>2022</v>
      </c>
      <c r="N720" s="9" t="str">
        <f t="shared" si="12"/>
        <v>Réponse</v>
      </c>
      <c r="O720" s="9">
        <f>Tableau1[[#This Row],[Attribué le]]-Tableau1[[#This Row],[Enregistré le]]</f>
        <v>0</v>
      </c>
      <c r="P720" s="3" t="str">
        <f>IF(Tableau1[[#This Row],[ATTRIBUTION]]="Appui","15",IF(Tableau1[[#This Row],[ATTRIBUTION]]="Réponse","30","0"))</f>
        <v>30</v>
      </c>
      <c r="Q720" s="9" t="str">
        <f>IF(OR((Tableau1[[#This Row],[Traité le]]&gt;0),(Tableau1[[#This Row],[A/R envoyé le]]&gt;0)),"TRAITE","NON TRAITE")</f>
        <v>TRAITE</v>
      </c>
      <c r="R720" s="9" t="str">
        <f>IF(AND(Tableau1[[#This Row],[ATTRIBUTION]]="Réponse",Tableau1[[#This Row],[A/R envoyé le]]&gt;0),"OUI"," ")</f>
        <v xml:space="preserve"> </v>
      </c>
      <c r="S72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</v>
      </c>
      <c r="T720" s="9">
        <f>IF(Tableau1[[#This Row],[STATUT DE REPONSE]]="TRAITE",MAX(0,Tableau1[[#This Row],[DELAI DE TRAITEMENT]]-Tableau1[[#This Row],[DELAI DE REPONSE]]),$X$1-Tableau1[[#This Row],[Enregistré le]])</f>
        <v>0</v>
      </c>
      <c r="U720" s="9" t="str">
        <f>IF(Tableau1[[#This Row],[DELAI DE SOUFFRANCE]]&gt;0,"Non conforme","Conforme")</f>
        <v>Conforme</v>
      </c>
      <c r="V720" s="9" t="str">
        <f>IF(Tableau1[[#This Row],[Type de courrier]]="Réclamation","Réclamation","")</f>
        <v/>
      </c>
      <c r="W720" s="4"/>
      <c r="X720"/>
      <c r="Y720"/>
    </row>
    <row r="721" spans="2:25" x14ac:dyDescent="0.25">
      <c r="B721" t="s">
        <v>21</v>
      </c>
      <c r="D721" t="s">
        <v>92</v>
      </c>
      <c r="E721" s="1">
        <v>44908</v>
      </c>
      <c r="F721" s="1">
        <v>44896</v>
      </c>
      <c r="I721" s="1">
        <v>44962</v>
      </c>
      <c r="J721" s="1">
        <v>44931</v>
      </c>
      <c r="L721" t="s">
        <v>11</v>
      </c>
      <c r="M721">
        <f>YEAR(Tableau1[[#This Row],[Enregistré le]])</f>
        <v>2022</v>
      </c>
      <c r="N721" s="9" t="str">
        <f t="shared" si="12"/>
        <v>Réponse</v>
      </c>
      <c r="O721" s="9">
        <f>Tableau1[[#This Row],[Attribué le]]-Tableau1[[#This Row],[Enregistré le]]</f>
        <v>23</v>
      </c>
      <c r="P721" s="3" t="str">
        <f>IF(Tableau1[[#This Row],[ATTRIBUTION]]="Appui","15",IF(Tableau1[[#This Row],[ATTRIBUTION]]="Réponse","30","0"))</f>
        <v>30</v>
      </c>
      <c r="Q721" s="9" t="str">
        <f>IF(OR((Tableau1[[#This Row],[Traité le]]&gt;0),(Tableau1[[#This Row],[A/R envoyé le]]&gt;0)),"TRAITE","NON TRAITE")</f>
        <v>TRAITE</v>
      </c>
      <c r="R721" s="9" t="str">
        <f>IF(AND(Tableau1[[#This Row],[ATTRIBUTION]]="Réponse",Tableau1[[#This Row],[A/R envoyé le]]&gt;0),"OUI"," ")</f>
        <v xml:space="preserve"> </v>
      </c>
      <c r="S72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31</v>
      </c>
      <c r="T721" s="9">
        <f>IF(Tableau1[[#This Row],[STATUT DE REPONSE]]="TRAITE",MAX(0,Tableau1[[#This Row],[DELAI DE TRAITEMENT]]-Tableau1[[#This Row],[DELAI DE REPONSE]]),$X$1-Tableau1[[#This Row],[Enregistré le]])</f>
        <v>1</v>
      </c>
      <c r="U721" s="9" t="str">
        <f>IF(Tableau1[[#This Row],[DELAI DE SOUFFRANCE]]&gt;0,"Non conforme","Conforme")</f>
        <v>Non conforme</v>
      </c>
      <c r="V721" s="9" t="str">
        <f>IF(Tableau1[[#This Row],[Type de courrier]]="Réclamation","Réclamation","")</f>
        <v/>
      </c>
      <c r="W721" s="4"/>
      <c r="X721"/>
      <c r="Y721"/>
    </row>
    <row r="722" spans="2:25" x14ac:dyDescent="0.25">
      <c r="B722" t="s">
        <v>21</v>
      </c>
      <c r="D722">
        <v>22060717</v>
      </c>
      <c r="E722" s="1">
        <v>44911</v>
      </c>
      <c r="F722" s="1">
        <v>44909</v>
      </c>
      <c r="I722" s="1">
        <v>44953</v>
      </c>
      <c r="J722" s="1">
        <v>44953</v>
      </c>
      <c r="L722" t="s">
        <v>11</v>
      </c>
      <c r="M722" s="11">
        <f>YEAR(Tableau1[[#This Row],[Enregistré le]])</f>
        <v>2022</v>
      </c>
      <c r="N722" s="9" t="str">
        <f t="shared" ref="N722:N731" si="13">IF(OR(L722="Appui",L722="Elément de réponse"),"Appui",IF(L722="Information","Info","Réponse"))</f>
        <v>Réponse</v>
      </c>
      <c r="O722" s="9">
        <f>Tableau1[[#This Row],[Attribué le]]-Tableau1[[#This Row],[Enregistré le]]</f>
        <v>42</v>
      </c>
      <c r="P722" s="3" t="str">
        <f>IF(Tableau1[[#This Row],[ATTRIBUTION]]="Appui","15",IF(Tableau1[[#This Row],[ATTRIBUTION]]="Réponse","30","0"))</f>
        <v>30</v>
      </c>
      <c r="Q722" s="9" t="str">
        <f>IF(OR((Tableau1[[#This Row],[Traité le]]&gt;0),(Tableau1[[#This Row],[A/R envoyé le]]&gt;0)),"TRAITE","NON TRAITE")</f>
        <v>TRAITE</v>
      </c>
      <c r="R722" s="9" t="str">
        <f>IF(AND(Tableau1[[#This Row],[ATTRIBUTION]]="Réponse",Tableau1[[#This Row],[A/R envoyé le]]&gt;0),"OUI"," ")</f>
        <v xml:space="preserve"> </v>
      </c>
      <c r="S72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42</v>
      </c>
      <c r="T722" s="9">
        <f>IF(Tableau1[[#This Row],[STATUT DE REPONSE]]="TRAITE",MAX(0,Tableau1[[#This Row],[DELAI DE TRAITEMENT]]-Tableau1[[#This Row],[DELAI DE REPONSE]]),$X$1-Tableau1[[#This Row],[Enregistré le]])</f>
        <v>12</v>
      </c>
      <c r="U722" s="9" t="str">
        <f>IF(Tableau1[[#This Row],[DELAI DE SOUFFRANCE]]&gt;0,"Non conforme","Conforme")</f>
        <v>Non conforme</v>
      </c>
      <c r="V722" s="9" t="str">
        <f>IF(Tableau1[[#This Row],[Type de courrier]]="Réclamation","Réclamation","")</f>
        <v/>
      </c>
      <c r="W722" s="4"/>
      <c r="X722"/>
      <c r="Y722"/>
    </row>
    <row r="723" spans="2:25" x14ac:dyDescent="0.25">
      <c r="B723" t="s">
        <v>21</v>
      </c>
      <c r="D723">
        <v>22060783</v>
      </c>
      <c r="E723" s="1">
        <v>44911</v>
      </c>
      <c r="F723" s="1">
        <v>44893</v>
      </c>
      <c r="I723" s="1">
        <v>44911</v>
      </c>
      <c r="J723" s="1">
        <v>44911</v>
      </c>
      <c r="L723" t="s">
        <v>11</v>
      </c>
      <c r="M723" s="11">
        <f>YEAR(Tableau1[[#This Row],[Enregistré le]])</f>
        <v>2022</v>
      </c>
      <c r="N723" s="9" t="str">
        <f t="shared" si="13"/>
        <v>Réponse</v>
      </c>
      <c r="O723" s="9">
        <f>Tableau1[[#This Row],[Attribué le]]-Tableau1[[#This Row],[Enregistré le]]</f>
        <v>0</v>
      </c>
      <c r="P723" s="3" t="str">
        <f>IF(Tableau1[[#This Row],[ATTRIBUTION]]="Appui","15",IF(Tableau1[[#This Row],[ATTRIBUTION]]="Réponse","30","0"))</f>
        <v>30</v>
      </c>
      <c r="Q723" s="9" t="str">
        <f>IF(OR((Tableau1[[#This Row],[Traité le]]&gt;0),(Tableau1[[#This Row],[A/R envoyé le]]&gt;0)),"TRAITE","NON TRAITE")</f>
        <v>TRAITE</v>
      </c>
      <c r="R723" s="9" t="str">
        <f>IF(AND(Tableau1[[#This Row],[ATTRIBUTION]]="Réponse",Tableau1[[#This Row],[A/R envoyé le]]&gt;0),"OUI"," ")</f>
        <v xml:space="preserve"> </v>
      </c>
      <c r="S72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723" s="9">
        <f>IF(Tableau1[[#This Row],[STATUT DE REPONSE]]="TRAITE",MAX(0,Tableau1[[#This Row],[DELAI DE TRAITEMENT]]-Tableau1[[#This Row],[DELAI DE REPONSE]]),$X$1-Tableau1[[#This Row],[Enregistré le]])</f>
        <v>0</v>
      </c>
      <c r="U723" s="9" t="str">
        <f>IF(Tableau1[[#This Row],[DELAI DE SOUFFRANCE]]&gt;0,"Non conforme","Conforme")</f>
        <v>Conforme</v>
      </c>
      <c r="V723" s="9" t="str">
        <f>IF(Tableau1[[#This Row],[Type de courrier]]="Réclamation","Réclamation","")</f>
        <v/>
      </c>
      <c r="W723" s="4"/>
      <c r="X723"/>
      <c r="Y723"/>
    </row>
    <row r="724" spans="2:25" x14ac:dyDescent="0.25">
      <c r="B724" t="s">
        <v>21</v>
      </c>
      <c r="D724">
        <v>22060851</v>
      </c>
      <c r="E724" s="1">
        <v>44914</v>
      </c>
      <c r="F724" s="1">
        <v>44910</v>
      </c>
      <c r="I724" s="1">
        <v>44914</v>
      </c>
      <c r="J724" s="1">
        <v>44914</v>
      </c>
      <c r="L724" t="s">
        <v>11</v>
      </c>
      <c r="M724" s="11">
        <f>YEAR(Tableau1[[#This Row],[Enregistré le]])</f>
        <v>2022</v>
      </c>
      <c r="N724" s="9" t="str">
        <f t="shared" si="13"/>
        <v>Réponse</v>
      </c>
      <c r="O724" s="9">
        <f>Tableau1[[#This Row],[Attribué le]]-Tableau1[[#This Row],[Enregistré le]]</f>
        <v>0</v>
      </c>
      <c r="P724" s="3" t="str">
        <f>IF(Tableau1[[#This Row],[ATTRIBUTION]]="Appui","15",IF(Tableau1[[#This Row],[ATTRIBUTION]]="Réponse","30","0"))</f>
        <v>30</v>
      </c>
      <c r="Q724" s="9" t="str">
        <f>IF(OR((Tableau1[[#This Row],[Traité le]]&gt;0),(Tableau1[[#This Row],[A/R envoyé le]]&gt;0)),"TRAITE","NON TRAITE")</f>
        <v>TRAITE</v>
      </c>
      <c r="R724" s="9" t="str">
        <f>IF(AND(Tableau1[[#This Row],[ATTRIBUTION]]="Réponse",Tableau1[[#This Row],[A/R envoyé le]]&gt;0),"OUI"," ")</f>
        <v xml:space="preserve"> </v>
      </c>
      <c r="S72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724" s="9">
        <f>IF(Tableau1[[#This Row],[STATUT DE REPONSE]]="TRAITE",MAX(0,Tableau1[[#This Row],[DELAI DE TRAITEMENT]]-Tableau1[[#This Row],[DELAI DE REPONSE]]),$X$1-Tableau1[[#This Row],[Enregistré le]])</f>
        <v>0</v>
      </c>
      <c r="U724" s="9" t="str">
        <f>IF(Tableau1[[#This Row],[DELAI DE SOUFFRANCE]]&gt;0,"Non conforme","Conforme")</f>
        <v>Conforme</v>
      </c>
      <c r="V724" s="9" t="str">
        <f>IF(Tableau1[[#This Row],[Type de courrier]]="Réclamation","Réclamation","")</f>
        <v/>
      </c>
      <c r="W724" s="4"/>
      <c r="X724"/>
      <c r="Y724"/>
    </row>
    <row r="725" spans="2:25" x14ac:dyDescent="0.25">
      <c r="B725" t="s">
        <v>21</v>
      </c>
      <c r="D725">
        <v>22060904</v>
      </c>
      <c r="E725" s="1">
        <v>44914</v>
      </c>
      <c r="F725" s="1">
        <v>44894</v>
      </c>
      <c r="I725" s="1">
        <v>44935</v>
      </c>
      <c r="J725" s="1">
        <v>44914</v>
      </c>
      <c r="L725" t="s">
        <v>11</v>
      </c>
      <c r="M725" s="11">
        <f>YEAR(Tableau1[[#This Row],[Enregistré le]])</f>
        <v>2022</v>
      </c>
      <c r="N725" s="9" t="str">
        <f t="shared" si="13"/>
        <v>Réponse</v>
      </c>
      <c r="O725" s="9">
        <f>Tableau1[[#This Row],[Attribué le]]-Tableau1[[#This Row],[Enregistré le]]</f>
        <v>0</v>
      </c>
      <c r="P725" s="3" t="str">
        <f>IF(Tableau1[[#This Row],[ATTRIBUTION]]="Appui","15",IF(Tableau1[[#This Row],[ATTRIBUTION]]="Réponse","30","0"))</f>
        <v>30</v>
      </c>
      <c r="Q725" s="9" t="str">
        <f>IF(OR((Tableau1[[#This Row],[Traité le]]&gt;0),(Tableau1[[#This Row],[A/R envoyé le]]&gt;0)),"TRAITE","NON TRAITE")</f>
        <v>TRAITE</v>
      </c>
      <c r="R725" s="9" t="str">
        <f>IF(AND(Tableau1[[#This Row],[ATTRIBUTION]]="Réponse",Tableau1[[#This Row],[A/R envoyé le]]&gt;0),"OUI"," ")</f>
        <v xml:space="preserve"> </v>
      </c>
      <c r="S72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21</v>
      </c>
      <c r="T725" s="9">
        <f>IF(Tableau1[[#This Row],[STATUT DE REPONSE]]="TRAITE",MAX(0,Tableau1[[#This Row],[DELAI DE TRAITEMENT]]-Tableau1[[#This Row],[DELAI DE REPONSE]]),$X$1-Tableau1[[#This Row],[Enregistré le]])</f>
        <v>0</v>
      </c>
      <c r="U725" s="9" t="str">
        <f>IF(Tableau1[[#This Row],[DELAI DE SOUFFRANCE]]&gt;0,"Non conforme","Conforme")</f>
        <v>Conforme</v>
      </c>
      <c r="V725" s="9" t="str">
        <f>IF(Tableau1[[#This Row],[Type de courrier]]="Réclamation","Réclamation","")</f>
        <v/>
      </c>
      <c r="W725" s="4"/>
      <c r="X725"/>
      <c r="Y725"/>
    </row>
    <row r="726" spans="2:25" x14ac:dyDescent="0.25">
      <c r="B726" t="s">
        <v>21</v>
      </c>
      <c r="D726" t="s">
        <v>121</v>
      </c>
      <c r="E726" s="1">
        <v>44915</v>
      </c>
      <c r="F726" s="1">
        <v>44905</v>
      </c>
      <c r="I726" s="1">
        <v>44936</v>
      </c>
      <c r="J726" s="1">
        <v>44964</v>
      </c>
      <c r="L726" t="s">
        <v>11</v>
      </c>
      <c r="M726" s="11">
        <f>YEAR(Tableau1[[#This Row],[Enregistré le]])</f>
        <v>2022</v>
      </c>
      <c r="N726" s="9" t="str">
        <f t="shared" si="13"/>
        <v>Réponse</v>
      </c>
      <c r="O726" s="9">
        <f>Tableau1[[#This Row],[Attribué le]]-Tableau1[[#This Row],[Enregistré le]]</f>
        <v>49</v>
      </c>
      <c r="P726" s="3" t="str">
        <f>IF(Tableau1[[#This Row],[ATTRIBUTION]]="Appui","15",IF(Tableau1[[#This Row],[ATTRIBUTION]]="Réponse","30","0"))</f>
        <v>30</v>
      </c>
      <c r="Q726" s="9" t="str">
        <f>IF(OR((Tableau1[[#This Row],[Traité le]]&gt;0),(Tableau1[[#This Row],[A/R envoyé le]]&gt;0)),"TRAITE","NON TRAITE")</f>
        <v>TRAITE</v>
      </c>
      <c r="R726" s="9" t="str">
        <f>IF(AND(Tableau1[[#This Row],[ATTRIBUTION]]="Réponse",Tableau1[[#This Row],[A/R envoyé le]]&gt;0),"OUI"," ")</f>
        <v xml:space="preserve"> </v>
      </c>
      <c r="S72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21</v>
      </c>
      <c r="T726" s="9">
        <f>IF(Tableau1[[#This Row],[STATUT DE REPONSE]]="TRAITE",MAX(0,Tableau1[[#This Row],[DELAI DE TRAITEMENT]]-Tableau1[[#This Row],[DELAI DE REPONSE]]),$X$1-Tableau1[[#This Row],[Enregistré le]])</f>
        <v>0</v>
      </c>
      <c r="U726" s="9" t="str">
        <f>IF(Tableau1[[#This Row],[DELAI DE SOUFFRANCE]]&gt;0,"Non conforme","Conforme")</f>
        <v>Conforme</v>
      </c>
      <c r="V726" s="9" t="str">
        <f>IF(Tableau1[[#This Row],[Type de courrier]]="Réclamation","Réclamation","")</f>
        <v/>
      </c>
      <c r="W726" s="4"/>
      <c r="X726"/>
      <c r="Y726"/>
    </row>
    <row r="727" spans="2:25" x14ac:dyDescent="0.25">
      <c r="B727" t="s">
        <v>21</v>
      </c>
      <c r="D727">
        <v>22061067</v>
      </c>
      <c r="E727" s="1">
        <v>44915</v>
      </c>
      <c r="F727" s="1">
        <v>44914</v>
      </c>
      <c r="I727" s="1">
        <v>44952</v>
      </c>
      <c r="J727" s="1">
        <v>44931</v>
      </c>
      <c r="L727" t="s">
        <v>11</v>
      </c>
      <c r="M727" s="11">
        <f>YEAR(Tableau1[[#This Row],[Enregistré le]])</f>
        <v>2022</v>
      </c>
      <c r="N727" s="9" t="str">
        <f t="shared" si="13"/>
        <v>Réponse</v>
      </c>
      <c r="O727" s="9">
        <f>Tableau1[[#This Row],[Attribué le]]-Tableau1[[#This Row],[Enregistré le]]</f>
        <v>16</v>
      </c>
      <c r="P727" s="3" t="str">
        <f>IF(Tableau1[[#This Row],[ATTRIBUTION]]="Appui","15",IF(Tableau1[[#This Row],[ATTRIBUTION]]="Réponse","30","0"))</f>
        <v>30</v>
      </c>
      <c r="Q727" s="9" t="str">
        <f>IF(OR((Tableau1[[#This Row],[Traité le]]&gt;0),(Tableau1[[#This Row],[A/R envoyé le]]&gt;0)),"TRAITE","NON TRAITE")</f>
        <v>TRAITE</v>
      </c>
      <c r="R727" s="9" t="str">
        <f>IF(AND(Tableau1[[#This Row],[ATTRIBUTION]]="Réponse",Tableau1[[#This Row],[A/R envoyé le]]&gt;0),"OUI"," ")</f>
        <v xml:space="preserve"> </v>
      </c>
      <c r="S72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21</v>
      </c>
      <c r="T727" s="9">
        <f>IF(Tableau1[[#This Row],[STATUT DE REPONSE]]="TRAITE",MAX(0,Tableau1[[#This Row],[DELAI DE TRAITEMENT]]-Tableau1[[#This Row],[DELAI DE REPONSE]]),$X$1-Tableau1[[#This Row],[Enregistré le]])</f>
        <v>0</v>
      </c>
      <c r="U727" s="9" t="str">
        <f>IF(Tableau1[[#This Row],[DELAI DE SOUFFRANCE]]&gt;0,"Non conforme","Conforme")</f>
        <v>Conforme</v>
      </c>
      <c r="V727" s="9" t="str">
        <f>IF(Tableau1[[#This Row],[Type de courrier]]="Réclamation","Réclamation","")</f>
        <v/>
      </c>
      <c r="W727" s="4"/>
      <c r="X727"/>
      <c r="Y727"/>
    </row>
    <row r="728" spans="2:25" x14ac:dyDescent="0.25">
      <c r="B728" t="s">
        <v>21</v>
      </c>
      <c r="D728">
        <v>22061367</v>
      </c>
      <c r="E728" s="1">
        <v>44917</v>
      </c>
      <c r="F728" s="1">
        <v>44902</v>
      </c>
      <c r="I728" s="1">
        <v>44921</v>
      </c>
      <c r="J728" s="1">
        <v>44917</v>
      </c>
      <c r="L728" t="s">
        <v>11</v>
      </c>
      <c r="M728" s="11">
        <f>YEAR(Tableau1[[#This Row],[Enregistré le]])</f>
        <v>2022</v>
      </c>
      <c r="N728" s="9" t="str">
        <f t="shared" si="13"/>
        <v>Réponse</v>
      </c>
      <c r="O728" s="9">
        <f>Tableau1[[#This Row],[Attribué le]]-Tableau1[[#This Row],[Enregistré le]]</f>
        <v>0</v>
      </c>
      <c r="P728" s="3" t="str">
        <f>IF(Tableau1[[#This Row],[ATTRIBUTION]]="Appui","15",IF(Tableau1[[#This Row],[ATTRIBUTION]]="Réponse","30","0"))</f>
        <v>30</v>
      </c>
      <c r="Q728" s="9" t="str">
        <f>IF(OR((Tableau1[[#This Row],[Traité le]]&gt;0),(Tableau1[[#This Row],[A/R envoyé le]]&gt;0)),"TRAITE","NON TRAITE")</f>
        <v>TRAITE</v>
      </c>
      <c r="R728" s="9" t="str">
        <f>IF(AND(Tableau1[[#This Row],[ATTRIBUTION]]="Réponse",Tableau1[[#This Row],[A/R envoyé le]]&gt;0),"OUI"," ")</f>
        <v xml:space="preserve"> </v>
      </c>
      <c r="S72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</v>
      </c>
      <c r="T728" s="9">
        <f>IF(Tableau1[[#This Row],[STATUT DE REPONSE]]="TRAITE",MAX(0,Tableau1[[#This Row],[DELAI DE TRAITEMENT]]-Tableau1[[#This Row],[DELAI DE REPONSE]]),$X$1-Tableau1[[#This Row],[Enregistré le]])</f>
        <v>0</v>
      </c>
      <c r="U728" s="9" t="str">
        <f>IF(Tableau1[[#This Row],[DELAI DE SOUFFRANCE]]&gt;0,"Non conforme","Conforme")</f>
        <v>Conforme</v>
      </c>
      <c r="V728" s="9" t="str">
        <f>IF(Tableau1[[#This Row],[Type de courrier]]="Réclamation","Réclamation","")</f>
        <v/>
      </c>
      <c r="W728" s="4"/>
      <c r="X728"/>
      <c r="Y728"/>
    </row>
    <row r="729" spans="2:25" x14ac:dyDescent="0.25">
      <c r="B729" t="s">
        <v>21</v>
      </c>
      <c r="D729">
        <v>22061567</v>
      </c>
      <c r="E729" s="1">
        <v>44918</v>
      </c>
      <c r="F729" s="1">
        <v>44910</v>
      </c>
      <c r="I729" s="1">
        <v>44918</v>
      </c>
      <c r="J729" s="1">
        <v>44918</v>
      </c>
      <c r="L729" t="s">
        <v>11</v>
      </c>
      <c r="M729" s="11">
        <f>YEAR(Tableau1[[#This Row],[Enregistré le]])</f>
        <v>2022</v>
      </c>
      <c r="N729" s="9" t="str">
        <f t="shared" si="13"/>
        <v>Réponse</v>
      </c>
      <c r="O729" s="9">
        <f>Tableau1[[#This Row],[Attribué le]]-Tableau1[[#This Row],[Enregistré le]]</f>
        <v>0</v>
      </c>
      <c r="P729" s="3" t="str">
        <f>IF(Tableau1[[#This Row],[ATTRIBUTION]]="Appui","15",IF(Tableau1[[#This Row],[ATTRIBUTION]]="Réponse","30","0"))</f>
        <v>30</v>
      </c>
      <c r="Q729" s="9" t="str">
        <f>IF(OR((Tableau1[[#This Row],[Traité le]]&gt;0),(Tableau1[[#This Row],[A/R envoyé le]]&gt;0)),"TRAITE","NON TRAITE")</f>
        <v>TRAITE</v>
      </c>
      <c r="R729" s="9" t="str">
        <f>IF(AND(Tableau1[[#This Row],[ATTRIBUTION]]="Réponse",Tableau1[[#This Row],[A/R envoyé le]]&gt;0),"OUI"," ")</f>
        <v xml:space="preserve"> </v>
      </c>
      <c r="S72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729" s="9">
        <f>IF(Tableau1[[#This Row],[STATUT DE REPONSE]]="TRAITE",MAX(0,Tableau1[[#This Row],[DELAI DE TRAITEMENT]]-Tableau1[[#This Row],[DELAI DE REPONSE]]),$X$1-Tableau1[[#This Row],[Enregistré le]])</f>
        <v>0</v>
      </c>
      <c r="U729" s="9" t="str">
        <f>IF(Tableau1[[#This Row],[DELAI DE SOUFFRANCE]]&gt;0,"Non conforme","Conforme")</f>
        <v>Conforme</v>
      </c>
      <c r="V729" s="9" t="str">
        <f>IF(Tableau1[[#This Row],[Type de courrier]]="Réclamation","Réclamation","")</f>
        <v/>
      </c>
      <c r="W729" s="4"/>
      <c r="X729"/>
      <c r="Y729"/>
    </row>
    <row r="730" spans="2:25" x14ac:dyDescent="0.25">
      <c r="B730" t="s">
        <v>21</v>
      </c>
      <c r="D730">
        <v>22062099</v>
      </c>
      <c r="E730" s="1">
        <v>44925</v>
      </c>
      <c r="F730" s="1">
        <v>44925</v>
      </c>
      <c r="I730" s="1">
        <v>44925</v>
      </c>
      <c r="J730" s="1">
        <v>44925</v>
      </c>
      <c r="L730" t="s">
        <v>11</v>
      </c>
      <c r="M730" s="11">
        <f>YEAR(Tableau1[[#This Row],[Enregistré le]])</f>
        <v>2022</v>
      </c>
      <c r="N730" s="9" t="str">
        <f t="shared" si="13"/>
        <v>Réponse</v>
      </c>
      <c r="O730" s="9">
        <f>Tableau1[[#This Row],[Attribué le]]-Tableau1[[#This Row],[Enregistré le]]</f>
        <v>0</v>
      </c>
      <c r="P730" s="3" t="str">
        <f>IF(Tableau1[[#This Row],[ATTRIBUTION]]="Appui","15",IF(Tableau1[[#This Row],[ATTRIBUTION]]="Réponse","30","0"))</f>
        <v>30</v>
      </c>
      <c r="Q730" s="9" t="str">
        <f>IF(OR((Tableau1[[#This Row],[Traité le]]&gt;0),(Tableau1[[#This Row],[A/R envoyé le]]&gt;0)),"TRAITE","NON TRAITE")</f>
        <v>TRAITE</v>
      </c>
      <c r="R730" s="9" t="str">
        <f>IF(AND(Tableau1[[#This Row],[ATTRIBUTION]]="Réponse",Tableau1[[#This Row],[A/R envoyé le]]&gt;0),"OUI"," ")</f>
        <v xml:space="preserve"> </v>
      </c>
      <c r="S73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730" s="9">
        <f>IF(Tableau1[[#This Row],[STATUT DE REPONSE]]="TRAITE",MAX(0,Tableau1[[#This Row],[DELAI DE TRAITEMENT]]-Tableau1[[#This Row],[DELAI DE REPONSE]]),$X$1-Tableau1[[#This Row],[Enregistré le]])</f>
        <v>0</v>
      </c>
      <c r="U730" s="9" t="str">
        <f>IF(Tableau1[[#This Row],[DELAI DE SOUFFRANCE]]&gt;0,"Non conforme","Conforme")</f>
        <v>Conforme</v>
      </c>
      <c r="V730" s="9" t="str">
        <f>IF(Tableau1[[#This Row],[Type de courrier]]="Réclamation","Réclamation","")</f>
        <v/>
      </c>
      <c r="W730" s="4"/>
      <c r="X730"/>
      <c r="Y730"/>
    </row>
    <row r="731" spans="2:25" x14ac:dyDescent="0.25">
      <c r="B731" t="s">
        <v>21</v>
      </c>
      <c r="D731">
        <v>23000331</v>
      </c>
      <c r="E731" s="1">
        <v>44930</v>
      </c>
      <c r="F731" s="1">
        <v>44915</v>
      </c>
      <c r="I731" s="1">
        <v>44930</v>
      </c>
      <c r="J731" s="1">
        <v>44930</v>
      </c>
      <c r="L731" t="s">
        <v>11</v>
      </c>
      <c r="M731" s="11">
        <f>YEAR(Tableau1[[#This Row],[Enregistré le]])</f>
        <v>2023</v>
      </c>
      <c r="N731" s="9" t="str">
        <f t="shared" si="13"/>
        <v>Réponse</v>
      </c>
      <c r="O731" s="9">
        <f>Tableau1[[#This Row],[Attribué le]]-Tableau1[[#This Row],[Enregistré le]]</f>
        <v>0</v>
      </c>
      <c r="P731" s="3" t="str">
        <f>IF(Tableau1[[#This Row],[ATTRIBUTION]]="Appui","15",IF(Tableau1[[#This Row],[ATTRIBUTION]]="Réponse","30","0"))</f>
        <v>30</v>
      </c>
      <c r="Q731" s="9" t="str">
        <f>IF(OR((Tableau1[[#This Row],[Traité le]]&gt;0),(Tableau1[[#This Row],[A/R envoyé le]]&gt;0)),"TRAITE","NON TRAITE")</f>
        <v>TRAITE</v>
      </c>
      <c r="R731" s="9" t="str">
        <f>IF(AND(Tableau1[[#This Row],[ATTRIBUTION]]="Réponse",Tableau1[[#This Row],[A/R envoyé le]]&gt;0),"OUI"," ")</f>
        <v xml:space="preserve"> </v>
      </c>
      <c r="S73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731" s="9">
        <f>IF(Tableau1[[#This Row],[STATUT DE REPONSE]]="TRAITE",MAX(0,Tableau1[[#This Row],[DELAI DE TRAITEMENT]]-Tableau1[[#This Row],[DELAI DE REPONSE]]),$X$1-Tableau1[[#This Row],[Enregistré le]])</f>
        <v>0</v>
      </c>
      <c r="U731" s="9" t="str">
        <f>IF(Tableau1[[#This Row],[DELAI DE SOUFFRANCE]]&gt;0,"Non conforme","Conforme")</f>
        <v>Conforme</v>
      </c>
      <c r="V731" s="9" t="str">
        <f>IF(Tableau1[[#This Row],[Type de courrier]]="Réclamation","Réclamation","")</f>
        <v/>
      </c>
      <c r="W731" s="4"/>
      <c r="X731"/>
      <c r="Y731"/>
    </row>
    <row r="732" spans="2:25" x14ac:dyDescent="0.25">
      <c r="B732" t="s">
        <v>21</v>
      </c>
      <c r="D732">
        <v>23000489</v>
      </c>
      <c r="E732" s="1">
        <v>44931</v>
      </c>
      <c r="F732" s="1">
        <v>44915</v>
      </c>
      <c r="I732" s="1">
        <v>44931</v>
      </c>
      <c r="J732" s="1">
        <v>44931</v>
      </c>
      <c r="L732" t="s">
        <v>11</v>
      </c>
      <c r="M732" s="11">
        <f>YEAR(Tableau1[[#This Row],[Enregistré le]])</f>
        <v>2023</v>
      </c>
      <c r="N732" s="9" t="str">
        <f t="shared" ref="N732:N749" si="14">IF(OR(L732="Appui",L732="Elément de réponse"),"Appui",IF(L732="Information","Info","Réponse"))</f>
        <v>Réponse</v>
      </c>
      <c r="O732" s="9">
        <f>Tableau1[[#This Row],[Attribué le]]-Tableau1[[#This Row],[Enregistré le]]</f>
        <v>0</v>
      </c>
      <c r="P732" s="3" t="str">
        <f>IF(Tableau1[[#This Row],[ATTRIBUTION]]="Appui","15",IF(Tableau1[[#This Row],[ATTRIBUTION]]="Réponse","30","0"))</f>
        <v>30</v>
      </c>
      <c r="Q732" s="9" t="str">
        <f>IF(OR((Tableau1[[#This Row],[Traité le]]&gt;0),(Tableau1[[#This Row],[A/R envoyé le]]&gt;0)),"TRAITE","NON TRAITE")</f>
        <v>TRAITE</v>
      </c>
      <c r="R732" s="9" t="str">
        <f>IF(AND(Tableau1[[#This Row],[ATTRIBUTION]]="Réponse",Tableau1[[#This Row],[A/R envoyé le]]&gt;0),"OUI"," ")</f>
        <v xml:space="preserve"> </v>
      </c>
      <c r="S73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732" s="9">
        <f>IF(Tableau1[[#This Row],[STATUT DE REPONSE]]="TRAITE",MAX(0,Tableau1[[#This Row],[DELAI DE TRAITEMENT]]-Tableau1[[#This Row],[DELAI DE REPONSE]]),$X$1-Tableau1[[#This Row],[Enregistré le]])</f>
        <v>0</v>
      </c>
      <c r="U732" s="9" t="str">
        <f>IF(Tableau1[[#This Row],[DELAI DE SOUFFRANCE]]&gt;0,"Non conforme","Conforme")</f>
        <v>Conforme</v>
      </c>
      <c r="V732" s="9" t="str">
        <f>IF(Tableau1[[#This Row],[Type de courrier]]="Réclamation","Réclamation","")</f>
        <v/>
      </c>
      <c r="W732" s="4"/>
      <c r="X732"/>
      <c r="Y732"/>
    </row>
    <row r="733" spans="2:25" x14ac:dyDescent="0.25">
      <c r="B733" t="s">
        <v>21</v>
      </c>
      <c r="D733">
        <v>23000709</v>
      </c>
      <c r="E733" s="1">
        <v>44932</v>
      </c>
      <c r="F733" s="1">
        <v>44853</v>
      </c>
      <c r="I733" s="1">
        <v>44964</v>
      </c>
      <c r="J733" s="1">
        <v>44932</v>
      </c>
      <c r="L733" t="s">
        <v>11</v>
      </c>
      <c r="M733" s="11">
        <f>YEAR(Tableau1[[#This Row],[Enregistré le]])</f>
        <v>2023</v>
      </c>
      <c r="N733" s="9" t="str">
        <f t="shared" si="14"/>
        <v>Réponse</v>
      </c>
      <c r="O733" s="9">
        <f>Tableau1[[#This Row],[Attribué le]]-Tableau1[[#This Row],[Enregistré le]]</f>
        <v>0</v>
      </c>
      <c r="P733" s="3" t="str">
        <f>IF(Tableau1[[#This Row],[ATTRIBUTION]]="Appui","15",IF(Tableau1[[#This Row],[ATTRIBUTION]]="Réponse","30","0"))</f>
        <v>30</v>
      </c>
      <c r="Q733" s="9" t="str">
        <f>IF(OR((Tableau1[[#This Row],[Traité le]]&gt;0),(Tableau1[[#This Row],[A/R envoyé le]]&gt;0)),"TRAITE","NON TRAITE")</f>
        <v>TRAITE</v>
      </c>
      <c r="R733" s="9" t="str">
        <f>IF(AND(Tableau1[[#This Row],[ATTRIBUTION]]="Réponse",Tableau1[[#This Row],[A/R envoyé le]]&gt;0),"OUI"," ")</f>
        <v xml:space="preserve"> </v>
      </c>
      <c r="S73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32</v>
      </c>
      <c r="T733" s="9">
        <f>IF(Tableau1[[#This Row],[STATUT DE REPONSE]]="TRAITE",MAX(0,Tableau1[[#This Row],[DELAI DE TRAITEMENT]]-Tableau1[[#This Row],[DELAI DE REPONSE]]),$X$1-Tableau1[[#This Row],[Enregistré le]])</f>
        <v>2</v>
      </c>
      <c r="U733" s="9" t="str">
        <f>IF(Tableau1[[#This Row],[DELAI DE SOUFFRANCE]]&gt;0,"Non conforme","Conforme")</f>
        <v>Non conforme</v>
      </c>
      <c r="V733" s="9" t="str">
        <f>IF(Tableau1[[#This Row],[Type de courrier]]="Réclamation","Réclamation","")</f>
        <v/>
      </c>
      <c r="W733" s="4"/>
      <c r="X733"/>
      <c r="Y733"/>
    </row>
    <row r="734" spans="2:25" x14ac:dyDescent="0.25">
      <c r="B734" t="s">
        <v>21</v>
      </c>
      <c r="D734">
        <v>23001274</v>
      </c>
      <c r="E734" s="1">
        <v>44936</v>
      </c>
      <c r="F734" s="1">
        <v>44935</v>
      </c>
      <c r="I734" s="1">
        <v>44937</v>
      </c>
      <c r="J734" s="1">
        <v>44936</v>
      </c>
      <c r="L734" t="s">
        <v>12</v>
      </c>
      <c r="M734" s="11">
        <f>YEAR(Tableau1[[#This Row],[Enregistré le]])</f>
        <v>2023</v>
      </c>
      <c r="N734" s="9" t="str">
        <f t="shared" si="14"/>
        <v>Réponse</v>
      </c>
      <c r="O734" s="9">
        <f>Tableau1[[#This Row],[Attribué le]]-Tableau1[[#This Row],[Enregistré le]]</f>
        <v>0</v>
      </c>
      <c r="P734" s="3" t="str">
        <f>IF(Tableau1[[#This Row],[ATTRIBUTION]]="Appui","15",IF(Tableau1[[#This Row],[ATTRIBUTION]]="Réponse","30","0"))</f>
        <v>30</v>
      </c>
      <c r="Q734" s="9" t="str">
        <f>IF(OR((Tableau1[[#This Row],[Traité le]]&gt;0),(Tableau1[[#This Row],[A/R envoyé le]]&gt;0)),"TRAITE","NON TRAITE")</f>
        <v>TRAITE</v>
      </c>
      <c r="R734" s="9" t="str">
        <f>IF(AND(Tableau1[[#This Row],[ATTRIBUTION]]="Réponse",Tableau1[[#This Row],[A/R envoyé le]]&gt;0),"OUI"," ")</f>
        <v xml:space="preserve"> </v>
      </c>
      <c r="S73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734" s="9">
        <f>IF(Tableau1[[#This Row],[STATUT DE REPONSE]]="TRAITE",MAX(0,Tableau1[[#This Row],[DELAI DE TRAITEMENT]]-Tableau1[[#This Row],[DELAI DE REPONSE]]),$X$1-Tableau1[[#This Row],[Enregistré le]])</f>
        <v>0</v>
      </c>
      <c r="U734" s="9" t="str">
        <f>IF(Tableau1[[#This Row],[DELAI DE SOUFFRANCE]]&gt;0,"Non conforme","Conforme")</f>
        <v>Conforme</v>
      </c>
      <c r="V734" s="9" t="str">
        <f>IF(Tableau1[[#This Row],[Type de courrier]]="Réclamation","Réclamation","")</f>
        <v/>
      </c>
      <c r="W734" s="4"/>
      <c r="X734"/>
      <c r="Y734"/>
    </row>
    <row r="735" spans="2:25" x14ac:dyDescent="0.25">
      <c r="B735" t="s">
        <v>21</v>
      </c>
      <c r="D735">
        <v>23001911</v>
      </c>
      <c r="E735" s="1">
        <v>44942</v>
      </c>
      <c r="F735" s="1">
        <v>44939</v>
      </c>
      <c r="I735" s="1">
        <v>44950</v>
      </c>
      <c r="J735" s="1">
        <v>44942</v>
      </c>
      <c r="L735" t="s">
        <v>11</v>
      </c>
      <c r="M735" s="11">
        <f>YEAR(Tableau1[[#This Row],[Enregistré le]])</f>
        <v>2023</v>
      </c>
      <c r="N735" s="9" t="str">
        <f t="shared" si="14"/>
        <v>Réponse</v>
      </c>
      <c r="O735" s="9">
        <f>Tableau1[[#This Row],[Attribué le]]-Tableau1[[#This Row],[Enregistré le]]</f>
        <v>0</v>
      </c>
      <c r="P735" s="3" t="str">
        <f>IF(Tableau1[[#This Row],[ATTRIBUTION]]="Appui","15",IF(Tableau1[[#This Row],[ATTRIBUTION]]="Réponse","30","0"))</f>
        <v>30</v>
      </c>
      <c r="Q735" s="9" t="str">
        <f>IF(OR((Tableau1[[#This Row],[Traité le]]&gt;0),(Tableau1[[#This Row],[A/R envoyé le]]&gt;0)),"TRAITE","NON TRAITE")</f>
        <v>TRAITE</v>
      </c>
      <c r="R735" s="9" t="str">
        <f>IF(AND(Tableau1[[#This Row],[ATTRIBUTION]]="Réponse",Tableau1[[#This Row],[A/R envoyé le]]&gt;0),"OUI"," ")</f>
        <v xml:space="preserve"> </v>
      </c>
      <c r="S73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</v>
      </c>
      <c r="T735" s="9">
        <f>IF(Tableau1[[#This Row],[STATUT DE REPONSE]]="TRAITE",MAX(0,Tableau1[[#This Row],[DELAI DE TRAITEMENT]]-Tableau1[[#This Row],[DELAI DE REPONSE]]),$X$1-Tableau1[[#This Row],[Enregistré le]])</f>
        <v>0</v>
      </c>
      <c r="U735" s="9" t="str">
        <f>IF(Tableau1[[#This Row],[DELAI DE SOUFFRANCE]]&gt;0,"Non conforme","Conforme")</f>
        <v>Conforme</v>
      </c>
      <c r="V735" s="9" t="str">
        <f>IF(Tableau1[[#This Row],[Type de courrier]]="Réclamation","Réclamation","")</f>
        <v/>
      </c>
      <c r="W735" s="4"/>
      <c r="X735"/>
      <c r="Y735"/>
    </row>
    <row r="736" spans="2:25" x14ac:dyDescent="0.25">
      <c r="B736" t="s">
        <v>21</v>
      </c>
      <c r="D736" t="s">
        <v>95</v>
      </c>
      <c r="E736" s="1">
        <v>44943</v>
      </c>
      <c r="F736" s="1">
        <v>44936</v>
      </c>
      <c r="I736" s="1">
        <v>44951</v>
      </c>
      <c r="J736" s="1">
        <v>44943</v>
      </c>
      <c r="L736" t="s">
        <v>15</v>
      </c>
      <c r="M736" s="11">
        <f>YEAR(Tableau1[[#This Row],[Enregistré le]])</f>
        <v>2023</v>
      </c>
      <c r="N736" s="9" t="str">
        <f t="shared" si="14"/>
        <v>Appui</v>
      </c>
      <c r="O736" s="9">
        <f>Tableau1[[#This Row],[Attribué le]]-Tableau1[[#This Row],[Enregistré le]]</f>
        <v>0</v>
      </c>
      <c r="P736" s="3" t="str">
        <f>IF(Tableau1[[#This Row],[ATTRIBUTION]]="Appui","15",IF(Tableau1[[#This Row],[ATTRIBUTION]]="Réponse","30","0"))</f>
        <v>15</v>
      </c>
      <c r="Q736" s="9" t="str">
        <f>IF(OR((Tableau1[[#This Row],[Traité le]]&gt;0),(Tableau1[[#This Row],[A/R envoyé le]]&gt;0)),"TRAITE","NON TRAITE")</f>
        <v>TRAITE</v>
      </c>
      <c r="R736" s="9" t="str">
        <f>IF(AND(Tableau1[[#This Row],[ATTRIBUTION]]="Réponse",Tableau1[[#This Row],[A/R envoyé le]]&gt;0),"OUI"," ")</f>
        <v xml:space="preserve"> </v>
      </c>
      <c r="S73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</v>
      </c>
      <c r="T736" s="9">
        <f>IF(Tableau1[[#This Row],[STATUT DE REPONSE]]="TRAITE",MAX(0,Tableau1[[#This Row],[DELAI DE TRAITEMENT]]-Tableau1[[#This Row],[DELAI DE REPONSE]]),$X$1-Tableau1[[#This Row],[Enregistré le]])</f>
        <v>0</v>
      </c>
      <c r="U736" s="9" t="str">
        <f>IF(Tableau1[[#This Row],[DELAI DE SOUFFRANCE]]&gt;0,"Non conforme","Conforme")</f>
        <v>Conforme</v>
      </c>
      <c r="V736" s="9" t="str">
        <f>IF(Tableau1[[#This Row],[Type de courrier]]="Réclamation","Réclamation","")</f>
        <v/>
      </c>
      <c r="W736" s="4"/>
      <c r="X736"/>
      <c r="Y736"/>
    </row>
    <row r="737" spans="2:25" x14ac:dyDescent="0.25">
      <c r="B737" t="s">
        <v>21</v>
      </c>
      <c r="D737">
        <v>23002709</v>
      </c>
      <c r="E737" s="1">
        <v>44945</v>
      </c>
      <c r="F737" s="1">
        <v>44944</v>
      </c>
      <c r="I737" s="1">
        <v>44953</v>
      </c>
      <c r="J737" s="1">
        <v>44945</v>
      </c>
      <c r="L737" t="s">
        <v>11</v>
      </c>
      <c r="M737" s="11">
        <f>YEAR(Tableau1[[#This Row],[Enregistré le]])</f>
        <v>2023</v>
      </c>
      <c r="N737" s="9" t="str">
        <f t="shared" si="14"/>
        <v>Réponse</v>
      </c>
      <c r="O737" s="9">
        <f>Tableau1[[#This Row],[Attribué le]]-Tableau1[[#This Row],[Enregistré le]]</f>
        <v>0</v>
      </c>
      <c r="P737" s="3" t="str">
        <f>IF(Tableau1[[#This Row],[ATTRIBUTION]]="Appui","15",IF(Tableau1[[#This Row],[ATTRIBUTION]]="Réponse","30","0"))</f>
        <v>30</v>
      </c>
      <c r="Q737" s="9" t="str">
        <f>IF(OR((Tableau1[[#This Row],[Traité le]]&gt;0),(Tableau1[[#This Row],[A/R envoyé le]]&gt;0)),"TRAITE","NON TRAITE")</f>
        <v>TRAITE</v>
      </c>
      <c r="R737" s="9" t="str">
        <f>IF(AND(Tableau1[[#This Row],[ATTRIBUTION]]="Réponse",Tableau1[[#This Row],[A/R envoyé le]]&gt;0),"OUI"," ")</f>
        <v xml:space="preserve"> </v>
      </c>
      <c r="S73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</v>
      </c>
      <c r="T737" s="9">
        <f>IF(Tableau1[[#This Row],[STATUT DE REPONSE]]="TRAITE",MAX(0,Tableau1[[#This Row],[DELAI DE TRAITEMENT]]-Tableau1[[#This Row],[DELAI DE REPONSE]]),$X$1-Tableau1[[#This Row],[Enregistré le]])</f>
        <v>0</v>
      </c>
      <c r="U737" s="9" t="str">
        <f>IF(Tableau1[[#This Row],[DELAI DE SOUFFRANCE]]&gt;0,"Non conforme","Conforme")</f>
        <v>Conforme</v>
      </c>
      <c r="V737" s="9" t="str">
        <f>IF(Tableau1[[#This Row],[Type de courrier]]="Réclamation","Réclamation","")</f>
        <v/>
      </c>
      <c r="W737" s="4"/>
      <c r="X737"/>
      <c r="Y737"/>
    </row>
    <row r="738" spans="2:25" x14ac:dyDescent="0.25">
      <c r="B738" t="s">
        <v>21</v>
      </c>
      <c r="D738">
        <v>23003127</v>
      </c>
      <c r="E738" s="1">
        <v>44949</v>
      </c>
      <c r="F738" s="1">
        <v>44936</v>
      </c>
      <c r="I738" s="1">
        <v>44951</v>
      </c>
      <c r="J738" s="1">
        <v>44949</v>
      </c>
      <c r="L738" t="s">
        <v>11</v>
      </c>
      <c r="M738" s="11">
        <f>YEAR(Tableau1[[#This Row],[Enregistré le]])</f>
        <v>2023</v>
      </c>
      <c r="N738" s="9" t="str">
        <f t="shared" si="14"/>
        <v>Réponse</v>
      </c>
      <c r="O738" s="9">
        <f>Tableau1[[#This Row],[Attribué le]]-Tableau1[[#This Row],[Enregistré le]]</f>
        <v>0</v>
      </c>
      <c r="P738" s="3" t="str">
        <f>IF(Tableau1[[#This Row],[ATTRIBUTION]]="Appui","15",IF(Tableau1[[#This Row],[ATTRIBUTION]]="Réponse","30","0"))</f>
        <v>30</v>
      </c>
      <c r="Q738" s="9" t="str">
        <f>IF(OR((Tableau1[[#This Row],[Traité le]]&gt;0),(Tableau1[[#This Row],[A/R envoyé le]]&gt;0)),"TRAITE","NON TRAITE")</f>
        <v>TRAITE</v>
      </c>
      <c r="R738" s="9" t="str">
        <f>IF(AND(Tableau1[[#This Row],[ATTRIBUTION]]="Réponse",Tableau1[[#This Row],[A/R envoyé le]]&gt;0),"OUI"," ")</f>
        <v xml:space="preserve"> </v>
      </c>
      <c r="S73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</v>
      </c>
      <c r="T738" s="9">
        <f>IF(Tableau1[[#This Row],[STATUT DE REPONSE]]="TRAITE",MAX(0,Tableau1[[#This Row],[DELAI DE TRAITEMENT]]-Tableau1[[#This Row],[DELAI DE REPONSE]]),$X$1-Tableau1[[#This Row],[Enregistré le]])</f>
        <v>0</v>
      </c>
      <c r="U738" s="9" t="str">
        <f>IF(Tableau1[[#This Row],[DELAI DE SOUFFRANCE]]&gt;0,"Non conforme","Conforme")</f>
        <v>Conforme</v>
      </c>
      <c r="V738" s="9" t="str">
        <f>IF(Tableau1[[#This Row],[Type de courrier]]="Réclamation","Réclamation","")</f>
        <v/>
      </c>
      <c r="W738" s="4"/>
      <c r="X738"/>
      <c r="Y738"/>
    </row>
    <row r="739" spans="2:25" x14ac:dyDescent="0.25">
      <c r="B739" t="s">
        <v>21</v>
      </c>
      <c r="D739">
        <v>23003490</v>
      </c>
      <c r="E739" s="1">
        <v>44951</v>
      </c>
      <c r="F739" s="1">
        <v>44949</v>
      </c>
      <c r="I739" s="1">
        <v>44957</v>
      </c>
      <c r="J739" s="1">
        <v>44951</v>
      </c>
      <c r="L739" t="s">
        <v>12</v>
      </c>
      <c r="M739" s="11">
        <f>YEAR(Tableau1[[#This Row],[Enregistré le]])</f>
        <v>2023</v>
      </c>
      <c r="N739" s="9" t="str">
        <f t="shared" si="14"/>
        <v>Réponse</v>
      </c>
      <c r="O739" s="9">
        <f>Tableau1[[#This Row],[Attribué le]]-Tableau1[[#This Row],[Enregistré le]]</f>
        <v>0</v>
      </c>
      <c r="P739" s="3" t="str">
        <f>IF(Tableau1[[#This Row],[ATTRIBUTION]]="Appui","15",IF(Tableau1[[#This Row],[ATTRIBUTION]]="Réponse","30","0"))</f>
        <v>30</v>
      </c>
      <c r="Q739" s="9" t="str">
        <f>IF(OR((Tableau1[[#This Row],[Traité le]]&gt;0),(Tableau1[[#This Row],[A/R envoyé le]]&gt;0)),"TRAITE","NON TRAITE")</f>
        <v>TRAITE</v>
      </c>
      <c r="R739" s="9" t="str">
        <f>IF(AND(Tableau1[[#This Row],[ATTRIBUTION]]="Réponse",Tableau1[[#This Row],[A/R envoyé le]]&gt;0),"OUI"," ")</f>
        <v xml:space="preserve"> </v>
      </c>
      <c r="S73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</v>
      </c>
      <c r="T739" s="9">
        <f>IF(Tableau1[[#This Row],[STATUT DE REPONSE]]="TRAITE",MAX(0,Tableau1[[#This Row],[DELAI DE TRAITEMENT]]-Tableau1[[#This Row],[DELAI DE REPONSE]]),$X$1-Tableau1[[#This Row],[Enregistré le]])</f>
        <v>0</v>
      </c>
      <c r="U739" s="9" t="str">
        <f>IF(Tableau1[[#This Row],[DELAI DE SOUFFRANCE]]&gt;0,"Non conforme","Conforme")</f>
        <v>Conforme</v>
      </c>
      <c r="V739" s="9" t="str">
        <f>IF(Tableau1[[#This Row],[Type de courrier]]="Réclamation","Réclamation","")</f>
        <v/>
      </c>
      <c r="W739" s="4"/>
      <c r="X739"/>
      <c r="Y739"/>
    </row>
    <row r="740" spans="2:25" x14ac:dyDescent="0.25">
      <c r="B740" t="s">
        <v>21</v>
      </c>
      <c r="D740">
        <v>23003728</v>
      </c>
      <c r="E740" s="1">
        <v>44952</v>
      </c>
      <c r="F740" s="1">
        <v>44952</v>
      </c>
      <c r="I740" s="1">
        <v>44959</v>
      </c>
      <c r="J740" s="1">
        <v>44952</v>
      </c>
      <c r="L740" t="s">
        <v>11</v>
      </c>
      <c r="M740" s="11">
        <f>YEAR(Tableau1[[#This Row],[Enregistré le]])</f>
        <v>2023</v>
      </c>
      <c r="N740" s="9" t="str">
        <f t="shared" si="14"/>
        <v>Réponse</v>
      </c>
      <c r="O740" s="9">
        <f>Tableau1[[#This Row],[Attribué le]]-Tableau1[[#This Row],[Enregistré le]]</f>
        <v>0</v>
      </c>
      <c r="P740" s="3" t="str">
        <f>IF(Tableau1[[#This Row],[ATTRIBUTION]]="Appui","15",IF(Tableau1[[#This Row],[ATTRIBUTION]]="Réponse","30","0"))</f>
        <v>30</v>
      </c>
      <c r="Q740" s="9" t="str">
        <f>IF(OR((Tableau1[[#This Row],[Traité le]]&gt;0),(Tableau1[[#This Row],[A/R envoyé le]]&gt;0)),"TRAITE","NON TRAITE")</f>
        <v>TRAITE</v>
      </c>
      <c r="R740" s="9" t="str">
        <f>IF(AND(Tableau1[[#This Row],[ATTRIBUTION]]="Réponse",Tableau1[[#This Row],[A/R envoyé le]]&gt;0),"OUI"," ")</f>
        <v xml:space="preserve"> </v>
      </c>
      <c r="S74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740" s="9">
        <f>IF(Tableau1[[#This Row],[STATUT DE REPONSE]]="TRAITE",MAX(0,Tableau1[[#This Row],[DELAI DE TRAITEMENT]]-Tableau1[[#This Row],[DELAI DE REPONSE]]),$X$1-Tableau1[[#This Row],[Enregistré le]])</f>
        <v>0</v>
      </c>
      <c r="U740" s="9" t="str">
        <f>IF(Tableau1[[#This Row],[DELAI DE SOUFFRANCE]]&gt;0,"Non conforme","Conforme")</f>
        <v>Conforme</v>
      </c>
      <c r="V740" s="9" t="str">
        <f>IF(Tableau1[[#This Row],[Type de courrier]]="Réclamation","Réclamation","")</f>
        <v/>
      </c>
      <c r="W740" s="4"/>
      <c r="X740"/>
      <c r="Y740"/>
    </row>
    <row r="741" spans="2:25" x14ac:dyDescent="0.25">
      <c r="B741" t="s">
        <v>21</v>
      </c>
      <c r="D741">
        <v>23003732</v>
      </c>
      <c r="E741" s="1">
        <v>44952</v>
      </c>
      <c r="F741" s="1">
        <v>44944</v>
      </c>
      <c r="I741" s="1">
        <v>44952</v>
      </c>
      <c r="J741" s="1">
        <v>44952</v>
      </c>
      <c r="L741" t="s">
        <v>11</v>
      </c>
      <c r="M741" s="11">
        <f>YEAR(Tableau1[[#This Row],[Enregistré le]])</f>
        <v>2023</v>
      </c>
      <c r="N741" s="9" t="str">
        <f t="shared" si="14"/>
        <v>Réponse</v>
      </c>
      <c r="O741" s="9">
        <f>Tableau1[[#This Row],[Attribué le]]-Tableau1[[#This Row],[Enregistré le]]</f>
        <v>0</v>
      </c>
      <c r="P741" s="3" t="str">
        <f>IF(Tableau1[[#This Row],[ATTRIBUTION]]="Appui","15",IF(Tableau1[[#This Row],[ATTRIBUTION]]="Réponse","30","0"))</f>
        <v>30</v>
      </c>
      <c r="Q741" s="9" t="str">
        <f>IF(OR((Tableau1[[#This Row],[Traité le]]&gt;0),(Tableau1[[#This Row],[A/R envoyé le]]&gt;0)),"TRAITE","NON TRAITE")</f>
        <v>TRAITE</v>
      </c>
      <c r="R741" s="9" t="str">
        <f>IF(AND(Tableau1[[#This Row],[ATTRIBUTION]]="Réponse",Tableau1[[#This Row],[A/R envoyé le]]&gt;0),"OUI"," ")</f>
        <v xml:space="preserve"> </v>
      </c>
      <c r="S74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741" s="9">
        <f>IF(Tableau1[[#This Row],[STATUT DE REPONSE]]="TRAITE",MAX(0,Tableau1[[#This Row],[DELAI DE TRAITEMENT]]-Tableau1[[#This Row],[DELAI DE REPONSE]]),$X$1-Tableau1[[#This Row],[Enregistré le]])</f>
        <v>0</v>
      </c>
      <c r="U741" s="9" t="str">
        <f>IF(Tableau1[[#This Row],[DELAI DE SOUFFRANCE]]&gt;0,"Non conforme","Conforme")</f>
        <v>Conforme</v>
      </c>
      <c r="V741" s="9" t="str">
        <f>IF(Tableau1[[#This Row],[Type de courrier]]="Réclamation","Réclamation","")</f>
        <v/>
      </c>
      <c r="W741" s="4"/>
      <c r="X741"/>
      <c r="Y741"/>
    </row>
    <row r="742" spans="2:25" x14ac:dyDescent="0.25">
      <c r="B742" t="s">
        <v>21</v>
      </c>
      <c r="D742">
        <v>23003850</v>
      </c>
      <c r="E742" s="1">
        <v>44953</v>
      </c>
      <c r="F742" s="1">
        <v>44951</v>
      </c>
      <c r="I742" s="1">
        <v>44956</v>
      </c>
      <c r="J742" s="1">
        <v>44953</v>
      </c>
      <c r="L742" t="s">
        <v>11</v>
      </c>
      <c r="M742" s="11">
        <f>YEAR(Tableau1[[#This Row],[Enregistré le]])</f>
        <v>2023</v>
      </c>
      <c r="N742" s="9" t="str">
        <f t="shared" si="14"/>
        <v>Réponse</v>
      </c>
      <c r="O742" s="9">
        <f>Tableau1[[#This Row],[Attribué le]]-Tableau1[[#This Row],[Enregistré le]]</f>
        <v>0</v>
      </c>
      <c r="P742" s="3" t="str">
        <f>IF(Tableau1[[#This Row],[ATTRIBUTION]]="Appui","15",IF(Tableau1[[#This Row],[ATTRIBUTION]]="Réponse","30","0"))</f>
        <v>30</v>
      </c>
      <c r="Q742" s="9" t="str">
        <f>IF(OR((Tableau1[[#This Row],[Traité le]]&gt;0),(Tableau1[[#This Row],[A/R envoyé le]]&gt;0)),"TRAITE","NON TRAITE")</f>
        <v>TRAITE</v>
      </c>
      <c r="R742" s="9" t="str">
        <f>IF(AND(Tableau1[[#This Row],[ATTRIBUTION]]="Réponse",Tableau1[[#This Row],[A/R envoyé le]]&gt;0),"OUI"," ")</f>
        <v xml:space="preserve"> </v>
      </c>
      <c r="S74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</v>
      </c>
      <c r="T742" s="9">
        <f>IF(Tableau1[[#This Row],[STATUT DE REPONSE]]="TRAITE",MAX(0,Tableau1[[#This Row],[DELAI DE TRAITEMENT]]-Tableau1[[#This Row],[DELAI DE REPONSE]]),$X$1-Tableau1[[#This Row],[Enregistré le]])</f>
        <v>0</v>
      </c>
      <c r="U742" s="9" t="str">
        <f>IF(Tableau1[[#This Row],[DELAI DE SOUFFRANCE]]&gt;0,"Non conforme","Conforme")</f>
        <v>Conforme</v>
      </c>
      <c r="V742" s="9" t="str">
        <f>IF(Tableau1[[#This Row],[Type de courrier]]="Réclamation","Réclamation","")</f>
        <v/>
      </c>
      <c r="W742" s="4"/>
      <c r="X742"/>
      <c r="Y742"/>
    </row>
    <row r="743" spans="2:25" x14ac:dyDescent="0.25">
      <c r="B743" t="s">
        <v>21</v>
      </c>
      <c r="D743">
        <v>23003988</v>
      </c>
      <c r="E743" s="1">
        <v>44956</v>
      </c>
      <c r="F743" s="1">
        <v>44893</v>
      </c>
      <c r="I743" s="1">
        <v>44960</v>
      </c>
      <c r="J743" s="1">
        <v>44956</v>
      </c>
      <c r="L743" t="s">
        <v>11</v>
      </c>
      <c r="M743" s="11">
        <f>YEAR(Tableau1[[#This Row],[Enregistré le]])</f>
        <v>2023</v>
      </c>
      <c r="N743" s="9" t="str">
        <f t="shared" si="14"/>
        <v>Réponse</v>
      </c>
      <c r="O743" s="9">
        <f>Tableau1[[#This Row],[Attribué le]]-Tableau1[[#This Row],[Enregistré le]]</f>
        <v>0</v>
      </c>
      <c r="P743" s="3" t="str">
        <f>IF(Tableau1[[#This Row],[ATTRIBUTION]]="Appui","15",IF(Tableau1[[#This Row],[ATTRIBUTION]]="Réponse","30","0"))</f>
        <v>30</v>
      </c>
      <c r="Q743" s="9" t="str">
        <f>IF(OR((Tableau1[[#This Row],[Traité le]]&gt;0),(Tableau1[[#This Row],[A/R envoyé le]]&gt;0)),"TRAITE","NON TRAITE")</f>
        <v>TRAITE</v>
      </c>
      <c r="R743" s="9" t="str">
        <f>IF(AND(Tableau1[[#This Row],[ATTRIBUTION]]="Réponse",Tableau1[[#This Row],[A/R envoyé le]]&gt;0),"OUI"," ")</f>
        <v xml:space="preserve"> </v>
      </c>
      <c r="S74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</v>
      </c>
      <c r="T743" s="9">
        <f>IF(Tableau1[[#This Row],[STATUT DE REPONSE]]="TRAITE",MAX(0,Tableau1[[#This Row],[DELAI DE TRAITEMENT]]-Tableau1[[#This Row],[DELAI DE REPONSE]]),$X$1-Tableau1[[#This Row],[Enregistré le]])</f>
        <v>0</v>
      </c>
      <c r="U743" s="9" t="str">
        <f>IF(Tableau1[[#This Row],[DELAI DE SOUFFRANCE]]&gt;0,"Non conforme","Conforme")</f>
        <v>Conforme</v>
      </c>
      <c r="V743" s="9" t="str">
        <f>IF(Tableau1[[#This Row],[Type de courrier]]="Réclamation","Réclamation","")</f>
        <v/>
      </c>
      <c r="W743" s="4"/>
      <c r="X743"/>
      <c r="Y743"/>
    </row>
    <row r="744" spans="2:25" x14ac:dyDescent="0.25">
      <c r="B744" t="s">
        <v>21</v>
      </c>
      <c r="D744">
        <v>23004002</v>
      </c>
      <c r="E744" s="1">
        <v>44956</v>
      </c>
      <c r="F744" s="1">
        <v>44928</v>
      </c>
      <c r="I744" s="1">
        <v>44956</v>
      </c>
      <c r="J744" s="1">
        <v>44956</v>
      </c>
      <c r="L744" t="s">
        <v>11</v>
      </c>
      <c r="M744" s="11">
        <f>YEAR(Tableau1[[#This Row],[Enregistré le]])</f>
        <v>2023</v>
      </c>
      <c r="N744" s="9" t="str">
        <f t="shared" si="14"/>
        <v>Réponse</v>
      </c>
      <c r="O744" s="9">
        <f>Tableau1[[#This Row],[Attribué le]]-Tableau1[[#This Row],[Enregistré le]]</f>
        <v>0</v>
      </c>
      <c r="P744" s="3" t="str">
        <f>IF(Tableau1[[#This Row],[ATTRIBUTION]]="Appui","15",IF(Tableau1[[#This Row],[ATTRIBUTION]]="Réponse","30","0"))</f>
        <v>30</v>
      </c>
      <c r="Q744" s="9" t="str">
        <f>IF(OR((Tableau1[[#This Row],[Traité le]]&gt;0),(Tableau1[[#This Row],[A/R envoyé le]]&gt;0)),"TRAITE","NON TRAITE")</f>
        <v>TRAITE</v>
      </c>
      <c r="R744" s="9" t="str">
        <f>IF(AND(Tableau1[[#This Row],[ATTRIBUTION]]="Réponse",Tableau1[[#This Row],[A/R envoyé le]]&gt;0),"OUI"," ")</f>
        <v xml:space="preserve"> </v>
      </c>
      <c r="S74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744" s="9">
        <f>IF(Tableau1[[#This Row],[STATUT DE REPONSE]]="TRAITE",MAX(0,Tableau1[[#This Row],[DELAI DE TRAITEMENT]]-Tableau1[[#This Row],[DELAI DE REPONSE]]),$X$1-Tableau1[[#This Row],[Enregistré le]])</f>
        <v>0</v>
      </c>
      <c r="U744" s="9" t="str">
        <f>IF(Tableau1[[#This Row],[DELAI DE SOUFFRANCE]]&gt;0,"Non conforme","Conforme")</f>
        <v>Conforme</v>
      </c>
      <c r="V744" s="9" t="str">
        <f>IF(Tableau1[[#This Row],[Type de courrier]]="Réclamation","Réclamation","")</f>
        <v/>
      </c>
      <c r="W744" s="4"/>
      <c r="X744"/>
      <c r="Y744"/>
    </row>
    <row r="745" spans="2:25" x14ac:dyDescent="0.25">
      <c r="B745" t="s">
        <v>21</v>
      </c>
      <c r="D745" t="s">
        <v>130</v>
      </c>
      <c r="E745" s="1">
        <v>44957</v>
      </c>
      <c r="F745" s="1">
        <v>44948</v>
      </c>
      <c r="I745" s="1">
        <v>44958</v>
      </c>
      <c r="J745" s="1">
        <v>44958</v>
      </c>
      <c r="L745" t="s">
        <v>24</v>
      </c>
      <c r="M745" s="11">
        <f>YEAR(Tableau1[[#This Row],[Enregistré le]])</f>
        <v>2023</v>
      </c>
      <c r="N745" s="9" t="str">
        <f t="shared" si="14"/>
        <v>Appui</v>
      </c>
      <c r="O745" s="9">
        <f>Tableau1[[#This Row],[Attribué le]]-Tableau1[[#This Row],[Enregistré le]]</f>
        <v>1</v>
      </c>
      <c r="P745" s="3" t="str">
        <f>IF(Tableau1[[#This Row],[ATTRIBUTION]]="Appui","15",IF(Tableau1[[#This Row],[ATTRIBUTION]]="Réponse","30","0"))</f>
        <v>15</v>
      </c>
      <c r="Q745" s="9" t="str">
        <f>IF(OR((Tableau1[[#This Row],[Traité le]]&gt;0),(Tableau1[[#This Row],[A/R envoyé le]]&gt;0)),"TRAITE","NON TRAITE")</f>
        <v>TRAITE</v>
      </c>
      <c r="R745" s="9" t="str">
        <f>IF(AND(Tableau1[[#This Row],[ATTRIBUTION]]="Réponse",Tableau1[[#This Row],[A/R envoyé le]]&gt;0),"OUI"," ")</f>
        <v xml:space="preserve"> </v>
      </c>
      <c r="S74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745" s="9">
        <f>IF(Tableau1[[#This Row],[STATUT DE REPONSE]]="TRAITE",MAX(0,Tableau1[[#This Row],[DELAI DE TRAITEMENT]]-Tableau1[[#This Row],[DELAI DE REPONSE]]),$X$1-Tableau1[[#This Row],[Enregistré le]])</f>
        <v>0</v>
      </c>
      <c r="U745" s="9" t="str">
        <f>IF(Tableau1[[#This Row],[DELAI DE SOUFFRANCE]]&gt;0,"Non conforme","Conforme")</f>
        <v>Conforme</v>
      </c>
      <c r="V745" s="9" t="str">
        <f>IF(Tableau1[[#This Row],[Type de courrier]]="Réclamation","Réclamation","")</f>
        <v/>
      </c>
      <c r="W745" s="4"/>
      <c r="X745"/>
      <c r="Y745"/>
    </row>
    <row r="746" spans="2:25" x14ac:dyDescent="0.25">
      <c r="B746" t="s">
        <v>21</v>
      </c>
      <c r="D746">
        <v>23004974</v>
      </c>
      <c r="E746" s="1">
        <v>44960</v>
      </c>
      <c r="F746" s="1">
        <v>44937</v>
      </c>
      <c r="I746" s="1">
        <v>44960</v>
      </c>
      <c r="J746" s="1">
        <v>44960</v>
      </c>
      <c r="L746" t="s">
        <v>11</v>
      </c>
      <c r="M746" s="11">
        <f>YEAR(Tableau1[[#This Row],[Enregistré le]])</f>
        <v>2023</v>
      </c>
      <c r="N746" s="9" t="str">
        <f t="shared" si="14"/>
        <v>Réponse</v>
      </c>
      <c r="O746" s="9">
        <f>Tableau1[[#This Row],[Attribué le]]-Tableau1[[#This Row],[Enregistré le]]</f>
        <v>0</v>
      </c>
      <c r="P746" s="3" t="str">
        <f>IF(Tableau1[[#This Row],[ATTRIBUTION]]="Appui","15",IF(Tableau1[[#This Row],[ATTRIBUTION]]="Réponse","30","0"))</f>
        <v>30</v>
      </c>
      <c r="Q746" s="9" t="str">
        <f>IF(OR((Tableau1[[#This Row],[Traité le]]&gt;0),(Tableau1[[#This Row],[A/R envoyé le]]&gt;0)),"TRAITE","NON TRAITE")</f>
        <v>TRAITE</v>
      </c>
      <c r="R746" s="9" t="str">
        <f>IF(AND(Tableau1[[#This Row],[ATTRIBUTION]]="Réponse",Tableau1[[#This Row],[A/R envoyé le]]&gt;0),"OUI"," ")</f>
        <v xml:space="preserve"> </v>
      </c>
      <c r="S74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746" s="9">
        <f>IF(Tableau1[[#This Row],[STATUT DE REPONSE]]="TRAITE",MAX(0,Tableau1[[#This Row],[DELAI DE TRAITEMENT]]-Tableau1[[#This Row],[DELAI DE REPONSE]]),$X$1-Tableau1[[#This Row],[Enregistré le]])</f>
        <v>0</v>
      </c>
      <c r="U746" s="9" t="str">
        <f>IF(Tableau1[[#This Row],[DELAI DE SOUFFRANCE]]&gt;0,"Non conforme","Conforme")</f>
        <v>Conforme</v>
      </c>
      <c r="V746" s="9" t="str">
        <f>IF(Tableau1[[#This Row],[Type de courrier]]="Réclamation","Réclamation","")</f>
        <v/>
      </c>
      <c r="W746" s="4"/>
      <c r="X746"/>
      <c r="Y746"/>
    </row>
    <row r="747" spans="2:25" x14ac:dyDescent="0.25">
      <c r="B747" t="s">
        <v>21</v>
      </c>
      <c r="D747">
        <v>23005570</v>
      </c>
      <c r="E747" s="1">
        <v>44964</v>
      </c>
      <c r="F747" s="1">
        <v>44960</v>
      </c>
      <c r="I747" s="1">
        <v>44965</v>
      </c>
      <c r="J747" s="1">
        <v>44967</v>
      </c>
      <c r="L747" t="s">
        <v>11</v>
      </c>
      <c r="M747" s="11">
        <f>YEAR(Tableau1[[#This Row],[Enregistré le]])</f>
        <v>2023</v>
      </c>
      <c r="N747" s="9" t="str">
        <f t="shared" si="14"/>
        <v>Réponse</v>
      </c>
      <c r="O747" s="9">
        <f>Tableau1[[#This Row],[Attribué le]]-Tableau1[[#This Row],[Enregistré le]]</f>
        <v>3</v>
      </c>
      <c r="P747" s="3" t="str">
        <f>IF(Tableau1[[#This Row],[ATTRIBUTION]]="Appui","15",IF(Tableau1[[#This Row],[ATTRIBUTION]]="Réponse","30","0"))</f>
        <v>30</v>
      </c>
      <c r="Q747" s="9" t="str">
        <f>IF(OR((Tableau1[[#This Row],[Traité le]]&gt;0),(Tableau1[[#This Row],[A/R envoyé le]]&gt;0)),"TRAITE","NON TRAITE")</f>
        <v>TRAITE</v>
      </c>
      <c r="R747" s="9" t="str">
        <f>IF(AND(Tableau1[[#This Row],[ATTRIBUTION]]="Réponse",Tableau1[[#This Row],[A/R envoyé le]]&gt;0),"OUI"," ")</f>
        <v xml:space="preserve"> </v>
      </c>
      <c r="S74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747" s="9">
        <f>IF(Tableau1[[#This Row],[STATUT DE REPONSE]]="TRAITE",MAX(0,Tableau1[[#This Row],[DELAI DE TRAITEMENT]]-Tableau1[[#This Row],[DELAI DE REPONSE]]),$X$1-Tableau1[[#This Row],[Enregistré le]])</f>
        <v>0</v>
      </c>
      <c r="U747" s="9" t="str">
        <f>IF(Tableau1[[#This Row],[DELAI DE SOUFFRANCE]]&gt;0,"Non conforme","Conforme")</f>
        <v>Conforme</v>
      </c>
      <c r="V747" s="9" t="str">
        <f>IF(Tableau1[[#This Row],[Type de courrier]]="Réclamation","Réclamation","")</f>
        <v/>
      </c>
      <c r="W747" s="4"/>
      <c r="X747"/>
      <c r="Y747"/>
    </row>
    <row r="748" spans="2:25" x14ac:dyDescent="0.25">
      <c r="B748" t="s">
        <v>21</v>
      </c>
      <c r="D748">
        <v>23005837</v>
      </c>
      <c r="E748" s="1">
        <v>44965</v>
      </c>
      <c r="F748" s="1">
        <v>44956</v>
      </c>
      <c r="I748" s="1">
        <v>44966</v>
      </c>
      <c r="J748" s="1">
        <v>44965</v>
      </c>
      <c r="L748" t="s">
        <v>11</v>
      </c>
      <c r="M748" s="11">
        <f>YEAR(Tableau1[[#This Row],[Enregistré le]])</f>
        <v>2023</v>
      </c>
      <c r="N748" s="9" t="str">
        <f t="shared" si="14"/>
        <v>Réponse</v>
      </c>
      <c r="O748" s="9">
        <f>Tableau1[[#This Row],[Attribué le]]-Tableau1[[#This Row],[Enregistré le]]</f>
        <v>0</v>
      </c>
      <c r="P748" s="3" t="str">
        <f>IF(Tableau1[[#This Row],[ATTRIBUTION]]="Appui","15",IF(Tableau1[[#This Row],[ATTRIBUTION]]="Réponse","30","0"))</f>
        <v>30</v>
      </c>
      <c r="Q748" s="9" t="str">
        <f>IF(OR((Tableau1[[#This Row],[Traité le]]&gt;0),(Tableau1[[#This Row],[A/R envoyé le]]&gt;0)),"TRAITE","NON TRAITE")</f>
        <v>TRAITE</v>
      </c>
      <c r="R748" s="9" t="str">
        <f>IF(AND(Tableau1[[#This Row],[ATTRIBUTION]]="Réponse",Tableau1[[#This Row],[A/R envoyé le]]&gt;0),"OUI"," ")</f>
        <v xml:space="preserve"> </v>
      </c>
      <c r="S74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748" s="9">
        <f>IF(Tableau1[[#This Row],[STATUT DE REPONSE]]="TRAITE",MAX(0,Tableau1[[#This Row],[DELAI DE TRAITEMENT]]-Tableau1[[#This Row],[DELAI DE REPONSE]]),$X$1-Tableau1[[#This Row],[Enregistré le]])</f>
        <v>0</v>
      </c>
      <c r="U748" s="9" t="str">
        <f>IF(Tableau1[[#This Row],[DELAI DE SOUFFRANCE]]&gt;0,"Non conforme","Conforme")</f>
        <v>Conforme</v>
      </c>
      <c r="V748" s="9" t="str">
        <f>IF(Tableau1[[#This Row],[Type de courrier]]="Réclamation","Réclamation","")</f>
        <v/>
      </c>
      <c r="W748" s="4"/>
      <c r="X748"/>
      <c r="Y748"/>
    </row>
    <row r="749" spans="2:25" x14ac:dyDescent="0.25">
      <c r="B749" t="s">
        <v>21</v>
      </c>
      <c r="D749">
        <v>23005879</v>
      </c>
      <c r="E749" s="1">
        <v>44966</v>
      </c>
      <c r="F749" s="1">
        <v>44965</v>
      </c>
      <c r="I749" s="1">
        <v>44966</v>
      </c>
      <c r="J749" s="1">
        <v>44966</v>
      </c>
      <c r="L749" t="s">
        <v>11</v>
      </c>
      <c r="M749" s="11">
        <f>YEAR(Tableau1[[#This Row],[Enregistré le]])</f>
        <v>2023</v>
      </c>
      <c r="N749" s="9" t="str">
        <f t="shared" si="14"/>
        <v>Réponse</v>
      </c>
      <c r="O749" s="9">
        <f>Tableau1[[#This Row],[Attribué le]]-Tableau1[[#This Row],[Enregistré le]]</f>
        <v>0</v>
      </c>
      <c r="P749" s="3" t="str">
        <f>IF(Tableau1[[#This Row],[ATTRIBUTION]]="Appui","15",IF(Tableau1[[#This Row],[ATTRIBUTION]]="Réponse","30","0"))</f>
        <v>30</v>
      </c>
      <c r="Q749" s="9" t="str">
        <f>IF(OR((Tableau1[[#This Row],[Traité le]]&gt;0),(Tableau1[[#This Row],[A/R envoyé le]]&gt;0)),"TRAITE","NON TRAITE")</f>
        <v>TRAITE</v>
      </c>
      <c r="R749" s="9" t="str">
        <f>IF(AND(Tableau1[[#This Row],[ATTRIBUTION]]="Réponse",Tableau1[[#This Row],[A/R envoyé le]]&gt;0),"OUI"," ")</f>
        <v xml:space="preserve"> </v>
      </c>
      <c r="S74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749" s="9">
        <f>IF(Tableau1[[#This Row],[STATUT DE REPONSE]]="TRAITE",MAX(0,Tableau1[[#This Row],[DELAI DE TRAITEMENT]]-Tableau1[[#This Row],[DELAI DE REPONSE]]),$X$1-Tableau1[[#This Row],[Enregistré le]])</f>
        <v>0</v>
      </c>
      <c r="U749" s="9" t="str">
        <f>IF(Tableau1[[#This Row],[DELAI DE SOUFFRANCE]]&gt;0,"Non conforme","Conforme")</f>
        <v>Conforme</v>
      </c>
      <c r="V749" s="9" t="str">
        <f>IF(Tableau1[[#This Row],[Type de courrier]]="Réclamation","Réclamation","")</f>
        <v/>
      </c>
      <c r="W749" s="4"/>
      <c r="X749"/>
      <c r="Y749"/>
    </row>
  </sheetData>
  <conditionalFormatting sqref="AA750:AA1048576 Y453:Y721">
    <cfRule type="cellIs" dxfId="17" priority="4" operator="greaterThan">
      <formula>0</formula>
    </cfRule>
  </conditionalFormatting>
  <conditionalFormatting sqref="Y722:Y749">
    <cfRule type="cellIs" dxfId="16" priority="1" operator="greaterThan">
      <formula>0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Extraction SCOP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BELLENGER Mathilde</dc:creator>
  <cp:lastModifiedBy>Irp2020</cp:lastModifiedBy>
  <dcterms:created xsi:type="dcterms:W3CDTF">2022-11-14T16:05:33Z</dcterms:created>
  <dcterms:modified xsi:type="dcterms:W3CDTF">2023-02-14T13:44:28Z</dcterms:modified>
</cp:coreProperties>
</file>