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C:\Users\013696\Downloads\"/>
    </mc:Choice>
  </mc:AlternateContent>
  <xr:revisionPtr revIDLastSave="0" documentId="13_ncr:1_{270CA237-EDC4-457E-9226-43532F381598}" xr6:coauthVersionLast="47" xr6:coauthVersionMax="47" xr10:uidLastSave="{00000000-0000-0000-0000-000000000000}"/>
  <bookViews>
    <workbookView xWindow="-25320" yWindow="-120" windowWidth="25440" windowHeight="15390" activeTab="3" xr2:uid="{FB03A92E-F296-4195-BAC1-DBD60DC09DC9}"/>
  </bookViews>
  <sheets>
    <sheet name="TEST" sheetId="4" r:id="rId1"/>
    <sheet name="Correction 1" sheetId="1" r:id="rId2"/>
    <sheet name="Correction 2" sheetId="2" r:id="rId3"/>
    <sheet name="GRAPHIQUE"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2" l="1"/>
  <c r="D17" i="2"/>
  <c r="D18" i="2"/>
  <c r="D19" i="2"/>
  <c r="D15" i="2"/>
  <c r="B16" i="2"/>
  <c r="C16" i="2"/>
  <c r="B17" i="2"/>
  <c r="C17" i="2"/>
  <c r="B18" i="2"/>
  <c r="C18" i="2"/>
  <c r="B19" i="2"/>
  <c r="C19" i="2"/>
  <c r="C15" i="2"/>
  <c r="B15" i="2"/>
  <c r="A19" i="2"/>
  <c r="A17" i="2"/>
  <c r="A16" i="2"/>
  <c r="A18" i="2"/>
  <c r="A15" i="2"/>
  <c r="E10" i="2"/>
  <c r="E11" i="2"/>
  <c r="E12" i="2"/>
  <c r="E13" i="2"/>
  <c r="E9" i="2"/>
  <c r="D9" i="2"/>
  <c r="B10" i="2"/>
  <c r="D10" i="2"/>
  <c r="B11" i="2"/>
  <c r="D11" i="2"/>
  <c r="B12" i="2"/>
  <c r="D12" i="2"/>
  <c r="B13" i="2"/>
  <c r="D13" i="2"/>
  <c r="B9" i="2"/>
  <c r="A5" i="2"/>
  <c r="A4" i="2"/>
  <c r="G184" i="4"/>
  <c r="G182" i="4"/>
  <c r="G180" i="4"/>
  <c r="G178" i="4"/>
  <c r="G176" i="4"/>
  <c r="G174" i="4"/>
  <c r="G172" i="4"/>
  <c r="G170" i="4"/>
  <c r="G168" i="4"/>
  <c r="G166" i="4"/>
  <c r="G164" i="4"/>
  <c r="G162" i="4"/>
  <c r="G160" i="4"/>
  <c r="G158" i="4"/>
  <c r="G156" i="4"/>
  <c r="G154" i="4"/>
  <c r="G152" i="4"/>
  <c r="G150" i="4"/>
  <c r="G148" i="4"/>
  <c r="G146" i="4"/>
  <c r="G144" i="4"/>
  <c r="G142" i="4"/>
  <c r="G140" i="4"/>
  <c r="G138" i="4"/>
  <c r="G136" i="4"/>
  <c r="G134" i="4"/>
  <c r="G132" i="4"/>
  <c r="G130" i="4"/>
  <c r="G128" i="4"/>
  <c r="G126" i="4"/>
  <c r="G124" i="4"/>
  <c r="G122" i="4"/>
  <c r="G120" i="4"/>
  <c r="G118" i="4"/>
  <c r="G116" i="4"/>
  <c r="G114" i="4"/>
  <c r="G112" i="4"/>
  <c r="G110" i="4"/>
  <c r="G108" i="4"/>
  <c r="G106" i="4"/>
  <c r="G104" i="4"/>
  <c r="G102" i="4"/>
  <c r="G100" i="4"/>
  <c r="G98" i="4"/>
  <c r="G96" i="4"/>
  <c r="G94" i="4"/>
  <c r="G92" i="4"/>
  <c r="G90" i="4"/>
  <c r="G88" i="4"/>
  <c r="G86" i="4"/>
  <c r="G84" i="4"/>
  <c r="G82" i="4"/>
  <c r="G80" i="4"/>
  <c r="G78" i="4"/>
  <c r="G76" i="4"/>
  <c r="G74" i="4"/>
  <c r="G72" i="4"/>
  <c r="G70" i="4"/>
  <c r="G68" i="4"/>
  <c r="G66" i="4"/>
  <c r="G64" i="4"/>
  <c r="G62" i="4"/>
  <c r="G60" i="4"/>
  <c r="G58" i="4"/>
  <c r="G56" i="4"/>
  <c r="G54" i="4"/>
  <c r="G52" i="4"/>
  <c r="G50" i="4"/>
  <c r="G48" i="4"/>
  <c r="G46" i="4"/>
  <c r="G44" i="4"/>
  <c r="G42" i="4"/>
  <c r="G40" i="4"/>
  <c r="G38" i="4"/>
  <c r="G36" i="4"/>
  <c r="G34" i="4"/>
  <c r="G32" i="4"/>
  <c r="G30" i="4"/>
  <c r="G28" i="4"/>
  <c r="G26" i="4"/>
  <c r="G24" i="4"/>
  <c r="G22" i="4"/>
  <c r="G20" i="4"/>
  <c r="G18" i="4"/>
  <c r="G16" i="4"/>
  <c r="G14" i="4"/>
  <c r="G12" i="4"/>
  <c r="G10" i="4"/>
  <c r="G8" i="4"/>
  <c r="G6" i="4"/>
  <c r="F4" i="4"/>
  <c r="F3" i="4"/>
  <c r="F2" i="4"/>
  <c r="F184" i="4"/>
  <c r="F182" i="4"/>
  <c r="F180" i="4"/>
  <c r="F178" i="4"/>
  <c r="F176" i="4"/>
  <c r="F174" i="4"/>
  <c r="F172" i="4"/>
  <c r="F170" i="4"/>
  <c r="F168" i="4"/>
  <c r="F166" i="4"/>
  <c r="F164" i="4"/>
  <c r="F162" i="4"/>
  <c r="F160" i="4"/>
  <c r="F158" i="4"/>
  <c r="F156" i="4"/>
  <c r="F154" i="4"/>
  <c r="F152" i="4"/>
  <c r="F150" i="4"/>
  <c r="F148" i="4"/>
  <c r="F146" i="4"/>
  <c r="F144" i="4"/>
  <c r="F142" i="4"/>
  <c r="F140" i="4"/>
  <c r="F138" i="4"/>
  <c r="F136" i="4"/>
  <c r="F134" i="4"/>
  <c r="F132" i="4"/>
  <c r="F130" i="4"/>
  <c r="F128" i="4"/>
  <c r="F126" i="4"/>
  <c r="F124" i="4"/>
  <c r="F122" i="4"/>
  <c r="F120" i="4"/>
  <c r="F118" i="4"/>
  <c r="F116" i="4"/>
  <c r="F114" i="4"/>
  <c r="F112" i="4"/>
  <c r="F110" i="4"/>
  <c r="F108" i="4"/>
  <c r="F106" i="4"/>
  <c r="F104" i="4"/>
  <c r="F102" i="4"/>
  <c r="F100" i="4"/>
  <c r="F98" i="4"/>
  <c r="F96" i="4"/>
  <c r="F94" i="4"/>
  <c r="F92" i="4"/>
  <c r="F90" i="4"/>
  <c r="F88" i="4"/>
  <c r="F86" i="4"/>
  <c r="F84" i="4"/>
  <c r="F82" i="4"/>
  <c r="F80" i="4"/>
  <c r="F78" i="4"/>
  <c r="F76" i="4"/>
  <c r="F74" i="4"/>
  <c r="F72" i="4"/>
  <c r="F70" i="4"/>
  <c r="F68" i="4"/>
  <c r="F66" i="4"/>
  <c r="F64" i="4"/>
  <c r="F62" i="4"/>
  <c r="F60" i="4"/>
  <c r="F58" i="4"/>
  <c r="F56" i="4"/>
  <c r="F54" i="4"/>
  <c r="F52" i="4"/>
  <c r="F50" i="4"/>
  <c r="F48" i="4"/>
  <c r="F46" i="4"/>
  <c r="F44" i="4"/>
  <c r="F42" i="4"/>
  <c r="F40" i="4"/>
  <c r="F38" i="4"/>
  <c r="F36" i="4"/>
  <c r="F34" i="4"/>
  <c r="F32" i="4"/>
  <c r="F30" i="4"/>
  <c r="F28" i="4"/>
  <c r="F26" i="4"/>
  <c r="F24" i="4"/>
  <c r="F22" i="4"/>
  <c r="F20" i="4"/>
  <c r="F18" i="4"/>
  <c r="F16" i="4"/>
  <c r="F14" i="4"/>
  <c r="F12" i="4"/>
  <c r="F10" i="4"/>
  <c r="F8" i="4"/>
  <c r="F6" i="4"/>
  <c r="F1" i="4" s="1"/>
  <c r="C1" i="4" s="1"/>
  <c r="S13" i="1"/>
  <c r="Q13" i="1"/>
  <c r="Q12" i="1"/>
  <c r="O13" i="1"/>
  <c r="O12" i="1"/>
  <c r="O11" i="1"/>
  <c r="M13" i="1"/>
  <c r="M12" i="1"/>
  <c r="M11" i="1"/>
  <c r="M10" i="1"/>
  <c r="K13" i="1"/>
  <c r="K12" i="1"/>
  <c r="K11" i="1"/>
  <c r="K10" i="1"/>
  <c r="K9" i="1"/>
  <c r="I13" i="1"/>
  <c r="I12" i="1"/>
  <c r="I11" i="1"/>
  <c r="I10" i="1"/>
  <c r="I9" i="1"/>
  <c r="I8" i="1"/>
  <c r="G13" i="1"/>
  <c r="G12" i="1"/>
  <c r="G11" i="1"/>
  <c r="G10" i="1"/>
  <c r="G9" i="1"/>
  <c r="G8" i="1"/>
  <c r="G7" i="1"/>
  <c r="E13" i="1"/>
  <c r="E12" i="1"/>
  <c r="E11" i="1"/>
  <c r="E10" i="1"/>
  <c r="E9" i="1"/>
  <c r="E8" i="1"/>
  <c r="E7" i="1"/>
  <c r="E6" i="1"/>
  <c r="C13" i="1"/>
  <c r="C12" i="1"/>
  <c r="C11" i="1"/>
  <c r="C10" i="1"/>
  <c r="C9" i="1"/>
  <c r="C8" i="1"/>
  <c r="C7" i="1"/>
  <c r="C6" i="1"/>
  <c r="C5" i="1"/>
  <c r="U12" i="1"/>
  <c r="U11" i="1"/>
  <c r="U10" i="1"/>
  <c r="U9" i="1"/>
  <c r="U8" i="1"/>
  <c r="U7" i="1"/>
  <c r="U6" i="1"/>
  <c r="U5" i="1"/>
  <c r="U4" i="1"/>
  <c r="S11" i="1"/>
  <c r="S10" i="1"/>
  <c r="S9" i="1"/>
  <c r="S8" i="1"/>
  <c r="S7" i="1"/>
  <c r="S6" i="1"/>
  <c r="S5" i="1"/>
  <c r="S4" i="1"/>
  <c r="Q10" i="1"/>
  <c r="Q9" i="1"/>
  <c r="Q8" i="1"/>
  <c r="Q7" i="1"/>
  <c r="Q6" i="1"/>
  <c r="Q5" i="1"/>
  <c r="Q4" i="1"/>
  <c r="O9" i="1"/>
  <c r="O8" i="1"/>
  <c r="O7" i="1"/>
  <c r="O6" i="1"/>
  <c r="O5" i="1"/>
  <c r="O4" i="1"/>
  <c r="M8" i="1"/>
  <c r="M7" i="1"/>
  <c r="M6" i="1"/>
  <c r="M5" i="1"/>
  <c r="M4" i="1"/>
  <c r="K7" i="1"/>
  <c r="K6" i="1"/>
  <c r="K5" i="1"/>
  <c r="K4" i="1"/>
  <c r="I6" i="1"/>
  <c r="I5" i="1"/>
  <c r="I4" i="1"/>
  <c r="G5" i="1"/>
  <c r="G4" i="1"/>
  <c r="E4" i="1"/>
  <c r="F2" i="1"/>
  <c r="N2" i="1"/>
  <c r="Q14" i="1" l="1"/>
  <c r="O14" i="1"/>
  <c r="V13" i="1"/>
  <c r="V6" i="1"/>
  <c r="G14" i="1"/>
  <c r="C14" i="1"/>
  <c r="V5" i="1"/>
  <c r="S14" i="1"/>
  <c r="K14" i="1"/>
  <c r="U14" i="1"/>
  <c r="V4" i="1"/>
  <c r="V12" i="1"/>
  <c r="I14" i="1"/>
  <c r="V11" i="1"/>
  <c r="V10" i="1"/>
  <c r="V8" i="1"/>
  <c r="M14" i="1"/>
  <c r="V7" i="1"/>
  <c r="V9" i="1"/>
  <c r="E14" i="1"/>
  <c r="W11" i="1" l="1"/>
  <c r="W7" i="1"/>
  <c r="W6" i="1"/>
  <c r="W8" i="1"/>
  <c r="W10" i="1"/>
  <c r="W9" i="1"/>
  <c r="W13" i="1"/>
  <c r="W12" i="1"/>
  <c r="W5" i="1"/>
  <c r="W4" i="1"/>
  <c r="W14" i="1" l="1"/>
</calcChain>
</file>

<file path=xl/sharedStrings.xml><?xml version="1.0" encoding="utf-8"?>
<sst xmlns="http://schemas.openxmlformats.org/spreadsheetml/2006/main" count="332" uniqueCount="228">
  <si>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</si>
  <si>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</si>
  <si>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</si>
  <si>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</si>
  <si>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</si>
  <si>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</si>
  <si>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</si>
  <si>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</si>
  <si>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</si>
  <si>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</si>
  <si>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</si>
  <si>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</si>
  <si>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</si>
  <si>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</si>
  <si>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</si>
  <si>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</si>
  <si>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</si>
  <si>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</si>
  <si>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</si>
  <si>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</si>
  <si>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</si>
  <si>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</si>
  <si>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</si>
  <si>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</si>
  <si>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</si>
  <si>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</si>
  <si>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r>
      <t xml:space="preserve">Styles de Management : </t>
    </r>
    <r>
      <rPr>
        <sz val="10"/>
        <rFont val="Arial"/>
        <family val="2"/>
      </rPr>
      <t>Ce que je fais ou qui se rapproche le plus de ce que je fais</t>
    </r>
  </si>
  <si>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</si>
  <si>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</si>
  <si>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</si>
  <si>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</si>
  <si>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</si>
  <si>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</si>
  <si>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</si>
  <si>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</si>
  <si>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</si>
  <si>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</si>
  <si>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</si>
  <si>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</si>
  <si>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</si>
  <si>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</si>
  <si>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</si>
  <si>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</si>
  <si>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</si>
  <si>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</si>
  <si>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</si>
  <si>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</si>
  <si>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</si>
  <si>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</si>
  <si>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</si>
  <si>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</si>
  <si>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</si>
  <si>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</si>
  <si>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</si>
  <si>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</si>
  <si>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</si>
  <si>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</si>
  <si>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</si>
  <si>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</si>
  <si>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</si>
  <si>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</si>
  <si>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</si>
  <si>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</si>
  <si>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</si>
  <si>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</si>
  <si>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</si>
  <si>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</si>
  <si>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</si>
  <si>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</si>
  <si>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</si>
  <si>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</si>
  <si>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</si>
  <si>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</si>
  <si>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</si>
  <si>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</si>
  <si>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</si>
  <si>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</si>
  <si>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</si>
  <si>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</si>
  <si>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</si>
  <si>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</si>
  <si>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</si>
  <si>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</si>
  <si>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</si>
  <si>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</si>
  <si>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</si>
  <si>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</si>
  <si>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</si>
  <si>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</si>
  <si>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</si>
  <si>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</si>
  <si>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</si>
  <si>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</si>
  <si>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</si>
  <si>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</si>
  <si>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</si>
  <si>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</si>
  <si>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</si>
  <si>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</si>
  <si>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</si>
  <si>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</si>
  <si>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</si>
  <si>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</si>
  <si>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</si>
  <si>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</si>
  <si>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</si>
  <si>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</si>
  <si>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</si>
  <si>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</si>
  <si>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</si>
  <si>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</si>
  <si>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</si>
  <si>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</si>
  <si>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</si>
  <si>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</si>
  <si>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</si>
  <si>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</si>
  <si>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</si>
  <si>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</si>
  <si>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</si>
  <si>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</si>
  <si>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</si>
  <si>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</si>
  <si>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</si>
  <si>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</si>
  <si>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</si>
  <si>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</si>
  <si>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</si>
  <si>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</si>
  <si>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</si>
  <si>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</si>
  <si>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</si>
  <si>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</si>
  <si>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</si>
  <si>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</si>
  <si>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</si>
  <si>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</si>
  <si>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</si>
  <si>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</si>
  <si>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</si>
  <si>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</si>
  <si>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</si>
  <si>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</si>
  <si>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</si>
  <si>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</si>
  <si>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</si>
  <si>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</si>
  <si>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</si>
  <si>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</si>
  <si>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</si>
  <si>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</si>
  <si>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</si>
  <si>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</si>
  <si>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</si>
  <si>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</si>
  <si>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</si>
  <si>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</si>
  <si>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</si>
  <si>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</si>
  <si>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</si>
  <si>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</si>
  <si>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</si>
  <si>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</si>
  <si>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</si>
  <si>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</si>
  <si>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</si>
  <si>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</si>
  <si>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</si>
  <si>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</si>
  <si>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</si>
  <si>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</si>
  <si>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</si>
  <si>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</si>
  <si>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</si>
  <si>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</si>
  <si>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</si>
  <si>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</si>
  <si>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</si>
  <si>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</si>
  <si>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</si>
  <si>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</si>
  <si>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</si>
  <si>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</si>
  <si>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</si>
  <si>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</si>
  <si>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</si>
  <si>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</si>
  <si>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</si>
  <si>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</si>
  <si>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</si>
  <si>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</si>
  <si>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</si>
  <si>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</si>
  <si>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</si>
  <si>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</si>
  <si>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</si>
  <si>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</si>
  <si>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</si>
  <si>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</si>
  <si>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</si>
  <si>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</si>
  <si>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</si>
  <si>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</si>
  <si>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</si>
  <si>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</si>
  <si>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</si>
  <si>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</si>
  <si>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</si>
  <si>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</si>
  <si>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</si>
  <si>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</si>
  <si>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t>a</t>
  </si>
  <si>
    <t>DUMAS</t>
  </si>
  <si>
    <t>FRANK</t>
  </si>
  <si>
    <t>b</t>
  </si>
  <si>
    <r>
      <t xml:space="preserve"> </t>
    </r>
    <r>
      <rPr>
        <b/>
        <sz val="10"/>
        <color rgb="FFFF0000"/>
        <rFont val="Arial"/>
        <family val="2"/>
      </rPr>
      <t>Conseils pratiques à lire avant de répondre au questionnaire</t>
    </r>
    <r>
      <rPr>
        <sz val="10"/>
        <color rgb="FFFF0000"/>
        <rFont val="Arial"/>
        <family val="2"/>
      </rPr>
      <t xml:space="preserve">                                                                                                                                        Chaque paire d’attitudes va vous paraître illogique. Ceci est voulu afin que vous puissiez vous dégager des modèles habituels des jugements : bien / mal, beau / laid, moral / immoral, etc.  La méthodologie de questionnement utilisée est celle du choix forcé, c’est à dire que vous êtes obligés de choisir l’un des deux termes de chaque alternative. Vous ne pouvez pas « sauter » une réponse.                                                                                                                                                    En cas de doute ou d’hésitation, posez-vous des questions du genre de celles-ci : « Combien de fois en 6 mois ai-je agi ainsi ? » ou « si je faisais un auto-pointage de mon temps, quel serait le pourcentage de temps trouvé dans chacune des alternatives ».                                                                               Certaines paires proposent des attitudes toutes les deux inefficaces. Dans la vie professionnelle, et en particulier dans l’exercice des responsabilités d’encadrement, nous sommes parfois acculés à de tels choix. </t>
    </r>
  </si>
  <si>
    <t>Veuillez renseigner votre nom</t>
  </si>
  <si>
    <t>Veuillez renseigner votre prénom</t>
  </si>
  <si>
    <t>Veuillez renseigner la date à laquelle vous réalisez ce test</t>
  </si>
  <si>
    <r>
      <t xml:space="preserve">Réponses </t>
    </r>
    <r>
      <rPr>
        <b/>
        <sz val="10"/>
        <rFont val="Arial"/>
        <family val="2"/>
      </rPr>
      <t>seulement a ou b</t>
    </r>
  </si>
  <si>
    <t xml:space="preserve">Entreprenant </t>
  </si>
  <si>
    <t xml:space="preserve">Autocrate </t>
  </si>
  <si>
    <t xml:space="preserve">Maximaliste </t>
  </si>
  <si>
    <t xml:space="preserve">Organisateur </t>
  </si>
  <si>
    <t>Réaliste</t>
  </si>
  <si>
    <t>STYLES ADAPTES</t>
  </si>
  <si>
    <t>STYLES INADAPTES</t>
  </si>
  <si>
    <t>ADAPTES ET INADAPTES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</si>
</sst>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0"/>
      <name val="Arial"/>
      <family val="2"/>
    </font>
    <font>
      <sz val="14"/>
      <name val="Arial"/>
      <family val="2"/>
    </font>
    <font>
      <b/>
      <sz val="10"/>
      <name val="Arial"/>
      <family val="2"/>
    </font>
    <font>
      <b/>
      <sz val="9"/>
      <name val="Arial"/>
      <family val="2"/>
    </font>
    <font>
      <sz val="8"/>
      <name val="Arial"/>
      <family val="2"/>
    </font>
    <font>
      <sz val="12"/>
      <name val="Arial"/>
      <family val="2"/>
    </font>
    <font>
      <b/>
      <sz val="12"/>
      <name val="Arial"/>
      <family val="2"/>
    </font>
    <font>
      <sz val="12"/>
      <name val="Arial"/>
      <family val="2"/>
    </font>
    <font>
      <b/>
      <sz val="12"/>
      <name val="Arial Black"/>
      <family val="2"/>
    </font>
    <font>
      <sz val="11"/>
      <name val="Arial"/>
      <family val="2"/>
    </font>
    <font>
      <b/>
      <sz val="20"/>
      <name val="Arial"/>
      <family val="2"/>
    </font>
    <font>
      <b/>
      <sz val="14"/>
      <name val="Arial"/>
      <family val="2"/>
    </font>
    <font>
      <b/>
      <sz val="24"/>
      <name val="Arial"/>
      <family val="2"/>
    </font>
    <font>
      <b/>
      <sz val="18"/>
      <name val="Arial"/>
      <family val="2"/>
    </font>
    <font>
      <sz val="10"/>
      <color rgb="FFFF0000"/>
      <name val="Arial"/>
      <family val="2"/>
    </font>
    <font>
      <b/>
      <sz val="10"/>
      <color rgb="FFFF0000"/>
      <name val="Arial"/>
      <family val="2"/>
    </font>
  </fonts>
  <fills count="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249977111117893"/>
        <bgColor indexed="64"/>
      </patternFill>
    </fill>
  </fills>
  <borders count="44">
    <border>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dashed">
        <color indexed="64"/>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style="dashed">
        <color indexed="64"/>
      </right>
      <top/>
      <bottom style="dashed">
        <color indexed="64"/>
      </bottom>
      <diagonal/>
    </border>
    <border>
      <left style="medium">
        <color indexed="64"/>
      </left>
      <right/>
      <top/>
      <bottom style="dashed">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dashed">
        <color indexed="64"/>
      </right>
      <top style="medium">
        <color indexed="64"/>
      </top>
      <bottom/>
      <diagonal/>
    </border>
    <border>
      <left style="thick">
        <color indexed="64"/>
      </left>
      <right style="thick">
        <color indexed="64"/>
      </right>
      <top style="thick">
        <color indexed="64"/>
      </top>
      <bottom style="thick">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0" fillId="0" borderId="0" xfId="0" applyAlignment="1">
      <alignment horizontal="left"/>
    </xf>
    <xf numFmtId="0" fontId="6" fillId="0" borderId="0" xfId="0" applyFont="1"/>
    <xf numFmtId="0" fontId="6" fillId="0" borderId="0" xfId="0" applyFont="1" applyAlignment="1">
      <alignment vertical="top"/>
    </xf>
    <xf numFmtId="0" fontId="7" fillId="0" borderId="0" xfId="0" applyFont="1" applyAlignment="1">
      <alignment vertical="top"/>
    </xf>
    <xf numFmtId="0" fontId="5" fillId="0" borderId="0" xfId="0" applyFont="1"/>
    <xf numFmtId="0" fontId="0" fillId="0" borderId="2" xfId="0" applyBorder="1" applyAlignment="1">
      <alignment horizontal="left"/>
    </xf>
    <xf numFmtId="0" fontId="0" fillId="0" borderId="3" xfId="0" applyBorder="1" applyAlignment="1">
      <alignment horizontal="left"/>
    </xf>
    <xf numFmtId="0" fontId="0" fillId="0" borderId="4" xfId="0" applyBorder="1"/>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4" fillId="0" borderId="8" xfId="0" applyFont="1" applyBorder="1" applyAlignment="1">
      <alignment horizontal="center" wrapText="1"/>
    </xf>
    <xf numFmtId="0" fontId="0" fillId="0" borderId="9" xfId="0" applyBorder="1" applyAlignment="1">
      <alignment horizontal="left"/>
    </xf>
    <xf numFmtId="0" fontId="0" fillId="0" borderId="10" xfId="0" applyBorder="1" applyAlignment="1">
      <alignment horizontal="left"/>
    </xf>
    <xf numFmtId="0" fontId="5" fillId="0" borderId="11" xfId="0" applyFont="1" applyBorder="1" applyAlignment="1">
      <alignment horizontal="center" wrapText="1"/>
    </xf>
    <xf numFmtId="0" fontId="0" fillId="0" borderId="12" xfId="0" applyBorder="1" applyAlignment="1">
      <alignment horizontal="left"/>
    </xf>
    <xf numFmtId="0" fontId="5" fillId="0" borderId="11" xfId="0" applyFont="1" applyBorder="1" applyAlignment="1">
      <alignment horizontal="center" vertical="top" wrapText="1"/>
    </xf>
    <xf numFmtId="0" fontId="0" fillId="0" borderId="13" xfId="0" applyBorder="1"/>
    <xf numFmtId="0" fontId="3" fillId="0" borderId="14" xfId="0" applyFont="1" applyBorder="1"/>
    <xf numFmtId="0" fontId="0" fillId="0" borderId="15" xfId="0" applyBorder="1" applyAlignment="1">
      <alignment horizontal="center"/>
    </xf>
    <xf numFmtId="0" fontId="1" fillId="0" borderId="16" xfId="0" applyFont="1" applyBorder="1" applyAlignment="1">
      <alignment horizontal="left" vertical="top" wrapText="1"/>
    </xf>
    <xf numFmtId="0" fontId="0" fillId="2" borderId="15" xfId="0" applyFill="1" applyBorder="1" applyAlignment="1">
      <alignment horizontal="center"/>
    </xf>
    <xf numFmtId="0" fontId="1" fillId="2" borderId="16" xfId="0" applyFont="1" applyFill="1" applyBorder="1" applyAlignment="1">
      <alignment horizontal="left" vertical="top" wrapText="1"/>
    </xf>
    <xf numFmtId="0" fontId="1" fillId="2" borderId="16" xfId="0" applyFont="1" applyFill="1" applyBorder="1" applyAlignment="1">
      <alignment horizontal="left" vertical="top"/>
    </xf>
    <xf numFmtId="0" fontId="1" fillId="0" borderId="16" xfId="0" applyFont="1" applyBorder="1" applyAlignment="1">
      <alignment horizontal="left" vertical="top"/>
    </xf>
    <xf numFmtId="0" fontId="0" fillId="0" borderId="17" xfId="0" applyBorder="1"/>
    <xf numFmtId="0" fontId="0" fillId="0" borderId="18" xfId="0" applyBorder="1"/>
    <xf numFmtId="0" fontId="0" fillId="0" borderId="19" xfId="0" applyBorder="1" applyAlignment="1">
      <alignment horizontal="left"/>
    </xf>
    <xf numFmtId="0" fontId="0" fillId="0" borderId="20" xfId="0" applyBorder="1" applyAlignment="1">
      <alignment horizontal="left"/>
    </xf>
    <xf numFmtId="0" fontId="0" fillId="3" borderId="21" xfId="0" applyFill="1" applyBorder="1" applyAlignment="1">
      <alignment horizontal="left"/>
    </xf>
    <xf numFmtId="0" fontId="0" fillId="0" borderId="21" xfId="0" applyBorder="1"/>
    <xf numFmtId="0" fontId="0" fillId="0" borderId="22" xfId="0" applyBorder="1" applyAlignment="1">
      <alignment horizontal="left"/>
    </xf>
    <xf numFmtId="0" fontId="10" fillId="0" borderId="30" xfId="0" applyFont="1" applyBorder="1" applyAlignment="1">
      <alignment horizontal="left" vertical="center" wrapText="1" indent="4"/>
    </xf>
    <xf numFmtId="0" fontId="10" fillId="0" borderId="31" xfId="0" applyFont="1" applyBorder="1" applyAlignment="1">
      <alignment horizontal="left" vertical="center" wrapText="1" indent="4"/>
    </xf>
    <xf numFmtId="0" fontId="10" fillId="0" borderId="31" xfId="0" applyFont="1" applyBorder="1" applyAlignment="1">
      <alignment horizontal="left" vertical="center" wrapText="1" indent="3"/>
    </xf>
    <xf numFmtId="0" fontId="2" fillId="0" borderId="0" xfId="0" applyFont="1" applyAlignment="1">
      <alignment vertical="top"/>
    </xf>
    <xf numFmtId="14" fontId="8" fillId="0" borderId="0" xfId="0" applyNumberFormat="1" applyFont="1" applyAlignment="1">
      <alignment horizontal="left" wrapText="1"/>
    </xf>
    <xf numFmtId="0" fontId="1" fillId="0" borderId="2" xfId="0" applyFont="1" applyBorder="1" applyAlignment="1">
      <alignment horizontal="left"/>
    </xf>
    <xf numFmtId="0" fontId="10" fillId="0" borderId="34" xfId="0" applyFont="1" applyBorder="1" applyAlignment="1">
      <alignment horizontal="left" vertical="center" wrapText="1" indent="4"/>
    </xf>
    <xf numFmtId="0" fontId="1" fillId="0" borderId="14" xfId="0" applyFont="1" applyBorder="1"/>
    <xf numFmtId="0" fontId="1" fillId="0" borderId="16" xfId="0" applyFont="1" applyBorder="1"/>
    <xf numFmtId="14" fontId="0" fillId="0" borderId="17" xfId="0" applyNumberFormat="1" applyBorder="1" applyAlignment="1">
      <alignment horizontal="left"/>
    </xf>
    <xf numFmtId="0" fontId="12" fillId="4" borderId="13" xfId="0" applyFont="1" applyFill="1" applyBorder="1"/>
    <xf numFmtId="0" fontId="12" fillId="4" borderId="15" xfId="0" applyFont="1" applyFill="1" applyBorder="1"/>
    <xf numFmtId="0" fontId="12" fillId="4" borderId="33" xfId="0" applyFont="1" applyFill="1" applyBorder="1"/>
    <xf numFmtId="0" fontId="3" fillId="0" borderId="0" xfId="0" applyFont="1" applyProtection="1">
      <protection hidden="1"/>
    </xf>
    <xf numFmtId="0" fontId="0" fillId="0" borderId="0" xfId="0" applyProtection="1">
      <protection hidden="1"/>
    </xf>
    <xf numFmtId="0" fontId="1" fillId="0" borderId="0" xfId="0" applyFont="1" applyProtection="1">
      <protection hidden="1"/>
    </xf>
    <xf numFmtId="0" fontId="2" fillId="0" borderId="0" xfId="0" applyFont="1" applyAlignment="1" applyProtection="1">
      <alignment vertical="top"/>
      <protection hidden="1"/>
    </xf>
    <xf numFmtId="0" fontId="0" fillId="0" borderId="43" xfId="0" applyBorder="1"/>
    <xf numFmtId="0" fontId="3" fillId="0" borderId="43" xfId="0" applyFont="1" applyBorder="1" applyAlignment="1">
      <alignment horizontal="center"/>
    </xf>
    <xf numFmtId="0" fontId="3" fillId="0" borderId="0" xfId="0" applyFont="1" applyBorder="1" applyAlignment="1"/>
    <xf numFmtId="0" fontId="11" fillId="4" borderId="34" xfId="0" applyFont="1" applyFill="1" applyBorder="1" applyAlignment="1">
      <alignment horizontal="center" vertical="center"/>
    </xf>
    <xf numFmtId="0" fontId="11" fillId="4" borderId="31" xfId="0" applyFont="1" applyFill="1" applyBorder="1" applyAlignment="1">
      <alignment horizontal="center" vertical="center"/>
    </xf>
    <xf numFmtId="0" fontId="3" fillId="0" borderId="34" xfId="0" applyFont="1" applyBorder="1" applyAlignment="1" applyProtection="1">
      <alignment horizontal="center" vertical="center" wrapText="1"/>
      <protection hidden="1"/>
    </xf>
    <xf numFmtId="0" fontId="3" fillId="0" borderId="31" xfId="0" applyFont="1" applyBorder="1" applyAlignment="1" applyProtection="1">
      <alignment horizontal="center" vertical="center" wrapText="1"/>
      <protection hidden="1"/>
    </xf>
    <xf numFmtId="0" fontId="15" fillId="0" borderId="40" xfId="0" applyFont="1" applyBorder="1" applyAlignment="1">
      <alignment horizontal="left" vertical="top" wrapText="1"/>
    </xf>
    <xf numFmtId="0" fontId="15" fillId="0" borderId="30" xfId="0" applyFont="1" applyBorder="1" applyAlignment="1">
      <alignment horizontal="left" vertical="top"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3" fillId="0" borderId="39" xfId="0" applyFont="1" applyBorder="1" applyAlignment="1">
      <alignment horizontal="center" vertical="center"/>
    </xf>
    <xf numFmtId="0" fontId="13" fillId="0" borderId="38" xfId="0" applyFont="1" applyBorder="1" applyAlignment="1">
      <alignment horizontal="center" vertical="center"/>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9" fillId="0" borderId="32"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30" xfId="0" applyFont="1" applyBorder="1" applyAlignment="1">
      <alignment horizontal="center" vertical="center" wrapText="1"/>
    </xf>
    <xf numFmtId="0" fontId="0" fillId="0" borderId="23" xfId="0" applyBorder="1" applyAlignment="1">
      <alignment horizontal="center" vertical="top"/>
    </xf>
    <xf numFmtId="0" fontId="0" fillId="0" borderId="24" xfId="0" applyBorder="1" applyAlignment="1">
      <alignment horizontal="center" vertical="top"/>
    </xf>
    <xf numFmtId="0" fontId="0" fillId="0" borderId="25" xfId="0" applyBorder="1" applyAlignment="1">
      <alignment horizontal="center" vertical="top"/>
    </xf>
    <xf numFmtId="0" fontId="0" fillId="2" borderId="25" xfId="0" applyFill="1" applyBorder="1" applyAlignment="1">
      <alignment horizontal="center" vertical="top"/>
    </xf>
    <xf numFmtId="0" fontId="0" fillId="2" borderId="24" xfId="0" applyFill="1" applyBorder="1" applyAlignment="1">
      <alignment horizontal="center" vertical="top"/>
    </xf>
    <xf numFmtId="0" fontId="2" fillId="0" borderId="0" xfId="0" applyFont="1" applyAlignment="1">
      <alignment horizontal="left" vertical="top"/>
    </xf>
    <xf numFmtId="0" fontId="0" fillId="3" borderId="3"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0" fillId="3" borderId="27" xfId="0" applyFill="1" applyBorder="1" applyAlignment="1">
      <alignment horizontal="center"/>
    </xf>
    <xf numFmtId="0" fontId="6" fillId="0" borderId="0" xfId="0" applyFont="1" applyAlignment="1">
      <alignment horizontal="center" vertical="top"/>
    </xf>
    <xf numFmtId="14" fontId="6" fillId="0" borderId="0" xfId="0" applyNumberFormat="1" applyFont="1" applyAlignment="1">
      <alignment horizontal="center" vertical="top"/>
    </xf>
    <xf numFmtId="0" fontId="0" fillId="3" borderId="6" xfId="0" applyFill="1" applyBorder="1" applyAlignment="1">
      <alignment horizontal="center"/>
    </xf>
    <xf numFmtId="0" fontId="0" fillId="2" borderId="26" xfId="0" applyFill="1" applyBorder="1" applyAlignment="1">
      <alignment horizontal="center" vertical="top"/>
    </xf>
    <xf numFmtId="0" fontId="6" fillId="0" borderId="0" xfId="0" applyFont="1" applyAlignment="1">
      <alignment horizontal="left" vertical="top"/>
    </xf>
    <xf numFmtId="0" fontId="3" fillId="0" borderId="43" xfId="0" applyFont="1" applyBorder="1" applyAlignment="1">
      <alignment horizontal="center"/>
    </xf>
  </cellXfs>
  <cellStyles count="1">
    <cellStyle name="Normal" xfId="0" builtinId="0"/>
  </cellStyles>
  <dxfs count="2">
    <dxf>
      <fill>
        <patternFill>
          <bgColor rgb="FF92D050"/>
        </patternFill>
      </fill>
    </dxf>
    <dxf>
      <font>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'Correction 2'!$A$9</c:f>
              <c:strCache>
                <c:ptCount val="1"/>
                <c:pt idx="0">
                  <c:v>Entreprenant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2'!$A$8</c:f>
              <c:strCache>
                <c:ptCount val="1"/>
                <c:pt idx="0">
                  <c:v>STYLES ADAPTES</c:v>
                </c:pt>
              </c:strCache>
            </c:strRef>
          </c:cat>
          <c:val>
            <c:numRef>
              <c:f>'Correction 2'!$B$9</c:f>
              <c:numCache>
                <c:formatCode>General</c:formatCode>
                <c:ptCount val="1"/>
                <c:pt idx="0">
                  <c:v>12</c:v>
                </c:pt>
              </c:numCache>
            </c:numRef>
          </c:val>
          <c:extLst>
            <c:ext xmlns:c16="http://schemas.microsoft.com/office/drawing/2014/chart" uri="{C3380CC4-5D6E-409C-BE32-E72D297353CC}">
              <c16:uniqueId val="{00000000-2F8D-48EE-B266-EA762F148598}"/>
            </c:ext>
          </c:extLst>
        </c:ser>
        <c:ser>
          <c:idx val="1"/>
          <c:order val="1"/>
          <c:tx>
            <c:strRef>
              <c:f>'Correction 2'!$A$10</c:f>
              <c:strCache>
                <c:ptCount val="1"/>
                <c:pt idx="0">
                  <c:v>Maximaliste </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2'!$A$8</c:f>
              <c:strCache>
                <c:ptCount val="1"/>
                <c:pt idx="0">
                  <c:v>STYLES ADAPTES</c:v>
                </c:pt>
              </c:strCache>
            </c:strRef>
          </c:cat>
          <c:val>
            <c:numRef>
              <c:f>'Correction 2'!$B$10</c:f>
              <c:numCache>
                <c:formatCode>General</c:formatCode>
                <c:ptCount val="1"/>
                <c:pt idx="0">
                  <c:v>13</c:v>
                </c:pt>
              </c:numCache>
            </c:numRef>
          </c:val>
          <c:extLst>
            <c:ext xmlns:c16="http://schemas.microsoft.com/office/drawing/2014/chart" uri="{C3380CC4-5D6E-409C-BE32-E72D297353CC}">
              <c16:uniqueId val="{00000001-08C3-4049-9A7F-193B5B7244C2}"/>
            </c:ext>
          </c:extLst>
        </c:ser>
        <c:ser>
          <c:idx val="2"/>
          <c:order val="2"/>
          <c:tx>
            <c:strRef>
              <c:f>'Correction 2'!$A$11</c:f>
              <c:strCache>
                <c:ptCount val="1"/>
                <c:pt idx="0">
                  <c:v>Participatif</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2'!$A$8</c:f>
              <c:strCache>
                <c:ptCount val="1"/>
                <c:pt idx="0">
                  <c:v>STYLES ADAPTES</c:v>
                </c:pt>
              </c:strCache>
            </c:strRef>
          </c:cat>
          <c:val>
            <c:numRef>
              <c:f>'Correction 2'!$B$11</c:f>
              <c:numCache>
                <c:formatCode>General</c:formatCode>
                <c:ptCount val="1"/>
                <c:pt idx="0">
                  <c:v>16</c:v>
                </c:pt>
              </c:numCache>
            </c:numRef>
          </c:val>
          <c:extLst>
            <c:ext xmlns:c16="http://schemas.microsoft.com/office/drawing/2014/chart" uri="{C3380CC4-5D6E-409C-BE32-E72D297353CC}">
              <c16:uniqueId val="{00000002-08C3-4049-9A7F-193B5B7244C2}"/>
            </c:ext>
          </c:extLst>
        </c:ser>
        <c:ser>
          <c:idx val="3"/>
          <c:order val="3"/>
          <c:tx>
            <c:strRef>
              <c:f>'Correction 2'!$A$12</c:f>
              <c:strCache>
                <c:ptCount val="1"/>
                <c:pt idx="0">
                  <c:v>Organisateur </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2'!$A$8</c:f>
              <c:strCache>
                <c:ptCount val="1"/>
                <c:pt idx="0">
                  <c:v>STYLES ADAPTES</c:v>
                </c:pt>
              </c:strCache>
            </c:strRef>
          </c:cat>
          <c:val>
            <c:numRef>
              <c:f>'Correction 2'!$B$12</c:f>
              <c:numCache>
                <c:formatCode>General</c:formatCode>
                <c:ptCount val="1"/>
                <c:pt idx="0">
                  <c:v>12</c:v>
                </c:pt>
              </c:numCache>
            </c:numRef>
          </c:val>
          <c:extLst>
            <c:ext xmlns:c16="http://schemas.microsoft.com/office/drawing/2014/chart" uri="{C3380CC4-5D6E-409C-BE32-E72D297353CC}">
              <c16:uniqueId val="{00000003-08C3-4049-9A7F-193B5B7244C2}"/>
            </c:ext>
          </c:extLst>
        </c:ser>
        <c:ser>
          <c:idx val="4"/>
          <c:order val="4"/>
          <c:tx>
            <c:strRef>
              <c:f>'Correction 2'!$A$13</c:f>
              <c:strCache>
                <c:ptCount val="1"/>
                <c:pt idx="0">
                  <c:v>Réaliste</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2'!$A$8</c:f>
              <c:strCache>
                <c:ptCount val="1"/>
                <c:pt idx="0">
                  <c:v>STYLES ADAPTES</c:v>
                </c:pt>
              </c:strCache>
            </c:strRef>
          </c:cat>
          <c:val>
            <c:numRef>
              <c:f>'Correction 2'!$B$13</c:f>
              <c:numCache>
                <c:formatCode>General</c:formatCode>
                <c:ptCount val="1"/>
                <c:pt idx="0">
                  <c:v>17</c:v>
                </c:pt>
              </c:numCache>
            </c:numRef>
          </c:val>
          <c:extLst>
            <c:ext xmlns:c16="http://schemas.microsoft.com/office/drawing/2014/chart" uri="{C3380CC4-5D6E-409C-BE32-E72D297353CC}">
              <c16:uniqueId val="{00000004-08C3-4049-9A7F-193B5B7244C2}"/>
            </c:ext>
          </c:extLst>
        </c:ser>
        <c:dLbls>
          <c:dLblPos val="ctr"/>
          <c:showLegendKey val="0"/>
          <c:showVal val="1"/>
          <c:showCatName val="0"/>
          <c:showSerName val="0"/>
          <c:showPercent val="0"/>
          <c:showBubbleSize val="0"/>
        </c:dLbls>
        <c:gapWidth val="219"/>
        <c:overlap val="100"/>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solidFill>
                  <a:schemeClr val="dk1"/>
                </a:solidFill>
                <a:latin typeface="+mn-lt"/>
                <a:ea typeface="+mn-ea"/>
                <a:cs typeface="+mn-cs"/>
              </a:rPr>
              <a:t>ADAPTES ET INADAPTES</a:t>
            </a:r>
            <a:endParaRPr lang="en-US"/>
          </a:p>
        </c:rich>
      </c:tx>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stacked"/>
        <c:varyColors val="0"/>
        <c:ser>
          <c:idx val="0"/>
          <c:order val="0"/>
          <c:tx>
            <c:strRef>
              <c:f>'Correction 2'!$A$8:$B$8</c:f>
              <c:strCache>
                <c:ptCount val="1"/>
                <c:pt idx="0">
                  <c:v>STYLES ADAPTES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2'!$A$15:$A$19</c:f>
              <c:strCache>
                <c:ptCount val="5"/>
                <c:pt idx="0">
                  <c:v>Entreprenant Autocrate </c:v>
                </c:pt>
                <c:pt idx="1">
                  <c:v>Maximaliste Utopiste</c:v>
                </c:pt>
                <c:pt idx="2">
                  <c:v>Participatif Démagogue</c:v>
                </c:pt>
                <c:pt idx="3">
                  <c:v>Organisateur Bureaucrate</c:v>
                </c:pt>
                <c:pt idx="4">
                  <c:v>Réaliste Opportuniste</c:v>
                </c:pt>
              </c:strCache>
            </c:strRef>
          </c:cat>
          <c:val>
            <c:numRef>
              <c:f>'Correction 2'!$B$15:$B$19</c:f>
              <c:numCache>
                <c:formatCode>General</c:formatCode>
                <c:ptCount val="5"/>
                <c:pt idx="0">
                  <c:v>12</c:v>
                </c:pt>
                <c:pt idx="1">
                  <c:v>13</c:v>
                </c:pt>
                <c:pt idx="2">
                  <c:v>16</c:v>
                </c:pt>
                <c:pt idx="3">
                  <c:v>12</c:v>
                </c:pt>
                <c:pt idx="4">
                  <c:v>17</c:v>
                </c:pt>
              </c:numCache>
            </c:numRef>
          </c:val>
          <c:extLst>
            <c:ext xmlns:c16="http://schemas.microsoft.com/office/drawing/2014/chart" uri="{C3380CC4-5D6E-409C-BE32-E72D297353CC}">
              <c16:uniqueId val="{00000000-07B6-4310-B08E-05F5DC0D3D71}"/>
            </c:ext>
          </c:extLst>
        </c:ser>
        <c:ser>
          <c:idx val="1"/>
          <c:order val="1"/>
          <c:tx>
            <c:strRef>
              <c:f>'Correction 2'!$C$8:$D$8</c:f>
              <c:strCache>
                <c:ptCount val="1"/>
                <c:pt idx="0">
                  <c:v>STYLES INADAPTES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2'!$A$15:$A$19</c:f>
              <c:strCache>
                <c:ptCount val="5"/>
                <c:pt idx="0">
                  <c:v>Entreprenant Autocrate </c:v>
                </c:pt>
                <c:pt idx="1">
                  <c:v>Maximaliste Utopiste</c:v>
                </c:pt>
                <c:pt idx="2">
                  <c:v>Participatif Démagogue</c:v>
                </c:pt>
                <c:pt idx="3">
                  <c:v>Organisateur Bureaucrate</c:v>
                </c:pt>
                <c:pt idx="4">
                  <c:v>Réaliste Opportuniste</c:v>
                </c:pt>
              </c:strCache>
            </c:strRef>
          </c:cat>
          <c:val>
            <c:numRef>
              <c:f>'Correction 2'!$C$15:$C$19</c:f>
              <c:numCache>
                <c:formatCode>General</c:formatCode>
                <c:ptCount val="5"/>
                <c:pt idx="0">
                  <c:v>6</c:v>
                </c:pt>
                <c:pt idx="1">
                  <c:v>7</c:v>
                </c:pt>
                <c:pt idx="2">
                  <c:v>7</c:v>
                </c:pt>
                <c:pt idx="3">
                  <c:v>7</c:v>
                </c:pt>
                <c:pt idx="4">
                  <c:v>3</c:v>
                </c:pt>
              </c:numCache>
            </c:numRef>
          </c:val>
          <c:extLst>
            <c:ext xmlns:c16="http://schemas.microsoft.com/office/drawing/2014/chart" uri="{C3380CC4-5D6E-409C-BE32-E72D297353CC}">
              <c16:uniqueId val="{00000001-07B6-4310-B08E-05F5DC0D3D71}"/>
            </c:ext>
          </c:extLst>
        </c:ser>
        <c:dLbls>
          <c:showLegendKey val="0"/>
          <c:showVal val="0"/>
          <c:showCatName val="0"/>
          <c:showSerName val="0"/>
          <c:showPercent val="0"/>
          <c:showBubbleSize val="0"/>
        </c:dLbls>
        <c:gapWidth val="150"/>
        <c:overlap val="100"/>
        <c:axId val="180298495"/>
        <c:axId val="180297663"/>
      </c:barChart>
      <c:catAx>
        <c:axId val="1802984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7663"/>
        <c:crosses val="autoZero"/>
        <c:auto val="1"/>
        <c:lblAlgn val="ctr"/>
        <c:lblOffset val="100"/>
        <c:noMultiLvlLbl val="0"/>
      </c:catAx>
      <c:valAx>
        <c:axId val="18029766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84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'Correction 2'!$C$9</c:f>
              <c:strCache>
                <c:ptCount val="1"/>
                <c:pt idx="0">
                  <c:v>Autocrate </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2'!$C$8</c:f>
              <c:strCache>
                <c:ptCount val="1"/>
                <c:pt idx="0">
                  <c:v>STYLES INADAPTES</c:v>
                </c:pt>
              </c:strCache>
            </c:strRef>
          </c:cat>
          <c:val>
            <c:numRef>
              <c:f>'Correction 2'!$D$9</c:f>
              <c:numCache>
                <c:formatCode>General</c:formatCode>
                <c:ptCount val="1"/>
                <c:pt idx="0">
                  <c:v>6</c:v>
                </c:pt>
              </c:numCache>
            </c:numRef>
          </c:val>
          <c:extLst>
            <c:ext xmlns:c16="http://schemas.microsoft.com/office/drawing/2014/chart" uri="{C3380CC4-5D6E-409C-BE32-E72D297353CC}">
              <c16:uniqueId val="{00000000-0D71-43E3-A390-AADA765033E8}"/>
            </c:ext>
          </c:extLst>
        </c:ser>
        <c:ser>
          <c:idx val="1"/>
          <c:order val="1"/>
          <c:tx>
            <c:strRef>
              <c:f>'Correction 2'!$C$10</c:f>
              <c:strCache>
                <c:ptCount val="1"/>
                <c:pt idx="0">
                  <c:v>Utopiste</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2'!$C$8</c:f>
              <c:strCache>
                <c:ptCount val="1"/>
                <c:pt idx="0">
                  <c:v>STYLES INADAPTES</c:v>
                </c:pt>
              </c:strCache>
            </c:strRef>
          </c:cat>
          <c:val>
            <c:numRef>
              <c:f>'Correction 2'!$D$10</c:f>
              <c:numCache>
                <c:formatCode>General</c:formatCode>
                <c:ptCount val="1"/>
                <c:pt idx="0">
                  <c:v>7</c:v>
                </c:pt>
              </c:numCache>
            </c:numRef>
          </c:val>
          <c:extLst>
            <c:ext xmlns:c16="http://schemas.microsoft.com/office/drawing/2014/chart" uri="{C3380CC4-5D6E-409C-BE32-E72D297353CC}">
              <c16:uniqueId val="{00000001-0D71-43E3-A390-AADA765033E8}"/>
            </c:ext>
          </c:extLst>
        </c:ser>
        <c:ser>
          <c:idx val="2"/>
          <c:order val="2"/>
          <c:tx>
            <c:strRef>
              <c:f>'Correction 2'!$C$11</c:f>
              <c:strCache>
                <c:ptCount val="1"/>
                <c:pt idx="0">
                  <c:v>Démagogue</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2'!$C$8</c:f>
              <c:strCache>
                <c:ptCount val="1"/>
                <c:pt idx="0">
                  <c:v>STYLES INADAPTES</c:v>
                </c:pt>
              </c:strCache>
            </c:strRef>
          </c:cat>
          <c:val>
            <c:numRef>
              <c:f>'Correction 2'!$D$11</c:f>
              <c:numCache>
                <c:formatCode>General</c:formatCode>
                <c:ptCount val="1"/>
                <c:pt idx="0">
                  <c:v>7</c:v>
                </c:pt>
              </c:numCache>
            </c:numRef>
          </c:val>
          <c:extLst>
            <c:ext xmlns:c16="http://schemas.microsoft.com/office/drawing/2014/chart" uri="{C3380CC4-5D6E-409C-BE32-E72D297353CC}">
              <c16:uniqueId val="{00000002-0D71-43E3-A390-AADA765033E8}"/>
            </c:ext>
          </c:extLst>
        </c:ser>
        <c:ser>
          <c:idx val="3"/>
          <c:order val="3"/>
          <c:tx>
            <c:strRef>
              <c:f>'Correction 2'!$C$12</c:f>
              <c:strCache>
                <c:ptCount val="1"/>
                <c:pt idx="0">
                  <c:v>Bureaucrate</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2'!$C$8</c:f>
              <c:strCache>
                <c:ptCount val="1"/>
                <c:pt idx="0">
                  <c:v>STYLES INADAPTES</c:v>
                </c:pt>
              </c:strCache>
            </c:strRef>
          </c:cat>
          <c:val>
            <c:numRef>
              <c:f>'Correction 2'!$D$12</c:f>
              <c:numCache>
                <c:formatCode>General</c:formatCode>
                <c:ptCount val="1"/>
                <c:pt idx="0">
                  <c:v>7</c:v>
                </c:pt>
              </c:numCache>
            </c:numRef>
          </c:val>
          <c:extLst>
            <c:ext xmlns:c16="http://schemas.microsoft.com/office/drawing/2014/chart" uri="{C3380CC4-5D6E-409C-BE32-E72D297353CC}">
              <c16:uniqueId val="{00000003-0D71-43E3-A390-AADA765033E8}"/>
            </c:ext>
          </c:extLst>
        </c:ser>
        <c:ser>
          <c:idx val="4"/>
          <c:order val="4"/>
          <c:tx>
            <c:strRef>
              <c:f>'Correction 2'!$C$13</c:f>
              <c:strCache>
                <c:ptCount val="1"/>
                <c:pt idx="0">
                  <c:v>Opportuniste</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0">
                <a:spAutoFit/>
              </a:bodyPr>
              <a:lstStyle/>
              <a:p>
                <a:pPr algn="ctr">
                  <a:defRPr lang="en-US" sz="11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2'!$C$8</c:f>
              <c:strCache>
                <c:ptCount val="1"/>
                <c:pt idx="0">
                  <c:v>STYLES INADAPTES</c:v>
                </c:pt>
              </c:strCache>
            </c:strRef>
          </c:cat>
          <c:val>
            <c:numRef>
              <c:f>'Correction 2'!$D$13</c:f>
              <c:numCache>
                <c:formatCode>General</c:formatCode>
                <c:ptCount val="1"/>
                <c:pt idx="0">
                  <c:v>3</c:v>
                </c:pt>
              </c:numCache>
            </c:numRef>
          </c:val>
          <c:extLst>
            <c:ext xmlns:c16="http://schemas.microsoft.com/office/drawing/2014/chart" uri="{C3380CC4-5D6E-409C-BE32-E72D297353CC}">
              <c16:uniqueId val="{00000004-0D71-43E3-A390-AADA765033E8}"/>
            </c:ext>
          </c:extLst>
        </c:ser>
        <c:dLbls>
          <c:dLblPos val="ctr"/>
          <c:showLegendKey val="0"/>
          <c:showVal val="1"/>
          <c:showCatName val="0"/>
          <c:showSerName val="0"/>
          <c:showPercent val="0"/>
          <c:showBubbleSize val="0"/>
        </c:dLbls>
        <c:gapWidth val="219"/>
        <c:overlap val="100"/>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200025</xdr:colOff>
      <xdr:row>1</xdr:row>
      <xdr:rowOff>17145</xdr:rowOff>
    </xdr:from>
    <xdr:to>
      <xdr:col>6</xdr:col>
      <xdr:colOff>382905</xdr:colOff>
      <xdr:row>18</xdr:row>
      <xdr:rowOff>104775</xdr:rowOff>
    </xdr:to>
    <xdr:graphicFrame macro="">
      <xdr:nvGraphicFramePr>
        <xdr:cNvPr id="2" name="Graphique 1">
          <a:extLst>
            <a:ext uri="{FF2B5EF4-FFF2-40B4-BE49-F238E27FC236}">
              <a16:creationId xmlns:a16="http://schemas.microsoft.com/office/drawing/2014/main" id="{6B5DE5B8-D2E9-0637-ADF7-EC7CAF237B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201930</xdr:colOff>
      <xdr:row>19</xdr:row>
      <xdr:rowOff>3810</xdr:rowOff>
    </xdr:from>
    <xdr:to>
      <xdr:col>6</xdr:col>
      <xdr:colOff>384810</xdr:colOff>
      <xdr:row>36</xdr:row>
      <xdr:rowOff>91440</xdr:rowOff>
    </xdr:to>
    <xdr:graphicFrame macro="">
      <xdr:nvGraphicFramePr>
        <xdr:cNvPr id="5" name="Graphique 4">
          <a:extLst>
            <a:ext uri="{FF2B5EF4-FFF2-40B4-BE49-F238E27FC236}">
              <a16:creationId xmlns:a16="http://schemas.microsoft.com/office/drawing/2014/main" id="{59F0ED51-8462-41E9-B9DF-29FA933604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561975</xdr:colOff>
      <xdr:row>1</xdr:row>
      <xdr:rowOff>19050</xdr:rowOff>
    </xdr:from>
    <xdr:to>
      <xdr:col>12</xdr:col>
      <xdr:colOff>744855</xdr:colOff>
      <xdr:row>18</xdr:row>
      <xdr:rowOff>106680</xdr:rowOff>
    </xdr:to>
    <xdr:graphicFrame macro="">
      <xdr:nvGraphicFramePr>
        <xdr:cNvPr id="6" name="Graphique 5">
          <a:extLst>
            <a:ext uri="{FF2B5EF4-FFF2-40B4-BE49-F238E27FC236}">
              <a16:creationId xmlns:a16="http://schemas.microsoft.com/office/drawing/2014/main" id="{25E5F123-A941-43E8-9C93-7D4C87B90D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185"/>
  <sheetViews>
    <sheetView workbookViewId="0">
      <selection activeCell="U6" sqref="U6"/>
    </sheetView>
  </sheetViews>
  <sheetFormatPr baseColWidth="10" defaultRowHeight="60.4" customHeight="1" x14ac:dyDescent="0.2"/>
  <cols>
    <col min="1" max="1" width="15.85546875" customWidth="1"/>
    <col min="2" max="2" width="110.7109375" customWidth="1"/>
    <col min="5" max="5" width="0" hidden="1" customWidth="1"/>
    <col min="6" max="7" width="0" style="49" hidden="1" customWidth="1"/>
    <col min="8" max="19" width="0" hidden="1" customWidth="1"/>
  </cols>
  <sheetData>
    <row r="1" spans="1:24" ht="60.4" customHeight="1" thickBot="1" x14ac:dyDescent="0.25">
      <c r="A1" s="55" t="s">
        <v>208</v>
      </c>
      <c r="B1" s="56"/>
      <c r="C1" s="57" t="str">
        <f>IF(F1&lt;&gt;93,VLOOKUP(0,$F$2:$G$215,2,FALSE),"")</f>
        <v/>
      </c>
      <c r="D1" s="58"/>
      <c r="F1" s="48">
        <f>SUM(F2:F184)</f>
        <v>93</v>
      </c>
      <c r="G1"/>
    </row>
    <row r="2" spans="1:24" ht="17.45" customHeight="1" x14ac:dyDescent="0.25">
      <c r="A2" s="45" t="s">
        <v>209</v>
      </c>
      <c r="B2" s="42" t="s">
        <v>212</v>
      </c>
      <c r="F2" s="49">
        <f>IF(B2&lt;&gt;"",1,0)</f>
        <v>1</v>
      </c>
      <c r="G2" s="50" t="s">
        <v>216</v>
      </c>
    </row>
    <row r="3" spans="1:24" ht="20.45" customHeight="1" x14ac:dyDescent="0.25">
      <c r="A3" s="46" t="s">
        <v>210</v>
      </c>
      <c r="B3" s="43" t="s">
        <v>213</v>
      </c>
      <c r="F3" s="49">
        <f>IF(B3&lt;&gt;"",1,0)</f>
        <v>1</v>
      </c>
      <c r="G3" s="50" t="s">
        <v>217</v>
      </c>
    </row>
    <row r="4" spans="1:24" ht="18.399999999999999" customHeight="1" thickBot="1" x14ac:dyDescent="0.3">
      <c r="A4" s="47" t="s">
        <v>1</v>
      </c>
      <c r="B4" s="44">
        <v>44957</v>
      </c>
      <c r="F4" s="49">
        <f>IF(B4&lt;&gt;"",1,0)</f>
        <v>1</v>
      </c>
      <c r="G4" s="50" t="s">
        <v>218</v>
      </c>
    </row>
    <row r="5" spans="1:24" ht="101.1" customHeight="1" thickBot="1" x14ac:dyDescent="0.25">
      <c r="A5" s="59" t="s">
        <v>215</v>
      </c>
      <c r="B5" s="60"/>
      <c r="C5" s="71" t="s">
        <v>219</v>
      </c>
      <c r="D5" s="72"/>
      <c r="E5" s="38"/>
      <c r="F5" s="51"/>
      <c r="G5" s="51"/>
      <c r="H5" s="38"/>
      <c r="I5" s="38"/>
      <c r="J5" s="38"/>
      <c r="K5" s="38"/>
      <c r="L5" s="38"/>
      <c r="M5" s="38"/>
      <c r="N5" s="38"/>
      <c r="O5" s="38"/>
      <c r="P5" s="38"/>
      <c r="Q5" s="38"/>
      <c r="R5" s="38"/>
      <c r="S5" s="38"/>
      <c r="T5" s="38"/>
      <c r="U5" s="38"/>
      <c r="V5" s="38"/>
      <c r="W5" s="38"/>
      <c r="X5" s="38"/>
    </row>
    <row r="6" spans="1:24" ht="60.4" customHeight="1" thickBot="1" x14ac:dyDescent="0.25">
      <c r="A6" s="70">
        <v>1</v>
      </c>
      <c r="B6" s="41" t="s">
        <v>28</v>
      </c>
      <c r="C6" s="63" t="s">
        <v>211</v>
      </c>
      <c r="D6" s="64"/>
      <c r="F6" s="49">
        <f>IF(C6&lt;&gt;"",1,0)</f>
        <v>1</v>
      </c>
      <c r="G6" s="49" t="str">
        <f>"Question n° "&amp;A6&amp;" sans réponse …"</f>
        <v>Question n° 1 sans réponse …</v>
      </c>
    </row>
    <row r="7" spans="1:24" ht="60.4" customHeight="1" thickBot="1" x14ac:dyDescent="0.25">
      <c r="A7" s="62"/>
      <c r="B7" s="41" t="s">
        <v>29</v>
      </c>
      <c r="C7" s="65"/>
      <c r="D7" s="66"/>
    </row>
    <row r="8" spans="1:24" ht="60.4" customHeight="1" thickBot="1" x14ac:dyDescent="0.25">
      <c r="A8" s="61">
        <v>2</v>
      </c>
      <c r="B8" s="36" t="s">
        <v>30</v>
      </c>
      <c r="C8" s="67" t="s">
        <v>214</v>
      </c>
      <c r="D8" s="68"/>
      <c r="F8" s="49">
        <f>IF(C8&lt;&gt;"",1,0)</f>
        <v>1</v>
      </c>
      <c r="G8" s="49" t="str">
        <f>"Question n° "&amp;A8&amp;" sans réponse …"</f>
        <v>Question n° 2 sans réponse …</v>
      </c>
    </row>
    <row r="9" spans="1:24" ht="60.4" customHeight="1" thickBot="1" x14ac:dyDescent="0.25">
      <c r="A9" s="62"/>
      <c r="B9" s="36" t="s">
        <v>31</v>
      </c>
      <c r="C9" s="69"/>
      <c r="D9" s="66"/>
    </row>
    <row r="10" spans="1:24" ht="60.4" customHeight="1" thickBot="1" x14ac:dyDescent="0.25">
      <c r="A10" s="61">
        <v>3</v>
      </c>
      <c r="B10" s="36" t="s">
        <v>32</v>
      </c>
      <c r="C10" s="67" t="s">
        <v>211</v>
      </c>
      <c r="D10" s="68"/>
      <c r="F10" s="49">
        <f>IF(C10&lt;&gt;"",1,0)</f>
        <v>1</v>
      </c>
      <c r="G10" s="49" t="str">
        <f>"Question n° "&amp;A10&amp;" sans réponse …"</f>
        <v>Question n° 3 sans réponse …</v>
      </c>
    </row>
    <row r="11" spans="1:24" ht="60.4" customHeight="1" thickBot="1" x14ac:dyDescent="0.25">
      <c r="A11" s="62"/>
      <c r="B11" s="36" t="s">
        <v>33</v>
      </c>
      <c r="C11" s="69"/>
      <c r="D11" s="66"/>
    </row>
    <row r="12" spans="1:24" ht="60.4" customHeight="1" thickBot="1" x14ac:dyDescent="0.25">
      <c r="A12" s="61">
        <v>4</v>
      </c>
      <c r="B12" s="36" t="s">
        <v>34</v>
      </c>
      <c r="C12" s="67" t="s">
        <v>211</v>
      </c>
      <c r="D12" s="68"/>
      <c r="F12" s="49">
        <f>IF(C12&lt;&gt;"",1,0)</f>
        <v>1</v>
      </c>
      <c r="G12" s="49" t="str">
        <f>"Question n° "&amp;A12&amp;" sans réponse …"</f>
        <v>Question n° 4 sans réponse …</v>
      </c>
    </row>
    <row r="13" spans="1:24" ht="60.4" customHeight="1" thickBot="1" x14ac:dyDescent="0.25">
      <c r="A13" s="62"/>
      <c r="B13" s="36" t="s">
        <v>35</v>
      </c>
      <c r="C13" s="69"/>
      <c r="D13" s="66"/>
    </row>
    <row r="14" spans="1:24" ht="60.4" customHeight="1" thickBot="1" x14ac:dyDescent="0.25">
      <c r="A14" s="61">
        <v>5</v>
      </c>
      <c r="B14" s="36" t="s">
        <v>36</v>
      </c>
      <c r="C14" s="67" t="s">
        <v>214</v>
      </c>
      <c r="D14" s="68"/>
      <c r="F14" s="49">
        <f>IF(C14&lt;&gt;"",1,0)</f>
        <v>1</v>
      </c>
      <c r="G14" s="49" t="str">
        <f>"Question n° "&amp;A14&amp;" sans réponse …"</f>
        <v>Question n° 5 sans réponse …</v>
      </c>
    </row>
    <row r="15" spans="1:24" ht="60.4" customHeight="1" thickBot="1" x14ac:dyDescent="0.25">
      <c r="A15" s="62"/>
      <c r="B15" s="36" t="s">
        <v>37</v>
      </c>
      <c r="C15" s="69"/>
      <c r="D15" s="66"/>
    </row>
    <row r="16" spans="1:24" ht="60.4" customHeight="1" thickBot="1" x14ac:dyDescent="0.25">
      <c r="A16" s="61">
        <v>6</v>
      </c>
      <c r="B16" s="36" t="s">
        <v>38</v>
      </c>
      <c r="C16" s="67" t="s">
        <v>211</v>
      </c>
      <c r="D16" s="68"/>
      <c r="F16" s="49">
        <f>IF(C16&lt;&gt;"",1,0)</f>
        <v>1</v>
      </c>
      <c r="G16" s="49" t="str">
        <f>"Question n° "&amp;A16&amp;" sans réponse …"</f>
        <v>Question n° 6 sans réponse …</v>
      </c>
    </row>
    <row r="17" spans="1:7" ht="60.4" customHeight="1" thickBot="1" x14ac:dyDescent="0.25">
      <c r="A17" s="62"/>
      <c r="B17" s="36" t="s">
        <v>39</v>
      </c>
      <c r="C17" s="69"/>
      <c r="D17" s="66"/>
    </row>
    <row r="18" spans="1:7" ht="60.4" customHeight="1" thickBot="1" x14ac:dyDescent="0.25">
      <c r="A18" s="61">
        <v>7</v>
      </c>
      <c r="B18" s="36" t="s">
        <v>40</v>
      </c>
      <c r="C18" s="67" t="s">
        <v>211</v>
      </c>
      <c r="D18" s="68"/>
      <c r="F18" s="49">
        <f>IF(C18&lt;&gt;"",1,0)</f>
        <v>1</v>
      </c>
      <c r="G18" s="49" t="str">
        <f>"Question n° "&amp;A18&amp;" sans réponse …"</f>
        <v>Question n° 7 sans réponse …</v>
      </c>
    </row>
    <row r="19" spans="1:7" ht="60.4" customHeight="1" thickBot="1" x14ac:dyDescent="0.25">
      <c r="A19" s="62"/>
      <c r="B19" s="36" t="s">
        <v>41</v>
      </c>
      <c r="C19" s="69"/>
      <c r="D19" s="66"/>
    </row>
    <row r="20" spans="1:7" ht="60.4" customHeight="1" thickBot="1" x14ac:dyDescent="0.25">
      <c r="A20" s="61">
        <v>8</v>
      </c>
      <c r="B20" s="36" t="s">
        <v>42</v>
      </c>
      <c r="C20" s="67" t="s">
        <v>214</v>
      </c>
      <c r="D20" s="68"/>
      <c r="F20" s="49">
        <f>IF(C20&lt;&gt;"",1,0)</f>
        <v>1</v>
      </c>
      <c r="G20" s="49" t="str">
        <f>"Question n° "&amp;A20&amp;" sans réponse …"</f>
        <v>Question n° 8 sans réponse …</v>
      </c>
    </row>
    <row r="21" spans="1:7" ht="60.4" customHeight="1" thickBot="1" x14ac:dyDescent="0.25">
      <c r="A21" s="62"/>
      <c r="B21" s="36" t="s">
        <v>43</v>
      </c>
      <c r="C21" s="69"/>
      <c r="D21" s="66"/>
    </row>
    <row r="22" spans="1:7" ht="60.4" customHeight="1" thickBot="1" x14ac:dyDescent="0.25">
      <c r="A22" s="61">
        <v>9</v>
      </c>
      <c r="B22" s="36" t="s">
        <v>44</v>
      </c>
      <c r="C22" s="67" t="s">
        <v>214</v>
      </c>
      <c r="D22" s="68"/>
      <c r="F22" s="49">
        <f>IF(C22&lt;&gt;"",1,0)</f>
        <v>1</v>
      </c>
      <c r="G22" s="49" t="str">
        <f>"Question n° "&amp;A22&amp;" sans réponse …"</f>
        <v>Question n° 9 sans réponse …</v>
      </c>
    </row>
    <row r="23" spans="1:7" ht="60.4" customHeight="1" thickBot="1" x14ac:dyDescent="0.25">
      <c r="A23" s="62"/>
      <c r="B23" s="36" t="s">
        <v>45</v>
      </c>
      <c r="C23" s="69"/>
      <c r="D23" s="66"/>
    </row>
    <row r="24" spans="1:7" ht="60.4" customHeight="1" thickBot="1" x14ac:dyDescent="0.25">
      <c r="A24" s="61">
        <v>10</v>
      </c>
      <c r="B24" s="36" t="s">
        <v>46</v>
      </c>
      <c r="C24" s="67" t="s">
        <v>211</v>
      </c>
      <c r="D24" s="68"/>
      <c r="F24" s="49">
        <f>IF(C24&lt;&gt;"",1,0)</f>
        <v>1</v>
      </c>
      <c r="G24" s="49" t="str">
        <f>"Question n° "&amp;A24&amp;" sans réponse …"</f>
        <v>Question n° 10 sans réponse …</v>
      </c>
    </row>
    <row r="25" spans="1:7" ht="60.4" customHeight="1" thickBot="1" x14ac:dyDescent="0.25">
      <c r="A25" s="62"/>
      <c r="B25" s="36" t="s">
        <v>47</v>
      </c>
      <c r="C25" s="69"/>
      <c r="D25" s="66"/>
    </row>
    <row r="26" spans="1:7" ht="60.4" customHeight="1" thickBot="1" x14ac:dyDescent="0.25">
      <c r="A26" s="61">
        <v>11</v>
      </c>
      <c r="B26" s="36" t="s">
        <v>48</v>
      </c>
      <c r="C26" s="67" t="s">
        <v>211</v>
      </c>
      <c r="D26" s="68"/>
      <c r="F26" s="49">
        <f>IF(C26&lt;&gt;"",1,0)</f>
        <v>1</v>
      </c>
      <c r="G26" s="49" t="str">
        <f>"Question n° "&amp;A26&amp;" sans réponse …"</f>
        <v>Question n° 11 sans réponse …</v>
      </c>
    </row>
    <row r="27" spans="1:7" ht="60.4" customHeight="1" thickBot="1" x14ac:dyDescent="0.25">
      <c r="A27" s="62"/>
      <c r="B27" s="36" t="s">
        <v>49</v>
      </c>
      <c r="C27" s="69"/>
      <c r="D27" s="66"/>
    </row>
    <row r="28" spans="1:7" ht="60.4" customHeight="1" thickBot="1" x14ac:dyDescent="0.25">
      <c r="A28" s="61">
        <v>12</v>
      </c>
      <c r="B28" s="35" t="s">
        <v>50</v>
      </c>
      <c r="C28" s="67" t="s">
        <v>214</v>
      </c>
      <c r="D28" s="68"/>
      <c r="F28" s="49">
        <f>IF(C28&lt;&gt;"",1,0)</f>
        <v>1</v>
      </c>
      <c r="G28" s="49" t="str">
        <f>"Question n° "&amp;A28&amp;" sans réponse …"</f>
        <v>Question n° 12 sans réponse …</v>
      </c>
    </row>
    <row r="29" spans="1:7" ht="60.4" customHeight="1" thickBot="1" x14ac:dyDescent="0.25">
      <c r="A29" s="62"/>
      <c r="B29" s="36" t="s">
        <v>51</v>
      </c>
      <c r="C29" s="69"/>
      <c r="D29" s="66"/>
    </row>
    <row r="30" spans="1:7" ht="60.4" customHeight="1" thickBot="1" x14ac:dyDescent="0.25">
      <c r="A30" s="61">
        <v>13</v>
      </c>
      <c r="B30" s="36" t="s">
        <v>52</v>
      </c>
      <c r="C30" s="67" t="s">
        <v>211</v>
      </c>
      <c r="D30" s="68"/>
      <c r="F30" s="49">
        <f>IF(C30&lt;&gt;"",1,0)</f>
        <v>1</v>
      </c>
      <c r="G30" s="49" t="str">
        <f>"Question n° "&amp;A30&amp;" sans réponse …"</f>
        <v>Question n° 13 sans réponse …</v>
      </c>
    </row>
    <row r="31" spans="1:7" ht="60.4" customHeight="1" thickBot="1" x14ac:dyDescent="0.25">
      <c r="A31" s="62"/>
      <c r="B31" s="36" t="s">
        <v>53</v>
      </c>
      <c r="C31" s="69"/>
      <c r="D31" s="66"/>
    </row>
    <row r="32" spans="1:7" ht="60.4" customHeight="1" thickBot="1" x14ac:dyDescent="0.25">
      <c r="A32" s="61">
        <v>14</v>
      </c>
      <c r="B32" s="36" t="s">
        <v>54</v>
      </c>
      <c r="C32" s="67" t="s">
        <v>214</v>
      </c>
      <c r="D32" s="68"/>
      <c r="F32" s="49">
        <f>IF(C32&lt;&gt;"",1,0)</f>
        <v>1</v>
      </c>
      <c r="G32" s="49" t="str">
        <f>"Question n° "&amp;A32&amp;" sans réponse …"</f>
        <v>Question n° 14 sans réponse …</v>
      </c>
    </row>
    <row r="33" spans="1:7" ht="60.4" customHeight="1" thickBot="1" x14ac:dyDescent="0.25">
      <c r="A33" s="62"/>
      <c r="B33" s="36" t="s">
        <v>55</v>
      </c>
      <c r="C33" s="69"/>
      <c r="D33" s="66"/>
    </row>
    <row r="34" spans="1:7" ht="60.4" customHeight="1" thickBot="1" x14ac:dyDescent="0.25">
      <c r="A34" s="61">
        <v>15</v>
      </c>
      <c r="B34" s="36" t="s">
        <v>56</v>
      </c>
      <c r="C34" s="67" t="s">
        <v>211</v>
      </c>
      <c r="D34" s="68"/>
      <c r="F34" s="49">
        <f>IF(C34&lt;&gt;"",1,0)</f>
        <v>1</v>
      </c>
      <c r="G34" s="49" t="str">
        <f>"Question n° "&amp;A34&amp;" sans réponse …"</f>
        <v>Question n° 15 sans réponse …</v>
      </c>
    </row>
    <row r="35" spans="1:7" ht="60.4" customHeight="1" thickBot="1" x14ac:dyDescent="0.25">
      <c r="A35" s="62"/>
      <c r="B35" s="36" t="s">
        <v>57</v>
      </c>
      <c r="C35" s="69"/>
      <c r="D35" s="66"/>
    </row>
    <row r="36" spans="1:7" ht="60.4" customHeight="1" thickBot="1" x14ac:dyDescent="0.25">
      <c r="A36" s="61">
        <v>16</v>
      </c>
      <c r="B36" s="36" t="s">
        <v>58</v>
      </c>
      <c r="C36" s="67" t="s">
        <v>211</v>
      </c>
      <c r="D36" s="68"/>
      <c r="F36" s="49">
        <f>IF(C36&lt;&gt;"",1,0)</f>
        <v>1</v>
      </c>
      <c r="G36" s="49" t="str">
        <f>"Question n° "&amp;A36&amp;" sans réponse …"</f>
        <v>Question n° 16 sans réponse …</v>
      </c>
    </row>
    <row r="37" spans="1:7" ht="60.4" customHeight="1" thickBot="1" x14ac:dyDescent="0.25">
      <c r="A37" s="62"/>
      <c r="B37" s="36" t="s">
        <v>59</v>
      </c>
      <c r="C37" s="69"/>
      <c r="D37" s="66"/>
    </row>
    <row r="38" spans="1:7" ht="60.4" customHeight="1" thickBot="1" x14ac:dyDescent="0.25">
      <c r="A38" s="61">
        <v>17</v>
      </c>
      <c r="B38" s="35" t="s">
        <v>60</v>
      </c>
      <c r="C38" s="67" t="s">
        <v>211</v>
      </c>
      <c r="D38" s="68"/>
      <c r="F38" s="49">
        <f>IF(C38&lt;&gt;"",1,0)</f>
        <v>1</v>
      </c>
      <c r="G38" s="49" t="str">
        <f>"Question n° "&amp;A38&amp;" sans réponse …"</f>
        <v>Question n° 17 sans réponse …</v>
      </c>
    </row>
    <row r="39" spans="1:7" ht="60.4" customHeight="1" thickBot="1" x14ac:dyDescent="0.25">
      <c r="A39" s="62"/>
      <c r="B39" s="36" t="s">
        <v>61</v>
      </c>
      <c r="C39" s="69"/>
      <c r="D39" s="66"/>
    </row>
    <row r="40" spans="1:7" ht="60.4" customHeight="1" thickBot="1" x14ac:dyDescent="0.25">
      <c r="A40" s="61">
        <v>18</v>
      </c>
      <c r="B40" s="36" t="s">
        <v>62</v>
      </c>
      <c r="C40" s="67" t="s">
        <v>214</v>
      </c>
      <c r="D40" s="68"/>
      <c r="F40" s="49">
        <f>IF(C40&lt;&gt;"",1,0)</f>
        <v>1</v>
      </c>
      <c r="G40" s="49" t="str">
        <f>"Question n° "&amp;A40&amp;" sans réponse …"</f>
        <v>Question n° 18 sans réponse …</v>
      </c>
    </row>
    <row r="41" spans="1:7" ht="60.4" customHeight="1" thickBot="1" x14ac:dyDescent="0.25">
      <c r="A41" s="62"/>
      <c r="B41" s="36" t="s">
        <v>63</v>
      </c>
      <c r="C41" s="69"/>
      <c r="D41" s="66"/>
    </row>
    <row r="42" spans="1:7" ht="60.4" customHeight="1" thickBot="1" x14ac:dyDescent="0.25">
      <c r="A42" s="61">
        <v>19</v>
      </c>
      <c r="B42" s="36" t="s">
        <v>64</v>
      </c>
      <c r="C42" s="67" t="s">
        <v>211</v>
      </c>
      <c r="D42" s="68"/>
      <c r="F42" s="49">
        <f>IF(C42&lt;&gt;"",1,0)</f>
        <v>1</v>
      </c>
      <c r="G42" s="49" t="str">
        <f>"Question n° "&amp;A42&amp;" sans réponse …"</f>
        <v>Question n° 19 sans réponse …</v>
      </c>
    </row>
    <row r="43" spans="1:7" ht="60.4" customHeight="1" thickBot="1" x14ac:dyDescent="0.25">
      <c r="A43" s="62"/>
      <c r="B43" s="36" t="s">
        <v>65</v>
      </c>
      <c r="C43" s="69"/>
      <c r="D43" s="66"/>
    </row>
    <row r="44" spans="1:7" ht="60.4" customHeight="1" thickBot="1" x14ac:dyDescent="0.25">
      <c r="A44" s="61">
        <v>20</v>
      </c>
      <c r="B44" s="36" t="s">
        <v>66</v>
      </c>
      <c r="C44" s="67" t="s">
        <v>214</v>
      </c>
      <c r="D44" s="68"/>
      <c r="F44" s="49">
        <f>IF(C44&lt;&gt;"",1,0)</f>
        <v>1</v>
      </c>
      <c r="G44" s="49" t="str">
        <f>"Question n° "&amp;A44&amp;" sans réponse …"</f>
        <v>Question n° 20 sans réponse …</v>
      </c>
    </row>
    <row r="45" spans="1:7" ht="60.4" customHeight="1" thickBot="1" x14ac:dyDescent="0.25">
      <c r="A45" s="62"/>
      <c r="B45" s="36" t="s">
        <v>67</v>
      </c>
      <c r="C45" s="69"/>
      <c r="D45" s="66"/>
    </row>
    <row r="46" spans="1:7" ht="60.4" customHeight="1" thickBot="1" x14ac:dyDescent="0.25">
      <c r="A46" s="61">
        <v>21</v>
      </c>
      <c r="B46" s="36" t="s">
        <v>68</v>
      </c>
      <c r="C46" s="67" t="s">
        <v>214</v>
      </c>
      <c r="D46" s="68"/>
      <c r="F46" s="49">
        <f>IF(C46&lt;&gt;"",1,0)</f>
        <v>1</v>
      </c>
      <c r="G46" s="49" t="str">
        <f>"Question n° "&amp;A46&amp;" sans réponse …"</f>
        <v>Question n° 21 sans réponse …</v>
      </c>
    </row>
    <row r="47" spans="1:7" ht="60.4" customHeight="1" thickBot="1" x14ac:dyDescent="0.25">
      <c r="A47" s="62"/>
      <c r="B47" s="36" t="s">
        <v>69</v>
      </c>
      <c r="C47" s="69"/>
      <c r="D47" s="66"/>
    </row>
    <row r="48" spans="1:7" ht="60.4" customHeight="1" thickBot="1" x14ac:dyDescent="0.25">
      <c r="A48" s="61">
        <v>22</v>
      </c>
      <c r="B48" s="35" t="s">
        <v>70</v>
      </c>
      <c r="C48" s="67" t="s">
        <v>214</v>
      </c>
      <c r="D48" s="68"/>
      <c r="F48" s="49">
        <f>IF(C48&lt;&gt;"",1,0)</f>
        <v>1</v>
      </c>
      <c r="G48" s="49" t="str">
        <f>"Question n° "&amp;A48&amp;" sans réponse …"</f>
        <v>Question n° 22 sans réponse …</v>
      </c>
    </row>
    <row r="49" spans="1:7" ht="60.4" customHeight="1" thickBot="1" x14ac:dyDescent="0.25">
      <c r="A49" s="62"/>
      <c r="B49" s="36" t="s">
        <v>71</v>
      </c>
      <c r="C49" s="69"/>
      <c r="D49" s="66"/>
    </row>
    <row r="50" spans="1:7" ht="60.4" customHeight="1" thickBot="1" x14ac:dyDescent="0.25">
      <c r="A50" s="61">
        <v>23</v>
      </c>
      <c r="B50" s="36" t="s">
        <v>72</v>
      </c>
      <c r="C50" s="67" t="s">
        <v>214</v>
      </c>
      <c r="D50" s="68"/>
      <c r="F50" s="49">
        <f>IF(C50&lt;&gt;"",1,0)</f>
        <v>1</v>
      </c>
      <c r="G50" s="49" t="str">
        <f>"Question n° "&amp;A50&amp;" sans réponse …"</f>
        <v>Question n° 23 sans réponse …</v>
      </c>
    </row>
    <row r="51" spans="1:7" ht="60.4" customHeight="1" thickBot="1" x14ac:dyDescent="0.25">
      <c r="A51" s="62"/>
      <c r="B51" s="36" t="s">
        <v>73</v>
      </c>
      <c r="C51" s="69"/>
      <c r="D51" s="66"/>
    </row>
    <row r="52" spans="1:7" ht="60.4" customHeight="1" thickBot="1" x14ac:dyDescent="0.25">
      <c r="A52" s="61">
        <v>24</v>
      </c>
      <c r="B52" s="36" t="s">
        <v>74</v>
      </c>
      <c r="C52" s="67" t="s">
        <v>211</v>
      </c>
      <c r="D52" s="68"/>
      <c r="F52" s="49">
        <f>IF(C52&lt;&gt;"",1,0)</f>
        <v>1</v>
      </c>
      <c r="G52" s="49" t="str">
        <f>"Question n° "&amp;A52&amp;" sans réponse …"</f>
        <v>Question n° 24 sans réponse …</v>
      </c>
    </row>
    <row r="53" spans="1:7" ht="60.4" customHeight="1" thickBot="1" x14ac:dyDescent="0.25">
      <c r="A53" s="62"/>
      <c r="B53" s="36" t="s">
        <v>75</v>
      </c>
      <c r="C53" s="69"/>
      <c r="D53" s="66"/>
    </row>
    <row r="54" spans="1:7" ht="60.4" customHeight="1" thickBot="1" x14ac:dyDescent="0.25">
      <c r="A54" s="61">
        <v>25</v>
      </c>
      <c r="B54" s="36" t="s">
        <v>76</v>
      </c>
      <c r="C54" s="67" t="s">
        <v>214</v>
      </c>
      <c r="D54" s="68"/>
      <c r="F54" s="49">
        <f>IF(C54&lt;&gt;"",1,0)</f>
        <v>1</v>
      </c>
      <c r="G54" s="49" t="str">
        <f>"Question n° "&amp;A54&amp;" sans réponse …"</f>
        <v>Question n° 25 sans réponse …</v>
      </c>
    </row>
    <row r="55" spans="1:7" ht="60.4" customHeight="1" thickBot="1" x14ac:dyDescent="0.25">
      <c r="A55" s="62"/>
      <c r="B55" s="36" t="s">
        <v>77</v>
      </c>
      <c r="C55" s="69"/>
      <c r="D55" s="66"/>
    </row>
    <row r="56" spans="1:7" ht="60.4" customHeight="1" thickBot="1" x14ac:dyDescent="0.25">
      <c r="A56" s="61">
        <v>26</v>
      </c>
      <c r="B56" s="36" t="s">
        <v>78</v>
      </c>
      <c r="C56" s="67" t="s">
        <v>211</v>
      </c>
      <c r="D56" s="68"/>
      <c r="F56" s="49">
        <f>IF(C56&lt;&gt;"",1,0)</f>
        <v>1</v>
      </c>
      <c r="G56" s="49" t="str">
        <f>"Question n° "&amp;A56&amp;" sans réponse …"</f>
        <v>Question n° 26 sans réponse …</v>
      </c>
    </row>
    <row r="57" spans="1:7" ht="60.4" customHeight="1" thickBot="1" x14ac:dyDescent="0.25">
      <c r="A57" s="62"/>
      <c r="B57" s="36" t="s">
        <v>79</v>
      </c>
      <c r="C57" s="69"/>
      <c r="D57" s="66"/>
    </row>
    <row r="58" spans="1:7" ht="60.4" customHeight="1" thickBot="1" x14ac:dyDescent="0.25">
      <c r="A58" s="61">
        <v>27</v>
      </c>
      <c r="B58" s="35" t="s">
        <v>80</v>
      </c>
      <c r="C58" s="67" t="s">
        <v>214</v>
      </c>
      <c r="D58" s="68"/>
      <c r="F58" s="49">
        <f>IF(C58&lt;&gt;"",1,0)</f>
        <v>1</v>
      </c>
      <c r="G58" s="49" t="str">
        <f>"Question n° "&amp;A58&amp;" sans réponse …"</f>
        <v>Question n° 27 sans réponse …</v>
      </c>
    </row>
    <row r="59" spans="1:7" ht="60.4" customHeight="1" thickBot="1" x14ac:dyDescent="0.25">
      <c r="A59" s="62"/>
      <c r="B59" s="36" t="s">
        <v>81</v>
      </c>
      <c r="C59" s="69"/>
      <c r="D59" s="66"/>
    </row>
    <row r="60" spans="1:7" ht="60.4" customHeight="1" thickBot="1" x14ac:dyDescent="0.25">
      <c r="A60" s="61">
        <v>28</v>
      </c>
      <c r="B60" s="36" t="s">
        <v>82</v>
      </c>
      <c r="C60" s="67" t="s">
        <v>211</v>
      </c>
      <c r="D60" s="68"/>
      <c r="F60" s="49">
        <f>IF(C60&lt;&gt;"",1,0)</f>
        <v>1</v>
      </c>
      <c r="G60" s="49" t="str">
        <f>"Question n° "&amp;A60&amp;" sans réponse …"</f>
        <v>Question n° 28 sans réponse …</v>
      </c>
    </row>
    <row r="61" spans="1:7" ht="60.4" customHeight="1" thickBot="1" x14ac:dyDescent="0.25">
      <c r="A61" s="62"/>
      <c r="B61" s="36" t="s">
        <v>83</v>
      </c>
      <c r="C61" s="69"/>
      <c r="D61" s="66"/>
    </row>
    <row r="62" spans="1:7" ht="60.4" customHeight="1" thickBot="1" x14ac:dyDescent="0.25">
      <c r="A62" s="61">
        <v>29</v>
      </c>
      <c r="B62" s="36" t="s">
        <v>84</v>
      </c>
      <c r="C62" s="67" t="s">
        <v>214</v>
      </c>
      <c r="D62" s="68"/>
      <c r="F62" s="49">
        <f>IF(C62&lt;&gt;"",1,0)</f>
        <v>1</v>
      </c>
      <c r="G62" s="49" t="str">
        <f>"Question n° "&amp;A62&amp;" sans réponse …"</f>
        <v>Question n° 29 sans réponse …</v>
      </c>
    </row>
    <row r="63" spans="1:7" ht="60.4" customHeight="1" thickBot="1" x14ac:dyDescent="0.25">
      <c r="A63" s="62"/>
      <c r="B63" s="36" t="s">
        <v>85</v>
      </c>
      <c r="C63" s="69"/>
      <c r="D63" s="66"/>
    </row>
    <row r="64" spans="1:7" ht="60.4" customHeight="1" thickBot="1" x14ac:dyDescent="0.25">
      <c r="A64" s="61">
        <v>30</v>
      </c>
      <c r="B64" s="36" t="s">
        <v>86</v>
      </c>
      <c r="C64" s="67" t="s">
        <v>211</v>
      </c>
      <c r="D64" s="68"/>
      <c r="F64" s="49">
        <f>IF(C64&lt;&gt;"",1,0)</f>
        <v>1</v>
      </c>
      <c r="G64" s="49" t="str">
        <f>"Question n° "&amp;A64&amp;" sans réponse …"</f>
        <v>Question n° 30 sans réponse …</v>
      </c>
    </row>
    <row r="65" spans="1:7" ht="60.4" customHeight="1" thickBot="1" x14ac:dyDescent="0.25">
      <c r="A65" s="62"/>
      <c r="B65" s="36" t="s">
        <v>87</v>
      </c>
      <c r="C65" s="69"/>
      <c r="D65" s="66"/>
    </row>
    <row r="66" spans="1:7" ht="60.4" customHeight="1" thickBot="1" x14ac:dyDescent="0.25">
      <c r="A66" s="61">
        <v>31</v>
      </c>
      <c r="B66" s="36" t="s">
        <v>88</v>
      </c>
      <c r="C66" s="67" t="s">
        <v>214</v>
      </c>
      <c r="D66" s="68"/>
      <c r="F66" s="49">
        <f>IF(C66&lt;&gt;"",1,0)</f>
        <v>1</v>
      </c>
      <c r="G66" s="49" t="str">
        <f>"Question n° "&amp;A66&amp;" sans réponse …"</f>
        <v>Question n° 31 sans réponse …</v>
      </c>
    </row>
    <row r="67" spans="1:7" ht="60.4" customHeight="1" thickBot="1" x14ac:dyDescent="0.25">
      <c r="A67" s="62"/>
      <c r="B67" s="36" t="s">
        <v>89</v>
      </c>
      <c r="C67" s="69"/>
      <c r="D67" s="66"/>
    </row>
    <row r="68" spans="1:7" ht="60.4" customHeight="1" thickBot="1" x14ac:dyDescent="0.25">
      <c r="A68" s="61">
        <v>32</v>
      </c>
      <c r="B68" s="35" t="s">
        <v>90</v>
      </c>
      <c r="C68" s="67" t="s">
        <v>211</v>
      </c>
      <c r="D68" s="68"/>
      <c r="F68" s="49">
        <f>IF(C68&lt;&gt;"",1,0)</f>
        <v>1</v>
      </c>
      <c r="G68" s="49" t="str">
        <f>"Question n° "&amp;A68&amp;" sans réponse …"</f>
        <v>Question n° 32 sans réponse …</v>
      </c>
    </row>
    <row r="69" spans="1:7" ht="60.4" customHeight="1" thickBot="1" x14ac:dyDescent="0.25">
      <c r="A69" s="62"/>
      <c r="B69" s="36" t="s">
        <v>91</v>
      </c>
      <c r="C69" s="69"/>
      <c r="D69" s="66"/>
    </row>
    <row r="70" spans="1:7" ht="60.4" customHeight="1" thickBot="1" x14ac:dyDescent="0.25">
      <c r="A70" s="61">
        <v>33</v>
      </c>
      <c r="B70" s="36" t="s">
        <v>92</v>
      </c>
      <c r="C70" s="67" t="s">
        <v>211</v>
      </c>
      <c r="D70" s="68"/>
      <c r="F70" s="49">
        <f>IF(C70&lt;&gt;"",1,0)</f>
        <v>1</v>
      </c>
      <c r="G70" s="49" t="str">
        <f>"Question n° "&amp;A70&amp;" sans réponse …"</f>
        <v>Question n° 33 sans réponse …</v>
      </c>
    </row>
    <row r="71" spans="1:7" ht="60.4" customHeight="1" thickBot="1" x14ac:dyDescent="0.25">
      <c r="A71" s="62"/>
      <c r="B71" s="36" t="s">
        <v>93</v>
      </c>
      <c r="C71" s="69"/>
      <c r="D71" s="66"/>
    </row>
    <row r="72" spans="1:7" ht="60.4" customHeight="1" thickBot="1" x14ac:dyDescent="0.25">
      <c r="A72" s="61">
        <v>34</v>
      </c>
      <c r="B72" s="36" t="s">
        <v>94</v>
      </c>
      <c r="C72" s="67" t="s">
        <v>211</v>
      </c>
      <c r="D72" s="68"/>
      <c r="F72" s="49">
        <f>IF(C72&lt;&gt;"",1,0)</f>
        <v>1</v>
      </c>
      <c r="G72" s="49" t="str">
        <f>"Question n° "&amp;A72&amp;" sans réponse …"</f>
        <v>Question n° 34 sans réponse …</v>
      </c>
    </row>
    <row r="73" spans="1:7" ht="60.4" customHeight="1" thickBot="1" x14ac:dyDescent="0.25">
      <c r="A73" s="62"/>
      <c r="B73" s="36" t="s">
        <v>95</v>
      </c>
      <c r="C73" s="69"/>
      <c r="D73" s="66"/>
    </row>
    <row r="74" spans="1:7" ht="60.4" customHeight="1" thickBot="1" x14ac:dyDescent="0.25">
      <c r="A74" s="61">
        <v>35</v>
      </c>
      <c r="B74" s="36" t="s">
        <v>96</v>
      </c>
      <c r="C74" s="67" t="s">
        <v>211</v>
      </c>
      <c r="D74" s="68"/>
      <c r="F74" s="49">
        <f>IF(C74&lt;&gt;"",1,0)</f>
        <v>1</v>
      </c>
      <c r="G74" s="49" t="str">
        <f>"Question n° "&amp;A74&amp;" sans réponse …"</f>
        <v>Question n° 35 sans réponse …</v>
      </c>
    </row>
    <row r="75" spans="1:7" ht="60.4" customHeight="1" thickBot="1" x14ac:dyDescent="0.25">
      <c r="A75" s="62"/>
      <c r="B75" s="36" t="s">
        <v>97</v>
      </c>
      <c r="C75" s="69"/>
      <c r="D75" s="66"/>
    </row>
    <row r="76" spans="1:7" ht="60.4" customHeight="1" thickBot="1" x14ac:dyDescent="0.25">
      <c r="A76" s="61">
        <v>36</v>
      </c>
      <c r="B76" s="36" t="s">
        <v>98</v>
      </c>
      <c r="C76" s="67" t="s">
        <v>214</v>
      </c>
      <c r="D76" s="68"/>
      <c r="F76" s="49">
        <f>IF(C76&lt;&gt;"",1,0)</f>
        <v>1</v>
      </c>
      <c r="G76" s="49" t="str">
        <f>"Question n° "&amp;A76&amp;" sans réponse …"</f>
        <v>Question n° 36 sans réponse …</v>
      </c>
    </row>
    <row r="77" spans="1:7" ht="60.4" customHeight="1" thickBot="1" x14ac:dyDescent="0.25">
      <c r="A77" s="62"/>
      <c r="B77" s="36" t="s">
        <v>99</v>
      </c>
      <c r="C77" s="69"/>
      <c r="D77" s="66"/>
    </row>
    <row r="78" spans="1:7" ht="60.4" customHeight="1" thickBot="1" x14ac:dyDescent="0.25">
      <c r="A78" s="61">
        <v>37</v>
      </c>
      <c r="B78" s="35" t="s">
        <v>100</v>
      </c>
      <c r="C78" s="67" t="s">
        <v>214</v>
      </c>
      <c r="D78" s="68"/>
      <c r="F78" s="49">
        <f>IF(C78&lt;&gt;"",1,0)</f>
        <v>1</v>
      </c>
      <c r="G78" s="49" t="str">
        <f>"Question n° "&amp;A78&amp;" sans réponse …"</f>
        <v>Question n° 37 sans réponse …</v>
      </c>
    </row>
    <row r="79" spans="1:7" ht="60.4" customHeight="1" thickBot="1" x14ac:dyDescent="0.25">
      <c r="A79" s="62"/>
      <c r="B79" s="36" t="s">
        <v>101</v>
      </c>
      <c r="C79" s="69"/>
      <c r="D79" s="66"/>
    </row>
    <row r="80" spans="1:7" ht="60.4" customHeight="1" thickBot="1" x14ac:dyDescent="0.25">
      <c r="A80" s="61">
        <v>38</v>
      </c>
      <c r="B80" s="36" t="s">
        <v>102</v>
      </c>
      <c r="C80" s="67" t="s">
        <v>214</v>
      </c>
      <c r="D80" s="68"/>
      <c r="F80" s="49">
        <f>IF(C80&lt;&gt;"",1,0)</f>
        <v>1</v>
      </c>
      <c r="G80" s="49" t="str">
        <f>"Question n° "&amp;A80&amp;" sans réponse …"</f>
        <v>Question n° 38 sans réponse …</v>
      </c>
    </row>
    <row r="81" spans="1:7" ht="60.4" customHeight="1" thickBot="1" x14ac:dyDescent="0.25">
      <c r="A81" s="62"/>
      <c r="B81" s="36" t="s">
        <v>103</v>
      </c>
      <c r="C81" s="69"/>
      <c r="D81" s="66"/>
    </row>
    <row r="82" spans="1:7" ht="60.4" customHeight="1" thickBot="1" x14ac:dyDescent="0.25">
      <c r="A82" s="61">
        <v>39</v>
      </c>
      <c r="B82" s="36" t="s">
        <v>104</v>
      </c>
      <c r="C82" s="67" t="s">
        <v>214</v>
      </c>
      <c r="D82" s="68"/>
      <c r="F82" s="49">
        <f>IF(C82&lt;&gt;"",1,0)</f>
        <v>1</v>
      </c>
      <c r="G82" s="49" t="str">
        <f>"Question n° "&amp;A82&amp;" sans réponse …"</f>
        <v>Question n° 39 sans réponse …</v>
      </c>
    </row>
    <row r="83" spans="1:7" ht="60.4" customHeight="1" thickBot="1" x14ac:dyDescent="0.25">
      <c r="A83" s="62"/>
      <c r="B83" s="36" t="s">
        <v>105</v>
      </c>
      <c r="C83" s="69"/>
      <c r="D83" s="66"/>
    </row>
    <row r="84" spans="1:7" ht="60.4" customHeight="1" thickBot="1" x14ac:dyDescent="0.25">
      <c r="A84" s="61">
        <v>40</v>
      </c>
      <c r="B84" s="36" t="s">
        <v>106</v>
      </c>
      <c r="C84" s="67" t="s">
        <v>214</v>
      </c>
      <c r="D84" s="68"/>
      <c r="F84" s="49">
        <f>IF(C84&lt;&gt;"",1,0)</f>
        <v>1</v>
      </c>
      <c r="G84" s="49" t="str">
        <f>"Question n° "&amp;A84&amp;" sans réponse …"</f>
        <v>Question n° 40 sans réponse …</v>
      </c>
    </row>
    <row r="85" spans="1:7" ht="60.4" customHeight="1" thickBot="1" x14ac:dyDescent="0.25">
      <c r="A85" s="62"/>
      <c r="B85" s="36" t="s">
        <v>107</v>
      </c>
      <c r="C85" s="69"/>
      <c r="D85" s="66"/>
    </row>
    <row r="86" spans="1:7" ht="60.4" customHeight="1" thickBot="1" x14ac:dyDescent="0.25">
      <c r="A86" s="61">
        <v>41</v>
      </c>
      <c r="B86" s="36" t="s">
        <v>108</v>
      </c>
      <c r="C86" s="67" t="s">
        <v>214</v>
      </c>
      <c r="D86" s="68"/>
      <c r="F86" s="49">
        <f>IF(C86&lt;&gt;"",1,0)</f>
        <v>1</v>
      </c>
      <c r="G86" s="49" t="str">
        <f>"Question n° "&amp;A86&amp;" sans réponse …"</f>
        <v>Question n° 41 sans réponse …</v>
      </c>
    </row>
    <row r="87" spans="1:7" ht="60.4" customHeight="1" thickBot="1" x14ac:dyDescent="0.25">
      <c r="A87" s="62"/>
      <c r="B87" s="36" t="s">
        <v>109</v>
      </c>
      <c r="C87" s="69"/>
      <c r="D87" s="66"/>
    </row>
    <row r="88" spans="1:7" ht="60.4" customHeight="1" thickBot="1" x14ac:dyDescent="0.25">
      <c r="A88" s="61">
        <v>42</v>
      </c>
      <c r="B88" s="35" t="s">
        <v>110</v>
      </c>
      <c r="C88" s="67" t="s">
        <v>214</v>
      </c>
      <c r="D88" s="68"/>
      <c r="F88" s="49">
        <f>IF(C88&lt;&gt;"",1,0)</f>
        <v>1</v>
      </c>
      <c r="G88" s="49" t="str">
        <f>"Question n° "&amp;A88&amp;" sans réponse …"</f>
        <v>Question n° 42 sans réponse …</v>
      </c>
    </row>
    <row r="89" spans="1:7" ht="60.4" customHeight="1" thickBot="1" x14ac:dyDescent="0.25">
      <c r="A89" s="62"/>
      <c r="B89" s="36" t="s">
        <v>111</v>
      </c>
      <c r="C89" s="69"/>
      <c r="D89" s="66"/>
    </row>
    <row r="90" spans="1:7" ht="60.4" customHeight="1" thickBot="1" x14ac:dyDescent="0.25">
      <c r="A90" s="61">
        <v>43</v>
      </c>
      <c r="B90" s="36" t="s">
        <v>112</v>
      </c>
      <c r="C90" s="67" t="s">
        <v>214</v>
      </c>
      <c r="D90" s="68"/>
      <c r="F90" s="49">
        <f>IF(C90&lt;&gt;"",1,0)</f>
        <v>1</v>
      </c>
      <c r="G90" s="49" t="str">
        <f>"Question n° "&amp;A90&amp;" sans réponse …"</f>
        <v>Question n° 43 sans réponse …</v>
      </c>
    </row>
    <row r="91" spans="1:7" ht="60.4" customHeight="1" thickBot="1" x14ac:dyDescent="0.25">
      <c r="A91" s="62"/>
      <c r="B91" s="36" t="s">
        <v>113</v>
      </c>
      <c r="C91" s="69"/>
      <c r="D91" s="66"/>
    </row>
    <row r="92" spans="1:7" ht="60.4" customHeight="1" thickBot="1" x14ac:dyDescent="0.25">
      <c r="A92" s="61">
        <v>44</v>
      </c>
      <c r="B92" s="36" t="s">
        <v>114</v>
      </c>
      <c r="C92" s="67" t="s">
        <v>211</v>
      </c>
      <c r="D92" s="68"/>
      <c r="F92" s="49">
        <f>IF(C92&lt;&gt;"",1,0)</f>
        <v>1</v>
      </c>
      <c r="G92" s="49" t="str">
        <f>"Question n° "&amp;A92&amp;" sans réponse …"</f>
        <v>Question n° 44 sans réponse …</v>
      </c>
    </row>
    <row r="93" spans="1:7" ht="60.4" customHeight="1" thickBot="1" x14ac:dyDescent="0.25">
      <c r="A93" s="62"/>
      <c r="B93" s="36" t="s">
        <v>115</v>
      </c>
      <c r="C93" s="69"/>
      <c r="D93" s="66"/>
    </row>
    <row r="94" spans="1:7" ht="60.4" customHeight="1" thickBot="1" x14ac:dyDescent="0.25">
      <c r="A94" s="61">
        <v>45</v>
      </c>
      <c r="B94" s="36" t="s">
        <v>116</v>
      </c>
      <c r="C94" s="67" t="s">
        <v>214</v>
      </c>
      <c r="D94" s="68"/>
      <c r="F94" s="49">
        <f>IF(C94&lt;&gt;"",1,0)</f>
        <v>1</v>
      </c>
      <c r="G94" s="49" t="str">
        <f>"Question n° "&amp;A94&amp;" sans réponse …"</f>
        <v>Question n° 45 sans réponse …</v>
      </c>
    </row>
    <row r="95" spans="1:7" ht="60.4" customHeight="1" thickBot="1" x14ac:dyDescent="0.25">
      <c r="A95" s="62"/>
      <c r="B95" s="36" t="s">
        <v>117</v>
      </c>
      <c r="C95" s="69"/>
      <c r="D95" s="66"/>
    </row>
    <row r="96" spans="1:7" ht="60.4" customHeight="1" thickBot="1" x14ac:dyDescent="0.25">
      <c r="A96" s="61">
        <v>46</v>
      </c>
      <c r="B96" s="36" t="s">
        <v>118</v>
      </c>
      <c r="C96" s="67" t="s">
        <v>211</v>
      </c>
      <c r="D96" s="68"/>
      <c r="F96" s="49">
        <f>IF(C96&lt;&gt;"",1,0)</f>
        <v>1</v>
      </c>
      <c r="G96" s="49" t="str">
        <f>"Question n° "&amp;A96&amp;" sans réponse …"</f>
        <v>Question n° 46 sans réponse …</v>
      </c>
    </row>
    <row r="97" spans="1:7" ht="60.4" customHeight="1" thickBot="1" x14ac:dyDescent="0.25">
      <c r="A97" s="62"/>
      <c r="B97" s="36" t="s">
        <v>119</v>
      </c>
      <c r="C97" s="69"/>
      <c r="D97" s="66"/>
    </row>
    <row r="98" spans="1:7" ht="60.4" customHeight="1" thickBot="1" x14ac:dyDescent="0.25">
      <c r="A98" s="61">
        <v>47</v>
      </c>
      <c r="B98" s="35" t="s">
        <v>120</v>
      </c>
      <c r="C98" s="67" t="s">
        <v>211</v>
      </c>
      <c r="D98" s="68"/>
      <c r="F98" s="49">
        <f>IF(C98&lt;&gt;"",1,0)</f>
        <v>1</v>
      </c>
      <c r="G98" s="49" t="str">
        <f>"Question n° "&amp;A98&amp;" sans réponse …"</f>
        <v>Question n° 47 sans réponse …</v>
      </c>
    </row>
    <row r="99" spans="1:7" ht="60.4" customHeight="1" thickBot="1" x14ac:dyDescent="0.25">
      <c r="A99" s="62"/>
      <c r="B99" s="36" t="s">
        <v>121</v>
      </c>
      <c r="C99" s="69"/>
      <c r="D99" s="66"/>
    </row>
    <row r="100" spans="1:7" ht="60.4" customHeight="1" thickBot="1" x14ac:dyDescent="0.25">
      <c r="A100" s="61">
        <v>48</v>
      </c>
      <c r="B100" s="36" t="s">
        <v>122</v>
      </c>
      <c r="C100" s="67" t="s">
        <v>211</v>
      </c>
      <c r="D100" s="68"/>
      <c r="F100" s="49">
        <f>IF(C100&lt;&gt;"",1,0)</f>
        <v>1</v>
      </c>
      <c r="G100" s="49" t="str">
        <f>"Question n° "&amp;A100&amp;" sans réponse …"</f>
        <v>Question n° 48 sans réponse …</v>
      </c>
    </row>
    <row r="101" spans="1:7" ht="60.4" customHeight="1" thickBot="1" x14ac:dyDescent="0.25">
      <c r="A101" s="62"/>
      <c r="B101" s="36" t="s">
        <v>123</v>
      </c>
      <c r="C101" s="69"/>
      <c r="D101" s="66"/>
    </row>
    <row r="102" spans="1:7" ht="60.4" customHeight="1" thickBot="1" x14ac:dyDescent="0.25">
      <c r="A102" s="61">
        <v>49</v>
      </c>
      <c r="B102" s="36" t="s">
        <v>124</v>
      </c>
      <c r="C102" s="67" t="s">
        <v>214</v>
      </c>
      <c r="D102" s="68"/>
      <c r="F102" s="49">
        <f>IF(C102&lt;&gt;"",1,0)</f>
        <v>1</v>
      </c>
      <c r="G102" s="49" t="str">
        <f>"Question n° "&amp;A102&amp;" sans réponse …"</f>
        <v>Question n° 49 sans réponse …</v>
      </c>
    </row>
    <row r="103" spans="1:7" ht="60.4" customHeight="1" thickBot="1" x14ac:dyDescent="0.25">
      <c r="A103" s="62"/>
      <c r="B103" s="36" t="s">
        <v>125</v>
      </c>
      <c r="C103" s="69"/>
      <c r="D103" s="66"/>
    </row>
    <row r="104" spans="1:7" ht="60.4" customHeight="1" thickBot="1" x14ac:dyDescent="0.25">
      <c r="A104" s="61">
        <v>50</v>
      </c>
      <c r="B104" s="36" t="s">
        <v>126</v>
      </c>
      <c r="C104" s="67" t="s">
        <v>211</v>
      </c>
      <c r="D104" s="68"/>
      <c r="F104" s="49">
        <f>IF(C104&lt;&gt;"",1,0)</f>
        <v>1</v>
      </c>
      <c r="G104" s="49" t="str">
        <f>"Question n° "&amp;A104&amp;" sans réponse …"</f>
        <v>Question n° 50 sans réponse …</v>
      </c>
    </row>
    <row r="105" spans="1:7" ht="60.4" customHeight="1" thickBot="1" x14ac:dyDescent="0.25">
      <c r="A105" s="62"/>
      <c r="B105" s="36" t="s">
        <v>127</v>
      </c>
      <c r="C105" s="69"/>
      <c r="D105" s="66"/>
    </row>
    <row r="106" spans="1:7" ht="60.4" customHeight="1" thickBot="1" x14ac:dyDescent="0.25">
      <c r="A106" s="61">
        <v>51</v>
      </c>
      <c r="B106" s="36" t="s">
        <v>128</v>
      </c>
      <c r="C106" s="67" t="s">
        <v>214</v>
      </c>
      <c r="D106" s="68"/>
      <c r="F106" s="49">
        <f>IF(C106&lt;&gt;"",1,0)</f>
        <v>1</v>
      </c>
      <c r="G106" s="49" t="str">
        <f>"Question n° "&amp;A106&amp;" sans réponse …"</f>
        <v>Question n° 51 sans réponse …</v>
      </c>
    </row>
    <row r="107" spans="1:7" ht="60.4" customHeight="1" thickBot="1" x14ac:dyDescent="0.25">
      <c r="A107" s="62"/>
      <c r="B107" s="36" t="s">
        <v>129</v>
      </c>
      <c r="C107" s="69"/>
      <c r="D107" s="66"/>
    </row>
    <row r="108" spans="1:7" ht="60.4" customHeight="1" thickBot="1" x14ac:dyDescent="0.25">
      <c r="A108" s="61">
        <v>52</v>
      </c>
      <c r="B108" s="35" t="s">
        <v>130</v>
      </c>
      <c r="C108" s="67" t="s">
        <v>211</v>
      </c>
      <c r="D108" s="68"/>
      <c r="F108" s="49">
        <f>IF(C108&lt;&gt;"",1,0)</f>
        <v>1</v>
      </c>
      <c r="G108" s="49" t="str">
        <f>"Question n° "&amp;A108&amp;" sans réponse …"</f>
        <v>Question n° 52 sans réponse …</v>
      </c>
    </row>
    <row r="109" spans="1:7" ht="60.4" customHeight="1" thickBot="1" x14ac:dyDescent="0.25">
      <c r="A109" s="62"/>
      <c r="B109" s="36" t="s">
        <v>131</v>
      </c>
      <c r="C109" s="69"/>
      <c r="D109" s="66"/>
    </row>
    <row r="110" spans="1:7" ht="60.4" customHeight="1" thickBot="1" x14ac:dyDescent="0.25">
      <c r="A110" s="61">
        <v>53</v>
      </c>
      <c r="B110" s="36" t="s">
        <v>132</v>
      </c>
      <c r="C110" s="67" t="s">
        <v>211</v>
      </c>
      <c r="D110" s="68"/>
      <c r="F110" s="49">
        <f>IF(C110&lt;&gt;"",1,0)</f>
        <v>1</v>
      </c>
      <c r="G110" s="49" t="str">
        <f>"Question n° "&amp;A110&amp;" sans réponse …"</f>
        <v>Question n° 53 sans réponse …</v>
      </c>
    </row>
    <row r="111" spans="1:7" ht="60.4" customHeight="1" thickBot="1" x14ac:dyDescent="0.25">
      <c r="A111" s="62"/>
      <c r="B111" s="36" t="s">
        <v>133</v>
      </c>
      <c r="C111" s="69"/>
      <c r="D111" s="66"/>
    </row>
    <row r="112" spans="1:7" ht="60.4" customHeight="1" thickBot="1" x14ac:dyDescent="0.25">
      <c r="A112" s="61">
        <v>54</v>
      </c>
      <c r="B112" s="36" t="s">
        <v>134</v>
      </c>
      <c r="C112" s="67" t="s">
        <v>214</v>
      </c>
      <c r="D112" s="68"/>
      <c r="F112" s="49">
        <f>IF(C112&lt;&gt;"",1,0)</f>
        <v>1</v>
      </c>
      <c r="G112" s="49" t="str">
        <f>"Question n° "&amp;A112&amp;" sans réponse …"</f>
        <v>Question n° 54 sans réponse …</v>
      </c>
    </row>
    <row r="113" spans="1:7" ht="60.4" customHeight="1" thickBot="1" x14ac:dyDescent="0.25">
      <c r="A113" s="62"/>
      <c r="B113" s="36" t="s">
        <v>135</v>
      </c>
      <c r="C113" s="69"/>
      <c r="D113" s="66"/>
    </row>
    <row r="114" spans="1:7" ht="60.4" customHeight="1" thickBot="1" x14ac:dyDescent="0.25">
      <c r="A114" s="61">
        <v>55</v>
      </c>
      <c r="B114" s="36" t="s">
        <v>136</v>
      </c>
      <c r="C114" s="67" t="s">
        <v>211</v>
      </c>
      <c r="D114" s="68"/>
      <c r="F114" s="49">
        <f>IF(C114&lt;&gt;"",1,0)</f>
        <v>1</v>
      </c>
      <c r="G114" s="49" t="str">
        <f>"Question n° "&amp;A114&amp;" sans réponse …"</f>
        <v>Question n° 55 sans réponse …</v>
      </c>
    </row>
    <row r="115" spans="1:7" ht="60.4" customHeight="1" thickBot="1" x14ac:dyDescent="0.25">
      <c r="A115" s="62"/>
      <c r="B115" s="36" t="s">
        <v>137</v>
      </c>
      <c r="C115" s="69"/>
      <c r="D115" s="66"/>
    </row>
    <row r="116" spans="1:7" ht="60.4" customHeight="1" thickBot="1" x14ac:dyDescent="0.25">
      <c r="A116" s="61">
        <v>56</v>
      </c>
      <c r="B116" s="36" t="s">
        <v>138</v>
      </c>
      <c r="C116" s="67" t="s">
        <v>214</v>
      </c>
      <c r="D116" s="68"/>
      <c r="F116" s="49">
        <f>IF(C116&lt;&gt;"",1,0)</f>
        <v>1</v>
      </c>
      <c r="G116" s="49" t="str">
        <f>"Question n° "&amp;A116&amp;" sans réponse …"</f>
        <v>Question n° 56 sans réponse …</v>
      </c>
    </row>
    <row r="117" spans="1:7" ht="60.4" customHeight="1" thickBot="1" x14ac:dyDescent="0.25">
      <c r="A117" s="62"/>
      <c r="B117" s="36" t="s">
        <v>139</v>
      </c>
      <c r="C117" s="69"/>
      <c r="D117" s="66"/>
    </row>
    <row r="118" spans="1:7" ht="60.4" customHeight="1" thickBot="1" x14ac:dyDescent="0.25">
      <c r="A118" s="61">
        <v>57</v>
      </c>
      <c r="B118" s="35" t="s">
        <v>140</v>
      </c>
      <c r="C118" s="67" t="s">
        <v>211</v>
      </c>
      <c r="D118" s="68"/>
      <c r="F118" s="49">
        <f>IF(C118&lt;&gt;"",1,0)</f>
        <v>1</v>
      </c>
      <c r="G118" s="49" t="str">
        <f>"Question n° "&amp;A118&amp;" sans réponse …"</f>
        <v>Question n° 57 sans réponse …</v>
      </c>
    </row>
    <row r="119" spans="1:7" ht="60.4" customHeight="1" thickBot="1" x14ac:dyDescent="0.25">
      <c r="A119" s="62"/>
      <c r="B119" s="36" t="s">
        <v>141</v>
      </c>
      <c r="C119" s="69"/>
      <c r="D119" s="66"/>
    </row>
    <row r="120" spans="1:7" ht="60.4" customHeight="1" thickBot="1" x14ac:dyDescent="0.25">
      <c r="A120" s="61">
        <v>58</v>
      </c>
      <c r="B120" s="36" t="s">
        <v>142</v>
      </c>
      <c r="C120" s="67" t="s">
        <v>214</v>
      </c>
      <c r="D120" s="68"/>
      <c r="F120" s="49">
        <f>IF(C120&lt;&gt;"",1,0)</f>
        <v>1</v>
      </c>
      <c r="G120" s="49" t="str">
        <f>"Question n° "&amp;A120&amp;" sans réponse …"</f>
        <v>Question n° 58 sans réponse …</v>
      </c>
    </row>
    <row r="121" spans="1:7" ht="60.4" customHeight="1" thickBot="1" x14ac:dyDescent="0.25">
      <c r="A121" s="62"/>
      <c r="B121" s="36" t="s">
        <v>143</v>
      </c>
      <c r="C121" s="69"/>
      <c r="D121" s="66"/>
    </row>
    <row r="122" spans="1:7" ht="60.4" customHeight="1" thickBot="1" x14ac:dyDescent="0.25">
      <c r="A122" s="61">
        <v>59</v>
      </c>
      <c r="B122" s="36" t="s">
        <v>144</v>
      </c>
      <c r="C122" s="67" t="s">
        <v>211</v>
      </c>
      <c r="D122" s="68"/>
      <c r="F122" s="49">
        <f>IF(C122&lt;&gt;"",1,0)</f>
        <v>1</v>
      </c>
      <c r="G122" s="49" t="str">
        <f>"Question n° "&amp;A122&amp;" sans réponse …"</f>
        <v>Question n° 59 sans réponse …</v>
      </c>
    </row>
    <row r="123" spans="1:7" ht="60.4" customHeight="1" thickBot="1" x14ac:dyDescent="0.25">
      <c r="A123" s="62"/>
      <c r="B123" s="36" t="s">
        <v>145</v>
      </c>
      <c r="C123" s="69"/>
      <c r="D123" s="66"/>
    </row>
    <row r="124" spans="1:7" ht="60.4" customHeight="1" thickBot="1" x14ac:dyDescent="0.25">
      <c r="A124" s="61">
        <v>60</v>
      </c>
      <c r="B124" s="36" t="s">
        <v>146</v>
      </c>
      <c r="C124" s="67" t="s">
        <v>214</v>
      </c>
      <c r="D124" s="68"/>
      <c r="F124" s="49">
        <f>IF(C124&lt;&gt;"",1,0)</f>
        <v>1</v>
      </c>
      <c r="G124" s="49" t="str">
        <f>"Question n° "&amp;A124&amp;" sans réponse …"</f>
        <v>Question n° 60 sans réponse …</v>
      </c>
    </row>
    <row r="125" spans="1:7" ht="60.4" customHeight="1" thickBot="1" x14ac:dyDescent="0.25">
      <c r="A125" s="62"/>
      <c r="B125" s="36" t="s">
        <v>147</v>
      </c>
      <c r="C125" s="69"/>
      <c r="D125" s="66"/>
    </row>
    <row r="126" spans="1:7" ht="60.4" customHeight="1" thickBot="1" x14ac:dyDescent="0.25">
      <c r="A126" s="61">
        <v>61</v>
      </c>
      <c r="B126" s="36" t="s">
        <v>148</v>
      </c>
      <c r="C126" s="67" t="s">
        <v>214</v>
      </c>
      <c r="D126" s="68"/>
      <c r="F126" s="49">
        <f>IF(C126&lt;&gt;"",1,0)</f>
        <v>1</v>
      </c>
      <c r="G126" s="49" t="str">
        <f>"Question n° "&amp;A126&amp;" sans réponse …"</f>
        <v>Question n° 61 sans réponse …</v>
      </c>
    </row>
    <row r="127" spans="1:7" ht="60.4" customHeight="1" thickBot="1" x14ac:dyDescent="0.25">
      <c r="A127" s="62"/>
      <c r="B127" s="36" t="s">
        <v>149</v>
      </c>
      <c r="C127" s="69"/>
      <c r="D127" s="66"/>
    </row>
    <row r="128" spans="1:7" ht="60.4" customHeight="1" thickBot="1" x14ac:dyDescent="0.25">
      <c r="A128" s="61">
        <v>62</v>
      </c>
      <c r="B128" s="35" t="s">
        <v>150</v>
      </c>
      <c r="C128" s="67" t="s">
        <v>211</v>
      </c>
      <c r="D128" s="68"/>
      <c r="F128" s="49">
        <f>IF(C128&lt;&gt;"",1,0)</f>
        <v>1</v>
      </c>
      <c r="G128" s="49" t="str">
        <f>"Question n° "&amp;A128&amp;" sans réponse …"</f>
        <v>Question n° 62 sans réponse …</v>
      </c>
    </row>
    <row r="129" spans="1:7" ht="60.4" customHeight="1" thickBot="1" x14ac:dyDescent="0.25">
      <c r="A129" s="62"/>
      <c r="B129" s="36" t="s">
        <v>151</v>
      </c>
      <c r="C129" s="69"/>
      <c r="D129" s="66"/>
    </row>
    <row r="130" spans="1:7" ht="60.4" customHeight="1" thickBot="1" x14ac:dyDescent="0.25">
      <c r="A130" s="61">
        <v>63</v>
      </c>
      <c r="B130" s="36" t="s">
        <v>152</v>
      </c>
      <c r="C130" s="67" t="s">
        <v>214</v>
      </c>
      <c r="D130" s="68"/>
      <c r="F130" s="49">
        <f>IF(C130&lt;&gt;"",1,0)</f>
        <v>1</v>
      </c>
      <c r="G130" s="49" t="str">
        <f>"Question n° "&amp;A130&amp;" sans réponse …"</f>
        <v>Question n° 63 sans réponse …</v>
      </c>
    </row>
    <row r="131" spans="1:7" ht="60.4" customHeight="1" thickBot="1" x14ac:dyDescent="0.25">
      <c r="A131" s="62"/>
      <c r="B131" s="36" t="s">
        <v>153</v>
      </c>
      <c r="C131" s="69"/>
      <c r="D131" s="66"/>
    </row>
    <row r="132" spans="1:7" ht="60.4" customHeight="1" thickBot="1" x14ac:dyDescent="0.25">
      <c r="A132" s="61">
        <v>64</v>
      </c>
      <c r="B132" s="36" t="s">
        <v>154</v>
      </c>
      <c r="C132" s="67" t="s">
        <v>211</v>
      </c>
      <c r="D132" s="68"/>
      <c r="F132" s="49">
        <f>IF(C132&lt;&gt;"",1,0)</f>
        <v>1</v>
      </c>
      <c r="G132" s="49" t="str">
        <f>"Question n° "&amp;A132&amp;" sans réponse …"</f>
        <v>Question n° 64 sans réponse …</v>
      </c>
    </row>
    <row r="133" spans="1:7" ht="60.4" customHeight="1" thickBot="1" x14ac:dyDescent="0.25">
      <c r="A133" s="62"/>
      <c r="B133" s="36" t="s">
        <v>155</v>
      </c>
      <c r="C133" s="69"/>
      <c r="D133" s="66"/>
    </row>
    <row r="134" spans="1:7" ht="60.4" customHeight="1" thickBot="1" x14ac:dyDescent="0.25">
      <c r="A134" s="61">
        <v>65</v>
      </c>
      <c r="B134" s="36" t="s">
        <v>156</v>
      </c>
      <c r="C134" s="67" t="s">
        <v>214</v>
      </c>
      <c r="D134" s="68"/>
      <c r="F134" s="49">
        <f>IF(C134&lt;&gt;"",1,0)</f>
        <v>1</v>
      </c>
      <c r="G134" s="49" t="str">
        <f>"Question n° "&amp;A134&amp;" sans réponse …"</f>
        <v>Question n° 65 sans réponse …</v>
      </c>
    </row>
    <row r="135" spans="1:7" ht="60.4" customHeight="1" thickBot="1" x14ac:dyDescent="0.25">
      <c r="A135" s="62"/>
      <c r="B135" s="36" t="s">
        <v>157</v>
      </c>
      <c r="C135" s="69"/>
      <c r="D135" s="66"/>
    </row>
    <row r="136" spans="1:7" ht="60.4" customHeight="1" thickBot="1" x14ac:dyDescent="0.25">
      <c r="A136" s="61">
        <v>66</v>
      </c>
      <c r="B136" s="36" t="s">
        <v>158</v>
      </c>
      <c r="C136" s="67" t="s">
        <v>211</v>
      </c>
      <c r="D136" s="68"/>
      <c r="F136" s="49">
        <f>IF(C136&lt;&gt;"",1,0)</f>
        <v>1</v>
      </c>
      <c r="G136" s="49" t="str">
        <f>"Question n° "&amp;A136&amp;" sans réponse …"</f>
        <v>Question n° 66 sans réponse …</v>
      </c>
    </row>
    <row r="137" spans="1:7" ht="60.4" customHeight="1" thickBot="1" x14ac:dyDescent="0.25">
      <c r="A137" s="62"/>
      <c r="B137" s="36" t="s">
        <v>159</v>
      </c>
      <c r="C137" s="69"/>
      <c r="D137" s="66"/>
    </row>
    <row r="138" spans="1:7" ht="60.4" customHeight="1" thickBot="1" x14ac:dyDescent="0.25">
      <c r="A138" s="61">
        <v>67</v>
      </c>
      <c r="B138" s="36" t="s">
        <v>160</v>
      </c>
      <c r="C138" s="67" t="s">
        <v>211</v>
      </c>
      <c r="D138" s="68"/>
      <c r="F138" s="49">
        <f>IF(C138&lt;&gt;"",1,0)</f>
        <v>1</v>
      </c>
      <c r="G138" s="49" t="str">
        <f>"Question n° "&amp;A138&amp;" sans réponse …"</f>
        <v>Question n° 67 sans réponse …</v>
      </c>
    </row>
    <row r="139" spans="1:7" ht="60.4" customHeight="1" thickBot="1" x14ac:dyDescent="0.25">
      <c r="A139" s="62"/>
      <c r="B139" s="36" t="s">
        <v>161</v>
      </c>
      <c r="C139" s="69"/>
      <c r="D139" s="66"/>
    </row>
    <row r="140" spans="1:7" ht="60.4" customHeight="1" thickBot="1" x14ac:dyDescent="0.25">
      <c r="A140" s="61">
        <v>68</v>
      </c>
      <c r="B140" s="35" t="s">
        <v>162</v>
      </c>
      <c r="C140" s="67" t="s">
        <v>211</v>
      </c>
      <c r="D140" s="68"/>
      <c r="F140" s="49">
        <f>IF(C140&lt;&gt;"",1,0)</f>
        <v>1</v>
      </c>
      <c r="G140" s="49" t="str">
        <f>"Question n° "&amp;A140&amp;" sans réponse …"</f>
        <v>Question n° 68 sans réponse …</v>
      </c>
    </row>
    <row r="141" spans="1:7" ht="60.4" customHeight="1" thickBot="1" x14ac:dyDescent="0.25">
      <c r="A141" s="62"/>
      <c r="B141" s="36" t="s">
        <v>163</v>
      </c>
      <c r="C141" s="69"/>
      <c r="D141" s="66"/>
    </row>
    <row r="142" spans="1:7" ht="60.4" customHeight="1" thickBot="1" x14ac:dyDescent="0.25">
      <c r="A142" s="61">
        <v>69</v>
      </c>
      <c r="B142" s="36" t="s">
        <v>164</v>
      </c>
      <c r="C142" s="67" t="s">
        <v>211</v>
      </c>
      <c r="D142" s="68"/>
      <c r="F142" s="49">
        <f>IF(C142&lt;&gt;"",1,0)</f>
        <v>1</v>
      </c>
      <c r="G142" s="49" t="str">
        <f>"Question n° "&amp;A142&amp;" sans réponse …"</f>
        <v>Question n° 69 sans réponse …</v>
      </c>
    </row>
    <row r="143" spans="1:7" ht="60.4" customHeight="1" thickBot="1" x14ac:dyDescent="0.25">
      <c r="A143" s="62"/>
      <c r="B143" s="36" t="s">
        <v>165</v>
      </c>
      <c r="C143" s="69"/>
      <c r="D143" s="66"/>
    </row>
    <row r="144" spans="1:7" ht="60.4" customHeight="1" thickBot="1" x14ac:dyDescent="0.25">
      <c r="A144" s="61">
        <v>70</v>
      </c>
      <c r="B144" s="36" t="s">
        <v>166</v>
      </c>
      <c r="C144" s="67" t="s">
        <v>211</v>
      </c>
      <c r="D144" s="68"/>
      <c r="F144" s="49">
        <f>IF(C144&lt;&gt;"",1,0)</f>
        <v>1</v>
      </c>
      <c r="G144" s="49" t="str">
        <f>"Question n° "&amp;A144&amp;" sans réponse …"</f>
        <v>Question n° 70 sans réponse …</v>
      </c>
    </row>
    <row r="145" spans="1:7" ht="60.4" customHeight="1" thickBot="1" x14ac:dyDescent="0.25">
      <c r="A145" s="62"/>
      <c r="B145" s="36" t="s">
        <v>167</v>
      </c>
      <c r="C145" s="69"/>
      <c r="D145" s="66"/>
    </row>
    <row r="146" spans="1:7" ht="60.4" customHeight="1" thickBot="1" x14ac:dyDescent="0.25">
      <c r="A146" s="61">
        <v>71</v>
      </c>
      <c r="B146" s="36" t="s">
        <v>168</v>
      </c>
      <c r="C146" s="67" t="s">
        <v>211</v>
      </c>
      <c r="D146" s="68"/>
      <c r="F146" s="49">
        <f>IF(C146&lt;&gt;"",1,0)</f>
        <v>1</v>
      </c>
      <c r="G146" s="49" t="str">
        <f>"Question n° "&amp;A146&amp;" sans réponse …"</f>
        <v>Question n° 71 sans réponse …</v>
      </c>
    </row>
    <row r="147" spans="1:7" ht="60.4" customHeight="1" thickBot="1" x14ac:dyDescent="0.25">
      <c r="A147" s="62"/>
      <c r="B147" s="36" t="s">
        <v>169</v>
      </c>
      <c r="C147" s="69"/>
      <c r="D147" s="66"/>
    </row>
    <row r="148" spans="1:7" ht="60.4" customHeight="1" thickBot="1" x14ac:dyDescent="0.25">
      <c r="A148" s="61">
        <v>72</v>
      </c>
      <c r="B148" s="36" t="s">
        <v>170</v>
      </c>
      <c r="C148" s="67" t="s">
        <v>211</v>
      </c>
      <c r="D148" s="68"/>
      <c r="F148" s="49">
        <f>IF(C148&lt;&gt;"",1,0)</f>
        <v>1</v>
      </c>
      <c r="G148" s="49" t="str">
        <f>"Question n° "&amp;A148&amp;" sans réponse …"</f>
        <v>Question n° 72 sans réponse …</v>
      </c>
    </row>
    <row r="149" spans="1:7" ht="60.4" customHeight="1" thickBot="1" x14ac:dyDescent="0.25">
      <c r="A149" s="62"/>
      <c r="B149" s="36" t="s">
        <v>171</v>
      </c>
      <c r="C149" s="69"/>
      <c r="D149" s="66"/>
    </row>
    <row r="150" spans="1:7" ht="60.4" customHeight="1" thickBot="1" x14ac:dyDescent="0.25">
      <c r="A150" s="61">
        <v>73</v>
      </c>
      <c r="B150" s="36" t="s">
        <v>172</v>
      </c>
      <c r="C150" s="67" t="s">
        <v>214</v>
      </c>
      <c r="D150" s="68"/>
      <c r="F150" s="49">
        <f>IF(C150&lt;&gt;"",1,0)</f>
        <v>1</v>
      </c>
      <c r="G150" s="49" t="str">
        <f>"Question n° "&amp;A150&amp;" sans réponse …"</f>
        <v>Question n° 73 sans réponse …</v>
      </c>
    </row>
    <row r="151" spans="1:7" ht="60.4" customHeight="1" thickBot="1" x14ac:dyDescent="0.25">
      <c r="A151" s="62"/>
      <c r="B151" s="36" t="s">
        <v>173</v>
      </c>
      <c r="C151" s="69"/>
      <c r="D151" s="66"/>
    </row>
    <row r="152" spans="1:7" ht="60.4" customHeight="1" thickBot="1" x14ac:dyDescent="0.25">
      <c r="A152" s="61">
        <v>74</v>
      </c>
      <c r="B152" s="35" t="s">
        <v>174</v>
      </c>
      <c r="C152" s="67" t="s">
        <v>214</v>
      </c>
      <c r="D152" s="68"/>
      <c r="F152" s="49">
        <f>IF(C152&lt;&gt;"",1,0)</f>
        <v>1</v>
      </c>
      <c r="G152" s="49" t="str">
        <f>"Question n° "&amp;A152&amp;" sans réponse …"</f>
        <v>Question n° 74 sans réponse …</v>
      </c>
    </row>
    <row r="153" spans="1:7" ht="60.4" customHeight="1" thickBot="1" x14ac:dyDescent="0.25">
      <c r="A153" s="62"/>
      <c r="B153" s="36" t="s">
        <v>175</v>
      </c>
      <c r="C153" s="69"/>
      <c r="D153" s="66"/>
    </row>
    <row r="154" spans="1:7" ht="60.4" customHeight="1" thickBot="1" x14ac:dyDescent="0.25">
      <c r="A154" s="61">
        <v>75</v>
      </c>
      <c r="B154" s="36" t="s">
        <v>176</v>
      </c>
      <c r="C154" s="67" t="s">
        <v>214</v>
      </c>
      <c r="D154" s="68"/>
      <c r="F154" s="49">
        <f>IF(C154&lt;&gt;"",1,0)</f>
        <v>1</v>
      </c>
      <c r="G154" s="49" t="str">
        <f>"Question n° "&amp;A154&amp;" sans réponse …"</f>
        <v>Question n° 75 sans réponse …</v>
      </c>
    </row>
    <row r="155" spans="1:7" ht="60.4" customHeight="1" thickBot="1" x14ac:dyDescent="0.25">
      <c r="A155" s="62"/>
      <c r="B155" s="36" t="s">
        <v>177</v>
      </c>
      <c r="C155" s="69"/>
      <c r="D155" s="66"/>
    </row>
    <row r="156" spans="1:7" ht="60.4" customHeight="1" thickBot="1" x14ac:dyDescent="0.25">
      <c r="A156" s="61">
        <v>76</v>
      </c>
      <c r="B156" s="36" t="s">
        <v>178</v>
      </c>
      <c r="C156" s="67" t="s">
        <v>214</v>
      </c>
      <c r="D156" s="68"/>
      <c r="F156" s="49">
        <f>IF(C156&lt;&gt;"",1,0)</f>
        <v>1</v>
      </c>
      <c r="G156" s="49" t="str">
        <f>"Question n° "&amp;A156&amp;" sans réponse …"</f>
        <v>Question n° 76 sans réponse …</v>
      </c>
    </row>
    <row r="157" spans="1:7" ht="60.4" customHeight="1" thickBot="1" x14ac:dyDescent="0.25">
      <c r="A157" s="62"/>
      <c r="B157" s="36" t="s">
        <v>179</v>
      </c>
      <c r="C157" s="69"/>
      <c r="D157" s="66"/>
    </row>
    <row r="158" spans="1:7" ht="60.4" customHeight="1" thickBot="1" x14ac:dyDescent="0.25">
      <c r="A158" s="61">
        <v>77</v>
      </c>
      <c r="B158" s="36" t="s">
        <v>180</v>
      </c>
      <c r="C158" s="67" t="s">
        <v>211</v>
      </c>
      <c r="D158" s="68"/>
      <c r="F158" s="49">
        <f>IF(C158&lt;&gt;"",1,0)</f>
        <v>1</v>
      </c>
      <c r="G158" s="49" t="str">
        <f>"Question n° "&amp;A158&amp;" sans réponse …"</f>
        <v>Question n° 77 sans réponse …</v>
      </c>
    </row>
    <row r="159" spans="1:7" ht="60.4" customHeight="1" thickBot="1" x14ac:dyDescent="0.25">
      <c r="A159" s="62"/>
      <c r="B159" s="36" t="s">
        <v>181</v>
      </c>
      <c r="C159" s="69"/>
      <c r="D159" s="66"/>
    </row>
    <row r="160" spans="1:7" ht="60.4" customHeight="1" thickBot="1" x14ac:dyDescent="0.25">
      <c r="A160" s="61">
        <v>78</v>
      </c>
      <c r="B160" s="36" t="s">
        <v>182</v>
      </c>
      <c r="C160" s="67" t="s">
        <v>214</v>
      </c>
      <c r="D160" s="68"/>
      <c r="F160" s="49">
        <f>IF(C160&lt;&gt;"",1,0)</f>
        <v>1</v>
      </c>
      <c r="G160" s="49" t="str">
        <f>"Question n° "&amp;A160&amp;" sans réponse …"</f>
        <v>Question n° 78 sans réponse …</v>
      </c>
    </row>
    <row r="161" spans="1:7" ht="60.4" customHeight="1" thickBot="1" x14ac:dyDescent="0.25">
      <c r="A161" s="62"/>
      <c r="B161" s="36" t="s">
        <v>183</v>
      </c>
      <c r="C161" s="69"/>
      <c r="D161" s="66"/>
    </row>
    <row r="162" spans="1:7" ht="60.4" customHeight="1" thickBot="1" x14ac:dyDescent="0.25">
      <c r="A162" s="61">
        <v>79</v>
      </c>
      <c r="B162" s="35" t="s">
        <v>184</v>
      </c>
      <c r="C162" s="67" t="s">
        <v>214</v>
      </c>
      <c r="D162" s="68"/>
      <c r="F162" s="49">
        <f>IF(C162&lt;&gt;"",1,0)</f>
        <v>1</v>
      </c>
      <c r="G162" s="49" t="str">
        <f>"Question n° "&amp;A162&amp;" sans réponse …"</f>
        <v>Question n° 79 sans réponse …</v>
      </c>
    </row>
    <row r="163" spans="1:7" ht="60.4" customHeight="1" thickBot="1" x14ac:dyDescent="0.25">
      <c r="A163" s="62"/>
      <c r="B163" s="36" t="s">
        <v>185</v>
      </c>
      <c r="C163" s="69"/>
      <c r="D163" s="66"/>
    </row>
    <row r="164" spans="1:7" ht="60.4" customHeight="1" thickBot="1" x14ac:dyDescent="0.25">
      <c r="A164" s="61">
        <v>80</v>
      </c>
      <c r="B164" s="36" t="s">
        <v>186</v>
      </c>
      <c r="C164" s="67" t="s">
        <v>214</v>
      </c>
      <c r="D164" s="68"/>
      <c r="F164" s="49">
        <f>IF(C164&lt;&gt;"",1,0)</f>
        <v>1</v>
      </c>
      <c r="G164" s="49" t="str">
        <f>"Question n° "&amp;A164&amp;" sans réponse …"</f>
        <v>Question n° 80 sans réponse …</v>
      </c>
    </row>
    <row r="165" spans="1:7" ht="60.4" customHeight="1" thickBot="1" x14ac:dyDescent="0.25">
      <c r="A165" s="62"/>
      <c r="B165" s="36" t="s">
        <v>187</v>
      </c>
      <c r="C165" s="69"/>
      <c r="D165" s="66"/>
    </row>
    <row r="166" spans="1:7" ht="60.4" customHeight="1" thickBot="1" x14ac:dyDescent="0.25">
      <c r="A166" s="61">
        <v>81</v>
      </c>
      <c r="B166" s="36" t="s">
        <v>188</v>
      </c>
      <c r="C166" s="67" t="s">
        <v>214</v>
      </c>
      <c r="D166" s="68"/>
      <c r="F166" s="49">
        <f>IF(C166&lt;&gt;"",1,0)</f>
        <v>1</v>
      </c>
      <c r="G166" s="49" t="str">
        <f>"Question n° "&amp;A166&amp;" sans réponse …"</f>
        <v>Question n° 81 sans réponse …</v>
      </c>
    </row>
    <row r="167" spans="1:7" ht="60.4" customHeight="1" thickBot="1" x14ac:dyDescent="0.25">
      <c r="A167" s="62"/>
      <c r="B167" s="36" t="s">
        <v>189</v>
      </c>
      <c r="C167" s="69"/>
      <c r="D167" s="66"/>
    </row>
    <row r="168" spans="1:7" ht="60.4" customHeight="1" thickBot="1" x14ac:dyDescent="0.25">
      <c r="A168" s="61">
        <v>82</v>
      </c>
      <c r="B168" s="36" t="s">
        <v>190</v>
      </c>
      <c r="C168" s="67" t="s">
        <v>211</v>
      </c>
      <c r="D168" s="68"/>
      <c r="F168" s="49">
        <f>IF(C168&lt;&gt;"",1,0)</f>
        <v>1</v>
      </c>
      <c r="G168" s="49" t="str">
        <f>"Question n° "&amp;A168&amp;" sans réponse …"</f>
        <v>Question n° 82 sans réponse …</v>
      </c>
    </row>
    <row r="169" spans="1:7" ht="60.4" customHeight="1" thickBot="1" x14ac:dyDescent="0.25">
      <c r="A169" s="62"/>
      <c r="B169" s="36" t="s">
        <v>191</v>
      </c>
      <c r="C169" s="69"/>
      <c r="D169" s="66"/>
    </row>
    <row r="170" spans="1:7" ht="60.4" customHeight="1" thickBot="1" x14ac:dyDescent="0.25">
      <c r="A170" s="61">
        <v>83</v>
      </c>
      <c r="B170" s="36" t="s">
        <v>192</v>
      </c>
      <c r="C170" s="67" t="s">
        <v>214</v>
      </c>
      <c r="D170" s="68"/>
      <c r="F170" s="49">
        <f>IF(C170&lt;&gt;"",1,0)</f>
        <v>1</v>
      </c>
      <c r="G170" s="49" t="str">
        <f>"Question n° "&amp;A170&amp;" sans réponse …"</f>
        <v>Question n° 83 sans réponse …</v>
      </c>
    </row>
    <row r="171" spans="1:7" ht="60.4" customHeight="1" thickBot="1" x14ac:dyDescent="0.25">
      <c r="A171" s="62"/>
      <c r="B171" s="36" t="s">
        <v>193</v>
      </c>
      <c r="C171" s="69"/>
      <c r="D171" s="66"/>
    </row>
    <row r="172" spans="1:7" ht="60.4" customHeight="1" thickBot="1" x14ac:dyDescent="0.25">
      <c r="A172" s="61">
        <v>84</v>
      </c>
      <c r="B172" s="36" t="s">
        <v>194</v>
      </c>
      <c r="C172" s="67" t="s">
        <v>211</v>
      </c>
      <c r="D172" s="68"/>
      <c r="F172" s="49">
        <f>IF(C172&lt;&gt;"",1,0)</f>
        <v>1</v>
      </c>
      <c r="G172" s="49" t="str">
        <f>"Question n° "&amp;A172&amp;" sans réponse …"</f>
        <v>Question n° 84 sans réponse …</v>
      </c>
    </row>
    <row r="173" spans="1:7" ht="60.4" customHeight="1" thickBot="1" x14ac:dyDescent="0.25">
      <c r="A173" s="62"/>
      <c r="B173" s="36" t="s">
        <v>195</v>
      </c>
      <c r="C173" s="69"/>
      <c r="D173" s="66"/>
    </row>
    <row r="174" spans="1:7" ht="60.4" customHeight="1" thickBot="1" x14ac:dyDescent="0.25">
      <c r="A174" s="61">
        <v>85</v>
      </c>
      <c r="B174" s="35" t="s">
        <v>196</v>
      </c>
      <c r="C174" s="67" t="s">
        <v>211</v>
      </c>
      <c r="D174" s="68"/>
      <c r="F174" s="49">
        <f>IF(C174&lt;&gt;"",1,0)</f>
        <v>1</v>
      </c>
      <c r="G174" s="49" t="str">
        <f>"Question n° "&amp;A174&amp;" sans réponse …"</f>
        <v>Question n° 85 sans réponse …</v>
      </c>
    </row>
    <row r="175" spans="1:7" ht="60.4" customHeight="1" thickBot="1" x14ac:dyDescent="0.25">
      <c r="A175" s="62"/>
      <c r="B175" s="36" t="s">
        <v>197</v>
      </c>
      <c r="C175" s="69"/>
      <c r="D175" s="66"/>
    </row>
    <row r="176" spans="1:7" ht="60.4" customHeight="1" thickBot="1" x14ac:dyDescent="0.25">
      <c r="A176" s="61">
        <v>86</v>
      </c>
      <c r="B176" s="36" t="s">
        <v>198</v>
      </c>
      <c r="C176" s="67" t="s">
        <v>211</v>
      </c>
      <c r="D176" s="68"/>
      <c r="F176" s="49">
        <f>IF(C176&lt;&gt;"",1,0)</f>
        <v>1</v>
      </c>
      <c r="G176" s="49" t="str">
        <f>"Question n° "&amp;A176&amp;" sans réponse …"</f>
        <v>Question n° 86 sans réponse …</v>
      </c>
    </row>
    <row r="177" spans="1:7" ht="60.4" customHeight="1" thickBot="1" x14ac:dyDescent="0.25">
      <c r="A177" s="62"/>
      <c r="B177" s="36" t="s">
        <v>199</v>
      </c>
      <c r="C177" s="69"/>
      <c r="D177" s="66"/>
    </row>
    <row r="178" spans="1:7" ht="60.4" customHeight="1" thickBot="1" x14ac:dyDescent="0.25">
      <c r="A178" s="61">
        <v>87</v>
      </c>
      <c r="B178" s="37" t="s">
        <v>200</v>
      </c>
      <c r="C178" s="67" t="s">
        <v>211</v>
      </c>
      <c r="D178" s="68"/>
      <c r="F178" s="49">
        <f>IF(C178&lt;&gt;"",1,0)</f>
        <v>1</v>
      </c>
      <c r="G178" s="49" t="str">
        <f>"Question n° "&amp;A178&amp;" sans réponse …"</f>
        <v>Question n° 87 sans réponse …</v>
      </c>
    </row>
    <row r="179" spans="1:7" ht="60.4" customHeight="1" thickBot="1" x14ac:dyDescent="0.25">
      <c r="A179" s="62"/>
      <c r="B179" s="37" t="s">
        <v>201</v>
      </c>
      <c r="C179" s="69"/>
      <c r="D179" s="66"/>
    </row>
    <row r="180" spans="1:7" ht="60.4" customHeight="1" thickBot="1" x14ac:dyDescent="0.25">
      <c r="A180" s="61">
        <v>88</v>
      </c>
      <c r="B180" s="37" t="s">
        <v>202</v>
      </c>
      <c r="C180" s="67" t="s">
        <v>211</v>
      </c>
      <c r="D180" s="68"/>
      <c r="F180" s="49">
        <f>IF(C180&lt;&gt;"",1,0)</f>
        <v>1</v>
      </c>
      <c r="G180" s="49" t="str">
        <f>"Question n° "&amp;A180&amp;" sans réponse …"</f>
        <v>Question n° 88 sans réponse …</v>
      </c>
    </row>
    <row r="181" spans="1:7" ht="60.4" customHeight="1" thickBot="1" x14ac:dyDescent="0.25">
      <c r="A181" s="62"/>
      <c r="B181" s="37" t="s">
        <v>203</v>
      </c>
      <c r="C181" s="69"/>
      <c r="D181" s="66"/>
    </row>
    <row r="182" spans="1:7" ht="60.4" customHeight="1" thickBot="1" x14ac:dyDescent="0.25">
      <c r="A182" s="61">
        <v>89</v>
      </c>
      <c r="B182" s="37" t="s">
        <v>204</v>
      </c>
      <c r="C182" s="67" t="s">
        <v>211</v>
      </c>
      <c r="D182" s="68"/>
      <c r="F182" s="49">
        <f>IF(C182&lt;&gt;"",1,0)</f>
        <v>1</v>
      </c>
      <c r="G182" s="49" t="str">
        <f>"Question n° "&amp;A182&amp;" sans réponse …"</f>
        <v>Question n° 89 sans réponse …</v>
      </c>
    </row>
    <row r="183" spans="1:7" ht="60.4" customHeight="1" thickBot="1" x14ac:dyDescent="0.25">
      <c r="A183" s="62"/>
      <c r="B183" s="37" t="s">
        <v>205</v>
      </c>
      <c r="C183" s="69"/>
      <c r="D183" s="66"/>
    </row>
    <row r="184" spans="1:7" ht="60.4" customHeight="1" thickBot="1" x14ac:dyDescent="0.25">
      <c r="A184" s="61">
        <v>90</v>
      </c>
      <c r="B184" s="37" t="s">
        <v>206</v>
      </c>
      <c r="C184" s="67" t="s">
        <v>211</v>
      </c>
      <c r="D184" s="68"/>
      <c r="F184" s="49">
        <f>IF(C184&lt;&gt;"",1,0)</f>
        <v>1</v>
      </c>
      <c r="G184" s="49" t="str">
        <f>"Question n° "&amp;A184&amp;" sans réponse …"</f>
        <v>Question n° 90 sans réponse …</v>
      </c>
    </row>
    <row r="185" spans="1:7" ht="60.4" customHeight="1" thickBot="1" x14ac:dyDescent="0.25">
      <c r="A185" s="62"/>
      <c r="B185" s="37" t="s">
        <v>207</v>
      </c>
      <c r="C185" s="69"/>
      <c r="D185" s="66"/>
    </row>
  </sheetData>
  <mergeCells count="184">
    <mergeCell ref="C5:D5"/>
    <mergeCell ref="C176:D177"/>
    <mergeCell ref="C178:D179"/>
    <mergeCell ref="C180:D181"/>
    <mergeCell ref="C182:D183"/>
    <mergeCell ref="C184:D185"/>
    <mergeCell ref="C166:D167"/>
    <mergeCell ref="C168:D169"/>
    <mergeCell ref="C170:D171"/>
    <mergeCell ref="C172:D173"/>
    <mergeCell ref="C174:D175"/>
    <mergeCell ref="C156:D157"/>
    <mergeCell ref="C158:D159"/>
    <mergeCell ref="C160:D161"/>
    <mergeCell ref="C162:D163"/>
    <mergeCell ref="C164:D165"/>
    <mergeCell ref="C146:D147"/>
    <mergeCell ref="C148:D149"/>
    <mergeCell ref="C150:D151"/>
    <mergeCell ref="C152:D153"/>
    <mergeCell ref="C154:D155"/>
    <mergeCell ref="C136:D137"/>
    <mergeCell ref="C138:D139"/>
    <mergeCell ref="C140:D141"/>
    <mergeCell ref="C142:D143"/>
    <mergeCell ref="C144:D145"/>
    <mergeCell ref="C126:D127"/>
    <mergeCell ref="C128:D129"/>
    <mergeCell ref="C130:D131"/>
    <mergeCell ref="C132:D133"/>
    <mergeCell ref="C134:D135"/>
    <mergeCell ref="C116:D117"/>
    <mergeCell ref="C118:D119"/>
    <mergeCell ref="C120:D121"/>
    <mergeCell ref="C122:D123"/>
    <mergeCell ref="C124:D125"/>
    <mergeCell ref="C106:D107"/>
    <mergeCell ref="C108:D109"/>
    <mergeCell ref="C110:D111"/>
    <mergeCell ref="C112:D113"/>
    <mergeCell ref="C114:D115"/>
    <mergeCell ref="C96:D97"/>
    <mergeCell ref="C98:D99"/>
    <mergeCell ref="C100:D101"/>
    <mergeCell ref="C102:D103"/>
    <mergeCell ref="C104:D105"/>
    <mergeCell ref="C86:D87"/>
    <mergeCell ref="C88:D89"/>
    <mergeCell ref="C90:D91"/>
    <mergeCell ref="C92:D93"/>
    <mergeCell ref="C94:D95"/>
    <mergeCell ref="C76:D77"/>
    <mergeCell ref="C78:D79"/>
    <mergeCell ref="C80:D81"/>
    <mergeCell ref="C82:D83"/>
    <mergeCell ref="C84:D85"/>
    <mergeCell ref="C66:D67"/>
    <mergeCell ref="C68:D69"/>
    <mergeCell ref="C70:D71"/>
    <mergeCell ref="C72:D73"/>
    <mergeCell ref="C74:D75"/>
    <mergeCell ref="C56:D57"/>
    <mergeCell ref="C58:D59"/>
    <mergeCell ref="C60:D61"/>
    <mergeCell ref="C62:D63"/>
    <mergeCell ref="C64:D65"/>
    <mergeCell ref="C48:D49"/>
    <mergeCell ref="C50:D51"/>
    <mergeCell ref="C52:D53"/>
    <mergeCell ref="C54:D55"/>
    <mergeCell ref="C36:D37"/>
    <mergeCell ref="C38:D39"/>
    <mergeCell ref="C40:D41"/>
    <mergeCell ref="C42:D43"/>
    <mergeCell ref="C44:D45"/>
    <mergeCell ref="C30:D31"/>
    <mergeCell ref="C32:D33"/>
    <mergeCell ref="C34:D35"/>
    <mergeCell ref="C16:D17"/>
    <mergeCell ref="C18:D19"/>
    <mergeCell ref="C20:D21"/>
    <mergeCell ref="C22:D23"/>
    <mergeCell ref="C24:D25"/>
    <mergeCell ref="C46:D47"/>
    <mergeCell ref="C6:D7"/>
    <mergeCell ref="C8:D9"/>
    <mergeCell ref="C10:D11"/>
    <mergeCell ref="C12:D13"/>
    <mergeCell ref="C14:D15"/>
    <mergeCell ref="A28:A29"/>
    <mergeCell ref="A6:A7"/>
    <mergeCell ref="A8:A9"/>
    <mergeCell ref="A10:A11"/>
    <mergeCell ref="A12:A13"/>
    <mergeCell ref="A14:A15"/>
    <mergeCell ref="A16:A17"/>
    <mergeCell ref="A18:A19"/>
    <mergeCell ref="A20:A21"/>
    <mergeCell ref="A22:A23"/>
    <mergeCell ref="A24:A25"/>
    <mergeCell ref="A26:A27"/>
    <mergeCell ref="C26:D27"/>
    <mergeCell ref="C28:D29"/>
    <mergeCell ref="A52:A53"/>
    <mergeCell ref="A30:A31"/>
    <mergeCell ref="A32:A33"/>
    <mergeCell ref="A34:A35"/>
    <mergeCell ref="A36:A37"/>
    <mergeCell ref="A38:A39"/>
    <mergeCell ref="A40:A41"/>
    <mergeCell ref="A42:A43"/>
    <mergeCell ref="A44:A45"/>
    <mergeCell ref="A46:A47"/>
    <mergeCell ref="A48:A49"/>
    <mergeCell ref="A50:A51"/>
    <mergeCell ref="A76:A77"/>
    <mergeCell ref="A54:A55"/>
    <mergeCell ref="A56:A57"/>
    <mergeCell ref="A58:A59"/>
    <mergeCell ref="A60:A61"/>
    <mergeCell ref="A62:A63"/>
    <mergeCell ref="A64:A65"/>
    <mergeCell ref="A66:A67"/>
    <mergeCell ref="A68:A69"/>
    <mergeCell ref="A70:A71"/>
    <mergeCell ref="A72:A73"/>
    <mergeCell ref="A74:A75"/>
    <mergeCell ref="A100:A101"/>
    <mergeCell ref="A78:A79"/>
    <mergeCell ref="A80:A81"/>
    <mergeCell ref="A82:A83"/>
    <mergeCell ref="A84:A85"/>
    <mergeCell ref="A86:A87"/>
    <mergeCell ref="A88:A89"/>
    <mergeCell ref="A90:A91"/>
    <mergeCell ref="A92:A93"/>
    <mergeCell ref="A94:A95"/>
    <mergeCell ref="A96:A97"/>
    <mergeCell ref="A98:A99"/>
    <mergeCell ref="A124:A125"/>
    <mergeCell ref="A102:A103"/>
    <mergeCell ref="A104:A105"/>
    <mergeCell ref="A106:A107"/>
    <mergeCell ref="A108:A109"/>
    <mergeCell ref="A110:A111"/>
    <mergeCell ref="A112:A113"/>
    <mergeCell ref="A114:A115"/>
    <mergeCell ref="A116:A117"/>
    <mergeCell ref="A118:A119"/>
    <mergeCell ref="A120:A121"/>
    <mergeCell ref="A122:A123"/>
    <mergeCell ref="A136:A137"/>
    <mergeCell ref="A182:A183"/>
    <mergeCell ref="A184:A185"/>
    <mergeCell ref="A162:A163"/>
    <mergeCell ref="A164:A165"/>
    <mergeCell ref="A166:A167"/>
    <mergeCell ref="A168:A169"/>
    <mergeCell ref="A170:A171"/>
    <mergeCell ref="A172:A173"/>
    <mergeCell ref="A1:B1"/>
    <mergeCell ref="C1:D1"/>
    <mergeCell ref="A5:B5"/>
    <mergeCell ref="A174:A175"/>
    <mergeCell ref="A176:A177"/>
    <mergeCell ref="A178:A179"/>
    <mergeCell ref="A180:A181"/>
    <mergeCell ref="A150:A151"/>
    <mergeCell ref="A152:A153"/>
    <mergeCell ref="A154:A155"/>
    <mergeCell ref="A156:A157"/>
    <mergeCell ref="A158:A159"/>
    <mergeCell ref="A160:A161"/>
    <mergeCell ref="A138:A139"/>
    <mergeCell ref="A140:A141"/>
    <mergeCell ref="A142:A143"/>
    <mergeCell ref="A144:A145"/>
    <mergeCell ref="A146:A147"/>
    <mergeCell ref="A148:A149"/>
    <mergeCell ref="A126:A127"/>
    <mergeCell ref="A128:A129"/>
    <mergeCell ref="A130:A131"/>
    <mergeCell ref="A132:A133"/>
    <mergeCell ref="A134:A135"/>
  </mergeCells>
  <conditionalFormatting sqref="C1:D1">
    <cfRule type="expression" dxfId="1" priority="1">
      <formula>C1&lt;&gt;""</formula>
    </cfRule>
    <cfRule type="expression" dxfId="0" priority="2">
      <formula>C1=""</formula>
    </cfRule>
  </conditionalFormatting>
  <dataValidations count="1">
    <dataValidation type="list" allowBlank="1" showInputMessage="1" showErrorMessage="1" sqref="C6:D185" xr:uid="{8A8DB879-9572-4108-8FCC-46F3938674F7}">
      <formula1>"a,b"</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19"/>
  <sheetViews>
    <sheetView zoomScaleNormal="100" workbookViewId="0">
      <selection activeCell="E4" sqref="E4"/>
    </sheetView>
  </sheetViews>
  <sheetFormatPr baseColWidth="10" defaultRowHeight="12.75" x14ac:dyDescent="0.2"/>
  <cols>
    <col min="2" max="21" width="5.28515625" customWidth="1"/>
    <col min="22" max="23" width="10.5703125" customWidth="1"/>
    <col min="24" max="24" width="4" customWidth="1"/>
    <col min="25" max="25" width="16.7109375" customWidth="1"/>
  </cols>
  <sheetData>
    <row r="1" spans="1:25" ht="42.75" customHeight="1" x14ac:dyDescent="0.2">
      <c r="B1" s="78" t="s">
        <v>26</v>
      </c>
      <c r="C1" s="78"/>
      <c r="D1" s="78"/>
      <c r="E1" s="78"/>
      <c r="F1" s="78"/>
      <c r="G1" s="78"/>
      <c r="H1" s="78"/>
      <c r="I1" s="78"/>
      <c r="J1" s="78"/>
      <c r="K1" s="78"/>
      <c r="L1" s="78"/>
      <c r="M1" s="78"/>
      <c r="N1" s="78"/>
      <c r="O1" s="78"/>
      <c r="P1" s="78"/>
      <c r="Q1" s="78"/>
      <c r="R1" s="78"/>
      <c r="S1" s="78"/>
      <c r="T1" s="78"/>
      <c r="U1" s="78"/>
      <c r="V1" s="78"/>
      <c r="W1" s="78"/>
      <c r="X1" s="78"/>
      <c r="Y1" s="78"/>
    </row>
    <row r="2" spans="1:25" s="3" customFormat="1" ht="42.75" customHeight="1" thickBot="1" x14ac:dyDescent="0.25">
      <c r="B2" s="5" t="s">
        <v>0</v>
      </c>
      <c r="C2" s="5"/>
      <c r="D2" s="4"/>
      <c r="E2" s="4"/>
      <c r="F2" s="83" t="str">
        <f>IF(AND(TEST!B2&lt;&gt;"",TEST!B3&lt;&gt;""),TEST!B2&amp; " "&amp;TEST!B3,"")</f>
        <v>DUMAS FRANK</v>
      </c>
      <c r="G2" s="83"/>
      <c r="H2" s="83"/>
      <c r="I2" s="83"/>
      <c r="J2" s="83"/>
      <c r="K2" s="83"/>
      <c r="L2" s="5" t="s">
        <v>1</v>
      </c>
      <c r="M2" s="5"/>
      <c r="N2" s="84">
        <f>IF(TEST!B4=0,"",TEST!B4)</f>
        <v>44957</v>
      </c>
      <c r="O2" s="83"/>
      <c r="P2" s="83"/>
      <c r="Q2" s="83"/>
      <c r="Y2" s="6"/>
    </row>
    <row r="3" spans="1:25" ht="36.75" customHeight="1" x14ac:dyDescent="0.2">
      <c r="A3" s="1"/>
      <c r="B3" s="73" t="s">
        <v>2</v>
      </c>
      <c r="C3" s="74"/>
      <c r="D3" s="76" t="s">
        <v>3</v>
      </c>
      <c r="E3" s="77"/>
      <c r="F3" s="75" t="s">
        <v>4</v>
      </c>
      <c r="G3" s="74"/>
      <c r="H3" s="76" t="s">
        <v>5</v>
      </c>
      <c r="I3" s="77"/>
      <c r="J3" s="75" t="s">
        <v>6</v>
      </c>
      <c r="K3" s="74"/>
      <c r="L3" s="76" t="s">
        <v>7</v>
      </c>
      <c r="M3" s="77"/>
      <c r="N3" s="75" t="s">
        <v>8</v>
      </c>
      <c r="O3" s="74"/>
      <c r="P3" s="76" t="s">
        <v>9</v>
      </c>
      <c r="Q3" s="77"/>
      <c r="R3" s="75" t="s">
        <v>10</v>
      </c>
      <c r="S3" s="74"/>
      <c r="T3" s="76" t="s">
        <v>11</v>
      </c>
      <c r="U3" s="86"/>
      <c r="V3" s="17" t="s">
        <v>12</v>
      </c>
      <c r="W3" s="19" t="s">
        <v>25</v>
      </c>
      <c r="X3" s="20"/>
      <c r="Y3" s="21" t="s">
        <v>13</v>
      </c>
    </row>
    <row r="4" spans="1:25" s="2" customFormat="1" ht="36.75" customHeight="1" x14ac:dyDescent="0.2">
      <c r="B4" s="85"/>
      <c r="C4" s="80"/>
      <c r="D4" s="8">
        <v>1</v>
      </c>
      <c r="E4" s="7" t="str">
        <f>IF(VLOOKUP(D4,TEST!$A$6:$D$185,3,FALSE)=0,"",VLOOKUP(D4,TEST!$A$6:$D$185,3,FALSE))</f>
        <v>a</v>
      </c>
      <c r="F4" s="8">
        <v>2</v>
      </c>
      <c r="G4" s="7" t="str">
        <f>IF(VLOOKUP(F4,TEST!$A$6:$D$185,3,FALSE)=0,"",VLOOKUP(F4,TEST!$A$6:$D$185,3,FALSE))</f>
        <v>b</v>
      </c>
      <c r="H4" s="8">
        <v>3</v>
      </c>
      <c r="I4" s="7" t="str">
        <f>IF(VLOOKUP(H4,TEST!$A$6:$D$185,3,FALSE)=0,"",VLOOKUP(H4,TEST!$A$6:$D$185,3,FALSE))</f>
        <v>a</v>
      </c>
      <c r="J4" s="8">
        <v>4</v>
      </c>
      <c r="K4" s="7" t="str">
        <f>IF(VLOOKUP(J4,TEST!$A$6:$D$185,3,FALSE)=0,"",VLOOKUP(J4,TEST!$A$6:$D$185,3,FALSE))</f>
        <v>a</v>
      </c>
      <c r="L4" s="8">
        <v>5</v>
      </c>
      <c r="M4" s="7" t="str">
        <f>IF(VLOOKUP(L4,TEST!$A$6:$D$185,3,FALSE)=0,"",VLOOKUP(L4,TEST!$A$6:$D$185,3,FALSE))</f>
        <v>b</v>
      </c>
      <c r="N4" s="8">
        <v>6</v>
      </c>
      <c r="O4" s="7" t="str">
        <f>IF(VLOOKUP(N4,TEST!$A$6:$D$185,3,FALSE)=0,"",VLOOKUP(N4,TEST!$A$6:$D$185,3,FALSE))</f>
        <v>a</v>
      </c>
      <c r="P4" s="8">
        <v>7</v>
      </c>
      <c r="Q4" s="7" t="str">
        <f>IF(VLOOKUP(P4,TEST!$A$6:$D$185,3,FALSE)=0,"",VLOOKUP(P4,TEST!$A$6:$D$185,3,FALSE))</f>
        <v>a</v>
      </c>
      <c r="R4" s="8">
        <v>8</v>
      </c>
      <c r="S4" s="7" t="str">
        <f>IF(VLOOKUP(R4,TEST!$A$6:$D$185,3,FALSE)=0,"",VLOOKUP(R4,TEST!$A$6:$D$185,3,FALSE))</f>
        <v>b</v>
      </c>
      <c r="T4" s="8">
        <v>9</v>
      </c>
      <c r="U4" s="10" t="str">
        <f>IF(VLOOKUP(T4,TEST!$A$6:$D$185,3,FALSE)=0,"",VLOOKUP(T4,TEST!$A$6:$D$185,3,FALSE))</f>
        <v>b</v>
      </c>
      <c r="V4" s="18">
        <f>COUNTIF(B4:U4,"b")</f>
        <v>4</v>
      </c>
      <c r="W4" s="18">
        <f>V4+C14+1</f>
        <v>12</v>
      </c>
      <c r="X4" s="22" t="s">
        <v>2</v>
      </c>
      <c r="Y4" s="23" t="s">
        <v>14</v>
      </c>
    </row>
    <row r="5" spans="1:25" s="2" customFormat="1" ht="36.75" customHeight="1" x14ac:dyDescent="0.2">
      <c r="B5" s="11">
        <v>10</v>
      </c>
      <c r="C5" s="40" t="str">
        <f>IF(VLOOKUP(B5,TEST!$A$6:$D$185,3,FALSE)=0,"",VLOOKUP(B5,TEST!$A$6:$D$185,3,FALSE))</f>
        <v>a</v>
      </c>
      <c r="D5" s="79"/>
      <c r="E5" s="80"/>
      <c r="F5" s="8">
        <v>11</v>
      </c>
      <c r="G5" s="7" t="str">
        <f>IF(VLOOKUP(F5,TEST!$A$6:$D$185,3,FALSE)=0,"",VLOOKUP(F5,TEST!$A$6:$D$185,3,FALSE))</f>
        <v>a</v>
      </c>
      <c r="H5" s="8">
        <v>12</v>
      </c>
      <c r="I5" s="7" t="str">
        <f>IF(VLOOKUP(H5,TEST!$A$6:$D$185,3,FALSE)=0,"",VLOOKUP(H5,TEST!$A$6:$D$185,3,FALSE))</f>
        <v>b</v>
      </c>
      <c r="J5" s="8">
        <v>13</v>
      </c>
      <c r="K5" s="7" t="str">
        <f>IF(VLOOKUP(J5,TEST!$A$6:$D$185,3,FALSE)=0,"",VLOOKUP(J5,TEST!$A$6:$D$185,3,FALSE))</f>
        <v>a</v>
      </c>
      <c r="L5" s="8">
        <v>14</v>
      </c>
      <c r="M5" s="7" t="str">
        <f>IF(VLOOKUP(L5,TEST!$A$6:$D$185,3,FALSE)=0,"",VLOOKUP(L5,TEST!$A$6:$D$185,3,FALSE))</f>
        <v>b</v>
      </c>
      <c r="N5" s="8">
        <v>15</v>
      </c>
      <c r="O5" s="7" t="str">
        <f>IF(VLOOKUP(N5,TEST!$A$6:$D$185,3,FALSE)=0,"",VLOOKUP(N5,TEST!$A$6:$D$185,3,FALSE))</f>
        <v>a</v>
      </c>
      <c r="P5" s="8">
        <v>16</v>
      </c>
      <c r="Q5" s="7" t="str">
        <f>IF(VLOOKUP(P5,TEST!$A$6:$D$185,3,FALSE)=0,"",VLOOKUP(P5,TEST!$A$6:$D$185,3,FALSE))</f>
        <v>a</v>
      </c>
      <c r="R5" s="8">
        <v>17</v>
      </c>
      <c r="S5" s="7" t="str">
        <f>IF(VLOOKUP(R5,TEST!$A$6:$D$185,3,FALSE)=0,"",VLOOKUP(R5,TEST!$A$6:$D$185,3,FALSE))</f>
        <v>a</v>
      </c>
      <c r="T5" s="8">
        <v>18</v>
      </c>
      <c r="U5" s="10" t="str">
        <f>IF(VLOOKUP(T5,TEST!$A$6:$D$185,3,FALSE)=0,"",VLOOKUP(T5,TEST!$A$6:$D$185,3,FALSE))</f>
        <v>b</v>
      </c>
      <c r="V5" s="18">
        <f t="shared" ref="V5:V13" si="0">COUNTIF(B5:U5,"b")</f>
        <v>3</v>
      </c>
      <c r="W5" s="18">
        <f>V5+E14+1</f>
        <v>6</v>
      </c>
      <c r="X5" s="24" t="s">
        <v>3</v>
      </c>
      <c r="Y5" s="25" t="s">
        <v>15</v>
      </c>
    </row>
    <row r="6" spans="1:25" s="2" customFormat="1" ht="36.75" customHeight="1" x14ac:dyDescent="0.2">
      <c r="B6" s="11">
        <v>19</v>
      </c>
      <c r="C6" s="7" t="str">
        <f>IF(VLOOKUP(B6,TEST!$A$6:$D$185,3,FALSE)=0,"",VLOOKUP(B6,TEST!$A$6:$D$185,3,FALSE))</f>
        <v>a</v>
      </c>
      <c r="D6" s="8">
        <v>20</v>
      </c>
      <c r="E6" s="7" t="str">
        <f>IF(VLOOKUP(D6,TEST!$A$6:$D$185,3,FALSE)=0,"",VLOOKUP(D6,TEST!$A$6:$D$185,3,FALSE))</f>
        <v>b</v>
      </c>
      <c r="F6" s="79"/>
      <c r="G6" s="80"/>
      <c r="H6" s="8">
        <v>21</v>
      </c>
      <c r="I6" s="7" t="str">
        <f>IF(VLOOKUP(H6,TEST!$A$6:$D$185,3,FALSE)=0,"",VLOOKUP(H6,TEST!$A$6:$D$185,3,FALSE))</f>
        <v>b</v>
      </c>
      <c r="J6" s="8">
        <v>22</v>
      </c>
      <c r="K6" s="7" t="str">
        <f>IF(VLOOKUP(J6,TEST!$A$6:$D$185,3,FALSE)=0,"",VLOOKUP(J6,TEST!$A$6:$D$185,3,FALSE))</f>
        <v>b</v>
      </c>
      <c r="L6" s="8">
        <v>23</v>
      </c>
      <c r="M6" s="7" t="str">
        <f>IF(VLOOKUP(L6,TEST!$A$6:$D$185,3,FALSE)=0,"",VLOOKUP(L6,TEST!$A$6:$D$185,3,FALSE))</f>
        <v>b</v>
      </c>
      <c r="N6" s="8">
        <v>24</v>
      </c>
      <c r="O6" s="7" t="str">
        <f>IF(VLOOKUP(N6,TEST!$A$6:$D$185,3,FALSE)=0,"",VLOOKUP(N6,TEST!$A$6:$D$185,3,FALSE))</f>
        <v>a</v>
      </c>
      <c r="P6" s="8">
        <v>25</v>
      </c>
      <c r="Q6" s="7" t="str">
        <f>IF(VLOOKUP(P6,TEST!$A$6:$D$185,3,FALSE)=0,"",VLOOKUP(P6,TEST!$A$6:$D$185,3,FALSE))</f>
        <v>b</v>
      </c>
      <c r="R6" s="8">
        <v>26</v>
      </c>
      <c r="S6" s="7" t="str">
        <f>IF(VLOOKUP(R6,TEST!$A$6:$D$185,3,FALSE)=0,"",VLOOKUP(R6,TEST!$A$6:$D$185,3,FALSE))</f>
        <v>a</v>
      </c>
      <c r="T6" s="8">
        <v>27</v>
      </c>
      <c r="U6" s="10" t="str">
        <f>IF(VLOOKUP(T6,TEST!$A$6:$D$185,3,FALSE)=0,"",VLOOKUP(T6,TEST!$A$6:$D$185,3,FALSE))</f>
        <v>b</v>
      </c>
      <c r="V6" s="18">
        <f t="shared" si="0"/>
        <v>6</v>
      </c>
      <c r="W6" s="18">
        <f>V6+G14+1</f>
        <v>13</v>
      </c>
      <c r="X6" s="22" t="s">
        <v>4</v>
      </c>
      <c r="Y6" s="23" t="s">
        <v>17</v>
      </c>
    </row>
    <row r="7" spans="1:25" s="2" customFormat="1" ht="36.75" customHeight="1" x14ac:dyDescent="0.2">
      <c r="B7" s="11">
        <v>28</v>
      </c>
      <c r="C7" s="7" t="str">
        <f>IF(VLOOKUP(B7,TEST!$A$6:$D$185,3,FALSE)=0,"",VLOOKUP(B7,TEST!$A$6:$D$185,3,FALSE))</f>
        <v>a</v>
      </c>
      <c r="D7" s="8">
        <v>29</v>
      </c>
      <c r="E7" s="7" t="str">
        <f>IF(VLOOKUP(D7,TEST!$A$6:$D$185,3,FALSE)=0,"",VLOOKUP(D7,TEST!$A$6:$D$185,3,FALSE))</f>
        <v>b</v>
      </c>
      <c r="F7" s="8">
        <v>30</v>
      </c>
      <c r="G7" s="7" t="str">
        <f>IF(VLOOKUP(F7,TEST!$A$6:$D$185,3,FALSE)=0,"",VLOOKUP(F7,TEST!$A$6:$D$185,3,FALSE))</f>
        <v>a</v>
      </c>
      <c r="H7" s="79"/>
      <c r="I7" s="80"/>
      <c r="J7" s="8">
        <v>31</v>
      </c>
      <c r="K7" s="7" t="str">
        <f>IF(VLOOKUP(J7,TEST!$A$6:$D$185,3,FALSE)=0,"",VLOOKUP(J7,TEST!$A$6:$D$185,3,FALSE))</f>
        <v>b</v>
      </c>
      <c r="L7" s="8">
        <v>32</v>
      </c>
      <c r="M7" s="7" t="str">
        <f>IF(VLOOKUP(L7,TEST!$A$6:$D$185,3,FALSE)=0,"",VLOOKUP(L7,TEST!$A$6:$D$185,3,FALSE))</f>
        <v>a</v>
      </c>
      <c r="N7" s="8">
        <v>33</v>
      </c>
      <c r="O7" s="7" t="str">
        <f>IF(VLOOKUP(N7,TEST!$A$6:$D$185,3,FALSE)=0,"",VLOOKUP(N7,TEST!$A$6:$D$185,3,FALSE))</f>
        <v>a</v>
      </c>
      <c r="P7" s="8">
        <v>34</v>
      </c>
      <c r="Q7" s="7" t="str">
        <f>IF(VLOOKUP(P7,TEST!$A$6:$D$185,3,FALSE)=0,"",VLOOKUP(P7,TEST!$A$6:$D$185,3,FALSE))</f>
        <v>a</v>
      </c>
      <c r="R7" s="8">
        <v>35</v>
      </c>
      <c r="S7" s="7" t="str">
        <f>IF(VLOOKUP(R7,TEST!$A$6:$D$185,3,FALSE)=0,"",VLOOKUP(R7,TEST!$A$6:$D$185,3,FALSE))</f>
        <v>a</v>
      </c>
      <c r="T7" s="8">
        <v>36</v>
      </c>
      <c r="U7" s="10" t="str">
        <f>IF(VLOOKUP(T7,TEST!$A$6:$D$185,3,FALSE)=0,"",VLOOKUP(T7,TEST!$A$6:$D$185,3,FALSE))</f>
        <v>b</v>
      </c>
      <c r="V7" s="18">
        <f t="shared" si="0"/>
        <v>3</v>
      </c>
      <c r="W7" s="18">
        <f>V7+I14+1</f>
        <v>7</v>
      </c>
      <c r="X7" s="24" t="s">
        <v>5</v>
      </c>
      <c r="Y7" s="26" t="s">
        <v>16</v>
      </c>
    </row>
    <row r="8" spans="1:25" s="2" customFormat="1" ht="36.75" customHeight="1" x14ac:dyDescent="0.2">
      <c r="B8" s="11">
        <v>37</v>
      </c>
      <c r="C8" s="7" t="str">
        <f>IF(VLOOKUP(B8,TEST!$A$6:$D$185,3,FALSE)=0,"",VLOOKUP(B8,TEST!$A$6:$D$185,3,FALSE))</f>
        <v>b</v>
      </c>
      <c r="D8" s="8">
        <v>38</v>
      </c>
      <c r="E8" s="7" t="str">
        <f>IF(VLOOKUP(D8,TEST!$A$6:$D$185,3,FALSE)=0,"",VLOOKUP(D8,TEST!$A$6:$D$185,3,FALSE))</f>
        <v>b</v>
      </c>
      <c r="F8" s="8">
        <v>39</v>
      </c>
      <c r="G8" s="7" t="str">
        <f>IF(VLOOKUP(F8,TEST!$A$6:$D$185,3,FALSE)=0,"",VLOOKUP(F8,TEST!$A$6:$D$185,3,FALSE))</f>
        <v>b</v>
      </c>
      <c r="H8" s="8">
        <v>40</v>
      </c>
      <c r="I8" s="7" t="str">
        <f>IF(VLOOKUP(H8,TEST!$A$6:$D$185,3,FALSE)=0,"",VLOOKUP(H8,TEST!$A$6:$D$185,3,FALSE))</f>
        <v>b</v>
      </c>
      <c r="J8" s="79"/>
      <c r="K8" s="80"/>
      <c r="L8" s="8">
        <v>41</v>
      </c>
      <c r="M8" s="7" t="str">
        <f>IF(VLOOKUP(L8,TEST!$A$6:$D$185,3,FALSE)=0,"",VLOOKUP(L8,TEST!$A$6:$D$185,3,FALSE))</f>
        <v>b</v>
      </c>
      <c r="N8" s="8">
        <v>42</v>
      </c>
      <c r="O8" s="7" t="str">
        <f>IF(VLOOKUP(N8,TEST!$A$6:$D$185,3,FALSE)=0,"",VLOOKUP(N8,TEST!$A$6:$D$185,3,FALSE))</f>
        <v>b</v>
      </c>
      <c r="P8" s="8">
        <v>43</v>
      </c>
      <c r="Q8" s="7" t="str">
        <f>IF(VLOOKUP(P8,TEST!$A$6:$D$185,3,FALSE)=0,"",VLOOKUP(P8,TEST!$A$6:$D$185,3,FALSE))</f>
        <v>b</v>
      </c>
      <c r="R8" s="8">
        <v>44</v>
      </c>
      <c r="S8" s="7" t="str">
        <f>IF(VLOOKUP(R8,TEST!$A$6:$D$185,3,FALSE)=0,"",VLOOKUP(R8,TEST!$A$6:$D$185,3,FALSE))</f>
        <v>a</v>
      </c>
      <c r="T8" s="8">
        <v>45</v>
      </c>
      <c r="U8" s="10" t="str">
        <f>IF(VLOOKUP(T8,TEST!$A$6:$D$185,3,FALSE)=0,"",VLOOKUP(T8,TEST!$A$6:$D$185,3,FALSE))</f>
        <v>b</v>
      </c>
      <c r="V8" s="18">
        <f t="shared" si="0"/>
        <v>8</v>
      </c>
      <c r="W8" s="18">
        <f>V8+K14+1</f>
        <v>16</v>
      </c>
      <c r="X8" s="22" t="s">
        <v>6</v>
      </c>
      <c r="Y8" s="27" t="s">
        <v>18</v>
      </c>
    </row>
    <row r="9" spans="1:25" s="2" customFormat="1" ht="36.75" customHeight="1" x14ac:dyDescent="0.2">
      <c r="B9" s="11">
        <v>46</v>
      </c>
      <c r="C9" s="7" t="str">
        <f>IF(VLOOKUP(B9,TEST!$A$6:$D$185,3,FALSE)=0,"",VLOOKUP(B9,TEST!$A$6:$D$185,3,FALSE))</f>
        <v>a</v>
      </c>
      <c r="D9" s="8">
        <v>47</v>
      </c>
      <c r="E9" s="7" t="str">
        <f>IF(VLOOKUP(D9,TEST!$A$6:$D$185,3,FALSE)=0,"",VLOOKUP(D9,TEST!$A$6:$D$185,3,FALSE))</f>
        <v>a</v>
      </c>
      <c r="F9" s="8">
        <v>48</v>
      </c>
      <c r="G9" s="7" t="str">
        <f>IF(VLOOKUP(F9,TEST!$A$6:$D$185,3,FALSE)=0,"",VLOOKUP(F9,TEST!$A$6:$D$185,3,FALSE))</f>
        <v>a</v>
      </c>
      <c r="H9" s="8">
        <v>49</v>
      </c>
      <c r="I9" s="7" t="str">
        <f>IF(VLOOKUP(H9,TEST!$A$6:$D$185,3,FALSE)=0,"",VLOOKUP(H9,TEST!$A$6:$D$185,3,FALSE))</f>
        <v>b</v>
      </c>
      <c r="J9" s="8">
        <v>50</v>
      </c>
      <c r="K9" s="7" t="str">
        <f>IF(VLOOKUP(J9,TEST!$A$6:$D$185,3,FALSE)=0,"",VLOOKUP(J9,TEST!$A$6:$D$185,3,FALSE))</f>
        <v>a</v>
      </c>
      <c r="L9" s="79"/>
      <c r="M9" s="80"/>
      <c r="N9" s="8">
        <v>51</v>
      </c>
      <c r="O9" s="7" t="str">
        <f>IF(VLOOKUP(N9,TEST!$A$6:$D$185,3,FALSE)=0,"",VLOOKUP(N9,TEST!$A$6:$D$185,3,FALSE))</f>
        <v>b</v>
      </c>
      <c r="P9" s="8">
        <v>52</v>
      </c>
      <c r="Q9" s="7" t="str">
        <f>IF(VLOOKUP(P9,TEST!$A$6:$D$185,3,FALSE)=0,"",VLOOKUP(P9,TEST!$A$6:$D$185,3,FALSE))</f>
        <v>a</v>
      </c>
      <c r="R9" s="8">
        <v>53</v>
      </c>
      <c r="S9" s="7" t="str">
        <f>IF(VLOOKUP(R9,TEST!$A$6:$D$185,3,FALSE)=0,"",VLOOKUP(R9,TEST!$A$6:$D$185,3,FALSE))</f>
        <v>a</v>
      </c>
      <c r="T9" s="8">
        <v>54</v>
      </c>
      <c r="U9" s="10" t="str">
        <f>IF(VLOOKUP(T9,TEST!$A$6:$D$185,3,FALSE)=0,"",VLOOKUP(T9,TEST!$A$6:$D$185,3,FALSE))</f>
        <v>b</v>
      </c>
      <c r="V9" s="18">
        <f t="shared" si="0"/>
        <v>3</v>
      </c>
      <c r="W9" s="18">
        <f>V9+M14+1</f>
        <v>7</v>
      </c>
      <c r="X9" s="24" t="s">
        <v>7</v>
      </c>
      <c r="Y9" s="26" t="s">
        <v>19</v>
      </c>
    </row>
    <row r="10" spans="1:25" s="2" customFormat="1" ht="36.75" customHeight="1" x14ac:dyDescent="0.2">
      <c r="B10" s="11">
        <v>55</v>
      </c>
      <c r="C10" s="7" t="str">
        <f>IF(VLOOKUP(B10,TEST!$A$6:$D$185,3,FALSE)=0,"",VLOOKUP(B10,TEST!$A$6:$D$185,3,FALSE))</f>
        <v>a</v>
      </c>
      <c r="D10" s="8">
        <v>56</v>
      </c>
      <c r="E10" s="7" t="str">
        <f>IF(VLOOKUP(D10,TEST!$A$6:$D$185,3,FALSE)=0,"",VLOOKUP(D10,TEST!$A$6:$D$185,3,FALSE))</f>
        <v>b</v>
      </c>
      <c r="F10" s="8">
        <v>57</v>
      </c>
      <c r="G10" s="7" t="str">
        <f>IF(VLOOKUP(F10,TEST!$A$6:$D$185,3,FALSE)=0,"",VLOOKUP(F10,TEST!$A$6:$D$185,3,FALSE))</f>
        <v>a</v>
      </c>
      <c r="H10" s="8">
        <v>58</v>
      </c>
      <c r="I10" s="7" t="str">
        <f>IF(VLOOKUP(H10,TEST!$A$6:$D$185,3,FALSE)=0,"",VLOOKUP(H10,TEST!$A$6:$D$185,3,FALSE))</f>
        <v>b</v>
      </c>
      <c r="J10" s="8">
        <v>59</v>
      </c>
      <c r="K10" s="7" t="str">
        <f>IF(VLOOKUP(J10,TEST!$A$6:$D$185,3,FALSE)=0,"",VLOOKUP(J10,TEST!$A$6:$D$185,3,FALSE))</f>
        <v>a</v>
      </c>
      <c r="L10" s="8">
        <v>60</v>
      </c>
      <c r="M10" s="7" t="str">
        <f>IF(VLOOKUP(L10,TEST!$A$6:$D$185,3,FALSE)=0,"",VLOOKUP(L10,TEST!$A$6:$D$185,3,FALSE))</f>
        <v>b</v>
      </c>
      <c r="N10" s="79"/>
      <c r="O10" s="80"/>
      <c r="P10" s="8">
        <v>61</v>
      </c>
      <c r="Q10" s="7" t="str">
        <f>IF(VLOOKUP(P10,TEST!$A$6:$D$185,3,FALSE)=0,"",VLOOKUP(P10,TEST!$A$6:$D$185,3,FALSE))</f>
        <v>b</v>
      </c>
      <c r="R10" s="8">
        <v>62</v>
      </c>
      <c r="S10" s="7" t="str">
        <f>IF(VLOOKUP(R10,TEST!$A$6:$D$185,3,FALSE)=0,"",VLOOKUP(R10,TEST!$A$6:$D$185,3,FALSE))</f>
        <v>a</v>
      </c>
      <c r="T10" s="8">
        <v>63</v>
      </c>
      <c r="U10" s="10" t="str">
        <f>IF(VLOOKUP(T10,TEST!$A$6:$D$185,3,FALSE)=0,"",VLOOKUP(T10,TEST!$A$6:$D$185,3,FALSE))</f>
        <v>b</v>
      </c>
      <c r="V10" s="18">
        <f t="shared" si="0"/>
        <v>5</v>
      </c>
      <c r="W10" s="18">
        <f>V10+O14+1</f>
        <v>12</v>
      </c>
      <c r="X10" s="22" t="s">
        <v>8</v>
      </c>
      <c r="Y10" s="23" t="s">
        <v>23</v>
      </c>
    </row>
    <row r="11" spans="1:25" s="2" customFormat="1" ht="36.75" customHeight="1" x14ac:dyDescent="0.2">
      <c r="B11" s="11">
        <v>64</v>
      </c>
      <c r="C11" s="7" t="str">
        <f>IF(VLOOKUP(B11,TEST!$A$6:$D$185,3,FALSE)=0,"",VLOOKUP(B11,TEST!$A$6:$D$185,3,FALSE))</f>
        <v>a</v>
      </c>
      <c r="D11" s="8">
        <v>65</v>
      </c>
      <c r="E11" s="7" t="str">
        <f>IF(VLOOKUP(D11,TEST!$A$6:$D$185,3,FALSE)=0,"",VLOOKUP(D11,TEST!$A$6:$D$185,3,FALSE))</f>
        <v>b</v>
      </c>
      <c r="F11" s="8">
        <v>66</v>
      </c>
      <c r="G11" s="7" t="str">
        <f>IF(VLOOKUP(F11,TEST!$A$6:$D$185,3,FALSE)=0,"",VLOOKUP(F11,TEST!$A$6:$D$185,3,FALSE))</f>
        <v>a</v>
      </c>
      <c r="H11" s="8">
        <v>67</v>
      </c>
      <c r="I11" s="7" t="str">
        <f>IF(VLOOKUP(H11,TEST!$A$6:$D$185,3,FALSE)=0,"",VLOOKUP(H11,TEST!$A$6:$D$185,3,FALSE))</f>
        <v>a</v>
      </c>
      <c r="J11" s="8">
        <v>68</v>
      </c>
      <c r="K11" s="7" t="str">
        <f>IF(VLOOKUP(J11,TEST!$A$6:$D$185,3,FALSE)=0,"",VLOOKUP(J11,TEST!$A$6:$D$185,3,FALSE))</f>
        <v>a</v>
      </c>
      <c r="L11" s="8">
        <v>69</v>
      </c>
      <c r="M11" s="7" t="str">
        <f>IF(VLOOKUP(L11,TEST!$A$6:$D$185,3,FALSE)=0,"",VLOOKUP(L11,TEST!$A$6:$D$185,3,FALSE))</f>
        <v>a</v>
      </c>
      <c r="N11" s="8">
        <v>70</v>
      </c>
      <c r="O11" s="7" t="str">
        <f>IF(VLOOKUP(N11,TEST!$A$6:$D$185,3,FALSE)=0,"",VLOOKUP(N11,TEST!$A$6:$D$185,3,FALSE))</f>
        <v>a</v>
      </c>
      <c r="P11" s="79"/>
      <c r="Q11" s="80"/>
      <c r="R11" s="8">
        <v>71</v>
      </c>
      <c r="S11" s="7" t="str">
        <f>IF(VLOOKUP(R11,TEST!$A$6:$D$185,3,FALSE)=0,"",VLOOKUP(R11,TEST!$A$6:$D$185,3,FALSE))</f>
        <v>a</v>
      </c>
      <c r="T11" s="8">
        <v>72</v>
      </c>
      <c r="U11" s="10" t="str">
        <f>IF(VLOOKUP(T11,TEST!$A$6:$D$185,3,FALSE)=0,"",VLOOKUP(T11,TEST!$A$6:$D$185,3,FALSE))</f>
        <v>a</v>
      </c>
      <c r="V11" s="18">
        <f t="shared" si="0"/>
        <v>1</v>
      </c>
      <c r="W11" s="18">
        <f>V11+Q14+1</f>
        <v>7</v>
      </c>
      <c r="X11" s="24" t="s">
        <v>9</v>
      </c>
      <c r="Y11" s="26" t="s">
        <v>20</v>
      </c>
    </row>
    <row r="12" spans="1:25" s="2" customFormat="1" ht="39.75" customHeight="1" x14ac:dyDescent="0.2">
      <c r="B12" s="11">
        <v>73</v>
      </c>
      <c r="C12" s="7" t="str">
        <f>IF(VLOOKUP(B12,TEST!$A$6:$D$185,3,FALSE)=0,"",VLOOKUP(B12,TEST!$A$6:$D$185,3,FALSE))</f>
        <v>b</v>
      </c>
      <c r="D12" s="8">
        <v>74</v>
      </c>
      <c r="E12" s="7" t="str">
        <f>IF(VLOOKUP(D12,TEST!$A$6:$D$185,3,FALSE)=0,"",VLOOKUP(D12,TEST!$A$6:$D$185,3,FALSE))</f>
        <v>b</v>
      </c>
      <c r="F12" s="8">
        <v>75</v>
      </c>
      <c r="G12" s="7" t="str">
        <f>IF(VLOOKUP(F12,TEST!$A$6:$D$185,3,FALSE)=0,"",VLOOKUP(F12,TEST!$A$6:$D$185,3,FALSE))</f>
        <v>b</v>
      </c>
      <c r="H12" s="8">
        <v>76</v>
      </c>
      <c r="I12" s="7" t="str">
        <f>IF(VLOOKUP(H12,TEST!$A$6:$D$185,3,FALSE)=0,"",VLOOKUP(H12,TEST!$A$6:$D$185,3,FALSE))</f>
        <v>b</v>
      </c>
      <c r="J12" s="8">
        <v>77</v>
      </c>
      <c r="K12" s="7" t="str">
        <f>IF(VLOOKUP(J12,TEST!$A$6:$D$185,3,FALSE)=0,"",VLOOKUP(J12,TEST!$A$6:$D$185,3,FALSE))</f>
        <v>a</v>
      </c>
      <c r="L12" s="8">
        <v>78</v>
      </c>
      <c r="M12" s="7" t="str">
        <f>IF(VLOOKUP(L12,TEST!$A$6:$D$185,3,FALSE)=0,"",VLOOKUP(L12,TEST!$A$6:$D$185,3,FALSE))</f>
        <v>b</v>
      </c>
      <c r="N12" s="8">
        <v>79</v>
      </c>
      <c r="O12" s="7" t="str">
        <f>IF(VLOOKUP(N12,TEST!$A$6:$D$185,3,FALSE)=0,"",VLOOKUP(N12,TEST!$A$6:$D$185,3,FALSE))</f>
        <v>b</v>
      </c>
      <c r="P12" s="8">
        <v>80</v>
      </c>
      <c r="Q12" s="7" t="str">
        <f>IF(VLOOKUP(P12,TEST!$A$6:$D$185,3,FALSE)=0,"",VLOOKUP(P12,TEST!$A$6:$D$185,3,FALSE))</f>
        <v>b</v>
      </c>
      <c r="R12" s="79"/>
      <c r="S12" s="80"/>
      <c r="T12" s="8">
        <v>81</v>
      </c>
      <c r="U12" s="10" t="str">
        <f>IF(VLOOKUP(T12,TEST!$A$6:$D$185,3,FALSE)=0,"",VLOOKUP(T12,TEST!$A$6:$D$185,3,FALSE))</f>
        <v>b</v>
      </c>
      <c r="V12" s="18">
        <f t="shared" si="0"/>
        <v>8</v>
      </c>
      <c r="W12" s="18">
        <f>V12+S14+1</f>
        <v>17</v>
      </c>
      <c r="X12" s="22" t="s">
        <v>10</v>
      </c>
      <c r="Y12" s="23" t="s">
        <v>24</v>
      </c>
    </row>
    <row r="13" spans="1:25" s="2" customFormat="1" ht="36.75" customHeight="1" thickBot="1" x14ac:dyDescent="0.25">
      <c r="B13" s="34">
        <v>82</v>
      </c>
      <c r="C13" s="12" t="str">
        <f>IF(VLOOKUP(B13,TEST!$A$6:$D$185,3,FALSE)=0,"",VLOOKUP(B13,TEST!$A$6:$D$185,3,FALSE))</f>
        <v>a</v>
      </c>
      <c r="D13" s="13">
        <v>83</v>
      </c>
      <c r="E13" s="12" t="str">
        <f>IF(VLOOKUP(D13,TEST!$A$6:$D$185,3,FALSE)=0,"",VLOOKUP(D13,TEST!$A$6:$D$185,3,FALSE))</f>
        <v>b</v>
      </c>
      <c r="F13" s="13">
        <v>84</v>
      </c>
      <c r="G13" s="12" t="str">
        <f>IF(VLOOKUP(F13,TEST!$A$6:$D$185,3,FALSE)=0,"",VLOOKUP(F13,TEST!$A$6:$D$185,3,FALSE))</f>
        <v>a</v>
      </c>
      <c r="H13" s="13">
        <v>85</v>
      </c>
      <c r="I13" s="12" t="str">
        <f>IF(VLOOKUP(H13,TEST!$A$6:$D$185,3,FALSE)=0,"",VLOOKUP(H13,TEST!$A$6:$D$185,3,FALSE))</f>
        <v>a</v>
      </c>
      <c r="J13" s="13">
        <v>86</v>
      </c>
      <c r="K13" s="12" t="str">
        <f>IF(VLOOKUP(J13,TEST!$A$6:$D$185,3,FALSE)=0,"",VLOOKUP(J13,TEST!$A$6:$D$185,3,FALSE))</f>
        <v>a</v>
      </c>
      <c r="L13" s="13">
        <v>87</v>
      </c>
      <c r="M13" s="12" t="str">
        <f>IF(VLOOKUP(L13,TEST!$A$6:$D$185,3,FALSE)=0,"",VLOOKUP(L13,TEST!$A$6:$D$185,3,FALSE))</f>
        <v>a</v>
      </c>
      <c r="N13" s="13">
        <v>88</v>
      </c>
      <c r="O13" s="12" t="str">
        <f>IF(VLOOKUP(N13,TEST!$A$6:$D$185,3,FALSE)=0,"",VLOOKUP(N13,TEST!$A$6:$D$185,3,FALSE))</f>
        <v>a</v>
      </c>
      <c r="P13" s="13">
        <v>89</v>
      </c>
      <c r="Q13" s="12" t="str">
        <f>IF(VLOOKUP(P13,TEST!$A$6:$D$185,3,FALSE)=0,"",VLOOKUP(P13,TEST!$A$6:$D$185,3,FALSE))</f>
        <v>a</v>
      </c>
      <c r="R13" s="13">
        <v>90</v>
      </c>
      <c r="S13" s="12" t="str">
        <f>IF(VLOOKUP(R13,TEST!$A$6:$D$185,3,FALSE)=0,"",VLOOKUP(R13,TEST!$A$6:$D$185,3,FALSE))</f>
        <v>a</v>
      </c>
      <c r="T13" s="81"/>
      <c r="U13" s="82"/>
      <c r="V13" s="30">
        <f t="shared" si="0"/>
        <v>1</v>
      </c>
      <c r="W13" s="30">
        <f>V13+U14+1</f>
        <v>3</v>
      </c>
      <c r="X13" s="24" t="s">
        <v>11</v>
      </c>
      <c r="Y13" s="26" t="s">
        <v>21</v>
      </c>
    </row>
    <row r="14" spans="1:25" ht="36.75" thickBot="1" x14ac:dyDescent="0.25">
      <c r="A14" s="14" t="s">
        <v>22</v>
      </c>
      <c r="B14" s="15"/>
      <c r="C14" s="16">
        <f>COUNTIF(C4:C13,"a")</f>
        <v>7</v>
      </c>
      <c r="D14" s="15"/>
      <c r="E14" s="16">
        <f>COUNTIF(E4:E13,"a")</f>
        <v>2</v>
      </c>
      <c r="F14" s="15"/>
      <c r="G14" s="16">
        <f>COUNTIF(G4:G13,"a")</f>
        <v>6</v>
      </c>
      <c r="H14" s="15"/>
      <c r="I14" s="16">
        <f>COUNTIF(I4:I13,"a")</f>
        <v>3</v>
      </c>
      <c r="J14" s="15"/>
      <c r="K14" s="16">
        <f>COUNTIF(K4:K13,"a")</f>
        <v>7</v>
      </c>
      <c r="L14" s="15"/>
      <c r="M14" s="16">
        <f>COUNTIF(M4:M13,"a")</f>
        <v>3</v>
      </c>
      <c r="N14" s="15"/>
      <c r="O14" s="16">
        <f>COUNTIF(O4:O13,"a")</f>
        <v>6</v>
      </c>
      <c r="P14" s="15"/>
      <c r="Q14" s="16">
        <f>COUNTIF(Q4:Q13,"a")</f>
        <v>5</v>
      </c>
      <c r="R14" s="15"/>
      <c r="S14" s="16">
        <f>COUNTIF(S4:S13,"a")</f>
        <v>8</v>
      </c>
      <c r="T14" s="15"/>
      <c r="U14" s="31">
        <f>COUNTIF(U4:U13,"a")</f>
        <v>1</v>
      </c>
      <c r="V14" s="32"/>
      <c r="W14" s="33">
        <f>SUM(W4:W13)</f>
        <v>100</v>
      </c>
      <c r="X14" s="29" t="s">
        <v>27</v>
      </c>
      <c r="Y14" s="28"/>
    </row>
    <row r="19" spans="10:11" x14ac:dyDescent="0.2">
      <c r="J19" s="1"/>
      <c r="K19" s="1"/>
    </row>
  </sheetData>
  <mergeCells count="23">
    <mergeCell ref="B1:Y1"/>
    <mergeCell ref="R12:S12"/>
    <mergeCell ref="T13:U13"/>
    <mergeCell ref="F2:K2"/>
    <mergeCell ref="N2:Q2"/>
    <mergeCell ref="J8:K8"/>
    <mergeCell ref="L9:M9"/>
    <mergeCell ref="N10:O10"/>
    <mergeCell ref="P11:Q11"/>
    <mergeCell ref="B4:C4"/>
    <mergeCell ref="D5:E5"/>
    <mergeCell ref="F6:G6"/>
    <mergeCell ref="H7:I7"/>
    <mergeCell ref="T3:U3"/>
    <mergeCell ref="R3:S3"/>
    <mergeCell ref="P3:Q3"/>
    <mergeCell ref="B3:C3"/>
    <mergeCell ref="F3:G3"/>
    <mergeCell ref="J3:K3"/>
    <mergeCell ref="N3:O3"/>
    <mergeCell ref="D3:E3"/>
    <mergeCell ref="H3:I3"/>
    <mergeCell ref="L3:M3"/>
  </mergeCells>
  <phoneticPr fontId="5"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4:F19"/>
  <sheetViews>
    <sheetView topLeftCell="A3" workbookViewId="0">
      <selection activeCell="E19" sqref="E19"/>
    </sheetView>
  </sheetViews>
  <sheetFormatPr baseColWidth="10" defaultRowHeight="12.75" x14ac:dyDescent="0.2"/>
  <cols>
    <col min="1" max="1" width="27.42578125" customWidth="1"/>
    <col min="2" max="2" width="2.7109375" bestFit="1" customWidth="1"/>
    <col min="4" max="4" width="9" customWidth="1"/>
    <col min="5" max="5" width="25.42578125" customWidth="1"/>
  </cols>
  <sheetData>
    <row r="4" spans="1:6" ht="15" x14ac:dyDescent="0.2">
      <c r="A4" s="87" t="str">
        <f>+'Correction 1'!F2</f>
        <v>DUMAS FRANK</v>
      </c>
      <c r="B4" s="87"/>
      <c r="C4" s="87"/>
      <c r="D4" s="87"/>
      <c r="E4" s="87"/>
    </row>
    <row r="5" spans="1:6" ht="21" customHeight="1" x14ac:dyDescent="0.2">
      <c r="A5" s="39">
        <f>+'Correction 1'!N2</f>
        <v>44957</v>
      </c>
    </row>
    <row r="6" spans="1:6" ht="21" customHeight="1" x14ac:dyDescent="0.2"/>
    <row r="7" spans="1:6" ht="21" customHeight="1" thickBot="1" x14ac:dyDescent="0.25"/>
    <row r="8" spans="1:6" ht="14.25" thickTop="1" thickBot="1" x14ac:dyDescent="0.25">
      <c r="A8" s="88" t="s">
        <v>225</v>
      </c>
      <c r="B8" s="88"/>
      <c r="C8" s="88" t="s">
        <v>226</v>
      </c>
      <c r="D8" s="88"/>
      <c r="E8" s="53" t="s">
        <v>227</v>
      </c>
      <c r="F8" s="54"/>
    </row>
    <row r="9" spans="1:6" ht="24" customHeight="1" thickTop="1" thickBot="1" x14ac:dyDescent="0.25">
      <c r="A9" s="52" t="s">
        <v>220</v>
      </c>
      <c r="B9" s="52">
        <f>+'Correction 1'!W4</f>
        <v>12</v>
      </c>
      <c r="C9" s="52" t="s">
        <v>221</v>
      </c>
      <c r="D9" s="52">
        <f>+'Correction 1'!W5</f>
        <v>6</v>
      </c>
      <c r="E9" s="52">
        <f>+B9+D9</f>
        <v>18</v>
      </c>
    </row>
    <row r="10" spans="1:6" ht="24" customHeight="1" thickTop="1" thickBot="1" x14ac:dyDescent="0.25">
      <c r="A10" s="52" t="s">
        <v>222</v>
      </c>
      <c r="B10" s="52">
        <f>+'Correction 1'!W6</f>
        <v>13</v>
      </c>
      <c r="C10" s="52" t="s">
        <v>16</v>
      </c>
      <c r="D10" s="52">
        <f>+'Correction 1'!W7</f>
        <v>7</v>
      </c>
      <c r="E10" s="52">
        <f t="shared" ref="E10:E13" si="0">+B10+D10</f>
        <v>20</v>
      </c>
    </row>
    <row r="11" spans="1:6" ht="24" customHeight="1" thickTop="1" thickBot="1" x14ac:dyDescent="0.25">
      <c r="A11" s="52" t="s">
        <v>18</v>
      </c>
      <c r="B11" s="52">
        <f>+'Correction 1'!W8</f>
        <v>16</v>
      </c>
      <c r="C11" s="52" t="s">
        <v>19</v>
      </c>
      <c r="D11" s="52">
        <f>+'Correction 1'!W9</f>
        <v>7</v>
      </c>
      <c r="E11" s="52">
        <f t="shared" si="0"/>
        <v>23</v>
      </c>
    </row>
    <row r="12" spans="1:6" ht="24" customHeight="1" thickTop="1" thickBot="1" x14ac:dyDescent="0.25">
      <c r="A12" s="52" t="s">
        <v>223</v>
      </c>
      <c r="B12" s="52">
        <f>+'Correction 1'!W10</f>
        <v>12</v>
      </c>
      <c r="C12" s="52" t="s">
        <v>20</v>
      </c>
      <c r="D12" s="52">
        <f>+'Correction 1'!W11</f>
        <v>7</v>
      </c>
      <c r="E12" s="52">
        <f t="shared" si="0"/>
        <v>19</v>
      </c>
    </row>
    <row r="13" spans="1:6" ht="24" customHeight="1" thickTop="1" thickBot="1" x14ac:dyDescent="0.25">
      <c r="A13" s="52" t="s">
        <v>224</v>
      </c>
      <c r="B13" s="52">
        <f>+'Correction 1'!W12</f>
        <v>17</v>
      </c>
      <c r="C13" s="52" t="s">
        <v>21</v>
      </c>
      <c r="D13" s="52">
        <f>+'Correction 1'!W13</f>
        <v>3</v>
      </c>
      <c r="E13" s="52">
        <f t="shared" si="0"/>
        <v>20</v>
      </c>
    </row>
    <row r="14" spans="1:6" ht="24" customHeight="1" thickTop="1" x14ac:dyDescent="0.2"/>
    <row r="15" spans="1:6" ht="24" customHeight="1" x14ac:dyDescent="0.2">
      <c r="A15" s="9" t="str">
        <f>+CONCATENATE(A9, "",C9)</f>
        <v xml:space="preserve">Entreprenant Autocrate </v>
      </c>
      <c r="B15">
        <f>+B9</f>
        <v>12</v>
      </c>
      <c r="C15">
        <f>+D9</f>
        <v>6</v>
      </c>
      <c r="D15">
        <f>+B15+C15</f>
        <v>18</v>
      </c>
    </row>
    <row r="16" spans="1:6" ht="24" customHeight="1" x14ac:dyDescent="0.2">
      <c r="A16" s="9" t="str">
        <f t="shared" ref="A16:A18" si="1">+CONCATENATE(A10, "",C10)</f>
        <v>Maximaliste Utopiste</v>
      </c>
      <c r="B16">
        <f t="shared" ref="B16:B19" si="2">+B10</f>
        <v>13</v>
      </c>
      <c r="C16">
        <f t="shared" ref="C16:C19" si="3">+D10</f>
        <v>7</v>
      </c>
      <c r="D16">
        <f t="shared" ref="D16:D19" si="4">+B16+C16</f>
        <v>20</v>
      </c>
    </row>
    <row r="17" spans="1:4" ht="24" customHeight="1" x14ac:dyDescent="0.2">
      <c r="A17" s="9" t="str">
        <f>+CONCATENATE(A11, " ",C11)</f>
        <v>Participatif Démagogue</v>
      </c>
      <c r="B17">
        <f t="shared" si="2"/>
        <v>16</v>
      </c>
      <c r="C17">
        <f t="shared" si="3"/>
        <v>7</v>
      </c>
      <c r="D17">
        <f t="shared" si="4"/>
        <v>23</v>
      </c>
    </row>
    <row r="18" spans="1:4" ht="24" customHeight="1" x14ac:dyDescent="0.2">
      <c r="A18" s="9" t="str">
        <f t="shared" si="1"/>
        <v>Organisateur Bureaucrate</v>
      </c>
      <c r="B18">
        <f t="shared" si="2"/>
        <v>12</v>
      </c>
      <c r="C18">
        <f t="shared" si="3"/>
        <v>7</v>
      </c>
      <c r="D18">
        <f t="shared" si="4"/>
        <v>19</v>
      </c>
    </row>
    <row r="19" spans="1:4" ht="24" customHeight="1" x14ac:dyDescent="0.2">
      <c r="A19" s="9" t="str">
        <f>+CONCATENATE(A13, " ",C13)</f>
        <v>Réaliste Opportuniste</v>
      </c>
      <c r="B19">
        <f t="shared" si="2"/>
        <v>17</v>
      </c>
      <c r="C19">
        <f t="shared" si="3"/>
        <v>3</v>
      </c>
      <c r="D19">
        <f t="shared" si="4"/>
        <v>20</v>
      </c>
    </row>
  </sheetData>
  <mergeCells count="3">
    <mergeCell ref="A4:E4"/>
    <mergeCell ref="A8:B8"/>
    <mergeCell ref="C8:D8"/>
  </mergeCells>
  <phoneticPr fontId="5"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showGridLines="0" showRowColHeaders="0" tabSelected="1" workbookViewId="0">
      <selection activeCell="P20" sqref="P20"/>
    </sheetView>
  </sheetViews>
  <sheetFormatPr baseColWidth="10" defaultRowHeight="12.75" x14ac:dyDescent="0.2"/>
  <sheetData/>
  <phoneticPr fontId="5" type="noConversion"/>
  <pageMargins left="0.78740157499999996" right="0.78740157499999996" top="0.984251969" bottom="0.984251969" header="0.4921259845" footer="0.492125984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GRAPHIQUE</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Irp2020</cp:lastModifiedBy>
  <cp:lastPrinted>2021-09-22T12:30:05Z</cp:lastPrinted>
  <dcterms:created xsi:type="dcterms:W3CDTF">2008-01-31T08:41:05Z</dcterms:created>
  <dcterms:modified xsi:type="dcterms:W3CDTF">2023-01-31T12:58:30Z</dcterms:modified>
</cp:coreProperties>
</file>