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E7CA082F-3588-4E29-928E-D2323DFC0A0A}" xr6:coauthVersionLast="47" xr6:coauthVersionMax="47" xr10:uidLastSave="{00000000-0000-0000-0000-000000000000}"/>
  <bookViews>
    <workbookView xWindow="-120" yWindow="-120" windowWidth="25440" windowHeight="15390" xr2:uid="{4CE7E3EA-782F-41E0-A433-645C4EE88815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0" i="1" l="1"/>
  <c r="D59" i="1"/>
  <c r="G59" i="1" s="1"/>
  <c r="D58" i="1"/>
  <c r="H58" i="1" s="1"/>
  <c r="D57" i="1"/>
  <c r="H57" i="1" s="1"/>
  <c r="D56" i="1"/>
  <c r="H56" i="1" s="1"/>
  <c r="D55" i="1"/>
  <c r="H55" i="1" s="1"/>
  <c r="D54" i="1"/>
  <c r="H54" i="1" s="1"/>
  <c r="D53" i="1"/>
  <c r="H53" i="1" s="1"/>
  <c r="D52" i="1"/>
  <c r="H52" i="1" s="1"/>
  <c r="D51" i="1"/>
  <c r="H51" i="1" s="1"/>
  <c r="D50" i="1"/>
  <c r="H50" i="1" s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H60" i="1"/>
  <c r="G60" i="1"/>
  <c r="F60" i="1"/>
  <c r="E60" i="1"/>
  <c r="F59" i="1"/>
  <c r="E59" i="1"/>
  <c r="F58" i="1"/>
  <c r="E58" i="1"/>
  <c r="F57" i="1"/>
  <c r="E57" i="1"/>
  <c r="F56" i="1"/>
  <c r="E56" i="1"/>
  <c r="F55" i="1"/>
  <c r="E55" i="1"/>
  <c r="G54" i="1"/>
  <c r="F54" i="1"/>
  <c r="E54" i="1"/>
  <c r="F53" i="1"/>
  <c r="E53" i="1"/>
  <c r="G52" i="1"/>
  <c r="F52" i="1"/>
  <c r="E52" i="1"/>
  <c r="F51" i="1"/>
  <c r="E51" i="1"/>
  <c r="F50" i="1"/>
  <c r="E50" i="1"/>
  <c r="F49" i="1"/>
  <c r="E49" i="1"/>
  <c r="H43" i="1"/>
  <c r="H44" i="1" s="1"/>
  <c r="G42" i="1"/>
  <c r="G50" i="1" l="1"/>
  <c r="G55" i="1"/>
  <c r="G56" i="1"/>
  <c r="H59" i="1"/>
  <c r="G57" i="1"/>
  <c r="G58" i="1"/>
  <c r="A6" i="1"/>
  <c r="G51" i="1"/>
  <c r="A5" i="1"/>
  <c r="D49" i="1" s="1"/>
  <c r="G49" i="1" s="1"/>
  <c r="G53" i="1"/>
  <c r="H49" i="1" l="1"/>
</calcChain>
</file>

<file path=xl/sharedStrings.xml><?xml version="1.0" encoding="utf-8"?>
<sst xmlns="http://schemas.openxmlformats.org/spreadsheetml/2006/main" count="41" uniqueCount="35">
  <si>
    <t>GRAPHIQUE</t>
  </si>
  <si>
    <t>PERIODE</t>
  </si>
  <si>
    <t>INTERIMAIRE</t>
  </si>
  <si>
    <t>BUDGET</t>
  </si>
  <si>
    <t>MOTIF</t>
  </si>
  <si>
    <t>MOIS</t>
  </si>
  <si>
    <t>SEMAINE</t>
  </si>
  <si>
    <t xml:space="preserve">NOM </t>
  </si>
  <si>
    <t>PRENOM</t>
  </si>
  <si>
    <t>DUREE MISSION</t>
  </si>
  <si>
    <t>COUT</t>
  </si>
  <si>
    <t>ACC</t>
  </si>
  <si>
    <t>MAL</t>
  </si>
  <si>
    <t>Durée moyenne mission</t>
  </si>
  <si>
    <t xml:space="preserve">Coût annuel </t>
  </si>
  <si>
    <t>RFA</t>
  </si>
  <si>
    <t>NOMBRE D'INTERIMAIRE</t>
  </si>
  <si>
    <t xml:space="preserve">COUT </t>
  </si>
  <si>
    <t>Durée moyenne de mission</t>
  </si>
  <si>
    <t>% ACC</t>
  </si>
  <si>
    <t>% MAL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</si>
  <si>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</si>
  <si>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</si>
  <si>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</si>
  <si>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</si>
  <si>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</si>
  <si>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</si>
  <si>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</si>
  <si>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</si>
  <si>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</si>
  <si>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</si>
  <si>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</si>
  <si>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</si>
  <si>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Poids (pour doublon)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</si>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</sst>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\ &quot;€&quot;"/>
    <numFmt numFmtId="165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5">
    <xf numFmtId="0" fontId="0" fillId="0" borderId="0" xfId="0"/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8" xfId="0" applyBorder="1" applyAlignment="1">
      <alignment vertical="center"/>
    </xf>
    <xf numFmtId="2" fontId="0" fillId="0" borderId="19" xfId="0" applyNumberForma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2" fillId="0" borderId="21" xfId="0" applyFont="1" applyBorder="1" applyAlignment="1">
      <alignment vertical="center"/>
    </xf>
    <xf numFmtId="0" fontId="2" fillId="0" borderId="22" xfId="0" applyFont="1" applyBorder="1" applyAlignment="1">
      <alignment vertical="center"/>
    </xf>
    <xf numFmtId="164" fontId="2" fillId="0" borderId="23" xfId="0" applyNumberFormat="1" applyFont="1" applyBorder="1" applyAlignment="1">
      <alignment horizontal="center" vertical="center"/>
    </xf>
    <xf numFmtId="0" fontId="2" fillId="0" borderId="24" xfId="0" applyFont="1" applyBorder="1" applyAlignment="1">
      <alignment vertical="center"/>
    </xf>
    <xf numFmtId="0" fontId="2" fillId="0" borderId="25" xfId="0" applyFont="1" applyBorder="1" applyAlignment="1">
      <alignment vertical="center"/>
    </xf>
    <xf numFmtId="164" fontId="2" fillId="0" borderId="26" xfId="0" applyNumberFormat="1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 wrapText="1"/>
    </xf>
    <xf numFmtId="0" fontId="0" fillId="0" borderId="22" xfId="0" applyBorder="1"/>
    <xf numFmtId="164" fontId="0" fillId="0" borderId="22" xfId="0" applyNumberFormat="1" applyBorder="1" applyAlignment="1">
      <alignment horizontal="center" vertical="center"/>
    </xf>
    <xf numFmtId="1" fontId="0" fillId="0" borderId="22" xfId="0" applyNumberFormat="1" applyBorder="1" applyAlignment="1">
      <alignment horizontal="center"/>
    </xf>
    <xf numFmtId="9" fontId="0" fillId="0" borderId="22" xfId="0" applyNumberFormat="1" applyBorder="1" applyAlignment="1">
      <alignment horizontal="center"/>
    </xf>
    <xf numFmtId="165" fontId="0" fillId="0" borderId="0" xfId="1" applyNumberFormat="1" applyFont="1"/>
    <xf numFmtId="1" fontId="0" fillId="0" borderId="0" xfId="0" applyNumberFormat="1"/>
    <xf numFmtId="0" fontId="0" fillId="2" borderId="22" xfId="0" applyFill="1" applyBorder="1" applyAlignment="1">
      <alignment horizontal="center" vertical="center"/>
    </xf>
    <xf numFmtId="16" fontId="0" fillId="3" borderId="14" xfId="0" applyNumberFormat="1" applyFill="1" applyBorder="1" applyAlignment="1">
      <alignment horizontal="left" vertical="center"/>
    </xf>
    <xf numFmtId="0" fontId="0" fillId="3" borderId="16" xfId="0" applyFill="1" applyBorder="1" applyAlignment="1">
      <alignment horizontal="left" vertical="center"/>
    </xf>
    <xf numFmtId="0" fontId="0" fillId="4" borderId="14" xfId="0" applyFill="1" applyBorder="1" applyAlignment="1">
      <alignment horizontal="left" vertical="center"/>
    </xf>
    <xf numFmtId="0" fontId="0" fillId="4" borderId="16" xfId="0" applyFill="1" applyBorder="1" applyAlignment="1">
      <alignment horizontal="left" vertical="center"/>
    </xf>
    <xf numFmtId="0" fontId="0" fillId="5" borderId="15" xfId="0" applyFill="1" applyBorder="1" applyAlignment="1">
      <alignment horizontal="left" vertical="center"/>
    </xf>
    <xf numFmtId="0" fontId="0" fillId="5" borderId="17" xfId="0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MOTIF</a:t>
            </a:r>
            <a:r>
              <a:rPr lang="fr-FR" sz="1600" b="1" baseline="0"/>
              <a:t> DE </a:t>
            </a:r>
            <a:r>
              <a:rPr lang="fr-FR" sz="1600" b="1"/>
              <a:t>RECOURS</a:t>
            </a:r>
            <a:r>
              <a:rPr lang="fr-FR" sz="1600" b="1" baseline="0"/>
              <a:t> INTERIMAIRE</a:t>
            </a:r>
            <a:endParaRPr lang="fr-FR" sz="1600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[1]ADEQUAT!$E$84</c:f>
              <c:strCache>
                <c:ptCount val="1"/>
                <c:pt idx="0">
                  <c:v>% ACC</c:v>
                </c:pt>
              </c:strCache>
            </c:strRef>
          </c:tx>
          <c:spPr>
            <a:solidFill>
              <a:srgbClr val="7030A0"/>
            </a:solidFill>
            <a:ln>
              <a:noFill/>
            </a:ln>
            <a:effectLst/>
          </c:spPr>
          <c:cat>
            <c:strRef>
              <c:f>[1]ADEQUAT!$A$85:$A$96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[1]ADEQUAT!$E$85:$E$96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449-402B-A333-3059BCD59822}"/>
            </c:ext>
          </c:extLst>
        </c:ser>
        <c:ser>
          <c:idx val="1"/>
          <c:order val="1"/>
          <c:tx>
            <c:strRef>
              <c:f>[1]ADEQUAT!$F$84</c:f>
              <c:strCache>
                <c:ptCount val="1"/>
                <c:pt idx="0">
                  <c:v>% MAL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cat>
            <c:strRef>
              <c:f>[1]ADEQUAT!$A$85:$A$96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[1]ADEQUAT!$F$85:$F$96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449-402B-A333-3059BCD598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12278063"/>
        <c:axId val="1612301359"/>
      </c:areaChart>
      <c:catAx>
        <c:axId val="1612278063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2301359"/>
        <c:crosses val="autoZero"/>
        <c:auto val="1"/>
        <c:lblAlgn val="ctr"/>
        <c:lblOffset val="100"/>
        <c:noMultiLvlLbl val="0"/>
      </c:catAx>
      <c:valAx>
        <c:axId val="16123013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2278063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RESUME</a:t>
            </a:r>
            <a:r>
              <a:rPr lang="fr-FR" b="1" baseline="0"/>
              <a:t> ANNUEL INTERIM</a:t>
            </a:r>
            <a:endParaRPr lang="fr-FR" b="1"/>
          </a:p>
        </c:rich>
      </c:tx>
      <c:layout>
        <c:manualLayout>
          <c:xMode val="edge"/>
          <c:yMode val="edge"/>
          <c:x val="0.31021784776902889"/>
          <c:y val="2.462620932277924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[1]ADEQUAT!$C$84</c:f>
              <c:strCache>
                <c:ptCount val="1"/>
                <c:pt idx="0">
                  <c:v>COUT 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[1]ADEQUAT!$A$85:$A$96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[1]ADEQUAT!$C$85:$C$96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60E-427A-B5DA-63C775327B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45565695"/>
        <c:axId val="2045566527"/>
      </c:barChart>
      <c:barChart>
        <c:barDir val="col"/>
        <c:grouping val="clustered"/>
        <c:varyColors val="0"/>
        <c:ser>
          <c:idx val="0"/>
          <c:order val="0"/>
          <c:tx>
            <c:strRef>
              <c:f>[1]ADEQUAT!$B$84</c:f>
              <c:strCache>
                <c:ptCount val="1"/>
                <c:pt idx="0">
                  <c:v>NOMBRE D'INTERIMAIRE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[1]ADEQUAT!$A$85:$A$96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[1]ADEQUAT!$B$85:$B$96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1-260E-427A-B5DA-63C775327B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45564863"/>
        <c:axId val="2045564447"/>
      </c:barChart>
      <c:lineChart>
        <c:grouping val="standard"/>
        <c:varyColors val="0"/>
        <c:ser>
          <c:idx val="2"/>
          <c:order val="2"/>
          <c:tx>
            <c:strRef>
              <c:f>[1]ADEQUAT!$D$84</c:f>
              <c:strCache>
                <c:ptCount val="1"/>
                <c:pt idx="0">
                  <c:v>Durée moyenne de mission</c:v>
                </c:pt>
              </c:strCache>
            </c:strRef>
          </c:tx>
          <c:spPr>
            <a:ln w="28575" cap="rnd">
              <a:solidFill>
                <a:srgbClr val="7030A0"/>
              </a:solidFill>
              <a:round/>
            </a:ln>
            <a:effectLst/>
          </c:spPr>
          <c:marker>
            <c:symbol val="none"/>
          </c:marker>
          <c:cat>
            <c:strRef>
              <c:f>[1]ADEQUAT!$A$85:$A$96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[1]ADEQUAT!$D$85:$D$96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60E-427A-B5DA-63C775327B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45564863"/>
        <c:axId val="2045564447"/>
      </c:lineChart>
      <c:catAx>
        <c:axId val="20455656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5566527"/>
        <c:crosses val="autoZero"/>
        <c:auto val="1"/>
        <c:lblAlgn val="ctr"/>
        <c:lblOffset val="100"/>
        <c:noMultiLvlLbl val="0"/>
      </c:catAx>
      <c:valAx>
        <c:axId val="20455665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5565695"/>
        <c:crosses val="autoZero"/>
        <c:crossBetween val="between"/>
      </c:valAx>
      <c:valAx>
        <c:axId val="2045564447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5564863"/>
        <c:crosses val="max"/>
        <c:crossBetween val="between"/>
      </c:valAx>
      <c:catAx>
        <c:axId val="2045564863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04556444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solidFill>
            <a:srgbClr val="92D050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4</xdr:row>
      <xdr:rowOff>114300</xdr:rowOff>
    </xdr:from>
    <xdr:to>
      <xdr:col>17</xdr:col>
      <xdr:colOff>609600</xdr:colOff>
      <xdr:row>20</xdr:row>
      <xdr:rowOff>171450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6ECEEFB-DFEB-4FC9-A052-E0C37E9EBD8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257175</xdr:colOff>
      <xdr:row>21</xdr:row>
      <xdr:rowOff>0</xdr:rowOff>
    </xdr:from>
    <xdr:to>
      <xdr:col>17</xdr:col>
      <xdr:colOff>638175</xdr:colOff>
      <xdr:row>39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35889BB-4860-4F3C-A9E9-0798EB80B79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62.252\OzembalRH$\Lucie\Tarif%20int&#233;ri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x horaire"/>
      <sheetName val="ADEQUAT"/>
      <sheetName val="ADECCO"/>
      <sheetName val="EMPREINTT"/>
      <sheetName val="MANPOWER"/>
      <sheetName val="PROMAN"/>
      <sheetName val="SUPPLAY"/>
    </sheetNames>
    <sheetDataSet>
      <sheetData sheetId="0"/>
      <sheetData sheetId="1">
        <row r="84">
          <cell r="B84" t="str">
            <v>NOMBRE D'INTERIMAIRE</v>
          </cell>
          <cell r="C84" t="str">
            <v xml:space="preserve">COUT </v>
          </cell>
          <cell r="D84" t="str">
            <v>Durée moyenne de mission</v>
          </cell>
          <cell r="E84" t="str">
            <v>% ACC</v>
          </cell>
          <cell r="F84" t="str">
            <v>% MAL</v>
          </cell>
        </row>
        <row r="85">
          <cell r="A85" t="str">
            <v>Janvier</v>
          </cell>
          <cell r="C85">
            <v>0</v>
          </cell>
          <cell r="D85" t="e">
            <v>#DIV/0!</v>
          </cell>
          <cell r="E85" t="e">
            <v>#DIV/0!</v>
          </cell>
          <cell r="F85" t="e">
            <v>#DIV/0!</v>
          </cell>
        </row>
        <row r="86">
          <cell r="A86" t="str">
            <v>Février</v>
          </cell>
          <cell r="C86">
            <v>0</v>
          </cell>
          <cell r="D86" t="e">
            <v>#DIV/0!</v>
          </cell>
          <cell r="E86" t="e">
            <v>#DIV/0!</v>
          </cell>
          <cell r="F86" t="e">
            <v>#DIV/0!</v>
          </cell>
        </row>
        <row r="87">
          <cell r="A87" t="str">
            <v>Mars</v>
          </cell>
          <cell r="C87">
            <v>0</v>
          </cell>
          <cell r="D87" t="e">
            <v>#DIV/0!</v>
          </cell>
          <cell r="E87" t="e">
            <v>#DIV/0!</v>
          </cell>
          <cell r="F87" t="e">
            <v>#DIV/0!</v>
          </cell>
        </row>
        <row r="88">
          <cell r="A88" t="str">
            <v>Avril</v>
          </cell>
          <cell r="C88">
            <v>0</v>
          </cell>
          <cell r="D88" t="e">
            <v>#DIV/0!</v>
          </cell>
          <cell r="E88" t="e">
            <v>#DIV/0!</v>
          </cell>
          <cell r="F88" t="e">
            <v>#DIV/0!</v>
          </cell>
        </row>
        <row r="89">
          <cell r="A89" t="str">
            <v>Mai</v>
          </cell>
          <cell r="C89">
            <v>0</v>
          </cell>
          <cell r="D89" t="e">
            <v>#DIV/0!</v>
          </cell>
          <cell r="E89" t="e">
            <v>#DIV/0!</v>
          </cell>
          <cell r="F89" t="e">
            <v>#DIV/0!</v>
          </cell>
        </row>
        <row r="90">
          <cell r="A90" t="str">
            <v>Juin</v>
          </cell>
          <cell r="C90">
            <v>0</v>
          </cell>
          <cell r="D90" t="e">
            <v>#DIV/0!</v>
          </cell>
          <cell r="E90" t="e">
            <v>#DIV/0!</v>
          </cell>
          <cell r="F90" t="e">
            <v>#DIV/0!</v>
          </cell>
        </row>
        <row r="91">
          <cell r="A91" t="str">
            <v>Juillet</v>
          </cell>
          <cell r="C91">
            <v>0</v>
          </cell>
          <cell r="D91" t="e">
            <v>#DIV/0!</v>
          </cell>
          <cell r="E91" t="e">
            <v>#DIV/0!</v>
          </cell>
          <cell r="F91" t="e">
            <v>#DIV/0!</v>
          </cell>
        </row>
        <row r="92">
          <cell r="A92" t="str">
            <v>Août</v>
          </cell>
          <cell r="C92">
            <v>0</v>
          </cell>
          <cell r="D92" t="e">
            <v>#DIV/0!</v>
          </cell>
          <cell r="E92" t="e">
            <v>#DIV/0!</v>
          </cell>
          <cell r="F92" t="e">
            <v>#DIV/0!</v>
          </cell>
        </row>
        <row r="93">
          <cell r="A93" t="str">
            <v>Septembre</v>
          </cell>
          <cell r="C93">
            <v>0</v>
          </cell>
          <cell r="D93" t="e">
            <v>#DIV/0!</v>
          </cell>
          <cell r="E93" t="e">
            <v>#DIV/0!</v>
          </cell>
          <cell r="F93" t="e">
            <v>#DIV/0!</v>
          </cell>
        </row>
        <row r="94">
          <cell r="A94" t="str">
            <v>Octobre</v>
          </cell>
          <cell r="C94">
            <v>0</v>
          </cell>
          <cell r="D94" t="e">
            <v>#DIV/0!</v>
          </cell>
          <cell r="E94" t="e">
            <v>#DIV/0!</v>
          </cell>
          <cell r="F94" t="e">
            <v>#DIV/0!</v>
          </cell>
        </row>
        <row r="95">
          <cell r="A95" t="str">
            <v>Novembre</v>
          </cell>
          <cell r="C95">
            <v>0</v>
          </cell>
          <cell r="D95" t="e">
            <v>#DIV/0!</v>
          </cell>
          <cell r="E95" t="e">
            <v>#DIV/0!</v>
          </cell>
          <cell r="F95" t="e">
            <v>#DIV/0!</v>
          </cell>
        </row>
        <row r="96">
          <cell r="A96" t="str">
            <v>Décembre</v>
          </cell>
          <cell r="C96">
            <v>0</v>
          </cell>
          <cell r="D96" t="e">
            <v>#DIV/0!</v>
          </cell>
          <cell r="E96" t="e">
            <v>#DIV/0!</v>
          </cell>
          <cell r="F96" t="e">
            <v>#DIV/0!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AD9C23-980F-4129-8624-05BBB2C9C78D}">
  <dimension ref="A1:S61"/>
  <sheetViews>
    <sheetView tabSelected="1" topLeftCell="C1" workbookViewId="0">
      <selection sqref="A1:B1048576"/>
    </sheetView>
  </sheetViews>
  <sheetFormatPr baseColWidth="10" defaultRowHeight="15" x14ac:dyDescent="0.25"/>
  <cols>
    <col min="1" max="2" width="0" hidden="1" customWidth="1"/>
    <col min="4" max="4" width="13.7109375" bestFit="1" customWidth="1"/>
    <col min="5" max="5" width="18.7109375" customWidth="1"/>
    <col min="6" max="6" width="22.140625" customWidth="1"/>
    <col min="8" max="8" width="14.7109375" customWidth="1"/>
  </cols>
  <sheetData>
    <row r="1" spans="1:19" ht="66.75" customHeight="1" x14ac:dyDescent="0.25">
      <c r="C1" s="35"/>
      <c r="D1" s="36"/>
      <c r="E1" s="36"/>
      <c r="F1" s="36"/>
      <c r="G1" s="43">
        <v>2023</v>
      </c>
      <c r="H1" s="43"/>
      <c r="I1" s="43"/>
      <c r="J1" s="44"/>
      <c r="K1" s="47" t="s">
        <v>0</v>
      </c>
      <c r="L1" s="43"/>
      <c r="M1" s="43"/>
      <c r="N1" s="43"/>
      <c r="O1" s="43"/>
      <c r="P1" s="43"/>
      <c r="Q1" s="43"/>
      <c r="R1" s="43"/>
      <c r="S1" s="44"/>
    </row>
    <row r="2" spans="1:19" ht="66.75" customHeight="1" thickBot="1" x14ac:dyDescent="0.3">
      <c r="C2" s="41"/>
      <c r="D2" s="42"/>
      <c r="E2" s="42"/>
      <c r="F2" s="42"/>
      <c r="G2" s="45"/>
      <c r="H2" s="45"/>
      <c r="I2" s="45"/>
      <c r="J2" s="46"/>
      <c r="K2" s="48"/>
      <c r="L2" s="49"/>
      <c r="M2" s="49"/>
      <c r="N2" s="49"/>
      <c r="O2" s="49"/>
      <c r="P2" s="49"/>
      <c r="Q2" s="49"/>
      <c r="R2" s="49"/>
      <c r="S2" s="50"/>
    </row>
    <row r="3" spans="1:19" ht="26.25" customHeight="1" thickBot="1" x14ac:dyDescent="0.3">
      <c r="C3" s="52" t="s">
        <v>1</v>
      </c>
      <c r="D3" s="53"/>
      <c r="E3" s="52" t="s">
        <v>2</v>
      </c>
      <c r="F3" s="54"/>
      <c r="G3" s="52" t="s">
        <v>3</v>
      </c>
      <c r="H3" s="54"/>
      <c r="I3" s="52" t="s">
        <v>4</v>
      </c>
      <c r="J3" s="54"/>
      <c r="K3" s="48"/>
      <c r="L3" s="49"/>
      <c r="M3" s="49"/>
      <c r="N3" s="49"/>
      <c r="O3" s="49"/>
      <c r="P3" s="49"/>
      <c r="Q3" s="49"/>
      <c r="R3" s="49"/>
      <c r="S3" s="50"/>
    </row>
    <row r="4" spans="1:19" s="3" customFormat="1" ht="30.75" thickBot="1" x14ac:dyDescent="0.3">
      <c r="A4" s="3" t="s">
        <v>33</v>
      </c>
      <c r="B4" s="3" t="str">
        <f>E4&amp;"_"&amp;F4</f>
        <v>NOM _PRENOM</v>
      </c>
      <c r="C4" s="1" t="s">
        <v>5</v>
      </c>
      <c r="D4" s="2" t="s">
        <v>6</v>
      </c>
      <c r="E4" s="1" t="s">
        <v>7</v>
      </c>
      <c r="F4" s="2" t="s">
        <v>8</v>
      </c>
      <c r="G4" s="1" t="s">
        <v>9</v>
      </c>
      <c r="H4" s="2" t="s">
        <v>10</v>
      </c>
      <c r="I4" s="1" t="s">
        <v>11</v>
      </c>
      <c r="J4" s="2" t="s">
        <v>12</v>
      </c>
      <c r="K4" s="51"/>
      <c r="L4" s="45"/>
      <c r="M4" s="45"/>
      <c r="N4" s="45"/>
      <c r="O4" s="45"/>
      <c r="P4" s="45"/>
      <c r="Q4" s="45"/>
      <c r="R4" s="45"/>
      <c r="S4" s="46"/>
    </row>
    <row r="5" spans="1:19" x14ac:dyDescent="0.25">
      <c r="A5">
        <f>IF(C5="","",1/COUNTIFS($C$5:$C$41,C5,$B$5:$B$41,B5))</f>
        <v>0.5</v>
      </c>
      <c r="B5" t="str">
        <f>E5&amp;"_"&amp;F5</f>
        <v>NOM _prenom</v>
      </c>
      <c r="C5" s="29" t="s">
        <v>21</v>
      </c>
      <c r="D5" s="4"/>
      <c r="E5" s="31" t="s">
        <v>7</v>
      </c>
      <c r="F5" s="33" t="s">
        <v>34</v>
      </c>
      <c r="G5" s="5"/>
      <c r="H5" s="6"/>
      <c r="I5" s="5"/>
      <c r="J5" s="4"/>
      <c r="K5" s="35"/>
      <c r="L5" s="36"/>
      <c r="M5" s="36"/>
      <c r="N5" s="36"/>
      <c r="O5" s="36"/>
      <c r="P5" s="36"/>
      <c r="Q5" s="36"/>
      <c r="R5" s="36"/>
      <c r="S5" s="37"/>
    </row>
    <row r="6" spans="1:19" x14ac:dyDescent="0.25">
      <c r="A6">
        <f t="shared" ref="A6:A41" si="0">IF(C6="","",1/COUNTIFS($C$5:$C$41,C6,$B$5:$B$41,B6))</f>
        <v>0.5</v>
      </c>
      <c r="B6" t="str">
        <f t="shared" ref="B6:B41" si="1">E6&amp;"_"&amp;F6</f>
        <v>NOM _prenom</v>
      </c>
      <c r="C6" s="30" t="s">
        <v>21</v>
      </c>
      <c r="D6" s="7"/>
      <c r="E6" s="32" t="s">
        <v>7</v>
      </c>
      <c r="F6" s="34" t="s">
        <v>34</v>
      </c>
      <c r="G6" s="8"/>
      <c r="H6" s="9"/>
      <c r="I6" s="8"/>
      <c r="J6" s="7"/>
      <c r="K6" s="38"/>
      <c r="L6" s="39"/>
      <c r="M6" s="39"/>
      <c r="N6" s="39"/>
      <c r="O6" s="39"/>
      <c r="P6" s="39"/>
      <c r="Q6" s="39"/>
      <c r="R6" s="39"/>
      <c r="S6" s="40"/>
    </row>
    <row r="7" spans="1:19" x14ac:dyDescent="0.25">
      <c r="A7" t="str">
        <f t="shared" si="0"/>
        <v/>
      </c>
      <c r="B7" t="str">
        <f t="shared" si="1"/>
        <v>_</v>
      </c>
      <c r="C7" s="30"/>
      <c r="D7" s="7"/>
      <c r="E7" s="32"/>
      <c r="F7" s="34"/>
      <c r="G7" s="8"/>
      <c r="H7" s="9"/>
      <c r="I7" s="8"/>
      <c r="J7" s="7"/>
      <c r="K7" s="38"/>
      <c r="L7" s="39"/>
      <c r="M7" s="39"/>
      <c r="N7" s="39"/>
      <c r="O7" s="39"/>
      <c r="P7" s="39"/>
      <c r="Q7" s="39"/>
      <c r="R7" s="39"/>
      <c r="S7" s="40"/>
    </row>
    <row r="8" spans="1:19" x14ac:dyDescent="0.25">
      <c r="A8" t="str">
        <f t="shared" si="0"/>
        <v/>
      </c>
      <c r="B8" t="str">
        <f t="shared" si="1"/>
        <v>_</v>
      </c>
      <c r="C8" s="30"/>
      <c r="D8" s="7"/>
      <c r="E8" s="32"/>
      <c r="F8" s="34"/>
      <c r="G8" s="8"/>
      <c r="H8" s="9"/>
      <c r="I8" s="8"/>
      <c r="J8" s="7"/>
      <c r="K8" s="38"/>
      <c r="L8" s="39"/>
      <c r="M8" s="39"/>
      <c r="N8" s="39"/>
      <c r="O8" s="39"/>
      <c r="P8" s="39"/>
      <c r="Q8" s="39"/>
      <c r="R8" s="39"/>
      <c r="S8" s="40"/>
    </row>
    <row r="9" spans="1:19" x14ac:dyDescent="0.25">
      <c r="A9" t="str">
        <f t="shared" si="0"/>
        <v/>
      </c>
      <c r="B9" t="str">
        <f t="shared" si="1"/>
        <v>_</v>
      </c>
      <c r="C9" s="30"/>
      <c r="D9" s="7"/>
      <c r="E9" s="32"/>
      <c r="F9" s="34"/>
      <c r="G9" s="8"/>
      <c r="H9" s="9"/>
      <c r="I9" s="8"/>
      <c r="J9" s="7"/>
      <c r="K9" s="38"/>
      <c r="L9" s="39"/>
      <c r="M9" s="39"/>
      <c r="N9" s="39"/>
      <c r="O9" s="39"/>
      <c r="P9" s="39"/>
      <c r="Q9" s="39"/>
      <c r="R9" s="39"/>
      <c r="S9" s="40"/>
    </row>
    <row r="10" spans="1:19" x14ac:dyDescent="0.25">
      <c r="A10" t="str">
        <f t="shared" si="0"/>
        <v/>
      </c>
      <c r="B10" t="str">
        <f t="shared" si="1"/>
        <v>_</v>
      </c>
      <c r="C10" s="30"/>
      <c r="D10" s="7"/>
      <c r="E10" s="32"/>
      <c r="F10" s="34"/>
      <c r="G10" s="8"/>
      <c r="H10" s="9"/>
      <c r="I10" s="8"/>
      <c r="J10" s="7"/>
      <c r="K10" s="38"/>
      <c r="L10" s="39"/>
      <c r="M10" s="39"/>
      <c r="N10" s="39"/>
      <c r="O10" s="39"/>
      <c r="P10" s="39"/>
      <c r="Q10" s="39"/>
      <c r="R10" s="39"/>
      <c r="S10" s="40"/>
    </row>
    <row r="11" spans="1:19" x14ac:dyDescent="0.25">
      <c r="A11" t="str">
        <f t="shared" si="0"/>
        <v/>
      </c>
      <c r="B11" t="str">
        <f t="shared" si="1"/>
        <v>_</v>
      </c>
      <c r="C11" s="30"/>
      <c r="D11" s="7"/>
      <c r="E11" s="32"/>
      <c r="F11" s="34"/>
      <c r="G11" s="8"/>
      <c r="H11" s="9"/>
      <c r="I11" s="8"/>
      <c r="J11" s="7"/>
      <c r="K11" s="38"/>
      <c r="L11" s="39"/>
      <c r="M11" s="39"/>
      <c r="N11" s="39"/>
      <c r="O11" s="39"/>
      <c r="P11" s="39"/>
      <c r="Q11" s="39"/>
      <c r="R11" s="39"/>
      <c r="S11" s="40"/>
    </row>
    <row r="12" spans="1:19" x14ac:dyDescent="0.25">
      <c r="A12" t="str">
        <f t="shared" si="0"/>
        <v/>
      </c>
      <c r="B12" t="str">
        <f t="shared" si="1"/>
        <v>_</v>
      </c>
      <c r="C12" s="30"/>
      <c r="D12" s="7"/>
      <c r="E12" s="32"/>
      <c r="F12" s="34"/>
      <c r="G12" s="8"/>
      <c r="H12" s="9"/>
      <c r="I12" s="8"/>
      <c r="J12" s="7"/>
      <c r="K12" s="38"/>
      <c r="L12" s="39"/>
      <c r="M12" s="39"/>
      <c r="N12" s="39"/>
      <c r="O12" s="39"/>
      <c r="P12" s="39"/>
      <c r="Q12" s="39"/>
      <c r="R12" s="39"/>
      <c r="S12" s="40"/>
    </row>
    <row r="13" spans="1:19" x14ac:dyDescent="0.25">
      <c r="A13" t="str">
        <f t="shared" si="0"/>
        <v/>
      </c>
      <c r="B13" t="str">
        <f t="shared" si="1"/>
        <v>_</v>
      </c>
      <c r="C13" s="30"/>
      <c r="D13" s="7"/>
      <c r="E13" s="32"/>
      <c r="F13" s="34"/>
      <c r="G13" s="8"/>
      <c r="H13" s="9"/>
      <c r="I13" s="8"/>
      <c r="J13" s="7"/>
      <c r="K13" s="38"/>
      <c r="L13" s="39"/>
      <c r="M13" s="39"/>
      <c r="N13" s="39"/>
      <c r="O13" s="39"/>
      <c r="P13" s="39"/>
      <c r="Q13" s="39"/>
      <c r="R13" s="39"/>
      <c r="S13" s="40"/>
    </row>
    <row r="14" spans="1:19" x14ac:dyDescent="0.25">
      <c r="A14" t="str">
        <f t="shared" si="0"/>
        <v/>
      </c>
      <c r="B14" t="str">
        <f t="shared" si="1"/>
        <v>_</v>
      </c>
      <c r="C14" s="30"/>
      <c r="D14" s="7"/>
      <c r="E14" s="32"/>
      <c r="F14" s="34"/>
      <c r="G14" s="8"/>
      <c r="H14" s="9"/>
      <c r="I14" s="8"/>
      <c r="J14" s="7"/>
      <c r="K14" s="38"/>
      <c r="L14" s="39"/>
      <c r="M14" s="39"/>
      <c r="N14" s="39"/>
      <c r="O14" s="39"/>
      <c r="P14" s="39"/>
      <c r="Q14" s="39"/>
      <c r="R14" s="39"/>
      <c r="S14" s="40"/>
    </row>
    <row r="15" spans="1:19" x14ac:dyDescent="0.25">
      <c r="A15" t="str">
        <f t="shared" si="0"/>
        <v/>
      </c>
      <c r="B15" t="str">
        <f t="shared" si="1"/>
        <v>_</v>
      </c>
      <c r="C15" s="30"/>
      <c r="D15" s="7"/>
      <c r="E15" s="32"/>
      <c r="F15" s="34"/>
      <c r="G15" s="8"/>
      <c r="H15" s="9"/>
      <c r="I15" s="8"/>
      <c r="J15" s="7"/>
      <c r="K15" s="38"/>
      <c r="L15" s="39"/>
      <c r="M15" s="39"/>
      <c r="N15" s="39"/>
      <c r="O15" s="39"/>
      <c r="P15" s="39"/>
      <c r="Q15" s="39"/>
      <c r="R15" s="39"/>
      <c r="S15" s="40"/>
    </row>
    <row r="16" spans="1:19" x14ac:dyDescent="0.25">
      <c r="A16" t="str">
        <f t="shared" si="0"/>
        <v/>
      </c>
      <c r="B16" t="str">
        <f t="shared" si="1"/>
        <v>_</v>
      </c>
      <c r="C16" s="30"/>
      <c r="D16" s="7"/>
      <c r="E16" s="32"/>
      <c r="F16" s="34"/>
      <c r="G16" s="8"/>
      <c r="H16" s="9"/>
      <c r="I16" s="8"/>
      <c r="J16" s="7"/>
      <c r="K16" s="38"/>
      <c r="L16" s="39"/>
      <c r="M16" s="39"/>
      <c r="N16" s="39"/>
      <c r="O16" s="39"/>
      <c r="P16" s="39"/>
      <c r="Q16" s="39"/>
      <c r="R16" s="39"/>
      <c r="S16" s="40"/>
    </row>
    <row r="17" spans="1:19" x14ac:dyDescent="0.25">
      <c r="A17" t="str">
        <f t="shared" si="0"/>
        <v/>
      </c>
      <c r="B17" t="str">
        <f t="shared" si="1"/>
        <v>_</v>
      </c>
      <c r="C17" s="30"/>
      <c r="D17" s="7"/>
      <c r="E17" s="32"/>
      <c r="F17" s="34"/>
      <c r="G17" s="8"/>
      <c r="H17" s="9"/>
      <c r="I17" s="8"/>
      <c r="J17" s="7"/>
      <c r="K17" s="38"/>
      <c r="L17" s="39"/>
      <c r="M17" s="39"/>
      <c r="N17" s="39"/>
      <c r="O17" s="39"/>
      <c r="P17" s="39"/>
      <c r="Q17" s="39"/>
      <c r="R17" s="39"/>
      <c r="S17" s="40"/>
    </row>
    <row r="18" spans="1:19" x14ac:dyDescent="0.25">
      <c r="A18" t="str">
        <f t="shared" si="0"/>
        <v/>
      </c>
      <c r="B18" t="str">
        <f t="shared" si="1"/>
        <v>_</v>
      </c>
      <c r="C18" s="30"/>
      <c r="D18" s="7"/>
      <c r="E18" s="32"/>
      <c r="F18" s="34"/>
      <c r="G18" s="8"/>
      <c r="H18" s="9"/>
      <c r="I18" s="8"/>
      <c r="J18" s="7"/>
      <c r="K18" s="38"/>
      <c r="L18" s="39"/>
      <c r="M18" s="39"/>
      <c r="N18" s="39"/>
      <c r="O18" s="39"/>
      <c r="P18" s="39"/>
      <c r="Q18" s="39"/>
      <c r="R18" s="39"/>
      <c r="S18" s="40"/>
    </row>
    <row r="19" spans="1:19" x14ac:dyDescent="0.25">
      <c r="A19" t="str">
        <f t="shared" si="0"/>
        <v/>
      </c>
      <c r="B19" t="str">
        <f t="shared" si="1"/>
        <v>_</v>
      </c>
      <c r="C19" s="30"/>
      <c r="D19" s="7"/>
      <c r="E19" s="32"/>
      <c r="F19" s="34"/>
      <c r="G19" s="8"/>
      <c r="H19" s="9"/>
      <c r="I19" s="8"/>
      <c r="J19" s="7"/>
      <c r="K19" s="38"/>
      <c r="L19" s="39"/>
      <c r="M19" s="39"/>
      <c r="N19" s="39"/>
      <c r="O19" s="39"/>
      <c r="P19" s="39"/>
      <c r="Q19" s="39"/>
      <c r="R19" s="39"/>
      <c r="S19" s="40"/>
    </row>
    <row r="20" spans="1:19" x14ac:dyDescent="0.25">
      <c r="A20" t="str">
        <f t="shared" si="0"/>
        <v/>
      </c>
      <c r="B20" t="str">
        <f t="shared" si="1"/>
        <v>_</v>
      </c>
      <c r="C20" s="30"/>
      <c r="D20" s="7"/>
      <c r="E20" s="32"/>
      <c r="F20" s="34"/>
      <c r="G20" s="8"/>
      <c r="H20" s="9"/>
      <c r="I20" s="8"/>
      <c r="J20" s="7"/>
      <c r="K20" s="38"/>
      <c r="L20" s="39"/>
      <c r="M20" s="39"/>
      <c r="N20" s="39"/>
      <c r="O20" s="39"/>
      <c r="P20" s="39"/>
      <c r="Q20" s="39"/>
      <c r="R20" s="39"/>
      <c r="S20" s="40"/>
    </row>
    <row r="21" spans="1:19" x14ac:dyDescent="0.25">
      <c r="A21" t="str">
        <f t="shared" si="0"/>
        <v/>
      </c>
      <c r="B21" t="str">
        <f t="shared" si="1"/>
        <v>_</v>
      </c>
      <c r="C21" s="30"/>
      <c r="D21" s="7"/>
      <c r="E21" s="32"/>
      <c r="F21" s="34"/>
      <c r="G21" s="8"/>
      <c r="H21" s="9"/>
      <c r="I21" s="8"/>
      <c r="J21" s="7"/>
      <c r="K21" s="38"/>
      <c r="L21" s="39"/>
      <c r="M21" s="39"/>
      <c r="N21" s="39"/>
      <c r="O21" s="39"/>
      <c r="P21" s="39"/>
      <c r="Q21" s="39"/>
      <c r="R21" s="39"/>
      <c r="S21" s="40"/>
    </row>
    <row r="22" spans="1:19" x14ac:dyDescent="0.25">
      <c r="A22" t="str">
        <f t="shared" si="0"/>
        <v/>
      </c>
      <c r="B22" t="str">
        <f t="shared" si="1"/>
        <v>_</v>
      </c>
      <c r="C22" s="30"/>
      <c r="D22" s="7"/>
      <c r="E22" s="32"/>
      <c r="F22" s="34"/>
      <c r="G22" s="8"/>
      <c r="H22" s="9"/>
      <c r="I22" s="8"/>
      <c r="J22" s="7"/>
      <c r="K22" s="38"/>
      <c r="L22" s="39"/>
      <c r="M22" s="39"/>
      <c r="N22" s="39"/>
      <c r="O22" s="39"/>
      <c r="P22" s="39"/>
      <c r="Q22" s="39"/>
      <c r="R22" s="39"/>
      <c r="S22" s="40"/>
    </row>
    <row r="23" spans="1:19" x14ac:dyDescent="0.25">
      <c r="A23" t="str">
        <f t="shared" si="0"/>
        <v/>
      </c>
      <c r="B23" t="str">
        <f t="shared" si="1"/>
        <v>_</v>
      </c>
      <c r="C23" s="30"/>
      <c r="D23" s="10"/>
      <c r="E23" s="32"/>
      <c r="F23" s="34"/>
      <c r="G23" s="11"/>
      <c r="H23" s="9"/>
      <c r="I23" s="11"/>
      <c r="J23" s="10"/>
      <c r="K23" s="38"/>
      <c r="L23" s="39"/>
      <c r="M23" s="39"/>
      <c r="N23" s="39"/>
      <c r="O23" s="39"/>
      <c r="P23" s="39"/>
      <c r="Q23" s="39"/>
      <c r="R23" s="39"/>
      <c r="S23" s="40"/>
    </row>
    <row r="24" spans="1:19" x14ac:dyDescent="0.25">
      <c r="A24" t="str">
        <f t="shared" si="0"/>
        <v/>
      </c>
      <c r="B24" t="str">
        <f t="shared" si="1"/>
        <v>_</v>
      </c>
      <c r="C24" s="30"/>
      <c r="D24" s="10"/>
      <c r="E24" s="32"/>
      <c r="F24" s="34"/>
      <c r="G24" s="11"/>
      <c r="H24" s="9"/>
      <c r="I24" s="11"/>
      <c r="J24" s="10"/>
      <c r="K24" s="38"/>
      <c r="L24" s="39"/>
      <c r="M24" s="39"/>
      <c r="N24" s="39"/>
      <c r="O24" s="39"/>
      <c r="P24" s="39"/>
      <c r="Q24" s="39"/>
      <c r="R24" s="39"/>
      <c r="S24" s="40"/>
    </row>
    <row r="25" spans="1:19" x14ac:dyDescent="0.25">
      <c r="A25" t="str">
        <f t="shared" si="0"/>
        <v/>
      </c>
      <c r="B25" t="str">
        <f t="shared" si="1"/>
        <v>_</v>
      </c>
      <c r="C25" s="30"/>
      <c r="D25" s="10"/>
      <c r="E25" s="32"/>
      <c r="F25" s="34"/>
      <c r="G25" s="11"/>
      <c r="H25" s="9"/>
      <c r="I25" s="11"/>
      <c r="J25" s="10"/>
      <c r="K25" s="38"/>
      <c r="L25" s="39"/>
      <c r="M25" s="39"/>
      <c r="N25" s="39"/>
      <c r="O25" s="39"/>
      <c r="P25" s="39"/>
      <c r="Q25" s="39"/>
      <c r="R25" s="39"/>
      <c r="S25" s="40"/>
    </row>
    <row r="26" spans="1:19" x14ac:dyDescent="0.25">
      <c r="A26" t="str">
        <f t="shared" si="0"/>
        <v/>
      </c>
      <c r="B26" t="str">
        <f t="shared" si="1"/>
        <v>_</v>
      </c>
      <c r="C26" s="30"/>
      <c r="D26" s="10"/>
      <c r="E26" s="32"/>
      <c r="F26" s="34"/>
      <c r="G26" s="11"/>
      <c r="H26" s="9"/>
      <c r="I26" s="11"/>
      <c r="J26" s="10"/>
      <c r="K26" s="38"/>
      <c r="L26" s="39"/>
      <c r="M26" s="39"/>
      <c r="N26" s="39"/>
      <c r="O26" s="39"/>
      <c r="P26" s="39"/>
      <c r="Q26" s="39"/>
      <c r="R26" s="39"/>
      <c r="S26" s="40"/>
    </row>
    <row r="27" spans="1:19" x14ac:dyDescent="0.25">
      <c r="A27" t="str">
        <f t="shared" si="0"/>
        <v/>
      </c>
      <c r="B27" t="str">
        <f t="shared" si="1"/>
        <v>_</v>
      </c>
      <c r="C27" s="30"/>
      <c r="D27" s="10"/>
      <c r="E27" s="32"/>
      <c r="F27" s="34"/>
      <c r="G27" s="11"/>
      <c r="H27" s="9"/>
      <c r="I27" s="11"/>
      <c r="J27" s="10"/>
      <c r="K27" s="38"/>
      <c r="L27" s="39"/>
      <c r="M27" s="39"/>
      <c r="N27" s="39"/>
      <c r="O27" s="39"/>
      <c r="P27" s="39"/>
      <c r="Q27" s="39"/>
      <c r="R27" s="39"/>
      <c r="S27" s="40"/>
    </row>
    <row r="28" spans="1:19" x14ac:dyDescent="0.25">
      <c r="A28" t="str">
        <f t="shared" si="0"/>
        <v/>
      </c>
      <c r="B28" t="str">
        <f t="shared" si="1"/>
        <v>_</v>
      </c>
      <c r="C28" s="30"/>
      <c r="D28" s="10"/>
      <c r="E28" s="32"/>
      <c r="F28" s="34"/>
      <c r="G28" s="11"/>
      <c r="H28" s="9"/>
      <c r="I28" s="11"/>
      <c r="J28" s="10"/>
      <c r="K28" s="38"/>
      <c r="L28" s="39"/>
      <c r="M28" s="39"/>
      <c r="N28" s="39"/>
      <c r="O28" s="39"/>
      <c r="P28" s="39"/>
      <c r="Q28" s="39"/>
      <c r="R28" s="39"/>
      <c r="S28" s="40"/>
    </row>
    <row r="29" spans="1:19" x14ac:dyDescent="0.25">
      <c r="A29" t="str">
        <f t="shared" si="0"/>
        <v/>
      </c>
      <c r="B29" t="str">
        <f t="shared" si="1"/>
        <v>_</v>
      </c>
      <c r="C29" s="30"/>
      <c r="D29" s="10"/>
      <c r="E29" s="32"/>
      <c r="F29" s="34"/>
      <c r="G29" s="11"/>
      <c r="H29" s="9"/>
      <c r="I29" s="11"/>
      <c r="J29" s="10"/>
      <c r="K29" s="38"/>
      <c r="L29" s="39"/>
      <c r="M29" s="39"/>
      <c r="N29" s="39"/>
      <c r="O29" s="39"/>
      <c r="P29" s="39"/>
      <c r="Q29" s="39"/>
      <c r="R29" s="39"/>
      <c r="S29" s="40"/>
    </row>
    <row r="30" spans="1:19" x14ac:dyDescent="0.25">
      <c r="A30" t="str">
        <f t="shared" si="0"/>
        <v/>
      </c>
      <c r="B30" t="str">
        <f t="shared" si="1"/>
        <v>_</v>
      </c>
      <c r="C30" s="30"/>
      <c r="D30" s="10"/>
      <c r="E30" s="32"/>
      <c r="F30" s="34"/>
      <c r="G30" s="11"/>
      <c r="H30" s="9"/>
      <c r="I30" s="11"/>
      <c r="J30" s="10"/>
      <c r="K30" s="38"/>
      <c r="L30" s="39"/>
      <c r="M30" s="39"/>
      <c r="N30" s="39"/>
      <c r="O30" s="39"/>
      <c r="P30" s="39"/>
      <c r="Q30" s="39"/>
      <c r="R30" s="39"/>
      <c r="S30" s="40"/>
    </row>
    <row r="31" spans="1:19" x14ac:dyDescent="0.25">
      <c r="A31" t="str">
        <f t="shared" si="0"/>
        <v/>
      </c>
      <c r="B31" t="str">
        <f t="shared" si="1"/>
        <v>_</v>
      </c>
      <c r="C31" s="30"/>
      <c r="D31" s="10"/>
      <c r="E31" s="32"/>
      <c r="F31" s="34"/>
      <c r="G31" s="11"/>
      <c r="H31" s="9"/>
      <c r="I31" s="11"/>
      <c r="J31" s="10"/>
      <c r="K31" s="38"/>
      <c r="L31" s="39"/>
      <c r="M31" s="39"/>
      <c r="N31" s="39"/>
      <c r="O31" s="39"/>
      <c r="P31" s="39"/>
      <c r="Q31" s="39"/>
      <c r="R31" s="39"/>
      <c r="S31" s="40"/>
    </row>
    <row r="32" spans="1:19" x14ac:dyDescent="0.25">
      <c r="A32" t="str">
        <f t="shared" si="0"/>
        <v/>
      </c>
      <c r="B32" t="str">
        <f t="shared" si="1"/>
        <v>_</v>
      </c>
      <c r="C32" s="30"/>
      <c r="D32" s="10"/>
      <c r="E32" s="32"/>
      <c r="F32" s="34"/>
      <c r="G32" s="11"/>
      <c r="H32" s="9"/>
      <c r="I32" s="11"/>
      <c r="J32" s="10"/>
      <c r="K32" s="38"/>
      <c r="L32" s="39"/>
      <c r="M32" s="39"/>
      <c r="N32" s="39"/>
      <c r="O32" s="39"/>
      <c r="P32" s="39"/>
      <c r="Q32" s="39"/>
      <c r="R32" s="39"/>
      <c r="S32" s="40"/>
    </row>
    <row r="33" spans="1:19" x14ac:dyDescent="0.25">
      <c r="A33" t="str">
        <f t="shared" si="0"/>
        <v/>
      </c>
      <c r="B33" t="str">
        <f t="shared" si="1"/>
        <v>_</v>
      </c>
      <c r="C33" s="30"/>
      <c r="D33" s="10"/>
      <c r="E33" s="32"/>
      <c r="F33" s="34"/>
      <c r="G33" s="11"/>
      <c r="H33" s="9"/>
      <c r="I33" s="11"/>
      <c r="J33" s="10"/>
      <c r="K33" s="38"/>
      <c r="L33" s="39"/>
      <c r="M33" s="39"/>
      <c r="N33" s="39"/>
      <c r="O33" s="39"/>
      <c r="P33" s="39"/>
      <c r="Q33" s="39"/>
      <c r="R33" s="39"/>
      <c r="S33" s="40"/>
    </row>
    <row r="34" spans="1:19" x14ac:dyDescent="0.25">
      <c r="A34" t="str">
        <f t="shared" si="0"/>
        <v/>
      </c>
      <c r="B34" t="str">
        <f t="shared" si="1"/>
        <v>_</v>
      </c>
      <c r="C34" s="30"/>
      <c r="D34" s="10"/>
      <c r="E34" s="32"/>
      <c r="F34" s="34"/>
      <c r="G34" s="11"/>
      <c r="H34" s="9"/>
      <c r="I34" s="11"/>
      <c r="J34" s="10"/>
      <c r="K34" s="38"/>
      <c r="L34" s="39"/>
      <c r="M34" s="39"/>
      <c r="N34" s="39"/>
      <c r="O34" s="39"/>
      <c r="P34" s="39"/>
      <c r="Q34" s="39"/>
      <c r="R34" s="39"/>
      <c r="S34" s="40"/>
    </row>
    <row r="35" spans="1:19" x14ac:dyDescent="0.25">
      <c r="A35" t="str">
        <f t="shared" si="0"/>
        <v/>
      </c>
      <c r="B35" t="str">
        <f t="shared" si="1"/>
        <v>_</v>
      </c>
      <c r="C35" s="30"/>
      <c r="D35" s="10"/>
      <c r="E35" s="32"/>
      <c r="F35" s="34"/>
      <c r="G35" s="11"/>
      <c r="H35" s="9"/>
      <c r="I35" s="11"/>
      <c r="J35" s="10"/>
      <c r="K35" s="38"/>
      <c r="L35" s="39"/>
      <c r="M35" s="39"/>
      <c r="N35" s="39"/>
      <c r="O35" s="39"/>
      <c r="P35" s="39"/>
      <c r="Q35" s="39"/>
      <c r="R35" s="39"/>
      <c r="S35" s="40"/>
    </row>
    <row r="36" spans="1:19" x14ac:dyDescent="0.25">
      <c r="A36" t="str">
        <f t="shared" si="0"/>
        <v/>
      </c>
      <c r="B36" t="str">
        <f t="shared" si="1"/>
        <v>_</v>
      </c>
      <c r="C36" s="30"/>
      <c r="D36" s="10"/>
      <c r="E36" s="32"/>
      <c r="F36" s="34"/>
      <c r="G36" s="11"/>
      <c r="H36" s="9"/>
      <c r="I36" s="11"/>
      <c r="J36" s="10"/>
      <c r="K36" s="38"/>
      <c r="L36" s="39"/>
      <c r="M36" s="39"/>
      <c r="N36" s="39"/>
      <c r="O36" s="39"/>
      <c r="P36" s="39"/>
      <c r="Q36" s="39"/>
      <c r="R36" s="39"/>
      <c r="S36" s="40"/>
    </row>
    <row r="37" spans="1:19" x14ac:dyDescent="0.25">
      <c r="A37" t="str">
        <f t="shared" si="0"/>
        <v/>
      </c>
      <c r="B37" t="str">
        <f t="shared" si="1"/>
        <v>_</v>
      </c>
      <c r="C37" s="30"/>
      <c r="D37" s="10"/>
      <c r="E37" s="32"/>
      <c r="F37" s="34"/>
      <c r="G37" s="11"/>
      <c r="H37" s="9"/>
      <c r="I37" s="11"/>
      <c r="J37" s="10"/>
      <c r="K37" s="38"/>
      <c r="L37" s="39"/>
      <c r="M37" s="39"/>
      <c r="N37" s="39"/>
      <c r="O37" s="39"/>
      <c r="P37" s="39"/>
      <c r="Q37" s="39"/>
      <c r="R37" s="39"/>
      <c r="S37" s="40"/>
    </row>
    <row r="38" spans="1:19" x14ac:dyDescent="0.25">
      <c r="A38" t="str">
        <f t="shared" si="0"/>
        <v/>
      </c>
      <c r="B38" t="str">
        <f t="shared" si="1"/>
        <v>_</v>
      </c>
      <c r="C38" s="30"/>
      <c r="D38" s="10"/>
      <c r="E38" s="32"/>
      <c r="F38" s="34"/>
      <c r="G38" s="11"/>
      <c r="H38" s="9"/>
      <c r="I38" s="11"/>
      <c r="J38" s="10"/>
      <c r="K38" s="38"/>
      <c r="L38" s="39"/>
      <c r="M38" s="39"/>
      <c r="N38" s="39"/>
      <c r="O38" s="39"/>
      <c r="P38" s="39"/>
      <c r="Q38" s="39"/>
      <c r="R38" s="39"/>
      <c r="S38" s="40"/>
    </row>
    <row r="39" spans="1:19" x14ac:dyDescent="0.25">
      <c r="A39" t="str">
        <f t="shared" si="0"/>
        <v/>
      </c>
      <c r="B39" t="str">
        <f t="shared" si="1"/>
        <v>_</v>
      </c>
      <c r="C39" s="30"/>
      <c r="D39" s="10"/>
      <c r="E39" s="32"/>
      <c r="F39" s="34"/>
      <c r="G39" s="11"/>
      <c r="H39" s="9"/>
      <c r="I39" s="11"/>
      <c r="J39" s="10"/>
      <c r="K39" s="38"/>
      <c r="L39" s="39"/>
      <c r="M39" s="39"/>
      <c r="N39" s="39"/>
      <c r="O39" s="39"/>
      <c r="P39" s="39"/>
      <c r="Q39" s="39"/>
      <c r="R39" s="39"/>
      <c r="S39" s="40"/>
    </row>
    <row r="40" spans="1:19" x14ac:dyDescent="0.25">
      <c r="A40" t="str">
        <f t="shared" si="0"/>
        <v/>
      </c>
      <c r="B40" t="str">
        <f t="shared" si="1"/>
        <v>_</v>
      </c>
      <c r="C40" s="30"/>
      <c r="D40" s="10"/>
      <c r="E40" s="32"/>
      <c r="F40" s="34"/>
      <c r="G40" s="11"/>
      <c r="H40" s="9"/>
      <c r="I40" s="11"/>
      <c r="J40" s="10"/>
      <c r="K40" s="38"/>
      <c r="L40" s="39"/>
      <c r="M40" s="39"/>
      <c r="N40" s="39"/>
      <c r="O40" s="39"/>
      <c r="P40" s="39"/>
      <c r="Q40" s="39"/>
      <c r="R40" s="39"/>
      <c r="S40" s="40"/>
    </row>
    <row r="41" spans="1:19" x14ac:dyDescent="0.25">
      <c r="A41" t="str">
        <f t="shared" si="0"/>
        <v/>
      </c>
      <c r="B41" t="str">
        <f t="shared" si="1"/>
        <v>_</v>
      </c>
      <c r="C41" s="30"/>
      <c r="D41" s="10"/>
      <c r="E41" s="32"/>
      <c r="F41" s="34"/>
      <c r="G41" s="11"/>
      <c r="H41" s="9"/>
      <c r="I41" s="11"/>
      <c r="J41" s="10"/>
      <c r="K41" s="38"/>
      <c r="L41" s="39"/>
      <c r="M41" s="39"/>
      <c r="N41" s="39"/>
      <c r="O41" s="39"/>
      <c r="P41" s="39"/>
      <c r="Q41" s="39"/>
      <c r="R41" s="39"/>
      <c r="S41" s="40"/>
    </row>
    <row r="42" spans="1:19" ht="26.25" customHeight="1" x14ac:dyDescent="0.25">
      <c r="F42" s="12" t="s">
        <v>13</v>
      </c>
      <c r="G42" s="13" t="e">
        <f>AVERAGE(G5:G41)</f>
        <v>#DIV/0!</v>
      </c>
      <c r="H42" s="14"/>
    </row>
    <row r="43" spans="1:19" ht="28.5" customHeight="1" x14ac:dyDescent="0.25">
      <c r="F43" s="15" t="s">
        <v>14</v>
      </c>
      <c r="G43" s="16"/>
      <c r="H43" s="17">
        <f>SUM(H5:H41)</f>
        <v>0</v>
      </c>
    </row>
    <row r="44" spans="1:19" ht="33.75" customHeight="1" thickBot="1" x14ac:dyDescent="0.3">
      <c r="F44" s="18" t="s">
        <v>15</v>
      </c>
      <c r="G44" s="19"/>
      <c r="H44" s="20">
        <f>IF(H43&lt;=100000,H43,H43*2.5/100)</f>
        <v>0</v>
      </c>
    </row>
    <row r="48" spans="1:19" ht="24" x14ac:dyDescent="0.25">
      <c r="C48" s="21" t="s">
        <v>5</v>
      </c>
      <c r="D48" s="21" t="s">
        <v>16</v>
      </c>
      <c r="E48" s="21" t="s">
        <v>17</v>
      </c>
      <c r="F48" s="21" t="s">
        <v>18</v>
      </c>
      <c r="G48" s="21" t="s">
        <v>19</v>
      </c>
      <c r="H48" s="21" t="s">
        <v>20</v>
      </c>
    </row>
    <row r="49" spans="3:10" x14ac:dyDescent="0.25">
      <c r="C49" s="22" t="s">
        <v>21</v>
      </c>
      <c r="D49" s="28">
        <f>SUMIF($C$5:$C$41,C49,$A$5:$A$41)</f>
        <v>1</v>
      </c>
      <c r="E49" s="23">
        <f>SUMIF(C5:C41,"janvier",H5:H41)</f>
        <v>0</v>
      </c>
      <c r="F49" s="24" t="e">
        <f>AVERAGEIFS($G5:$G41,$C5:$C41,C49)</f>
        <v>#DIV/0!</v>
      </c>
      <c r="G49" s="25">
        <f t="shared" ref="G49:G60" si="2">SUMIFS($I$5:$I$41,$C$5:$C$41,C49)*100/D49/100</f>
        <v>0</v>
      </c>
      <c r="H49" s="25">
        <f>SUMIFS($J$5:$J$41,$C$5:$C$41,$C$49)*100/$D$49/100</f>
        <v>0</v>
      </c>
    </row>
    <row r="50" spans="3:10" x14ac:dyDescent="0.25">
      <c r="C50" s="22" t="s">
        <v>22</v>
      </c>
      <c r="D50" s="28">
        <f t="shared" ref="D50:D60" si="3">SUMIF($C$5:$C$41,C50,$A$5:$A$41)</f>
        <v>0</v>
      </c>
      <c r="E50" s="23">
        <f>SUMIF(C5:C41,"février",H5:H41)</f>
        <v>0</v>
      </c>
      <c r="F50" s="24" t="e">
        <f>AVERAGEIFS(G5:G41,C5:C41,C50)</f>
        <v>#DIV/0!</v>
      </c>
      <c r="G50" s="25" t="e">
        <f t="shared" si="2"/>
        <v>#DIV/0!</v>
      </c>
      <c r="H50" s="25" t="e">
        <f>SUMIFS($J$5:$J$41,$C$5:$C$41,$C$50)*100/$D$50/100</f>
        <v>#DIV/0!</v>
      </c>
    </row>
    <row r="51" spans="3:10" x14ac:dyDescent="0.25">
      <c r="C51" s="22" t="s">
        <v>23</v>
      </c>
      <c r="D51" s="28">
        <f t="shared" si="3"/>
        <v>0</v>
      </c>
      <c r="E51" s="23">
        <f>SUMIF(C5:C41,"mars",H5:H41)</f>
        <v>0</v>
      </c>
      <c r="F51" s="24" t="e">
        <f>AVERAGEIFS(G5:G41,C5:C41,C51)</f>
        <v>#DIV/0!</v>
      </c>
      <c r="G51" s="25" t="e">
        <f t="shared" si="2"/>
        <v>#DIV/0!</v>
      </c>
      <c r="H51" s="25" t="e">
        <f>SUMIFS($J$5:$J$41,$C$5:$C$41,$C$51)*100/$D$51/100</f>
        <v>#DIV/0!</v>
      </c>
    </row>
    <row r="52" spans="3:10" x14ac:dyDescent="0.25">
      <c r="C52" s="22" t="s">
        <v>24</v>
      </c>
      <c r="D52" s="28">
        <f t="shared" si="3"/>
        <v>0</v>
      </c>
      <c r="E52" s="23">
        <f>SUMIF(C5:C41,"avril",H5:H41)</f>
        <v>0</v>
      </c>
      <c r="F52" s="24" t="e">
        <f>AVERAGEIFS(G5:G41,C5:C41,C52)</f>
        <v>#DIV/0!</v>
      </c>
      <c r="G52" s="25" t="e">
        <f t="shared" si="2"/>
        <v>#DIV/0!</v>
      </c>
      <c r="H52" s="25" t="e">
        <f>SUMIFS($J$5:$J$41,$C$5:$C$41,$C$52)*100/$D$52/100</f>
        <v>#DIV/0!</v>
      </c>
    </row>
    <row r="53" spans="3:10" x14ac:dyDescent="0.25">
      <c r="C53" s="22" t="s">
        <v>25</v>
      </c>
      <c r="D53" s="28">
        <f t="shared" si="3"/>
        <v>0</v>
      </c>
      <c r="E53" s="23">
        <f>SUMIF(C5:C41,"mai",H5:H41)</f>
        <v>0</v>
      </c>
      <c r="F53" s="24" t="e">
        <f>AVERAGEIFS(G5:G41,C5:C41,C53)</f>
        <v>#DIV/0!</v>
      </c>
      <c r="G53" s="25" t="e">
        <f t="shared" si="2"/>
        <v>#DIV/0!</v>
      </c>
      <c r="H53" s="25" t="e">
        <f>SUMIFS($J$5:$J$41,$C$5:$C$41,$C$53)*100/$D$53/100</f>
        <v>#DIV/0!</v>
      </c>
    </row>
    <row r="54" spans="3:10" x14ac:dyDescent="0.25">
      <c r="C54" s="22" t="s">
        <v>26</v>
      </c>
      <c r="D54" s="28">
        <f t="shared" si="3"/>
        <v>0</v>
      </c>
      <c r="E54" s="23">
        <f>SUMIF(C5:C41,"juin",H5:H41)</f>
        <v>0</v>
      </c>
      <c r="F54" s="24" t="e">
        <f>AVERAGEIFS(G5:G41,C5:C41,C54)</f>
        <v>#DIV/0!</v>
      </c>
      <c r="G54" s="25" t="e">
        <f t="shared" si="2"/>
        <v>#DIV/0!</v>
      </c>
      <c r="H54" s="25" t="e">
        <f>SUMIFS($J$5:$J$41,$C$5:$C$41,$C$54)*100/$D$54/100</f>
        <v>#DIV/0!</v>
      </c>
    </row>
    <row r="55" spans="3:10" x14ac:dyDescent="0.25">
      <c r="C55" s="22" t="s">
        <v>27</v>
      </c>
      <c r="D55" s="28">
        <f t="shared" si="3"/>
        <v>0</v>
      </c>
      <c r="E55" s="23">
        <f>SUMIF(C5:C41,"juillet",H5:H41)</f>
        <v>0</v>
      </c>
      <c r="F55" s="24" t="e">
        <f>AVERAGEIFS(G5:G41,C5:C41,C55)</f>
        <v>#DIV/0!</v>
      </c>
      <c r="G55" s="25" t="e">
        <f t="shared" si="2"/>
        <v>#DIV/0!</v>
      </c>
      <c r="H55" s="25" t="e">
        <f>SUMIFS($J$5:$J$41,$C$5:$C$41,$C$55)*100/$D$55/100</f>
        <v>#DIV/0!</v>
      </c>
    </row>
    <row r="56" spans="3:10" x14ac:dyDescent="0.25">
      <c r="C56" s="22" t="s">
        <v>28</v>
      </c>
      <c r="D56" s="28">
        <f t="shared" si="3"/>
        <v>0</v>
      </c>
      <c r="E56" s="23">
        <f>SUMIF(C5:C41,"août",H5:H41)</f>
        <v>0</v>
      </c>
      <c r="F56" s="24" t="e">
        <f>AVERAGEIFS(G5:G41,C5:C41,C56)</f>
        <v>#DIV/0!</v>
      </c>
      <c r="G56" s="25" t="e">
        <f t="shared" si="2"/>
        <v>#DIV/0!</v>
      </c>
      <c r="H56" s="25" t="e">
        <f>SUMIFS($J$5:$J$41,$C$5:$C$41,$C$56)*100/$D$56/100</f>
        <v>#DIV/0!</v>
      </c>
    </row>
    <row r="57" spans="3:10" x14ac:dyDescent="0.25">
      <c r="C57" s="22" t="s">
        <v>29</v>
      </c>
      <c r="D57" s="28">
        <f t="shared" si="3"/>
        <v>0</v>
      </c>
      <c r="E57" s="23">
        <f>SUMIF(C5:C41,"septembre",H5:H41)</f>
        <v>0</v>
      </c>
      <c r="F57" s="24" t="e">
        <f>AVERAGEIFS(G5:G41,C5:C41,C57)</f>
        <v>#DIV/0!</v>
      </c>
      <c r="G57" s="25" t="e">
        <f t="shared" si="2"/>
        <v>#DIV/0!</v>
      </c>
      <c r="H57" s="25" t="e">
        <f>SUMIFS($J$5:$J$41,$C$5:$C$41,$C$57)*100/$D$57/100</f>
        <v>#DIV/0!</v>
      </c>
    </row>
    <row r="58" spans="3:10" x14ac:dyDescent="0.25">
      <c r="C58" s="22" t="s">
        <v>30</v>
      </c>
      <c r="D58" s="28">
        <f t="shared" si="3"/>
        <v>0</v>
      </c>
      <c r="E58" s="23">
        <f>SUMIF(C5:C41,"octobre",H5:H41)</f>
        <v>0</v>
      </c>
      <c r="F58" s="24" t="e">
        <f>AVERAGEIFS(G5:G41,C5:C41,C58)</f>
        <v>#DIV/0!</v>
      </c>
      <c r="G58" s="25" t="e">
        <f t="shared" si="2"/>
        <v>#DIV/0!</v>
      </c>
      <c r="H58" s="25" t="e">
        <f>SUMIFS($J$5:$J$41,$C$5:$C$41,$C$58)*100/$D$58/100</f>
        <v>#DIV/0!</v>
      </c>
    </row>
    <row r="59" spans="3:10" x14ac:dyDescent="0.25">
      <c r="C59" s="22" t="s">
        <v>31</v>
      </c>
      <c r="D59" s="28">
        <f t="shared" si="3"/>
        <v>0</v>
      </c>
      <c r="E59" s="23">
        <f>SUMIF(C5:C41,"novembre",H5:H41)</f>
        <v>0</v>
      </c>
      <c r="F59" s="24" t="e">
        <f>AVERAGEIFS(G5:G41,C5:C41,C59)</f>
        <v>#DIV/0!</v>
      </c>
      <c r="G59" s="25" t="e">
        <f t="shared" si="2"/>
        <v>#DIV/0!</v>
      </c>
      <c r="H59" s="25" t="e">
        <f>SUMIFS($J$5:$J$41,$C$5:$C$41,$C$59)*100/$D$59/100</f>
        <v>#DIV/0!</v>
      </c>
      <c r="J59" s="26"/>
    </row>
    <row r="60" spans="3:10" x14ac:dyDescent="0.25">
      <c r="C60" s="22" t="s">
        <v>32</v>
      </c>
      <c r="D60" s="28">
        <f t="shared" si="3"/>
        <v>0</v>
      </c>
      <c r="E60" s="23">
        <f>SUMIF(C5:C41,"décembre",H5:H41)</f>
        <v>0</v>
      </c>
      <c r="F60" s="24" t="e">
        <f>AVERAGEIFS(G5:G41,C5:C41,C60)</f>
        <v>#DIV/0!</v>
      </c>
      <c r="G60" s="25" t="e">
        <f t="shared" si="2"/>
        <v>#DIV/0!</v>
      </c>
      <c r="H60" s="25" t="e">
        <f>SUMIFS($J$5:$J$41,$C$5:$C$41,$C$60)*100/$D$60/100</f>
        <v>#DIV/0!</v>
      </c>
    </row>
    <row r="61" spans="3:10" x14ac:dyDescent="0.25">
      <c r="J61" s="27"/>
    </row>
  </sheetData>
  <mergeCells count="8">
    <mergeCell ref="K5:S41"/>
    <mergeCell ref="C1:F2"/>
    <mergeCell ref="G1:J2"/>
    <mergeCell ref="K1:S4"/>
    <mergeCell ref="C3:D3"/>
    <mergeCell ref="E3:F3"/>
    <mergeCell ref="G3:H3"/>
    <mergeCell ref="I3:J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Etiquettes Noeux-Les-Mines</dc:creator>
  <cp:lastModifiedBy>Irp2020</cp:lastModifiedBy>
  <dcterms:created xsi:type="dcterms:W3CDTF">2022-11-16T13:23:08Z</dcterms:created>
  <dcterms:modified xsi:type="dcterms:W3CDTF">2022-11-16T15:01:55Z</dcterms:modified>
</cp:coreProperties>
</file>