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CAEE6229-F8DC-42BE-9430-15138FB594F0}" xr6:coauthVersionLast="47" xr6:coauthVersionMax="47" xr10:uidLastSave="{00000000-0000-0000-0000-000000000000}"/>
  <bookViews>
    <workbookView xWindow="-120" yWindow="-120" windowWidth="29040" windowHeight="15840" activeTab="1" xr2:uid="{54DDB2AA-3F7B-4F8E-98E0-4A3483071BB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2" l="1"/>
  <c r="H17" i="2"/>
  <c r="G17" i="2"/>
  <c r="F17" i="2"/>
  <c r="E17" i="2"/>
  <c r="D17" i="2"/>
  <c r="C17" i="2"/>
  <c r="I16" i="2"/>
  <c r="H16" i="2"/>
  <c r="G16" i="2"/>
  <c r="F16" i="2"/>
  <c r="E16" i="2"/>
  <c r="D16" i="2"/>
  <c r="C16" i="2"/>
  <c r="I15" i="2"/>
  <c r="H15" i="2"/>
  <c r="G15" i="2"/>
  <c r="F15" i="2"/>
  <c r="E15" i="2"/>
  <c r="D15" i="2"/>
  <c r="C15" i="2"/>
  <c r="I14" i="2"/>
  <c r="H14" i="2"/>
  <c r="G14" i="2"/>
  <c r="F14" i="2"/>
  <c r="E14" i="2"/>
  <c r="D14" i="2"/>
  <c r="C14" i="2"/>
  <c r="I12" i="2"/>
  <c r="H12" i="2"/>
  <c r="G12" i="2"/>
  <c r="F12" i="2"/>
  <c r="E12" i="2"/>
  <c r="D12" i="2"/>
  <c r="C12" i="2"/>
  <c r="I11" i="2"/>
  <c r="H11" i="2"/>
  <c r="G11" i="2"/>
  <c r="F11" i="2"/>
  <c r="E11" i="2"/>
  <c r="D11" i="2"/>
  <c r="C11" i="2"/>
  <c r="I10" i="2"/>
  <c r="H10" i="2"/>
  <c r="G10" i="2"/>
  <c r="F10" i="2"/>
  <c r="E10" i="2"/>
  <c r="D10" i="2"/>
  <c r="C10" i="2"/>
  <c r="I9" i="2"/>
  <c r="H9" i="2"/>
  <c r="G9" i="2"/>
  <c r="F9" i="2"/>
  <c r="E9" i="2"/>
  <c r="D9" i="2"/>
  <c r="C9" i="2"/>
  <c r="I8" i="2"/>
  <c r="H8" i="2"/>
  <c r="G8" i="2"/>
  <c r="F8" i="2"/>
  <c r="E8" i="2"/>
  <c r="D8" i="2"/>
  <c r="C8" i="2"/>
  <c r="I7" i="2"/>
  <c r="H7" i="2"/>
  <c r="G7" i="2"/>
  <c r="F7" i="2"/>
  <c r="E7" i="2"/>
  <c r="D7" i="2"/>
  <c r="C7" i="2"/>
  <c r="I5" i="2"/>
  <c r="H5" i="2"/>
  <c r="G5" i="2"/>
  <c r="F5" i="2"/>
  <c r="E5" i="2"/>
  <c r="D5" i="2"/>
  <c r="C5" i="2"/>
  <c r="I4" i="2"/>
  <c r="H4" i="2"/>
  <c r="G4" i="2"/>
  <c r="F4" i="2"/>
  <c r="E4" i="2"/>
  <c r="D4" i="2"/>
  <c r="C4" i="2"/>
  <c r="I3" i="2"/>
  <c r="H3" i="2"/>
  <c r="G3" i="2"/>
  <c r="F3" i="2"/>
  <c r="E3" i="2"/>
  <c r="D3" i="2"/>
  <c r="C3" i="2"/>
  <c r="I2" i="2"/>
  <c r="H2" i="2"/>
  <c r="G2" i="2"/>
  <c r="F2" i="2"/>
  <c r="E2" i="2"/>
  <c r="D2" i="2"/>
  <c r="C2" i="2"/>
  <c r="H13" i="2" l="1"/>
  <c r="H6" i="2"/>
  <c r="F13" i="2"/>
  <c r="J14" i="2"/>
  <c r="F6" i="2"/>
  <c r="J17" i="2"/>
  <c r="J8" i="2"/>
  <c r="J12" i="2"/>
  <c r="J2" i="2"/>
  <c r="E6" i="2"/>
  <c r="J7" i="2"/>
  <c r="J5" i="2"/>
  <c r="J15" i="2"/>
  <c r="J10" i="2"/>
  <c r="J16" i="2"/>
  <c r="J11" i="2"/>
  <c r="J4" i="2"/>
  <c r="J3" i="2"/>
  <c r="D18" i="2"/>
  <c r="F18" i="2"/>
  <c r="G6" i="2"/>
  <c r="J9" i="2"/>
  <c r="H18" i="2"/>
  <c r="I18" i="2"/>
  <c r="I6" i="2"/>
  <c r="D13" i="2"/>
  <c r="C6" i="2"/>
  <c r="I13" i="2"/>
  <c r="G18" i="2"/>
  <c r="E13" i="2"/>
  <c r="D6" i="2"/>
  <c r="G13" i="2"/>
  <c r="E18" i="2"/>
  <c r="C13" i="2"/>
  <c r="C18" i="2"/>
  <c r="E19" i="2" l="1"/>
  <c r="J18" i="2"/>
  <c r="G19" i="2"/>
  <c r="H19" i="2"/>
  <c r="F19" i="2"/>
  <c r="J13" i="2"/>
  <c r="J6" i="2"/>
  <c r="D19" i="2"/>
  <c r="I19" i="2"/>
  <c r="C19" i="2"/>
  <c r="J19" i="2" l="1"/>
</calcChain>
</file>

<file path=xl/sharedStrings.xml><?xml version="1.0" encoding="utf-8"?>
<sst xmlns="http://schemas.openxmlformats.org/spreadsheetml/2006/main" count="181" uniqueCount="117">
  <si>
    <t>CHANTIER</t>
  </si>
  <si>
    <t>N° POSTE</t>
  </si>
  <si>
    <t xml:space="preserve">NOM </t>
  </si>
  <si>
    <t>PRENOM</t>
  </si>
  <si>
    <t>CP</t>
  </si>
  <si>
    <t>Dernière Date de Formation</t>
  </si>
  <si>
    <t>EP</t>
  </si>
  <si>
    <t>Session 2022</t>
  </si>
  <si>
    <t>Dernière Date de Formation2</t>
  </si>
  <si>
    <t>EP3</t>
  </si>
  <si>
    <t>Session 20224</t>
  </si>
  <si>
    <t>Dernière Date de Formation5</t>
  </si>
  <si>
    <t>EP6</t>
  </si>
  <si>
    <t>Session 20227</t>
  </si>
  <si>
    <t>Dernière Date de Formation8</t>
  </si>
  <si>
    <t>EP9</t>
  </si>
  <si>
    <t>Session 202210</t>
  </si>
  <si>
    <t>Dernière Date de Formation11</t>
  </si>
  <si>
    <t>EP12</t>
  </si>
  <si>
    <t>Session 202213</t>
  </si>
  <si>
    <t>Dernière Date de Formation14</t>
  </si>
  <si>
    <t>EP15</t>
  </si>
  <si>
    <t>Session 202216</t>
  </si>
  <si>
    <t>Dernière Date de Formation17</t>
  </si>
  <si>
    <t>EP18</t>
  </si>
  <si>
    <t>Session 202219</t>
  </si>
  <si>
    <t>BRETAGNE</t>
  </si>
  <si>
    <t>BREST</t>
  </si>
  <si>
    <t>Yvon</t>
  </si>
  <si>
    <t>LORIENT</t>
  </si>
  <si>
    <t>Karim</t>
  </si>
  <si>
    <t>Gaelle</t>
  </si>
  <si>
    <t>MORBIHAN</t>
  </si>
  <si>
    <t>Maxime</t>
  </si>
  <si>
    <t>Davy</t>
  </si>
  <si>
    <t>Mickaël</t>
  </si>
  <si>
    <t>BASSE LOIRE</t>
  </si>
  <si>
    <t>Lorette</t>
  </si>
  <si>
    <t>Kévin</t>
  </si>
  <si>
    <t>Samuel</t>
  </si>
  <si>
    <t>Frédéric</t>
  </si>
  <si>
    <t>Thierry</t>
  </si>
  <si>
    <t>Ludovic</t>
  </si>
  <si>
    <t>Christophe</t>
  </si>
  <si>
    <t>Gaspard</t>
  </si>
  <si>
    <t>Patrice</t>
  </si>
  <si>
    <t>Alexandre</t>
  </si>
  <si>
    <t>Julien</t>
  </si>
  <si>
    <t>Olivier</t>
  </si>
  <si>
    <t>Thibault</t>
  </si>
  <si>
    <t>Nicolas</t>
  </si>
  <si>
    <t>Antoine</t>
  </si>
  <si>
    <t>Vincent</t>
  </si>
  <si>
    <t>Sylvain</t>
  </si>
  <si>
    <t>Laurent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</si>
  <si>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</si>
  <si>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</si>
  <si>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</si>
  <si>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</si>
  <si>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</si>
  <si>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</si>
  <si>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</si>
  <si>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</si>
  <si>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</si>
  <si>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</si>
  <si>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</si>
  <si>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</si>
  <si>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</si>
  <si>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</si>
  <si>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</si>
  <si>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</si>
  <si>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</si>
  <si>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</si>
  <si>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</si>
  <si>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</si>
  <si>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</si>
  <si>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</si>
  <si>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</si>
  <si>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</si>
  <si>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</si>
  <si>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</si>
  <si>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</si>
  <si>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</si>
  <si>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</si>
  <si>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</si>
  <si>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</si>
  <si>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</si>
  <si>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</si>
  <si>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REGION</t>
  </si>
  <si>
    <t>VILLES</t>
  </si>
  <si>
    <t>RENNES</t>
  </si>
  <si>
    <t>CENTRE</t>
  </si>
  <si>
    <t>CHARTRES</t>
  </si>
  <si>
    <t>BLOIS</t>
  </si>
  <si>
    <t>TOURS</t>
  </si>
  <si>
    <t>JOUE LES TOURS</t>
  </si>
  <si>
    <t>ORLEANS</t>
  </si>
  <si>
    <t>MONTARGIS</t>
  </si>
  <si>
    <t>TOTAL BRETAGNE</t>
  </si>
  <si>
    <t>Total Général</t>
  </si>
  <si>
    <t>REGIONS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</si>
  <si>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</si>
  <si>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</si>
  <si>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</si>
  <si>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</si>
  <si>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</si>
  <si>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</si>
  <si>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</si>
  <si>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OCCITANIE</t>
  </si>
  <si>
    <t>TOULOUSE</t>
  </si>
  <si>
    <t>MONTPELLIERS</t>
  </si>
  <si>
    <t>ALBI</t>
  </si>
  <si>
    <t>MONTAUBAN</t>
  </si>
  <si>
    <t>NIMES</t>
  </si>
  <si>
    <t>TOTAL OCCITANIE</t>
  </si>
  <si>
    <t>TOTAL CENTRE</t>
  </si>
  <si>
    <t>Total des salariés
en formation
par villes / Régions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</si>
</sst>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 mm/yy"/>
    <numFmt numFmtId="165" formatCode="dd/mm/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-0.249977111117893"/>
        <bgColor theme="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5" fillId="0" borderId="0"/>
  </cellStyleXfs>
  <cellXfs count="176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14" fontId="0" fillId="6" borderId="11" xfId="0" applyNumberForma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14" fontId="0" fillId="7" borderId="11" xfId="0" applyNumberFormat="1" applyFill="1" applyBorder="1" applyAlignment="1">
      <alignment horizontal="center" vertical="center"/>
    </xf>
    <xf numFmtId="14" fontId="4" fillId="7" borderId="11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1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4" fontId="0" fillId="5" borderId="11" xfId="0" applyNumberForma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164" fontId="4" fillId="8" borderId="9" xfId="2" applyFont="1" applyFill="1" applyBorder="1" applyAlignment="1">
      <alignment horizontal="center" vertical="center"/>
    </xf>
    <xf numFmtId="164" fontId="4" fillId="8" borderId="10" xfId="2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14" fontId="0" fillId="8" borderId="11" xfId="0" applyNumberFormat="1" applyFill="1" applyBorder="1" applyAlignment="1">
      <alignment horizontal="center" vertical="center"/>
    </xf>
    <xf numFmtId="14" fontId="4" fillId="5" borderId="1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14" fontId="4" fillId="9" borderId="11" xfId="0" applyNumberFormat="1" applyFont="1" applyFill="1" applyBorder="1" applyAlignment="1">
      <alignment horizontal="center" vertical="center"/>
    </xf>
    <xf numFmtId="14" fontId="0" fillId="9" borderId="10" xfId="0" applyNumberForma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165" fontId="4" fillId="9" borderId="11" xfId="0" applyNumberFormat="1" applyFon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14" fontId="4" fillId="10" borderId="10" xfId="0" applyNumberFormat="1" applyFont="1" applyFill="1" applyBorder="1" applyAlignment="1">
      <alignment horizontal="center" vertical="center"/>
    </xf>
    <xf numFmtId="14" fontId="4" fillId="10" borderId="11" xfId="0" applyNumberFormat="1" applyFont="1" applyFill="1" applyBorder="1" applyAlignment="1">
      <alignment horizontal="center" vertical="center"/>
    </xf>
    <xf numFmtId="14" fontId="0" fillId="10" borderId="10" xfId="0" applyNumberFormat="1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14" fontId="0" fillId="11" borderId="11" xfId="0" applyNumberForma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 wrapText="1"/>
    </xf>
    <xf numFmtId="14" fontId="4" fillId="11" borderId="11" xfId="0" applyNumberFormat="1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14" fontId="0" fillId="12" borderId="11" xfId="0" applyNumberForma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14" fontId="0" fillId="12" borderId="10" xfId="0" applyNumberFormat="1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 wrapText="1"/>
    </xf>
    <xf numFmtId="14" fontId="4" fillId="12" borderId="11" xfId="0" applyNumberFormat="1" applyFont="1" applyFill="1" applyBorder="1" applyAlignment="1">
      <alignment horizontal="center" vertical="center"/>
    </xf>
    <xf numFmtId="14" fontId="4" fillId="12" borderId="10" xfId="0" applyNumberFormat="1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/>
    </xf>
    <xf numFmtId="0" fontId="4" fillId="13" borderId="11" xfId="0" applyFont="1" applyFill="1" applyBorder="1" applyAlignment="1">
      <alignment horizontal="center" vertical="center"/>
    </xf>
    <xf numFmtId="165" fontId="4" fillId="13" borderId="10" xfId="0" applyNumberFormat="1" applyFont="1" applyFill="1" applyBorder="1" applyAlignment="1">
      <alignment horizontal="center" vertical="center"/>
    </xf>
    <xf numFmtId="14" fontId="4" fillId="13" borderId="11" xfId="0" applyNumberFormat="1" applyFont="1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4" fillId="13" borderId="12" xfId="0" applyFont="1" applyFill="1" applyBorder="1" applyAlignment="1">
      <alignment horizontal="center" vertical="center"/>
    </xf>
    <xf numFmtId="0" fontId="4" fillId="14" borderId="8" xfId="0" applyFont="1" applyFill="1" applyBorder="1" applyAlignment="1">
      <alignment horizontal="center" vertical="center"/>
    </xf>
    <xf numFmtId="0" fontId="4" fillId="14" borderId="9" xfId="0" applyFont="1" applyFill="1" applyBorder="1" applyAlignment="1">
      <alignment horizontal="center" vertical="center"/>
    </xf>
    <xf numFmtId="0" fontId="4" fillId="14" borderId="9" xfId="1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14" fontId="0" fillId="14" borderId="11" xfId="0" applyNumberFormat="1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/>
    </xf>
    <xf numFmtId="0" fontId="4" fillId="9" borderId="9" xfId="1" applyFont="1" applyFill="1" applyBorder="1" applyAlignment="1">
      <alignment horizontal="center" vertical="center"/>
    </xf>
    <xf numFmtId="14" fontId="0" fillId="9" borderId="11" xfId="0" applyNumberForma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 wrapText="1"/>
    </xf>
    <xf numFmtId="0" fontId="4" fillId="15" borderId="9" xfId="1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0" fontId="4" fillId="12" borderId="9" xfId="1" applyFont="1" applyFill="1" applyBorder="1" applyAlignment="1">
      <alignment horizontal="center" vertical="center" wrapText="1"/>
    </xf>
    <xf numFmtId="0" fontId="4" fillId="12" borderId="9" xfId="1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 wrapText="1"/>
    </xf>
    <xf numFmtId="0" fontId="4" fillId="7" borderId="9" xfId="1" applyFont="1" applyFill="1" applyBorder="1" applyAlignment="1">
      <alignment horizontal="center" vertical="center"/>
    </xf>
    <xf numFmtId="0" fontId="4" fillId="16" borderId="9" xfId="0" applyFont="1" applyFill="1" applyBorder="1" applyAlignment="1">
      <alignment horizontal="center" vertical="center"/>
    </xf>
    <xf numFmtId="0" fontId="4" fillId="16" borderId="9" xfId="1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14" fontId="0" fillId="16" borderId="11" xfId="0" applyNumberFormat="1" applyFill="1" applyBorder="1" applyAlignment="1">
      <alignment horizontal="center" vertical="center"/>
    </xf>
    <xf numFmtId="14" fontId="0" fillId="16" borderId="10" xfId="0" applyNumberFormat="1" applyFill="1" applyBorder="1" applyAlignment="1">
      <alignment horizontal="center" vertical="center"/>
    </xf>
    <xf numFmtId="0" fontId="4" fillId="8" borderId="9" xfId="1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14" fontId="0" fillId="6" borderId="10" xfId="0" applyNumberFormat="1" applyFill="1" applyBorder="1" applyAlignment="1">
      <alignment horizontal="center" vertical="center"/>
    </xf>
    <xf numFmtId="14" fontId="4" fillId="7" borderId="10" xfId="0" applyNumberFormat="1" applyFont="1" applyFill="1" applyBorder="1" applyAlignment="1">
      <alignment horizontal="center" vertical="center"/>
    </xf>
    <xf numFmtId="14" fontId="0" fillId="8" borderId="10" xfId="0" applyNumberFormat="1" applyFill="1" applyBorder="1" applyAlignment="1">
      <alignment horizontal="center" vertical="center"/>
    </xf>
    <xf numFmtId="14" fontId="4" fillId="5" borderId="10" xfId="0" applyNumberFormat="1" applyFont="1" applyFill="1" applyBorder="1" applyAlignment="1">
      <alignment horizontal="center" vertical="center"/>
    </xf>
    <xf numFmtId="14" fontId="4" fillId="9" borderId="10" xfId="0" applyNumberFormat="1" applyFont="1" applyFill="1" applyBorder="1" applyAlignment="1">
      <alignment horizontal="center" vertical="center"/>
    </xf>
    <xf numFmtId="14" fontId="0" fillId="11" borderId="10" xfId="0" applyNumberForma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4" fillId="14" borderId="12" xfId="0" applyFont="1" applyFill="1" applyBorder="1" applyAlignment="1">
      <alignment horizontal="center" vertical="center"/>
    </xf>
    <xf numFmtId="0" fontId="4" fillId="14" borderId="19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4" fillId="12" borderId="19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7" fillId="17" borderId="20" xfId="0" applyFont="1" applyFill="1" applyBorder="1" applyAlignment="1">
      <alignment horizontal="center" vertical="center"/>
    </xf>
    <xf numFmtId="0" fontId="7" fillId="17" borderId="21" xfId="0" applyFont="1" applyFill="1" applyBorder="1" applyAlignment="1">
      <alignment horizontal="center" vertical="center"/>
    </xf>
    <xf numFmtId="0" fontId="7" fillId="17" borderId="22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3" borderId="19" xfId="0" applyFont="1" applyFill="1" applyBorder="1" applyAlignment="1">
      <alignment horizontal="center" vertical="center"/>
    </xf>
    <xf numFmtId="0" fontId="8" fillId="17" borderId="21" xfId="0" applyFont="1" applyFill="1" applyBorder="1" applyAlignment="1">
      <alignment horizontal="center" vertical="center"/>
    </xf>
    <xf numFmtId="0" fontId="7" fillId="17" borderId="2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" fontId="0" fillId="0" borderId="0" xfId="0" applyNumberFormat="1"/>
    <xf numFmtId="14" fontId="0" fillId="0" borderId="0" xfId="0" applyNumberFormat="1"/>
    <xf numFmtId="20" fontId="0" fillId="0" borderId="0" xfId="0" applyNumberFormat="1"/>
    <xf numFmtId="4" fontId="0" fillId="0" borderId="0" xfId="0" applyNumberFormat="1"/>
    <xf numFmtId="0" fontId="4" fillId="18" borderId="19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3">
    <cellStyle name="Normal" xfId="0" builtinId="0"/>
    <cellStyle name="Normal 2" xfId="2" xr:uid="{607DA122-B6B9-4472-9FCB-6362DBF7D9C9}"/>
    <cellStyle name="Normal 5" xfId="1" xr:uid="{D0752B71-E362-426D-B524-BBC9CD4ECF6F}"/>
  </cellStyles>
  <dxfs count="27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1" hidden="0"/>
    </dxf>
    <dxf>
      <border outline="0">
        <bottom style="thin">
          <color indexed="64"/>
        </bottom>
      </border>
    </dxf>
    <dxf>
      <protection locked="0" hidden="0"/>
    </dxf>
    <dxf>
      <border outline="0">
        <left style="medium">
          <color indexed="64"/>
        </left>
      </border>
    </dxf>
    <dxf>
      <border outline="0">
        <right style="thin">
          <color indexed="64"/>
        </right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7"/>
        </patternFill>
      </fill>
    </dxf>
  </dxfs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C464CC-81EE-4144-9D74-4E1F2FC5D99B}" name="Tableau5" displayName="Tableau5" ref="A2:AB28" totalsRowShown="0" tableBorderDxfId="17">
  <autoFilter ref="A2:AB28" xr:uid="{68C464CC-81EE-4144-9D74-4E1F2FC5D99B}"/>
  <sortState xmlns:xlrd2="http://schemas.microsoft.com/office/spreadsheetml/2017/richdata2" ref="A3:AB28">
    <sortCondition ref="A2:A28"/>
  </sortState>
  <tableColumns count="28">
    <tableColumn id="1" xr3:uid="{947B95C4-B2D2-40F1-93C4-537FBA4164B8}" name="REGION"/>
    <tableColumn id="2" xr3:uid="{D7583818-28AB-45CB-88A9-89E51E63B7F2}" name="VILLES"/>
    <tableColumn id="3" xr3:uid="{383104E5-B5DC-4471-87FB-4DEA3CEAB9F4}" name="CHANTIER"/>
    <tableColumn id="4" xr3:uid="{5AE2F834-18E1-41B6-AAFC-6D40FD97C162}" name="N° POSTE"/>
    <tableColumn id="5" xr3:uid="{5902A75A-02D8-4950-A69F-2F7C8BD9547B}" name="NOM "/>
    <tableColumn id="6" xr3:uid="{3C94710D-1D13-4670-9B7A-A6D2678B3BBD}" name="PRENOM"/>
    <tableColumn id="7" xr3:uid="{08872292-8184-4007-B906-1CF48637AB9C}" name="CP"/>
    <tableColumn id="8" xr3:uid="{24161602-7786-40A1-ACE4-FB8AD5945712}" name="Dernière Date de Formation"/>
    <tableColumn id="9" xr3:uid="{7F4A7198-F100-48EA-9D0F-F7D416F13AD3}" name="EP" dataDxfId="16"/>
    <tableColumn id="10" xr3:uid="{98CE0A52-6C3F-490C-BA04-C021D0A917E5}" name="Session 2022"/>
    <tableColumn id="11" xr3:uid="{C1B4FFD8-4C32-46B7-9E0B-777A0BD5198E}" name="Dernière Date de Formation2" dataDxfId="15"/>
    <tableColumn id="12" xr3:uid="{E8996099-010B-4E86-99CB-866851BC5C94}" name="EP3"/>
    <tableColumn id="13" xr3:uid="{07936355-67FD-42CA-A9B7-92C8A184696D}" name="Session 20224"/>
    <tableColumn id="14" xr3:uid="{AB85AE98-2138-4FB7-A44F-A2D53905EBBD}" name="Dernière Date de Formation5"/>
    <tableColumn id="15" xr3:uid="{7235301A-B2FD-4784-9D02-0B2A8BC65B65}" name="EP6"/>
    <tableColumn id="16" xr3:uid="{85B21FCD-E8E3-4A0F-9311-55CF12EB48E0}" name="Session 20227"/>
    <tableColumn id="17" xr3:uid="{0E0DDBF6-1F41-443F-8166-C77EAA2635B0}" name="Dernière Date de Formation8"/>
    <tableColumn id="18" xr3:uid="{946EE4E9-463A-4BA6-BF8A-AB465D2C89A0}" name="EP9"/>
    <tableColumn id="19" xr3:uid="{0F6A43F2-44C0-4FF6-BCD2-77D925C22088}" name="Session 202210"/>
    <tableColumn id="20" xr3:uid="{92BC125E-2473-4195-BF16-72AC2C976B7E}" name="Dernière Date de Formation11"/>
    <tableColumn id="21" xr3:uid="{7AF3DFB0-230B-43BC-8929-9E43B554C345}" name="EP12"/>
    <tableColumn id="22" xr3:uid="{DA32A717-95B7-4F11-A0A1-0E95DAA90603}" name="Session 202213"/>
    <tableColumn id="23" xr3:uid="{A4463327-D0BE-43FC-8F88-17FA84A5DC75}" name="Dernière Date de Formation14"/>
    <tableColumn id="24" xr3:uid="{0F60B24F-BE7A-4C1E-AAD1-6F4B9DA6E66F}" name="EP15"/>
    <tableColumn id="25" xr3:uid="{5FBEDD23-521D-4F57-9535-9F2D23FAE9CA}" name="Session 202216"/>
    <tableColumn id="26" xr3:uid="{9CE0FF1E-6354-45FD-8180-FD762552B2A4}" name="Dernière Date de Formation17"/>
    <tableColumn id="27" xr3:uid="{39F4B15C-55BF-40AA-824B-03DD8C31B56E}" name="EP18"/>
    <tableColumn id="28" xr3:uid="{77F67169-76E3-49D9-91B4-ED18D7F63F25}" name="Session 2022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054B6C-3AC6-4568-A419-455DC3204E09}" name="Tableau375" displayName="Tableau375" ref="A1:J19" totalsRowShown="0" headerRowDxfId="14" dataDxfId="12" headerRowBorderDxfId="13" tableBorderDxfId="11" totalsRowBorderDxfId="10">
  <autoFilter ref="A1:J19" xr:uid="{87054B6C-3AC6-4568-A419-455DC3204E09}"/>
  <tableColumns count="10">
    <tableColumn id="1" xr3:uid="{05CA7BB3-999E-4348-95D5-B4E25C06BDEA}" name="REGIONS" dataDxfId="9"/>
    <tableColumn id="2" xr3:uid="{A8733181-10B9-4D00-BC6C-386F047109F6}" name="VILLES" dataDxfId="8"/>
    <tableColumn id="13" xr3:uid="{C45D42FD-B093-41A7-B1E7-E3ADF7C5496A}" name="FORMATION 1" dataDxfId="7"/>
    <tableColumn id="12" xr3:uid="{C9F3BF6B-097D-4A0D-B0B7-6BD030FF22B5}" name="FORMATION 2" dataDxfId="6"/>
    <tableColumn id="11" xr3:uid="{1058AE26-A25B-4E70-87D8-FD918723F276}" name="FORMATION 3" dataDxfId="5"/>
    <tableColumn id="10" xr3:uid="{B51A6617-F565-4678-BD84-0AE83A126145}" name="FORMATION 4" dataDxfId="4"/>
    <tableColumn id="9" xr3:uid="{CE7F507B-B0CA-440E-AFDC-7507B6DA9755}" name="FORMATION 5" dataDxfId="3"/>
    <tableColumn id="8" xr3:uid="{85A33E98-447F-4AB7-8938-F7B8B0A0CF2D}" name="FORMATION 6" dataDxfId="2"/>
    <tableColumn id="7" xr3:uid="{16C0BCEF-166A-486D-B87B-55A5E4807AB0}" name="FORMATION 7" dataDxfId="1"/>
    <tableColumn id="21" xr3:uid="{752C8B30-75C1-4E43-9F9A-B49F4ED0AD1B}" name="Total des salariés_x000a_en formation_x000a_par villes / Régions" dataDxfId="0">
      <calculatedColumnFormula>SUM(#REF!)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BB128-C924-4473-B25A-1ED25755C77F}">
  <dimension ref="A1:AB28"/>
  <sheetViews>
    <sheetView topLeftCell="D1" zoomScale="60" zoomScaleNormal="60" workbookViewId="0">
      <selection activeCell="J17" sqref="J17"/>
    </sheetView>
  </sheetViews>
  <sheetFormatPr baseColWidth="10" defaultRowHeight="15" x14ac:dyDescent="0.25"/>
  <cols>
    <col min="1" max="1" width="20.140625" bestFit="1" customWidth="1"/>
    <col min="2" max="2" width="22.7109375" bestFit="1" customWidth="1"/>
    <col min="3" max="3" width="18" bestFit="1" customWidth="1"/>
    <col min="4" max="4" width="21.42578125" bestFit="1" customWidth="1"/>
    <col min="5" max="5" width="24.85546875" bestFit="1" customWidth="1"/>
    <col min="6" max="6" width="11.7109375" bestFit="1" customWidth="1"/>
    <col min="7" max="7" width="12.140625" bestFit="1" customWidth="1"/>
    <col min="8" max="8" width="28" customWidth="1"/>
    <col min="9" max="9" width="5.42578125" customWidth="1"/>
    <col min="10" max="10" width="14.7109375" customWidth="1"/>
    <col min="11" max="11" width="29.140625" customWidth="1"/>
    <col min="12" max="12" width="6.42578125" customWidth="1"/>
    <col min="13" max="13" width="15.7109375" customWidth="1"/>
    <col min="14" max="14" width="29.140625" customWidth="1"/>
    <col min="15" max="15" width="6.42578125" customWidth="1"/>
    <col min="16" max="16" width="15.7109375" customWidth="1"/>
    <col min="17" max="17" width="29.140625" customWidth="1"/>
    <col min="18" max="18" width="6.42578125" customWidth="1"/>
    <col min="19" max="19" width="16.85546875" customWidth="1"/>
    <col min="20" max="20" width="30.140625" customWidth="1"/>
    <col min="21" max="21" width="7.5703125" customWidth="1"/>
    <col min="22" max="22" width="16.85546875" customWidth="1"/>
    <col min="23" max="23" width="30.140625" customWidth="1"/>
    <col min="24" max="24" width="7.5703125" customWidth="1"/>
    <col min="25" max="25" width="16.85546875" customWidth="1"/>
    <col min="26" max="26" width="30.140625" customWidth="1"/>
    <col min="27" max="27" width="7.5703125" customWidth="1"/>
    <col min="28" max="28" width="16.85546875" customWidth="1"/>
  </cols>
  <sheetData>
    <row r="1" spans="1:28" ht="21" customHeight="1" x14ac:dyDescent="0.25">
      <c r="A1" s="173"/>
      <c r="B1" s="174"/>
      <c r="C1" s="174"/>
      <c r="D1" s="174"/>
      <c r="E1" s="174"/>
      <c r="F1" s="174"/>
      <c r="G1" s="175"/>
      <c r="H1" s="170" t="s">
        <v>55</v>
      </c>
      <c r="I1" s="171"/>
      <c r="J1" s="172"/>
      <c r="K1" s="170" t="s">
        <v>56</v>
      </c>
      <c r="L1" s="171"/>
      <c r="M1" s="172"/>
      <c r="N1" s="170" t="s">
        <v>57</v>
      </c>
      <c r="O1" s="171"/>
      <c r="P1" s="172"/>
      <c r="Q1" s="170" t="s">
        <v>58</v>
      </c>
      <c r="R1" s="171"/>
      <c r="S1" s="172"/>
      <c r="T1" s="170" t="s">
        <v>59</v>
      </c>
      <c r="U1" s="171"/>
      <c r="V1" s="172"/>
      <c r="W1" s="170" t="s">
        <v>60</v>
      </c>
      <c r="X1" s="171"/>
      <c r="Y1" s="172"/>
      <c r="Z1" s="170" t="s">
        <v>61</v>
      </c>
      <c r="AA1" s="171"/>
      <c r="AB1" s="172"/>
    </row>
    <row r="2" spans="1:28" x14ac:dyDescent="0.25">
      <c r="A2" s="1" t="s">
        <v>88</v>
      </c>
      <c r="B2" s="2" t="s">
        <v>89</v>
      </c>
      <c r="C2" s="2" t="s">
        <v>0</v>
      </c>
      <c r="D2" s="2" t="s">
        <v>1</v>
      </c>
      <c r="E2" s="2" t="s">
        <v>2</v>
      </c>
      <c r="F2" s="2" t="s">
        <v>3</v>
      </c>
      <c r="G2" s="3" t="s">
        <v>4</v>
      </c>
      <c r="H2" s="4" t="s">
        <v>5</v>
      </c>
      <c r="I2" s="5" t="s">
        <v>6</v>
      </c>
      <c r="J2" s="6" t="s">
        <v>7</v>
      </c>
      <c r="K2" s="4" t="s">
        <v>8</v>
      </c>
      <c r="L2" s="5" t="s">
        <v>9</v>
      </c>
      <c r="M2" s="6" t="s">
        <v>10</v>
      </c>
      <c r="N2" s="4" t="s">
        <v>11</v>
      </c>
      <c r="O2" s="5" t="s">
        <v>12</v>
      </c>
      <c r="P2" s="6" t="s">
        <v>13</v>
      </c>
      <c r="Q2" s="4" t="s">
        <v>14</v>
      </c>
      <c r="R2" s="5" t="s">
        <v>15</v>
      </c>
      <c r="S2" s="6" t="s">
        <v>16</v>
      </c>
      <c r="T2" s="4" t="s">
        <v>17</v>
      </c>
      <c r="U2" s="5" t="s">
        <v>18</v>
      </c>
      <c r="V2" s="6" t="s">
        <v>19</v>
      </c>
      <c r="W2" s="4" t="s">
        <v>20</v>
      </c>
      <c r="X2" s="5" t="s">
        <v>21</v>
      </c>
      <c r="Y2" s="6" t="s">
        <v>22</v>
      </c>
      <c r="Z2" s="4" t="s">
        <v>23</v>
      </c>
      <c r="AA2" s="5" t="s">
        <v>24</v>
      </c>
      <c r="AB2" s="6" t="s">
        <v>25</v>
      </c>
    </row>
    <row r="3" spans="1:28" x14ac:dyDescent="0.25">
      <c r="A3" s="7" t="s">
        <v>26</v>
      </c>
      <c r="B3" s="8" t="s">
        <v>90</v>
      </c>
      <c r="C3" s="8"/>
      <c r="D3" s="8"/>
      <c r="E3" s="8" t="s">
        <v>62</v>
      </c>
      <c r="F3" s="8" t="s">
        <v>28</v>
      </c>
      <c r="G3" s="9"/>
      <c r="H3" s="10"/>
      <c r="I3" s="11"/>
      <c r="J3" s="132">
        <v>44880</v>
      </c>
      <c r="K3" s="10"/>
      <c r="L3" s="11"/>
      <c r="M3" s="12"/>
      <c r="N3" s="10"/>
      <c r="O3" s="11"/>
      <c r="P3" s="12"/>
      <c r="Q3" s="10"/>
      <c r="R3" s="11"/>
      <c r="S3" s="12"/>
      <c r="T3" s="10"/>
      <c r="U3" s="12"/>
      <c r="V3" s="12"/>
      <c r="W3" s="13"/>
      <c r="X3" s="11"/>
      <c r="Y3" s="12"/>
      <c r="Z3" s="10"/>
      <c r="AA3" s="11"/>
      <c r="AB3" s="12"/>
    </row>
    <row r="4" spans="1:28" x14ac:dyDescent="0.25">
      <c r="A4" s="14" t="s">
        <v>26</v>
      </c>
      <c r="B4" s="15" t="s">
        <v>29</v>
      </c>
      <c r="C4" s="15"/>
      <c r="D4" s="15"/>
      <c r="E4" s="15" t="s">
        <v>63</v>
      </c>
      <c r="F4" s="15" t="s">
        <v>30</v>
      </c>
      <c r="G4" s="16"/>
      <c r="H4" s="20">
        <v>44514</v>
      </c>
      <c r="I4" s="18"/>
      <c r="J4" s="19"/>
      <c r="K4" s="17"/>
      <c r="L4" s="18"/>
      <c r="M4" s="19"/>
      <c r="N4" s="17"/>
      <c r="O4" s="18"/>
      <c r="P4" s="19"/>
      <c r="Q4" s="17"/>
      <c r="R4" s="18"/>
      <c r="S4" s="19"/>
      <c r="T4" s="17"/>
      <c r="U4" s="19"/>
      <c r="V4" s="19"/>
      <c r="W4" s="20"/>
      <c r="X4" s="18"/>
      <c r="Y4" s="19"/>
      <c r="Z4" s="17"/>
      <c r="AA4" s="18"/>
      <c r="AB4" s="19"/>
    </row>
    <row r="5" spans="1:28" x14ac:dyDescent="0.25">
      <c r="A5" s="14" t="s">
        <v>26</v>
      </c>
      <c r="B5" s="15" t="s">
        <v>29</v>
      </c>
      <c r="C5" s="15"/>
      <c r="D5" s="15"/>
      <c r="E5" s="15" t="s">
        <v>64</v>
      </c>
      <c r="F5" s="15" t="s">
        <v>31</v>
      </c>
      <c r="G5" s="16"/>
      <c r="H5" s="21"/>
      <c r="I5" s="15"/>
      <c r="J5" s="133">
        <v>44918</v>
      </c>
      <c r="K5" s="22"/>
      <c r="L5" s="15"/>
      <c r="M5" s="16"/>
      <c r="N5" s="22"/>
      <c r="O5" s="15"/>
      <c r="P5" s="16"/>
      <c r="Q5" s="22"/>
      <c r="R5" s="15"/>
      <c r="S5" s="16"/>
      <c r="T5" s="22"/>
      <c r="U5" s="16"/>
      <c r="V5" s="19"/>
      <c r="W5" s="20"/>
      <c r="X5" s="15"/>
      <c r="Y5" s="16"/>
      <c r="Z5" s="22"/>
      <c r="AA5" s="15"/>
      <c r="AB5" s="16"/>
    </row>
    <row r="6" spans="1:28" x14ac:dyDescent="0.25">
      <c r="A6" s="24" t="s">
        <v>26</v>
      </c>
      <c r="B6" s="25" t="s">
        <v>32</v>
      </c>
      <c r="C6" s="26"/>
      <c r="D6" s="27"/>
      <c r="E6" s="27" t="s">
        <v>65</v>
      </c>
      <c r="F6" s="25" t="s">
        <v>33</v>
      </c>
      <c r="G6" s="28"/>
      <c r="H6" s="32">
        <v>43967</v>
      </c>
      <c r="I6" s="30"/>
      <c r="J6" s="31"/>
      <c r="K6" s="29"/>
      <c r="L6" s="30"/>
      <c r="M6" s="31"/>
      <c r="N6" s="29"/>
      <c r="O6" s="30"/>
      <c r="P6" s="31"/>
      <c r="Q6" s="29"/>
      <c r="R6" s="30"/>
      <c r="S6" s="31"/>
      <c r="T6" s="29"/>
      <c r="U6" s="31"/>
      <c r="V6" s="31"/>
      <c r="W6" s="32"/>
      <c r="X6" s="30"/>
      <c r="Y6" s="31"/>
      <c r="Z6" s="29"/>
      <c r="AA6" s="30"/>
      <c r="AB6" s="31"/>
    </row>
    <row r="7" spans="1:28" x14ac:dyDescent="0.25">
      <c r="A7" s="24" t="s">
        <v>26</v>
      </c>
      <c r="B7" s="25" t="s">
        <v>32</v>
      </c>
      <c r="C7" s="25"/>
      <c r="D7" s="25"/>
      <c r="E7" s="25" t="s">
        <v>66</v>
      </c>
      <c r="F7" s="25" t="s">
        <v>34</v>
      </c>
      <c r="G7" s="28"/>
      <c r="H7" s="29"/>
      <c r="I7" s="30"/>
      <c r="J7" s="31"/>
      <c r="K7" s="29"/>
      <c r="L7" s="30"/>
      <c r="M7" s="31"/>
      <c r="N7" s="29"/>
      <c r="O7" s="30"/>
      <c r="P7" s="31"/>
      <c r="Q7" s="32"/>
      <c r="R7" s="30"/>
      <c r="S7" s="31"/>
      <c r="T7" s="32"/>
      <c r="U7" s="31"/>
      <c r="V7" s="31"/>
      <c r="W7" s="29"/>
      <c r="X7" s="30"/>
      <c r="Y7" s="31"/>
      <c r="Z7" s="29"/>
      <c r="AA7" s="30"/>
      <c r="AB7" s="31"/>
    </row>
    <row r="8" spans="1:28" x14ac:dyDescent="0.25">
      <c r="A8" s="33" t="s">
        <v>26</v>
      </c>
      <c r="B8" s="34" t="s">
        <v>27</v>
      </c>
      <c r="C8" s="35"/>
      <c r="D8" s="35"/>
      <c r="E8" s="35" t="s">
        <v>67</v>
      </c>
      <c r="F8" s="35" t="s">
        <v>35</v>
      </c>
      <c r="G8" s="36"/>
      <c r="H8" s="37"/>
      <c r="I8" s="38"/>
      <c r="J8" s="134">
        <v>44747</v>
      </c>
      <c r="K8" s="37"/>
      <c r="L8" s="38"/>
      <c r="M8" s="39"/>
      <c r="N8" s="37"/>
      <c r="O8" s="38"/>
      <c r="P8" s="39"/>
      <c r="Q8" s="37"/>
      <c r="R8" s="38"/>
      <c r="S8" s="39"/>
      <c r="T8" s="37"/>
      <c r="U8" s="39"/>
      <c r="V8" s="39"/>
      <c r="W8" s="40"/>
      <c r="X8" s="38"/>
      <c r="Y8" s="39"/>
      <c r="Z8" s="37"/>
      <c r="AA8" s="38"/>
      <c r="AB8" s="39"/>
    </row>
    <row r="9" spans="1:28" x14ac:dyDescent="0.25">
      <c r="A9" s="24" t="s">
        <v>91</v>
      </c>
      <c r="B9" s="25" t="s">
        <v>36</v>
      </c>
      <c r="C9" s="26"/>
      <c r="D9" s="25"/>
      <c r="E9" s="25" t="s">
        <v>68</v>
      </c>
      <c r="F9" s="25" t="s">
        <v>37</v>
      </c>
      <c r="G9" s="28"/>
      <c r="H9" s="41"/>
      <c r="I9" s="25"/>
      <c r="J9" s="135">
        <v>44747</v>
      </c>
      <c r="K9" s="41"/>
      <c r="L9" s="25"/>
      <c r="M9" s="28"/>
      <c r="N9" s="42"/>
      <c r="O9" s="25"/>
      <c r="P9" s="28"/>
      <c r="Q9" s="42"/>
      <c r="R9" s="25"/>
      <c r="S9" s="28"/>
      <c r="T9" s="42"/>
      <c r="U9" s="28"/>
      <c r="V9" s="31"/>
      <c r="W9" s="29"/>
      <c r="X9" s="25"/>
      <c r="Y9" s="28"/>
      <c r="Z9" s="42"/>
      <c r="AA9" s="25"/>
      <c r="AB9" s="28"/>
    </row>
    <row r="10" spans="1:28" x14ac:dyDescent="0.25">
      <c r="A10" s="44" t="s">
        <v>91</v>
      </c>
      <c r="B10" s="45" t="s">
        <v>92</v>
      </c>
      <c r="C10" s="45"/>
      <c r="D10" s="45"/>
      <c r="E10" s="45" t="s">
        <v>69</v>
      </c>
      <c r="F10" s="45" t="s">
        <v>38</v>
      </c>
      <c r="G10" s="46"/>
      <c r="H10" s="47"/>
      <c r="I10" s="45"/>
      <c r="J10" s="46"/>
      <c r="K10" s="47"/>
      <c r="L10" s="45"/>
      <c r="M10" s="46"/>
      <c r="N10" s="48"/>
      <c r="O10" s="45"/>
      <c r="P10" s="46"/>
      <c r="Q10" s="48"/>
      <c r="R10" s="45"/>
      <c r="S10" s="46"/>
      <c r="T10" s="48"/>
      <c r="U10" s="46"/>
      <c r="V10" s="49"/>
      <c r="W10" s="50"/>
      <c r="X10" s="45"/>
      <c r="Y10" s="46"/>
      <c r="Z10" s="48"/>
      <c r="AA10" s="45"/>
      <c r="AB10" s="46"/>
    </row>
    <row r="11" spans="1:28" x14ac:dyDescent="0.25">
      <c r="A11" s="44" t="s">
        <v>91</v>
      </c>
      <c r="B11" s="45" t="s">
        <v>92</v>
      </c>
      <c r="C11" s="45"/>
      <c r="D11" s="45"/>
      <c r="E11" s="45" t="s">
        <v>70</v>
      </c>
      <c r="F11" s="45" t="s">
        <v>39</v>
      </c>
      <c r="G11" s="46"/>
      <c r="H11" s="52"/>
      <c r="I11" s="45"/>
      <c r="J11" s="136">
        <v>44880</v>
      </c>
      <c r="K11" s="47"/>
      <c r="L11" s="45"/>
      <c r="M11" s="46"/>
      <c r="N11" s="48"/>
      <c r="O11" s="45"/>
      <c r="P11" s="46"/>
      <c r="Q11" s="48"/>
      <c r="R11" s="45"/>
      <c r="S11" s="46"/>
      <c r="T11" s="47"/>
      <c r="U11" s="46"/>
      <c r="V11" s="53"/>
      <c r="W11" s="50"/>
      <c r="X11" s="45"/>
      <c r="Y11" s="46"/>
      <c r="Z11" s="47"/>
      <c r="AA11" s="45"/>
      <c r="AB11" s="46"/>
    </row>
    <row r="12" spans="1:28" x14ac:dyDescent="0.25">
      <c r="A12" s="55" t="s">
        <v>91</v>
      </c>
      <c r="B12" s="56" t="s">
        <v>93</v>
      </c>
      <c r="C12" s="57"/>
      <c r="D12" s="56"/>
      <c r="E12" s="56" t="s">
        <v>71</v>
      </c>
      <c r="F12" s="56" t="s">
        <v>40</v>
      </c>
      <c r="G12" s="58"/>
      <c r="H12" s="59"/>
      <c r="I12" s="56"/>
      <c r="J12" s="60"/>
      <c r="K12" s="59"/>
      <c r="L12" s="56"/>
      <c r="M12" s="58"/>
      <c r="N12" s="59"/>
      <c r="O12" s="56"/>
      <c r="P12" s="58"/>
      <c r="Q12" s="59"/>
      <c r="R12" s="56"/>
      <c r="S12" s="58"/>
      <c r="T12" s="61"/>
      <c r="U12" s="60"/>
      <c r="V12" s="62"/>
      <c r="W12" s="63"/>
      <c r="X12" s="56"/>
      <c r="Y12" s="58"/>
      <c r="Z12" s="59"/>
      <c r="AA12" s="56"/>
      <c r="AB12" s="58"/>
    </row>
    <row r="13" spans="1:28" x14ac:dyDescent="0.25">
      <c r="A13" s="65" t="s">
        <v>91</v>
      </c>
      <c r="B13" s="66" t="s">
        <v>94</v>
      </c>
      <c r="C13" s="66"/>
      <c r="D13" s="66"/>
      <c r="E13" s="66" t="s">
        <v>72</v>
      </c>
      <c r="F13" s="66" t="s">
        <v>41</v>
      </c>
      <c r="G13" s="67"/>
      <c r="H13" s="68"/>
      <c r="I13" s="69"/>
      <c r="J13" s="137">
        <v>44781</v>
      </c>
      <c r="K13" s="71"/>
      <c r="L13" s="69"/>
      <c r="M13" s="70"/>
      <c r="N13" s="72"/>
      <c r="O13" s="69"/>
      <c r="P13" s="70"/>
      <c r="Q13" s="72"/>
      <c r="R13" s="69"/>
      <c r="S13" s="70"/>
      <c r="T13" s="72"/>
      <c r="U13" s="70"/>
      <c r="V13" s="73"/>
      <c r="W13" s="72"/>
      <c r="X13" s="69"/>
      <c r="Y13" s="70"/>
      <c r="Z13" s="72"/>
      <c r="AA13" s="69"/>
      <c r="AB13" s="70"/>
    </row>
    <row r="14" spans="1:28" x14ac:dyDescent="0.25">
      <c r="A14" s="65" t="s">
        <v>91</v>
      </c>
      <c r="B14" s="66" t="s">
        <v>94</v>
      </c>
      <c r="C14" s="74"/>
      <c r="D14" s="66"/>
      <c r="E14" s="66" t="s">
        <v>73</v>
      </c>
      <c r="F14" s="66" t="s">
        <v>42</v>
      </c>
      <c r="G14" s="67"/>
      <c r="H14" s="75">
        <v>44291</v>
      </c>
      <c r="I14" s="66"/>
      <c r="J14" s="67"/>
      <c r="K14" s="71"/>
      <c r="L14" s="66"/>
      <c r="M14" s="67"/>
      <c r="N14" s="71"/>
      <c r="O14" s="66"/>
      <c r="P14" s="67"/>
      <c r="Q14" s="75"/>
      <c r="R14" s="66"/>
      <c r="S14" s="67"/>
      <c r="T14" s="71"/>
      <c r="U14" s="67"/>
      <c r="V14" s="70"/>
      <c r="W14" s="68"/>
      <c r="X14" s="66"/>
      <c r="Y14" s="67"/>
      <c r="Z14" s="71"/>
      <c r="AA14" s="66"/>
      <c r="AB14" s="67"/>
    </row>
    <row r="15" spans="1:28" x14ac:dyDescent="0.25">
      <c r="A15" s="14" t="s">
        <v>91</v>
      </c>
      <c r="B15" s="15" t="s">
        <v>95</v>
      </c>
      <c r="C15" s="15"/>
      <c r="D15" s="15"/>
      <c r="E15" s="15" t="s">
        <v>74</v>
      </c>
      <c r="F15" s="15" t="s">
        <v>43</v>
      </c>
      <c r="G15" s="16"/>
      <c r="H15" s="21">
        <v>44370</v>
      </c>
      <c r="I15" s="15"/>
      <c r="J15" s="16"/>
      <c r="K15" s="22"/>
      <c r="L15" s="15"/>
      <c r="M15" s="16"/>
      <c r="N15" s="21"/>
      <c r="O15" s="15"/>
      <c r="P15" s="16"/>
      <c r="Q15" s="21"/>
      <c r="R15" s="15"/>
      <c r="S15" s="16"/>
      <c r="T15" s="22"/>
      <c r="U15" s="16"/>
      <c r="V15" s="19"/>
      <c r="W15" s="17"/>
      <c r="X15" s="15"/>
      <c r="Y15" s="16"/>
      <c r="Z15" s="22"/>
      <c r="AA15" s="15"/>
      <c r="AB15" s="16"/>
    </row>
    <row r="16" spans="1:28" x14ac:dyDescent="0.25">
      <c r="A16" s="77" t="s">
        <v>91</v>
      </c>
      <c r="B16" s="78" t="s">
        <v>96</v>
      </c>
      <c r="C16" s="78"/>
      <c r="D16" s="78"/>
      <c r="E16" s="78" t="s">
        <v>75</v>
      </c>
      <c r="F16" s="78" t="s">
        <v>44</v>
      </c>
      <c r="G16" s="79"/>
      <c r="H16" s="80"/>
      <c r="I16" s="81"/>
      <c r="J16" s="82">
        <v>44791</v>
      </c>
      <c r="K16" s="83"/>
      <c r="L16" s="81"/>
      <c r="M16" s="84"/>
      <c r="N16" s="83"/>
      <c r="O16" s="81"/>
      <c r="P16" s="84"/>
      <c r="Q16" s="83"/>
      <c r="R16" s="81"/>
      <c r="S16" s="84"/>
      <c r="T16" s="80"/>
      <c r="U16" s="82"/>
      <c r="V16" s="82"/>
      <c r="W16" s="83"/>
      <c r="X16" s="81"/>
      <c r="Y16" s="84"/>
      <c r="Z16" s="83"/>
      <c r="AA16" s="81"/>
      <c r="AB16" s="84"/>
    </row>
    <row r="17" spans="1:28" x14ac:dyDescent="0.25">
      <c r="A17" s="77" t="s">
        <v>91</v>
      </c>
      <c r="B17" s="78" t="s">
        <v>96</v>
      </c>
      <c r="C17" s="85"/>
      <c r="D17" s="78"/>
      <c r="E17" s="78" t="s">
        <v>76</v>
      </c>
      <c r="F17" s="78" t="s">
        <v>45</v>
      </c>
      <c r="G17" s="79"/>
      <c r="H17" s="86"/>
      <c r="I17" s="78"/>
      <c r="J17" s="87">
        <v>44788</v>
      </c>
      <c r="K17" s="86"/>
      <c r="L17" s="78"/>
      <c r="M17" s="79"/>
      <c r="N17" s="88"/>
      <c r="O17" s="78"/>
      <c r="P17" s="79"/>
      <c r="Q17" s="86"/>
      <c r="R17" s="78"/>
      <c r="S17" s="79"/>
      <c r="T17" s="86"/>
      <c r="U17" s="79"/>
      <c r="V17" s="82"/>
      <c r="W17" s="83"/>
      <c r="X17" s="78"/>
      <c r="Y17" s="79"/>
      <c r="Z17" s="88"/>
      <c r="AA17" s="78"/>
      <c r="AB17" s="79"/>
    </row>
    <row r="18" spans="1:28" x14ac:dyDescent="0.25">
      <c r="A18" s="90" t="s">
        <v>91</v>
      </c>
      <c r="B18" s="91" t="s">
        <v>97</v>
      </c>
      <c r="C18" s="92"/>
      <c r="D18" s="91"/>
      <c r="E18" s="91" t="s">
        <v>77</v>
      </c>
      <c r="F18" s="91" t="s">
        <v>46</v>
      </c>
      <c r="G18" s="93"/>
      <c r="H18" s="96">
        <v>44514</v>
      </c>
      <c r="I18" s="91"/>
      <c r="J18" s="95"/>
      <c r="K18" s="94"/>
      <c r="L18" s="91"/>
      <c r="M18" s="93"/>
      <c r="N18" s="96"/>
      <c r="O18" s="91"/>
      <c r="P18" s="93"/>
      <c r="Q18" s="94"/>
      <c r="R18" s="91"/>
      <c r="S18" s="93"/>
      <c r="T18" s="94"/>
      <c r="U18" s="93"/>
      <c r="V18" s="97"/>
      <c r="W18" s="96"/>
      <c r="X18" s="91"/>
      <c r="Y18" s="93"/>
      <c r="Z18" s="94"/>
      <c r="AA18" s="91"/>
      <c r="AB18" s="93"/>
    </row>
    <row r="19" spans="1:28" x14ac:dyDescent="0.25">
      <c r="A19" s="99" t="s">
        <v>108</v>
      </c>
      <c r="B19" s="100" t="s">
        <v>109</v>
      </c>
      <c r="C19" s="100"/>
      <c r="D19" s="101"/>
      <c r="E19" s="101" t="s">
        <v>78</v>
      </c>
      <c r="F19" s="100" t="s">
        <v>47</v>
      </c>
      <c r="G19" s="102"/>
      <c r="H19" s="103">
        <v>44514</v>
      </c>
      <c r="I19" s="104"/>
      <c r="J19" s="105"/>
      <c r="K19" s="106"/>
      <c r="L19" s="104"/>
      <c r="M19" s="105"/>
      <c r="N19" s="106"/>
      <c r="O19" s="104"/>
      <c r="P19" s="105"/>
      <c r="Q19" s="106"/>
      <c r="R19" s="104"/>
      <c r="S19" s="105"/>
      <c r="T19" s="106"/>
      <c r="U19" s="105"/>
      <c r="V19" s="105"/>
      <c r="W19" s="106"/>
      <c r="X19" s="104"/>
      <c r="Y19" s="105"/>
      <c r="Z19" s="106"/>
      <c r="AA19" s="104"/>
      <c r="AB19" s="105"/>
    </row>
    <row r="20" spans="1:28" x14ac:dyDescent="0.25">
      <c r="A20" s="44" t="s">
        <v>108</v>
      </c>
      <c r="B20" s="45" t="s">
        <v>110</v>
      </c>
      <c r="C20" s="107"/>
      <c r="D20" s="108"/>
      <c r="E20" s="108" t="s">
        <v>79</v>
      </c>
      <c r="F20" s="45" t="s">
        <v>48</v>
      </c>
      <c r="G20" s="46"/>
      <c r="H20" s="50"/>
      <c r="I20" s="54"/>
      <c r="J20" s="53"/>
      <c r="K20" s="50"/>
      <c r="L20" s="54"/>
      <c r="M20" s="53"/>
      <c r="N20" s="50"/>
      <c r="O20" s="54"/>
      <c r="P20" s="53"/>
      <c r="Q20" s="50"/>
      <c r="R20" s="54"/>
      <c r="S20" s="53"/>
      <c r="T20" s="50"/>
      <c r="U20" s="53"/>
      <c r="V20" s="53"/>
      <c r="W20" s="50"/>
      <c r="X20" s="54"/>
      <c r="Y20" s="53"/>
      <c r="Z20" s="50"/>
      <c r="AA20" s="54"/>
      <c r="AB20" s="53"/>
    </row>
    <row r="21" spans="1:28" x14ac:dyDescent="0.25">
      <c r="A21" s="44" t="s">
        <v>108</v>
      </c>
      <c r="B21" s="45" t="s">
        <v>110</v>
      </c>
      <c r="C21" s="107"/>
      <c r="D21" s="108"/>
      <c r="E21" s="108" t="s">
        <v>80</v>
      </c>
      <c r="F21" s="45" t="s">
        <v>49</v>
      </c>
      <c r="G21" s="46"/>
      <c r="H21" s="109">
        <v>43967</v>
      </c>
      <c r="I21" s="54"/>
      <c r="J21" s="49">
        <v>44781</v>
      </c>
      <c r="K21" s="50"/>
      <c r="L21" s="54"/>
      <c r="M21" s="53"/>
      <c r="N21" s="50"/>
      <c r="O21" s="54"/>
      <c r="P21" s="53"/>
      <c r="Q21" s="50"/>
      <c r="R21" s="54"/>
      <c r="S21" s="53"/>
      <c r="T21" s="109"/>
      <c r="U21" s="53"/>
      <c r="V21" s="53"/>
      <c r="W21" s="50"/>
      <c r="X21" s="54"/>
      <c r="Y21" s="53"/>
      <c r="Z21" s="50"/>
      <c r="AA21" s="54"/>
      <c r="AB21" s="53"/>
    </row>
    <row r="22" spans="1:28" x14ac:dyDescent="0.25">
      <c r="A22" s="44" t="s">
        <v>108</v>
      </c>
      <c r="B22" s="110" t="s">
        <v>110</v>
      </c>
      <c r="C22" s="111"/>
      <c r="D22" s="112"/>
      <c r="E22" s="108" t="s">
        <v>81</v>
      </c>
      <c r="F22" s="110" t="s">
        <v>50</v>
      </c>
      <c r="G22" s="113"/>
      <c r="H22" s="117">
        <v>43967</v>
      </c>
      <c r="I22" s="115"/>
      <c r="J22" s="116"/>
      <c r="K22" s="114"/>
      <c r="L22" s="115"/>
      <c r="M22" s="116"/>
      <c r="N22" s="114"/>
      <c r="O22" s="115"/>
      <c r="P22" s="116"/>
      <c r="Q22" s="117"/>
      <c r="R22" s="115"/>
      <c r="S22" s="116"/>
      <c r="T22" s="114"/>
      <c r="U22" s="116"/>
      <c r="V22" s="116"/>
      <c r="W22" s="114"/>
      <c r="X22" s="115"/>
      <c r="Y22" s="116"/>
      <c r="Z22" s="114"/>
      <c r="AA22" s="115"/>
      <c r="AB22" s="116"/>
    </row>
    <row r="23" spans="1:28" x14ac:dyDescent="0.25">
      <c r="A23" s="44" t="s">
        <v>108</v>
      </c>
      <c r="B23" s="110" t="s">
        <v>110</v>
      </c>
      <c r="C23" s="111"/>
      <c r="D23" s="112"/>
      <c r="E23" s="108" t="s">
        <v>82</v>
      </c>
      <c r="F23" s="110" t="s">
        <v>43</v>
      </c>
      <c r="G23" s="113"/>
      <c r="H23" s="117">
        <v>43967</v>
      </c>
      <c r="I23" s="115"/>
      <c r="J23" s="116"/>
      <c r="K23" s="114"/>
      <c r="L23" s="115"/>
      <c r="M23" s="116"/>
      <c r="N23" s="114"/>
      <c r="O23" s="115"/>
      <c r="P23" s="116"/>
      <c r="Q23" s="114"/>
      <c r="R23" s="115"/>
      <c r="S23" s="116"/>
      <c r="T23" s="114"/>
      <c r="U23" s="116"/>
      <c r="V23" s="116"/>
      <c r="W23" s="114"/>
      <c r="X23" s="115"/>
      <c r="Y23" s="116"/>
      <c r="Z23" s="114"/>
      <c r="AA23" s="115"/>
      <c r="AB23" s="116"/>
    </row>
    <row r="24" spans="1:28" x14ac:dyDescent="0.25">
      <c r="A24" s="77" t="s">
        <v>108</v>
      </c>
      <c r="B24" s="78" t="s">
        <v>111</v>
      </c>
      <c r="C24" s="118"/>
      <c r="D24" s="119"/>
      <c r="E24" s="119" t="s">
        <v>83</v>
      </c>
      <c r="F24" s="78" t="s">
        <v>51</v>
      </c>
      <c r="G24" s="79"/>
      <c r="H24" s="83"/>
      <c r="I24" s="81"/>
      <c r="J24" s="82">
        <v>44791</v>
      </c>
      <c r="K24" s="83"/>
      <c r="L24" s="81"/>
      <c r="M24" s="84"/>
      <c r="N24" s="83"/>
      <c r="O24" s="81"/>
      <c r="P24" s="84"/>
      <c r="Q24" s="80"/>
      <c r="R24" s="81"/>
      <c r="S24" s="84"/>
      <c r="T24" s="83"/>
      <c r="U24" s="84"/>
      <c r="V24" s="84"/>
      <c r="W24" s="83"/>
      <c r="X24" s="81"/>
      <c r="Y24" s="84"/>
      <c r="Z24" s="83"/>
      <c r="AA24" s="81"/>
      <c r="AB24" s="84"/>
    </row>
    <row r="25" spans="1:28" x14ac:dyDescent="0.25">
      <c r="A25" s="77" t="s">
        <v>108</v>
      </c>
      <c r="B25" s="78" t="s">
        <v>111</v>
      </c>
      <c r="C25" s="118"/>
      <c r="D25" s="119"/>
      <c r="E25" s="119" t="s">
        <v>84</v>
      </c>
      <c r="F25" s="78" t="s">
        <v>52</v>
      </c>
      <c r="G25" s="79"/>
      <c r="H25" s="83"/>
      <c r="I25" s="81"/>
      <c r="J25" s="84"/>
      <c r="K25" s="83"/>
      <c r="L25" s="81"/>
      <c r="M25" s="84"/>
      <c r="N25" s="83"/>
      <c r="O25" s="81"/>
      <c r="P25" s="84"/>
      <c r="Q25" s="83"/>
      <c r="R25" s="81"/>
      <c r="S25" s="84"/>
      <c r="T25" s="83"/>
      <c r="U25" s="84"/>
      <c r="V25" s="84"/>
      <c r="W25" s="83"/>
      <c r="X25" s="81"/>
      <c r="Y25" s="84"/>
      <c r="Z25" s="83"/>
      <c r="AA25" s="81"/>
      <c r="AB25" s="84"/>
    </row>
    <row r="26" spans="1:28" x14ac:dyDescent="0.25">
      <c r="A26" s="14" t="s">
        <v>108</v>
      </c>
      <c r="B26" s="15" t="s">
        <v>112</v>
      </c>
      <c r="C26" s="120"/>
      <c r="D26" s="121"/>
      <c r="E26" s="121" t="s">
        <v>85</v>
      </c>
      <c r="F26" s="15" t="s">
        <v>51</v>
      </c>
      <c r="G26" s="16"/>
      <c r="H26" s="20">
        <v>44370</v>
      </c>
      <c r="I26" s="18"/>
      <c r="J26" s="19"/>
      <c r="K26" s="17"/>
      <c r="L26" s="18"/>
      <c r="M26" s="19"/>
      <c r="N26" s="17"/>
      <c r="O26" s="18"/>
      <c r="P26" s="19"/>
      <c r="Q26" s="17"/>
      <c r="R26" s="18"/>
      <c r="S26" s="19"/>
      <c r="T26" s="17"/>
      <c r="U26" s="19"/>
      <c r="V26" s="19"/>
      <c r="W26" s="17"/>
      <c r="X26" s="18"/>
      <c r="Y26" s="19"/>
      <c r="Z26" s="17"/>
      <c r="AA26" s="18"/>
      <c r="AB26" s="19"/>
    </row>
    <row r="27" spans="1:28" x14ac:dyDescent="0.25">
      <c r="A27" s="33" t="s">
        <v>108</v>
      </c>
      <c r="B27" s="122" t="s">
        <v>113</v>
      </c>
      <c r="C27" s="122"/>
      <c r="D27" s="123"/>
      <c r="E27" s="123" t="s">
        <v>86</v>
      </c>
      <c r="F27" s="123" t="s">
        <v>53</v>
      </c>
      <c r="G27" s="124"/>
      <c r="H27" s="125"/>
      <c r="I27" s="126"/>
      <c r="J27" s="129">
        <v>44791</v>
      </c>
      <c r="K27" s="125"/>
      <c r="L27" s="126"/>
      <c r="M27" s="127"/>
      <c r="N27" s="128"/>
      <c r="O27" s="126"/>
      <c r="P27" s="129"/>
      <c r="Q27" s="125"/>
      <c r="R27" s="126"/>
      <c r="S27" s="127"/>
      <c r="T27" s="125"/>
      <c r="U27" s="127"/>
      <c r="V27" s="127"/>
      <c r="W27" s="125"/>
      <c r="X27" s="126"/>
      <c r="Y27" s="127"/>
      <c r="Z27" s="125"/>
      <c r="AA27" s="126"/>
      <c r="AB27" s="127"/>
    </row>
    <row r="28" spans="1:28" x14ac:dyDescent="0.25">
      <c r="A28" s="33" t="s">
        <v>108</v>
      </c>
      <c r="B28" s="122" t="s">
        <v>110</v>
      </c>
      <c r="C28" s="34"/>
      <c r="D28" s="130"/>
      <c r="E28" s="130" t="s">
        <v>87</v>
      </c>
      <c r="F28" s="130" t="s">
        <v>54</v>
      </c>
      <c r="G28" s="131"/>
      <c r="H28" s="37"/>
      <c r="I28" s="38"/>
      <c r="J28" s="39"/>
      <c r="K28" s="37"/>
      <c r="L28" s="38"/>
      <c r="M28" s="39"/>
      <c r="N28" s="37"/>
      <c r="O28" s="38"/>
      <c r="P28" s="39"/>
      <c r="Q28" s="40"/>
      <c r="R28" s="38"/>
      <c r="S28" s="39"/>
      <c r="T28" s="37"/>
      <c r="U28" s="39"/>
      <c r="V28" s="39"/>
      <c r="W28" s="37"/>
      <c r="X28" s="38"/>
      <c r="Y28" s="39"/>
      <c r="Z28" s="37"/>
      <c r="AA28" s="38"/>
      <c r="AB28" s="39"/>
    </row>
  </sheetData>
  <mergeCells count="8">
    <mergeCell ref="W1:Y1"/>
    <mergeCell ref="Z1:AB1"/>
    <mergeCell ref="A1:G1"/>
    <mergeCell ref="H1:J1"/>
    <mergeCell ref="K1:M1"/>
    <mergeCell ref="N1:P1"/>
    <mergeCell ref="Q1:S1"/>
    <mergeCell ref="T1:V1"/>
  </mergeCells>
  <phoneticPr fontId="6" type="noConversion"/>
  <conditionalFormatting sqref="V14:V28 J1:J28 M3:M28 P3:P28 S3:S28 Y3:Y28 AB3:AB28 U3:U28 M1 P1 S1 V1 Y1 AB1">
    <cfRule type="timePeriod" dxfId="26" priority="22" timePeriod="nextMonth">
      <formula>AND(MONTH(J1)=MONTH(EDATE(TODAY(),0+1)),YEAR(J1)=YEAR(EDATE(TODAY(),0+1)))</formula>
    </cfRule>
  </conditionalFormatting>
  <conditionalFormatting sqref="H3:AB28">
    <cfRule type="timePeriod" dxfId="25" priority="21" timePeriod="thisMonth">
      <formula>AND(MONTH(H3)=MONTH(TODAY()),YEAR(H3)=YEAR(TODAY()))</formula>
    </cfRule>
  </conditionalFormatting>
  <conditionalFormatting sqref="M2">
    <cfRule type="timePeriod" dxfId="24" priority="20" timePeriod="nextMonth">
      <formula>AND(MONTH(M2)=MONTH(EDATE(TODAY(),0+1)),YEAR(M2)=YEAR(EDATE(TODAY(),0+1)))</formula>
    </cfRule>
  </conditionalFormatting>
  <conditionalFormatting sqref="P2">
    <cfRule type="timePeriod" dxfId="23" priority="19" timePeriod="nextMonth">
      <formula>AND(MONTH(P2)=MONTH(EDATE(TODAY(),0+1)),YEAR(P2)=YEAR(EDATE(TODAY(),0+1)))</formula>
    </cfRule>
  </conditionalFormatting>
  <conditionalFormatting sqref="S2">
    <cfRule type="timePeriod" dxfId="22" priority="18" timePeriod="nextMonth">
      <formula>AND(MONTH(S2)=MONTH(EDATE(TODAY(),0+1)),YEAR(S2)=YEAR(EDATE(TODAY(),0+1)))</formula>
    </cfRule>
  </conditionalFormatting>
  <conditionalFormatting sqref="V2">
    <cfRule type="timePeriod" dxfId="21" priority="17" timePeriod="nextMonth">
      <formula>AND(MONTH(V2)=MONTH(EDATE(TODAY(),0+1)),YEAR(V2)=YEAR(EDATE(TODAY(),0+1)))</formula>
    </cfRule>
  </conditionalFormatting>
  <conditionalFormatting sqref="Y2">
    <cfRule type="timePeriod" dxfId="20" priority="16" timePeriod="nextMonth">
      <formula>AND(MONTH(Y2)=MONTH(EDATE(TODAY(),0+1)),YEAR(Y2)=YEAR(EDATE(TODAY(),0+1)))</formula>
    </cfRule>
  </conditionalFormatting>
  <conditionalFormatting sqref="AB2">
    <cfRule type="timePeriod" dxfId="19" priority="15" timePeriod="nextMonth">
      <formula>AND(MONTH(AB2)=MONTH(EDATE(TODAY(),0+1)),YEAR(AB2)=YEAR(EDATE(TODAY(),0+1)))</formula>
    </cfRule>
  </conditionalFormatting>
  <conditionalFormatting sqref="V3:V13">
    <cfRule type="timePeriod" dxfId="18" priority="1" timePeriod="nextMonth">
      <formula>AND(MONTH(V3)=MONTH(EDATE(TODAY(),0+1)),YEAR(V3)=YEAR(EDATE(TODAY(),0+1)))</formula>
    </cfRule>
  </conditionalFormatting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B28E-F95B-492A-BD9F-D86E2C6D1EC6}">
  <dimension ref="A1:J49"/>
  <sheetViews>
    <sheetView tabSelected="1" workbookViewId="0">
      <selection activeCell="M6" sqref="M6"/>
    </sheetView>
  </sheetViews>
  <sheetFormatPr baseColWidth="10" defaultRowHeight="15" x14ac:dyDescent="0.25"/>
  <cols>
    <col min="1" max="1" width="18.42578125" bestFit="1" customWidth="1"/>
    <col min="2" max="2" width="15" bestFit="1" customWidth="1"/>
    <col min="3" max="3" width="21.5703125" bestFit="1" customWidth="1"/>
    <col min="4" max="4" width="17.5703125" bestFit="1" customWidth="1"/>
    <col min="5" max="9" width="15.28515625" bestFit="1" customWidth="1"/>
    <col min="10" max="10" width="14.85546875" bestFit="1" customWidth="1"/>
  </cols>
  <sheetData>
    <row r="1" spans="1:10" ht="75" x14ac:dyDescent="0.25">
      <c r="A1" s="138" t="s">
        <v>100</v>
      </c>
      <c r="B1" s="139" t="s">
        <v>89</v>
      </c>
      <c r="C1" s="140" t="s">
        <v>101</v>
      </c>
      <c r="D1" s="140" t="s">
        <v>102</v>
      </c>
      <c r="E1" s="140" t="s">
        <v>103</v>
      </c>
      <c r="F1" s="140" t="s">
        <v>104</v>
      </c>
      <c r="G1" s="140" t="s">
        <v>105</v>
      </c>
      <c r="H1" s="140" t="s">
        <v>106</v>
      </c>
      <c r="I1" s="140" t="s">
        <v>107</v>
      </c>
      <c r="J1" s="141" t="s">
        <v>116</v>
      </c>
    </row>
    <row r="2" spans="1:10" x14ac:dyDescent="0.25">
      <c r="A2" s="99" t="s">
        <v>108</v>
      </c>
      <c r="B2" s="100" t="s">
        <v>109</v>
      </c>
      <c r="C2" s="142">
        <f>COUNTIFS(Tableau5[REGION],Tableau375[[#This Row],[REGIONS]],Tableau5[VILLES],Tableau375[[#This Row],[VILLES]],Tableau5[Session 2022],"&lt;&gt;")</f>
        <v>0</v>
      </c>
      <c r="D2" s="142">
        <f>COUNTIFS(Tableau5[REGION],Tableau375[[#This Row],[REGIONS]],Tableau5[VILLES],Tableau375[[#This Row],[VILLES]],Tableau5[Session 20224],"&lt;&gt;")</f>
        <v>0</v>
      </c>
      <c r="E2" s="142">
        <f>COUNTIFS(Tableau5[REGION],Tableau375[[#This Row],[REGIONS]],Tableau5[VILLES],Tableau375[[#This Row],[VILLES]],Tableau5[Session 20227],"&lt;&gt;")</f>
        <v>0</v>
      </c>
      <c r="F2" s="142">
        <f>COUNTIFS(Tableau5[REGION],Tableau375[[#This Row],[REGIONS]],Tableau5[VILLES],Tableau375[[#This Row],[VILLES]],Tableau5[Session 202210],"&lt;&gt;")</f>
        <v>0</v>
      </c>
      <c r="G2" s="142">
        <f>COUNTIFS(Tableau5[REGION],Tableau375[[#This Row],[REGIONS]],Tableau5[VILLES],Tableau375[[#This Row],[VILLES]],Tableau5[Session 202213],"&lt;&gt;")</f>
        <v>0</v>
      </c>
      <c r="H2" s="142">
        <f>COUNTIFS(Tableau5[REGION],Tableau375[[#This Row],[REGIONS]],Tableau5[VILLES],Tableau375[[#This Row],[VILLES]],Tableau5[Session 202216],"&lt;&gt;")</f>
        <v>0</v>
      </c>
      <c r="I2" s="142">
        <f>COUNTIFS(Tableau5[REGION],Tableau375[[#This Row],[REGIONS]],Tableau5[VILLES],Tableau375[[#This Row],[VILLES]],Tableau5[Session 202219],"&lt;&gt;")</f>
        <v>0</v>
      </c>
      <c r="J2" s="143">
        <f>SUM(Tableau375[[#This Row],[FORMATION 1]:[FORMATION 7]])</f>
        <v>0</v>
      </c>
    </row>
    <row r="3" spans="1:10" x14ac:dyDescent="0.25">
      <c r="A3" s="44" t="s">
        <v>108</v>
      </c>
      <c r="B3" s="45" t="s">
        <v>110</v>
      </c>
      <c r="C3" s="51">
        <f>COUNTIFS(Tableau5[REGION],Tableau375[[#This Row],[REGIONS]],Tableau5[VILLES],Tableau375[[#This Row],[VILLES]],Tableau5[Session 2022],"&lt;&gt;")</f>
        <v>1</v>
      </c>
      <c r="D3" s="51">
        <f>COUNTIFS(Tableau5[REGION],Tableau375[[#This Row],[REGIONS]],Tableau5[VILLES],Tableau375[[#This Row],[VILLES]],Tableau5[Session 20224],"&lt;&gt;")</f>
        <v>0</v>
      </c>
      <c r="E3" s="51">
        <f>COUNTIFS(Tableau5[REGION],Tableau375[[#This Row],[REGIONS]],Tableau5[VILLES],Tableau375[[#This Row],[VILLES]],Tableau5[Session 20227],"&lt;&gt;")</f>
        <v>0</v>
      </c>
      <c r="F3" s="51">
        <f>COUNTIFS(Tableau5[REGION],Tableau375[[#This Row],[REGIONS]],Tableau5[VILLES],Tableau375[[#This Row],[VILLES]],Tableau5[Session 202210],"&lt;&gt;")</f>
        <v>0</v>
      </c>
      <c r="G3" s="51">
        <f>COUNTIFS(Tableau5[REGION],Tableau375[[#This Row],[REGIONS]],Tableau5[VILLES],Tableau375[[#This Row],[VILLES]],Tableau5[Session 202213],"&lt;&gt;")</f>
        <v>0</v>
      </c>
      <c r="H3" s="51">
        <f>COUNTIFS(Tableau5[REGION],Tableau375[[#This Row],[REGIONS]],Tableau5[VILLES],Tableau375[[#This Row],[VILLES]],Tableau5[Session 202216],"&lt;&gt;")</f>
        <v>0</v>
      </c>
      <c r="I3" s="51">
        <f>COUNTIFS(Tableau5[REGION],Tableau375[[#This Row],[REGIONS]],Tableau5[VILLES],Tableau375[[#This Row],[VILLES]],Tableau5[Session 202219],"&lt;&gt;")</f>
        <v>0</v>
      </c>
      <c r="J3" s="144">
        <f>SUM(Tableau375[[#This Row],[FORMATION 1]:[FORMATION 7]])</f>
        <v>1</v>
      </c>
    </row>
    <row r="4" spans="1:10" x14ac:dyDescent="0.25">
      <c r="A4" s="77" t="s">
        <v>108</v>
      </c>
      <c r="B4" s="78" t="s">
        <v>111</v>
      </c>
      <c r="C4" s="89">
        <f>COUNTIFS(Tableau5[REGION],Tableau375[[#This Row],[REGIONS]],Tableau5[VILLES],Tableau375[[#This Row],[VILLES]],Tableau5[Session 2022],"&lt;&gt;")</f>
        <v>1</v>
      </c>
      <c r="D4" s="89">
        <f>COUNTIFS(Tableau5[REGION],Tableau375[[#This Row],[REGIONS]],Tableau5[VILLES],Tableau375[[#This Row],[VILLES]],Tableau5[Session 20224],"&lt;&gt;")</f>
        <v>0</v>
      </c>
      <c r="E4" s="89">
        <f>COUNTIFS(Tableau5[REGION],Tableau375[[#This Row],[REGIONS]],Tableau5[VILLES],Tableau375[[#This Row],[VILLES]],Tableau5[Session 20227],"&lt;&gt;")</f>
        <v>0</v>
      </c>
      <c r="F4" s="89">
        <f>COUNTIFS(Tableau5[REGION],Tableau375[[#This Row],[REGIONS]],Tableau5[VILLES],Tableau375[[#This Row],[VILLES]],Tableau5[Session 202210],"&lt;&gt;")</f>
        <v>0</v>
      </c>
      <c r="G4" s="89">
        <f>COUNTIFS(Tableau5[REGION],Tableau375[[#This Row],[REGIONS]],Tableau5[VILLES],Tableau375[[#This Row],[VILLES]],Tableau5[Session 202213],"&lt;&gt;")</f>
        <v>0</v>
      </c>
      <c r="H4" s="89">
        <f>COUNTIFS(Tableau5[REGION],Tableau375[[#This Row],[REGIONS]],Tableau5[VILLES],Tableau375[[#This Row],[VILLES]],Tableau5[Session 202216],"&lt;&gt;")</f>
        <v>0</v>
      </c>
      <c r="I4" s="89">
        <f>COUNTIFS(Tableau5[REGION],Tableau375[[#This Row],[REGIONS]],Tableau5[VILLES],Tableau375[[#This Row],[VILLES]],Tableau5[Session 202219],"&lt;&gt;")</f>
        <v>0</v>
      </c>
      <c r="J4" s="145">
        <f>SUM(Tableau375[[#This Row],[FORMATION 1]:[FORMATION 7]])</f>
        <v>1</v>
      </c>
    </row>
    <row r="5" spans="1:10" ht="15.75" thickBot="1" x14ac:dyDescent="0.3">
      <c r="A5" s="14" t="s">
        <v>108</v>
      </c>
      <c r="B5" s="15" t="s">
        <v>112</v>
      </c>
      <c r="C5" s="23">
        <f>COUNTIFS(Tableau5[REGION],Tableau375[[#This Row],[REGIONS]],Tableau5[VILLES],Tableau375[[#This Row],[VILLES]],Tableau5[Session 2022],"&lt;&gt;")</f>
        <v>0</v>
      </c>
      <c r="D5" s="23">
        <f>COUNTIFS(Tableau5[REGION],Tableau375[[#This Row],[REGIONS]],Tableau5[VILLES],Tableau375[[#This Row],[VILLES]],Tableau5[Session 20224],"&lt;&gt;")</f>
        <v>0</v>
      </c>
      <c r="E5" s="23">
        <f>COUNTIFS(Tableau5[REGION],Tableau375[[#This Row],[REGIONS]],Tableau5[VILLES],Tableau375[[#This Row],[VILLES]],Tableau5[Session 20227],"&lt;&gt;")</f>
        <v>0</v>
      </c>
      <c r="F5" s="23">
        <f>COUNTIFS(Tableau5[REGION],Tableau375[[#This Row],[REGIONS]],Tableau5[VILLES],Tableau375[[#This Row],[VILLES]],Tableau5[Session 202210],"&lt;&gt;")</f>
        <v>0</v>
      </c>
      <c r="G5" s="23">
        <f>COUNTIFS(Tableau5[REGION],Tableau375[[#This Row],[REGIONS]],Tableau5[VILLES],Tableau375[[#This Row],[VILLES]],Tableau5[Session 202213],"&lt;&gt;")</f>
        <v>0</v>
      </c>
      <c r="H5" s="23">
        <f>COUNTIFS(Tableau5[REGION],Tableau375[[#This Row],[REGIONS]],Tableau5[VILLES],Tableau375[[#This Row],[VILLES]],Tableau5[Session 202216],"&lt;&gt;")</f>
        <v>0</v>
      </c>
      <c r="I5" s="23">
        <f>COUNTIFS(Tableau5[REGION],Tableau375[[#This Row],[REGIONS]],Tableau5[VILLES],Tableau375[[#This Row],[VILLES]],Tableau5[Session 202219],"&lt;&gt;")</f>
        <v>0</v>
      </c>
      <c r="J5" s="146">
        <f>SUM(Tableau375[[#This Row],[FORMATION 1]:[FORMATION 7]])</f>
        <v>0</v>
      </c>
    </row>
    <row r="6" spans="1:10" ht="16.5" thickBot="1" x14ac:dyDescent="0.3">
      <c r="A6" s="147" t="s">
        <v>114</v>
      </c>
      <c r="B6" s="148"/>
      <c r="C6" s="149">
        <f t="shared" ref="C6:I6" si="0">SUM(C2:C5)</f>
        <v>2</v>
      </c>
      <c r="D6" s="149">
        <f t="shared" si="0"/>
        <v>0</v>
      </c>
      <c r="E6" s="149">
        <f t="shared" si="0"/>
        <v>0</v>
      </c>
      <c r="F6" s="149">
        <f>SUM(F2:F5)</f>
        <v>0</v>
      </c>
      <c r="G6" s="149">
        <f t="shared" si="0"/>
        <v>0</v>
      </c>
      <c r="H6" s="149">
        <f>SUM(H2:H5)</f>
        <v>0</v>
      </c>
      <c r="I6" s="149">
        <f t="shared" si="0"/>
        <v>0</v>
      </c>
      <c r="J6" s="149">
        <f>SUM(J2:J5)</f>
        <v>2</v>
      </c>
    </row>
    <row r="7" spans="1:10" x14ac:dyDescent="0.25">
      <c r="A7" s="55" t="s">
        <v>91</v>
      </c>
      <c r="B7" s="56" t="s">
        <v>93</v>
      </c>
      <c r="C7" s="64">
        <f>COUNTIFS(Tableau5[REGION],Tableau375[[#This Row],[REGIONS]],Tableau5[VILLES],Tableau375[[#This Row],[VILLES]],Tableau5[Session 2022],"&lt;&gt;")</f>
        <v>0</v>
      </c>
      <c r="D7" s="64">
        <f>COUNTIFS(Tableau5[REGION],Tableau375[[#This Row],[REGIONS]],Tableau5[VILLES],Tableau375[[#This Row],[VILLES]],Tableau5[Session 20224],"&lt;&gt;")</f>
        <v>0</v>
      </c>
      <c r="E7" s="64">
        <f>COUNTIFS(Tableau5[REGION],Tableau375[[#This Row],[REGIONS]],Tableau5[VILLES],Tableau375[[#This Row],[VILLES]],Tableau5[Session 20227],"&lt;&gt;")</f>
        <v>0</v>
      </c>
      <c r="F7" s="64">
        <f>COUNTIFS(Tableau5[REGION],Tableau375[[#This Row],[REGIONS]],Tableau5[VILLES],Tableau375[[#This Row],[VILLES]],Tableau5[Session 202210],"&lt;&gt;")</f>
        <v>0</v>
      </c>
      <c r="G7" s="64">
        <f>COUNTIFS(Tableau5[REGION],Tableau375[[#This Row],[REGIONS]],Tableau5[VILLES],Tableau375[[#This Row],[VILLES]],Tableau5[Session 202213],"&lt;&gt;")</f>
        <v>0</v>
      </c>
      <c r="H7" s="64">
        <f>COUNTIFS(Tableau5[REGION],Tableau375[[#This Row],[REGIONS]],Tableau5[VILLES],Tableau375[[#This Row],[VILLES]],Tableau5[Session 202216],"&lt;&gt;")</f>
        <v>0</v>
      </c>
      <c r="I7" s="64">
        <f>COUNTIFS(Tableau5[REGION],Tableau375[[#This Row],[REGIONS]],Tableau5[VILLES],Tableau375[[#This Row],[VILLES]],Tableau5[Session 202219],"&lt;&gt;")</f>
        <v>0</v>
      </c>
      <c r="J7" s="150">
        <f>SUM(Tableau375[[#This Row],[FORMATION 1]:[FORMATION 7]])</f>
        <v>0</v>
      </c>
    </row>
    <row r="8" spans="1:10" x14ac:dyDescent="0.25">
      <c r="A8" s="44" t="s">
        <v>91</v>
      </c>
      <c r="B8" s="45" t="s">
        <v>92</v>
      </c>
      <c r="C8" s="51">
        <f>COUNTIFS(Tableau5[REGION],Tableau375[[#This Row],[REGIONS]],Tableau5[VILLES],Tableau375[[#This Row],[VILLES]],Tableau5[Session 2022],"&lt;&gt;")</f>
        <v>1</v>
      </c>
      <c r="D8" s="51">
        <f>COUNTIFS(Tableau5[REGION],Tableau375[[#This Row],[REGIONS]],Tableau5[VILLES],Tableau375[[#This Row],[VILLES]],Tableau5[Session 20224],"&lt;&gt;")</f>
        <v>0</v>
      </c>
      <c r="E8" s="51">
        <f>COUNTIFS(Tableau5[REGION],Tableau375[[#This Row],[REGIONS]],Tableau5[VILLES],Tableau375[[#This Row],[VILLES]],Tableau5[Session 20227],"&lt;&gt;")</f>
        <v>0</v>
      </c>
      <c r="F8" s="51">
        <f>COUNTIFS(Tableau5[REGION],Tableau375[[#This Row],[REGIONS]],Tableau5[VILLES],Tableau375[[#This Row],[VILLES]],Tableau5[Session 202210],"&lt;&gt;")</f>
        <v>0</v>
      </c>
      <c r="G8" s="51">
        <f>COUNTIFS(Tableau5[REGION],Tableau375[[#This Row],[REGIONS]],Tableau5[VILLES],Tableau375[[#This Row],[VILLES]],Tableau5[Session 202213],"&lt;&gt;")</f>
        <v>0</v>
      </c>
      <c r="H8" s="51">
        <f>COUNTIFS(Tableau5[REGION],Tableau375[[#This Row],[REGIONS]],Tableau5[VILLES],Tableau375[[#This Row],[VILLES]],Tableau5[Session 202216],"&lt;&gt;")</f>
        <v>0</v>
      </c>
      <c r="I8" s="51">
        <f>COUNTIFS(Tableau5[REGION],Tableau375[[#This Row],[REGIONS]],Tableau5[VILLES],Tableau375[[#This Row],[VILLES]],Tableau5[Session 202219],"&lt;&gt;")</f>
        <v>0</v>
      </c>
      <c r="J8" s="144">
        <f>SUM(Tableau375[[#This Row],[FORMATION 1]:[FORMATION 7]])</f>
        <v>1</v>
      </c>
    </row>
    <row r="9" spans="1:10" x14ac:dyDescent="0.25">
      <c r="A9" s="65" t="s">
        <v>91</v>
      </c>
      <c r="B9" s="66" t="s">
        <v>94</v>
      </c>
      <c r="C9" s="76">
        <f>COUNTIFS(Tableau5[REGION],Tableau375[[#This Row],[REGIONS]],Tableau5[VILLES],Tableau375[[#This Row],[VILLES]],Tableau5[Session 2022],"&lt;&gt;")</f>
        <v>1</v>
      </c>
      <c r="D9" s="76">
        <f>COUNTIFS(Tableau5[REGION],Tableau375[[#This Row],[REGIONS]],Tableau5[VILLES],Tableau375[[#This Row],[VILLES]],Tableau5[Session 20224],"&lt;&gt;")</f>
        <v>0</v>
      </c>
      <c r="E9" s="76">
        <f>COUNTIFS(Tableau5[REGION],Tableau375[[#This Row],[REGIONS]],Tableau5[VILLES],Tableau375[[#This Row],[VILLES]],Tableau5[Session 20227],"&lt;&gt;")</f>
        <v>0</v>
      </c>
      <c r="F9" s="76">
        <f>COUNTIFS(Tableau5[REGION],Tableau375[[#This Row],[REGIONS]],Tableau5[VILLES],Tableau375[[#This Row],[VILLES]],Tableau5[Session 202210],"&lt;&gt;")</f>
        <v>0</v>
      </c>
      <c r="G9" s="76">
        <f>COUNTIFS(Tableau5[REGION],Tableau375[[#This Row],[REGIONS]],Tableau5[VILLES],Tableau375[[#This Row],[VILLES]],Tableau5[Session 202213],"&lt;&gt;")</f>
        <v>0</v>
      </c>
      <c r="H9" s="76">
        <f>COUNTIFS(Tableau5[REGION],Tableau375[[#This Row],[REGIONS]],Tableau5[VILLES],Tableau375[[#This Row],[VILLES]],Tableau5[Session 202216],"&lt;&gt;")</f>
        <v>0</v>
      </c>
      <c r="I9" s="76">
        <f>COUNTIFS(Tableau5[REGION],Tableau375[[#This Row],[REGIONS]],Tableau5[VILLES],Tableau375[[#This Row],[VILLES]],Tableau5[Session 202219],"&lt;&gt;")</f>
        <v>0</v>
      </c>
      <c r="J9" s="166">
        <f>SUM(Tableau375[[#This Row],[FORMATION 1]:[FORMATION 7]])</f>
        <v>1</v>
      </c>
    </row>
    <row r="10" spans="1:10" x14ac:dyDescent="0.25">
      <c r="A10" s="77" t="s">
        <v>91</v>
      </c>
      <c r="B10" s="78" t="s">
        <v>96</v>
      </c>
      <c r="C10" s="89">
        <f>COUNTIFS(Tableau5[REGION],Tableau375[[#This Row],[REGIONS]],Tableau5[VILLES],Tableau375[[#This Row],[VILLES]],Tableau5[Session 2022],"&lt;&gt;")</f>
        <v>2</v>
      </c>
      <c r="D10" s="89">
        <f>COUNTIFS(Tableau5[REGION],Tableau375[[#This Row],[REGIONS]],Tableau5[VILLES],Tableau375[[#This Row],[VILLES]],Tableau5[Session 20224],"&lt;&gt;")</f>
        <v>0</v>
      </c>
      <c r="E10" s="89">
        <f>COUNTIFS(Tableau5[REGION],Tableau375[[#This Row],[REGIONS]],Tableau5[VILLES],Tableau375[[#This Row],[VILLES]],Tableau5[Session 20227],"&lt;&gt;")</f>
        <v>0</v>
      </c>
      <c r="F10" s="89">
        <f>COUNTIFS(Tableau5[REGION],Tableau375[[#This Row],[REGIONS]],Tableau5[VILLES],Tableau375[[#This Row],[VILLES]],Tableau5[Session 202210],"&lt;&gt;")</f>
        <v>0</v>
      </c>
      <c r="G10" s="89">
        <f>COUNTIFS(Tableau5[REGION],Tableau375[[#This Row],[REGIONS]],Tableau5[VILLES],Tableau375[[#This Row],[VILLES]],Tableau5[Session 202213],"&lt;&gt;")</f>
        <v>0</v>
      </c>
      <c r="H10" s="89">
        <f>COUNTIFS(Tableau5[REGION],Tableau375[[#This Row],[REGIONS]],Tableau5[VILLES],Tableau375[[#This Row],[VILLES]],Tableau5[Session 202216],"&lt;&gt;")</f>
        <v>0</v>
      </c>
      <c r="I10" s="89">
        <f>COUNTIFS(Tableau5[REGION],Tableau375[[#This Row],[REGIONS]],Tableau5[VILLES],Tableau375[[#This Row],[VILLES]],Tableau5[Session 202219],"&lt;&gt;")</f>
        <v>0</v>
      </c>
      <c r="J10" s="145">
        <f>SUM(Tableau375[[#This Row],[FORMATION 1]:[FORMATION 7]])</f>
        <v>2</v>
      </c>
    </row>
    <row r="11" spans="1:10" x14ac:dyDescent="0.25">
      <c r="A11" s="14" t="s">
        <v>91</v>
      </c>
      <c r="B11" s="15" t="s">
        <v>95</v>
      </c>
      <c r="C11" s="23">
        <f>COUNTIFS(Tableau5[REGION],Tableau375[[#This Row],[REGIONS]],Tableau5[VILLES],Tableau375[[#This Row],[VILLES]],Tableau5[Session 2022],"&lt;&gt;")</f>
        <v>0</v>
      </c>
      <c r="D11" s="23">
        <f>COUNTIFS(Tableau5[REGION],Tableau375[[#This Row],[REGIONS]],Tableau5[VILLES],Tableau375[[#This Row],[VILLES]],Tableau5[Session 20224],"&lt;&gt;")</f>
        <v>0</v>
      </c>
      <c r="E11" s="23">
        <f>COUNTIFS(Tableau5[REGION],Tableau375[[#This Row],[REGIONS]],Tableau5[VILLES],Tableau375[[#This Row],[VILLES]],Tableau5[Session 20227],"&lt;&gt;")</f>
        <v>0</v>
      </c>
      <c r="F11" s="23">
        <f>COUNTIFS(Tableau5[REGION],Tableau375[[#This Row],[REGIONS]],Tableau5[VILLES],Tableau375[[#This Row],[VILLES]],Tableau5[Session 202210],"&lt;&gt;")</f>
        <v>0</v>
      </c>
      <c r="G11" s="23">
        <f>COUNTIFS(Tableau5[REGION],Tableau375[[#This Row],[REGIONS]],Tableau5[VILLES],Tableau375[[#This Row],[VILLES]],Tableau5[Session 202213],"&lt;&gt;")</f>
        <v>0</v>
      </c>
      <c r="H11" s="23">
        <f>COUNTIFS(Tableau5[REGION],Tableau375[[#This Row],[REGIONS]],Tableau5[VILLES],Tableau375[[#This Row],[VILLES]],Tableau5[Session 202216],"&lt;&gt;")</f>
        <v>0</v>
      </c>
      <c r="I11" s="23">
        <f>COUNTIFS(Tableau5[REGION],Tableau375[[#This Row],[REGIONS]],Tableau5[VILLES],Tableau375[[#This Row],[VILLES]],Tableau5[Session 202219],"&lt;&gt;")</f>
        <v>0</v>
      </c>
      <c r="J11" s="146">
        <f>SUM(Tableau375[[#This Row],[FORMATION 1]:[FORMATION 7]])</f>
        <v>0</v>
      </c>
    </row>
    <row r="12" spans="1:10" ht="15.75" thickBot="1" x14ac:dyDescent="0.3">
      <c r="A12" s="90" t="s">
        <v>91</v>
      </c>
      <c r="B12" s="91" t="s">
        <v>97</v>
      </c>
      <c r="C12" s="98">
        <f>COUNTIFS(Tableau5[REGION],Tableau375[[#This Row],[REGIONS]],Tableau5[VILLES],Tableau375[[#This Row],[VILLES]],Tableau5[Session 2022],"&lt;&gt;")</f>
        <v>0</v>
      </c>
      <c r="D12" s="98">
        <f>COUNTIFS(Tableau5[REGION],Tableau375[[#This Row],[REGIONS]],Tableau5[VILLES],Tableau375[[#This Row],[VILLES]],Tableau5[Session 20224],"&lt;&gt;")</f>
        <v>0</v>
      </c>
      <c r="E12" s="98">
        <f>COUNTIFS(Tableau5[REGION],Tableau375[[#This Row],[REGIONS]],Tableau5[VILLES],Tableau375[[#This Row],[VILLES]],Tableau5[Session 20227],"&lt;&gt;")</f>
        <v>0</v>
      </c>
      <c r="F12" s="98">
        <f>COUNTIFS(Tableau5[REGION],Tableau375[[#This Row],[REGIONS]],Tableau5[VILLES],Tableau375[[#This Row],[VILLES]],Tableau5[Session 202210],"&lt;&gt;")</f>
        <v>0</v>
      </c>
      <c r="G12" s="98">
        <f>COUNTIFS(Tableau5[REGION],Tableau375[[#This Row],[REGIONS]],Tableau5[VILLES],Tableau375[[#This Row],[VILLES]],Tableau5[Session 202213],"&lt;&gt;")</f>
        <v>0</v>
      </c>
      <c r="H12" s="98">
        <f>COUNTIFS(Tableau5[REGION],Tableau375[[#This Row],[REGIONS]],Tableau5[VILLES],Tableau375[[#This Row],[VILLES]],Tableau5[Session 202216],"&lt;&gt;")</f>
        <v>0</v>
      </c>
      <c r="I12" s="98">
        <f>COUNTIFS(Tableau5[REGION],Tableau375[[#This Row],[REGIONS]],Tableau5[VILLES],Tableau375[[#This Row],[VILLES]],Tableau5[Session 202219],"&lt;&gt;")</f>
        <v>0</v>
      </c>
      <c r="J12" s="151">
        <f>SUM(Tableau375[[#This Row],[FORMATION 1]:[FORMATION 7]])</f>
        <v>0</v>
      </c>
    </row>
    <row r="13" spans="1:10" ht="16.5" thickBot="1" x14ac:dyDescent="0.3">
      <c r="A13" s="147" t="s">
        <v>115</v>
      </c>
      <c r="B13" s="152"/>
      <c r="C13" s="149">
        <f t="shared" ref="C13:J13" si="1">SUM(C7:C12)</f>
        <v>4</v>
      </c>
      <c r="D13" s="149">
        <f t="shared" si="1"/>
        <v>0</v>
      </c>
      <c r="E13" s="149">
        <f t="shared" si="1"/>
        <v>0</v>
      </c>
      <c r="F13" s="149">
        <f t="shared" si="1"/>
        <v>0</v>
      </c>
      <c r="G13" s="149">
        <f t="shared" si="1"/>
        <v>0</v>
      </c>
      <c r="H13" s="149">
        <f t="shared" si="1"/>
        <v>0</v>
      </c>
      <c r="I13" s="149">
        <f t="shared" si="1"/>
        <v>0</v>
      </c>
      <c r="J13" s="153">
        <f t="shared" si="1"/>
        <v>4</v>
      </c>
    </row>
    <row r="14" spans="1:10" x14ac:dyDescent="0.25">
      <c r="A14" s="154" t="s">
        <v>26</v>
      </c>
      <c r="B14" s="155" t="s">
        <v>27</v>
      </c>
      <c r="C14" s="156">
        <f>COUNTIFS(Tableau5[REGION],Tableau375[[#This Row],[REGIONS]],Tableau5[VILLES],Tableau375[[#This Row],[VILLES]],Tableau5[Session 2022],"&lt;&gt;")</f>
        <v>1</v>
      </c>
      <c r="D14" s="156">
        <f>COUNTIFS(Tableau5[REGION],Tableau375[[#This Row],[REGIONS]],Tableau5[VILLES],Tableau375[[#This Row],[VILLES]],Tableau5[Session 20224],"&lt;&gt;")</f>
        <v>0</v>
      </c>
      <c r="E14" s="156">
        <f>COUNTIFS(Tableau5[REGION],Tableau375[[#This Row],[REGIONS]],Tableau5[VILLES],Tableau375[[#This Row],[VILLES]],Tableau5[Session 20227],"&lt;&gt;")</f>
        <v>0</v>
      </c>
      <c r="F14" s="156">
        <f>COUNTIFS(Tableau5[REGION],Tableau375[[#This Row],[REGIONS]],Tableau5[VILLES],Tableau375[[#This Row],[VILLES]],Tableau5[Session 202210],"&lt;&gt;")</f>
        <v>0</v>
      </c>
      <c r="G14" s="156">
        <f>COUNTIFS(Tableau5[REGION],Tableau375[[#This Row],[REGIONS]],Tableau5[VILLES],Tableau375[[#This Row],[VILLES]],Tableau5[Session 202213],"&lt;&gt;")</f>
        <v>0</v>
      </c>
      <c r="H14" s="156">
        <f>COUNTIFS(Tableau5[REGION],Tableau375[[#This Row],[REGIONS]],Tableau5[VILLES],Tableau375[[#This Row],[VILLES]],Tableau5[Session 202216],"&lt;&gt;")</f>
        <v>0</v>
      </c>
      <c r="I14" s="156">
        <f>COUNTIFS(Tableau5[REGION],Tableau375[[#This Row],[REGIONS]],Tableau5[VILLES],Tableau375[[#This Row],[VILLES]],Tableau5[Session 202219],"&lt;&gt;")</f>
        <v>0</v>
      </c>
      <c r="J14" s="157">
        <f>SUM(Tableau375[[#This Row],[FORMATION 1]:[FORMATION 7]])</f>
        <v>1</v>
      </c>
    </row>
    <row r="15" spans="1:10" x14ac:dyDescent="0.25">
      <c r="A15" s="7" t="s">
        <v>26</v>
      </c>
      <c r="B15" s="8" t="s">
        <v>90</v>
      </c>
      <c r="C15" s="158">
        <f>COUNTIFS(Tableau5[REGION],Tableau375[[#This Row],[REGIONS]],Tableau5[VILLES],Tableau375[[#This Row],[VILLES]],Tableau5[Session 2022],"&lt;&gt;")</f>
        <v>1</v>
      </c>
      <c r="D15" s="158">
        <f>COUNTIFS(Tableau5[REGION],Tableau375[[#This Row],[REGIONS]],Tableau5[VILLES],Tableau375[[#This Row],[VILLES]],Tableau5[Session 20224],"&lt;&gt;")</f>
        <v>0</v>
      </c>
      <c r="E15" s="158">
        <f>COUNTIFS(Tableau5[REGION],Tableau375[[#This Row],[REGIONS]],Tableau5[VILLES],Tableau375[[#This Row],[VILLES]],Tableau5[Session 20227],"&lt;&gt;")</f>
        <v>0</v>
      </c>
      <c r="F15" s="158">
        <f>COUNTIFS(Tableau5[REGION],Tableau375[[#This Row],[REGIONS]],Tableau5[VILLES],Tableau375[[#This Row],[VILLES]],Tableau5[Session 202210],"&lt;&gt;")</f>
        <v>0</v>
      </c>
      <c r="G15" s="158">
        <f>COUNTIFS(Tableau5[REGION],Tableau375[[#This Row],[REGIONS]],Tableau5[VILLES],Tableau375[[#This Row],[VILLES]],Tableau5[Session 202213],"&lt;&gt;")</f>
        <v>0</v>
      </c>
      <c r="H15" s="158">
        <f>COUNTIFS(Tableau5[REGION],Tableau375[[#This Row],[REGIONS]],Tableau5[VILLES],Tableau375[[#This Row],[VILLES]],Tableau5[Session 202216],"&lt;&gt;")</f>
        <v>0</v>
      </c>
      <c r="I15" s="158">
        <f>COUNTIFS(Tableau5[REGION],Tableau375[[#This Row],[REGIONS]],Tableau5[VILLES],Tableau375[[#This Row],[VILLES]],Tableau5[Session 202219],"&lt;&gt;")</f>
        <v>0</v>
      </c>
      <c r="J15" s="167">
        <f>SUM(Tableau375[[#This Row],[FORMATION 1]:[FORMATION 7]])</f>
        <v>1</v>
      </c>
    </row>
    <row r="16" spans="1:10" x14ac:dyDescent="0.25">
      <c r="A16" s="24" t="s">
        <v>26</v>
      </c>
      <c r="B16" s="25" t="s">
        <v>32</v>
      </c>
      <c r="C16" s="43">
        <f>COUNTIFS(Tableau5[REGION],Tableau375[[#This Row],[REGIONS]],Tableau5[VILLES],Tableau375[[#This Row],[VILLES]],Tableau5[Session 2022],"&lt;&gt;")</f>
        <v>0</v>
      </c>
      <c r="D16" s="43">
        <f>COUNTIFS(Tableau5[REGION],Tableau375[[#This Row],[REGIONS]],Tableau5[VILLES],Tableau375[[#This Row],[VILLES]],Tableau5[Session 20224],"&lt;&gt;")</f>
        <v>0</v>
      </c>
      <c r="E16" s="43">
        <f>COUNTIFS(Tableau5[REGION],Tableau375[[#This Row],[REGIONS]],Tableau5[VILLES],Tableau375[[#This Row],[VILLES]],Tableau5[Session 20227],"&lt;&gt;")</f>
        <v>0</v>
      </c>
      <c r="F16" s="43">
        <f>COUNTIFS(Tableau5[REGION],Tableau375[[#This Row],[REGIONS]],Tableau5[VILLES],Tableau375[[#This Row],[VILLES]],Tableau5[Session 202210],"&lt;&gt;")</f>
        <v>0</v>
      </c>
      <c r="G16" s="43">
        <f>COUNTIFS(Tableau5[REGION],Tableau375[[#This Row],[REGIONS]],Tableau5[VILLES],Tableau375[[#This Row],[VILLES]],Tableau5[Session 202213],"&lt;&gt;")</f>
        <v>0</v>
      </c>
      <c r="H16" s="43">
        <f>COUNTIFS(Tableau5[REGION],Tableau375[[#This Row],[REGIONS]],Tableau5[VILLES],Tableau375[[#This Row],[VILLES]],Tableau5[Session 202216],"&lt;&gt;")</f>
        <v>0</v>
      </c>
      <c r="I16" s="43">
        <f>COUNTIFS(Tableau5[REGION],Tableau375[[#This Row],[REGIONS]],Tableau5[VILLES],Tableau375[[#This Row],[VILLES]],Tableau5[Session 202219],"&lt;&gt;")</f>
        <v>0</v>
      </c>
      <c r="J16" s="168">
        <f>SUM(Tableau375[[#This Row],[FORMATION 1]:[FORMATION 7]])</f>
        <v>0</v>
      </c>
    </row>
    <row r="17" spans="1:10" ht="15.75" thickBot="1" x14ac:dyDescent="0.3">
      <c r="A17" s="14" t="s">
        <v>26</v>
      </c>
      <c r="B17" s="15" t="s">
        <v>29</v>
      </c>
      <c r="C17" s="23">
        <f>COUNTIFS(Tableau5[REGION],Tableau375[[#This Row],[REGIONS]],Tableau5[VILLES],Tableau375[[#This Row],[VILLES]],Tableau5[Session 2022],"&lt;&gt;")</f>
        <v>1</v>
      </c>
      <c r="D17" s="23">
        <f>COUNTIFS(Tableau5[REGION],Tableau375[[#This Row],[REGIONS]],Tableau5[VILLES],Tableau375[[#This Row],[VILLES]],Tableau5[Session 20224],"&lt;&gt;")</f>
        <v>0</v>
      </c>
      <c r="E17" s="23">
        <f>COUNTIFS(Tableau5[REGION],Tableau375[[#This Row],[REGIONS]],Tableau5[VILLES],Tableau375[[#This Row],[VILLES]],Tableau5[Session 20227],"&lt;&gt;")</f>
        <v>0</v>
      </c>
      <c r="F17" s="23">
        <f>COUNTIFS(Tableau5[REGION],Tableau375[[#This Row],[REGIONS]],Tableau5[VILLES],Tableau375[[#This Row],[VILLES]],Tableau5[Session 202210],"&lt;&gt;")</f>
        <v>0</v>
      </c>
      <c r="G17" s="23">
        <f>COUNTIFS(Tableau5[REGION],Tableau375[[#This Row],[REGIONS]],Tableau5[VILLES],Tableau375[[#This Row],[VILLES]],Tableau5[Session 202213],"&lt;&gt;")</f>
        <v>0</v>
      </c>
      <c r="H17" s="23">
        <f>COUNTIFS(Tableau5[REGION],Tableau375[[#This Row],[REGIONS]],Tableau5[VILLES],Tableau375[[#This Row],[VILLES]],Tableau5[Session 202216],"&lt;&gt;")</f>
        <v>0</v>
      </c>
      <c r="I17" s="23">
        <f>COUNTIFS(Tableau5[REGION],Tableau375[[#This Row],[REGIONS]],Tableau5[VILLES],Tableau375[[#This Row],[VILLES]],Tableau5[Session 202219],"&lt;&gt;")</f>
        <v>0</v>
      </c>
      <c r="J17" s="169">
        <f>SUM(Tableau375[[#This Row],[FORMATION 1]:[FORMATION 7]])</f>
        <v>1</v>
      </c>
    </row>
    <row r="18" spans="1:10" ht="16.5" thickBot="1" x14ac:dyDescent="0.3">
      <c r="A18" s="147" t="s">
        <v>98</v>
      </c>
      <c r="B18" s="148"/>
      <c r="C18" s="148">
        <f t="shared" ref="C18:I18" si="2">SUM(C14:C17)</f>
        <v>3</v>
      </c>
      <c r="D18" s="148">
        <f t="shared" si="2"/>
        <v>0</v>
      </c>
      <c r="E18" s="148">
        <f t="shared" si="2"/>
        <v>0</v>
      </c>
      <c r="F18" s="148">
        <f t="shared" si="2"/>
        <v>0</v>
      </c>
      <c r="G18" s="148">
        <f t="shared" si="2"/>
        <v>0</v>
      </c>
      <c r="H18" s="148">
        <f t="shared" si="2"/>
        <v>0</v>
      </c>
      <c r="I18" s="148">
        <f t="shared" si="2"/>
        <v>0</v>
      </c>
      <c r="J18" s="153">
        <f>SUM(J14:J17)</f>
        <v>3</v>
      </c>
    </row>
    <row r="19" spans="1:10" ht="18.75" x14ac:dyDescent="0.25">
      <c r="A19" s="159" t="s">
        <v>99</v>
      </c>
      <c r="B19" s="160"/>
      <c r="C19" s="161">
        <f t="shared" ref="C19:J19" si="3">C6+C13+C18</f>
        <v>9</v>
      </c>
      <c r="D19" s="161">
        <f t="shared" si="3"/>
        <v>0</v>
      </c>
      <c r="E19" s="161">
        <f t="shared" si="3"/>
        <v>0</v>
      </c>
      <c r="F19" s="161">
        <f t="shared" si="3"/>
        <v>0</v>
      </c>
      <c r="G19" s="161">
        <f t="shared" si="3"/>
        <v>0</v>
      </c>
      <c r="H19" s="161">
        <f t="shared" si="3"/>
        <v>0</v>
      </c>
      <c r="I19" s="161">
        <f t="shared" si="3"/>
        <v>0</v>
      </c>
      <c r="J19" s="161">
        <f t="shared" si="3"/>
        <v>9</v>
      </c>
    </row>
    <row r="22" spans="1:10" x14ac:dyDescent="0.25">
      <c r="B22" s="162"/>
      <c r="D22" s="163"/>
    </row>
    <row r="23" spans="1:10" x14ac:dyDescent="0.25">
      <c r="B23" s="163"/>
    </row>
    <row r="24" spans="1:10" x14ac:dyDescent="0.25">
      <c r="B24" s="163"/>
    </row>
    <row r="25" spans="1:10" x14ac:dyDescent="0.25">
      <c r="B25" s="163"/>
    </row>
    <row r="26" spans="1:10" x14ac:dyDescent="0.25">
      <c r="B26" s="163"/>
    </row>
    <row r="27" spans="1:10" x14ac:dyDescent="0.25">
      <c r="B27" s="163"/>
      <c r="F27" s="163"/>
    </row>
    <row r="28" spans="1:10" x14ac:dyDescent="0.25">
      <c r="D28" s="163"/>
    </row>
    <row r="29" spans="1:10" x14ac:dyDescent="0.25">
      <c r="D29" s="163"/>
      <c r="H29" s="164"/>
    </row>
    <row r="30" spans="1:10" x14ac:dyDescent="0.25">
      <c r="D30" s="163"/>
      <c r="H30" s="165"/>
    </row>
    <row r="31" spans="1:10" x14ac:dyDescent="0.25">
      <c r="D31" s="163"/>
    </row>
    <row r="32" spans="1:10" x14ac:dyDescent="0.25">
      <c r="D32" s="163"/>
    </row>
    <row r="33" spans="4:4" x14ac:dyDescent="0.25">
      <c r="D33" s="163"/>
    </row>
    <row r="34" spans="4:4" x14ac:dyDescent="0.25">
      <c r="D34" s="163"/>
    </row>
    <row r="35" spans="4:4" x14ac:dyDescent="0.25">
      <c r="D35" s="163"/>
    </row>
    <row r="36" spans="4:4" x14ac:dyDescent="0.25">
      <c r="D36" s="163"/>
    </row>
    <row r="37" spans="4:4" x14ac:dyDescent="0.25">
      <c r="D37" s="163"/>
    </row>
    <row r="38" spans="4:4" x14ac:dyDescent="0.25">
      <c r="D38" s="163"/>
    </row>
    <row r="39" spans="4:4" x14ac:dyDescent="0.25">
      <c r="D39" s="163"/>
    </row>
    <row r="40" spans="4:4" x14ac:dyDescent="0.25">
      <c r="D40" s="163"/>
    </row>
    <row r="41" spans="4:4" x14ac:dyDescent="0.25">
      <c r="D41" s="163"/>
    </row>
    <row r="42" spans="4:4" x14ac:dyDescent="0.25">
      <c r="D42" s="163"/>
    </row>
    <row r="43" spans="4:4" x14ac:dyDescent="0.25">
      <c r="D43" s="163"/>
    </row>
    <row r="44" spans="4:4" x14ac:dyDescent="0.25">
      <c r="D44" s="163"/>
    </row>
    <row r="45" spans="4:4" x14ac:dyDescent="0.25">
      <c r="D45" s="163"/>
    </row>
    <row r="46" spans="4:4" x14ac:dyDescent="0.25">
      <c r="D46" s="163"/>
    </row>
    <row r="47" spans="4:4" x14ac:dyDescent="0.25">
      <c r="D47" s="163"/>
    </row>
    <row r="48" spans="4:4" x14ac:dyDescent="0.25">
      <c r="D48" s="163"/>
    </row>
    <row r="49" spans="4:4" x14ac:dyDescent="0.25">
      <c r="D49" s="163"/>
    </row>
  </sheetData>
  <phoneticPr fontId="6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CHARON CAROLINE (SNCF RESEAU)</dc:creator>
  <cp:lastModifiedBy>Nicolas</cp:lastModifiedBy>
  <dcterms:created xsi:type="dcterms:W3CDTF">2022-09-22T06:24:14Z</dcterms:created>
  <dcterms:modified xsi:type="dcterms:W3CDTF">2022-09-23T07:11:49Z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2022-09-22T09:26:05Z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95bbdcea-5ad3-4669-8ae6-78f25a14b993</vt:lpwstr>
  </property>
  <property fmtid="{D5CDD505-2E9C-101B-9397-08002B2CF9AE}" pid="8" name="MSIP_Label_67cce88e-ba6c-4072-9a4d-8f9e28d4554f_ContentBits">
    <vt:lpwstr>2</vt:lpwstr>
  </property>
</Properties>
</file>