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99DEE7AB-7217-46D0-9F23-5B16DB445B02}" xr6:coauthVersionLast="47" xr6:coauthVersionMax="47" xr10:uidLastSave="{00000000-0000-0000-0000-000000000000}"/>
  <bookViews>
    <workbookView xWindow="25080" yWindow="-120" windowWidth="25440" windowHeight="15390" activeTab="1" xr2:uid="{00000000-000D-0000-FFFF-FFFF00000000}"/>
  </bookViews>
  <sheets>
    <sheet name="File active" sheetId="1" r:id="rId1"/>
    <sheet name="Feuil1" sheetId="9" r:id="rId2"/>
    <sheet name="Taux d'occupation" sheetId="8" r:id="rId3"/>
  </sheets>
  <calcPr calcId="191029"/>
  <pivotCaches>
    <pivotCache cacheId="4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03" i="8" l="1"/>
  <c r="N202" i="8"/>
  <c r="N201" i="8"/>
  <c r="N200" i="8"/>
  <c r="N199" i="8"/>
  <c r="N198" i="8"/>
  <c r="N197" i="8"/>
  <c r="N196" i="8"/>
  <c r="N195" i="8"/>
  <c r="N194" i="8"/>
  <c r="N193" i="8"/>
  <c r="N192" i="8"/>
  <c r="N191" i="8"/>
  <c r="N190" i="8"/>
  <c r="N189" i="8"/>
  <c r="N188" i="8"/>
  <c r="N187" i="8"/>
  <c r="N186" i="8"/>
  <c r="N185" i="8"/>
  <c r="N184" i="8"/>
  <c r="N183" i="8"/>
  <c r="N182" i="8"/>
  <c r="N181" i="8"/>
  <c r="N180" i="8"/>
  <c r="N179" i="8"/>
  <c r="N178" i="8"/>
  <c r="N177" i="8"/>
  <c r="N176" i="8"/>
  <c r="N175" i="8"/>
  <c r="N174" i="8"/>
  <c r="N173" i="8"/>
  <c r="N172" i="8"/>
  <c r="N171" i="8"/>
  <c r="N170" i="8"/>
  <c r="N169" i="8"/>
  <c r="N168" i="8"/>
  <c r="N167" i="8"/>
  <c r="N166" i="8"/>
  <c r="N165" i="8"/>
  <c r="N164" i="8"/>
  <c r="N163" i="8"/>
  <c r="N162" i="8"/>
  <c r="N161" i="8"/>
  <c r="N160" i="8"/>
  <c r="N159" i="8"/>
  <c r="N158" i="8"/>
  <c r="N157" i="8"/>
  <c r="N156" i="8"/>
  <c r="N155" i="8"/>
  <c r="N154" i="8"/>
  <c r="N153" i="8"/>
  <c r="N152" i="8"/>
  <c r="N151" i="8"/>
  <c r="N150" i="8"/>
  <c r="N149" i="8"/>
  <c r="N148" i="8"/>
  <c r="N147" i="8"/>
  <c r="N146" i="8"/>
  <c r="N145" i="8"/>
  <c r="N144" i="8"/>
  <c r="N143" i="8"/>
  <c r="N142" i="8"/>
  <c r="N141" i="8"/>
  <c r="N140" i="8"/>
  <c r="N139" i="8"/>
  <c r="N138" i="8"/>
  <c r="N137" i="8"/>
  <c r="N136" i="8"/>
  <c r="N135" i="8"/>
  <c r="N134" i="8"/>
  <c r="N133" i="8"/>
  <c r="N132" i="8"/>
  <c r="N131" i="8"/>
  <c r="N130" i="8"/>
  <c r="N129" i="8"/>
  <c r="N128" i="8"/>
  <c r="N127" i="8"/>
  <c r="N126" i="8"/>
  <c r="N125" i="8"/>
  <c r="N124" i="8"/>
  <c r="N123" i="8"/>
  <c r="N122" i="8"/>
  <c r="N121" i="8"/>
  <c r="N120" i="8"/>
  <c r="N119" i="8"/>
  <c r="N118" i="8"/>
  <c r="N117" i="8"/>
  <c r="N116" i="8"/>
  <c r="N115" i="8"/>
  <c r="N114" i="8"/>
  <c r="N113" i="8"/>
  <c r="N112" i="8"/>
  <c r="N111" i="8"/>
  <c r="N110" i="8"/>
  <c r="N109" i="8"/>
  <c r="N108" i="8"/>
  <c r="N107" i="8"/>
  <c r="N106" i="8"/>
  <c r="N105" i="8"/>
  <c r="N104" i="8"/>
  <c r="N103" i="8"/>
  <c r="N102" i="8"/>
  <c r="N101" i="8"/>
  <c r="N100" i="8"/>
  <c r="N99" i="8"/>
  <c r="N98" i="8"/>
  <c r="N97" i="8"/>
  <c r="N96" i="8"/>
  <c r="N95" i="8"/>
  <c r="N94" i="8"/>
  <c r="N93" i="8"/>
  <c r="N92" i="8"/>
  <c r="N91" i="8"/>
  <c r="N90" i="8"/>
  <c r="N89" i="8"/>
  <c r="N88" i="8"/>
  <c r="N87" i="8"/>
  <c r="N86" i="8"/>
  <c r="N85" i="8"/>
  <c r="N84" i="8"/>
  <c r="N83" i="8"/>
  <c r="N82" i="8"/>
  <c r="N81" i="8"/>
  <c r="N80" i="8"/>
  <c r="N79" i="8"/>
  <c r="N78" i="8"/>
  <c r="N77" i="8"/>
  <c r="N76" i="8"/>
  <c r="N75" i="8"/>
  <c r="N74" i="8"/>
  <c r="N73" i="8"/>
  <c r="N72" i="8"/>
  <c r="N71" i="8"/>
  <c r="N70" i="8"/>
  <c r="N69" i="8"/>
  <c r="N68" i="8"/>
  <c r="N67" i="8"/>
  <c r="N66" i="8"/>
  <c r="N65" i="8"/>
  <c r="N64" i="8"/>
  <c r="N63" i="8"/>
  <c r="N62" i="8"/>
  <c r="N61" i="8"/>
  <c r="N60" i="8"/>
  <c r="N59" i="8"/>
  <c r="N58" i="8"/>
  <c r="N57" i="8"/>
  <c r="N56" i="8"/>
  <c r="N55" i="8"/>
  <c r="N54" i="8"/>
  <c r="N53" i="8"/>
  <c r="N52" i="8"/>
  <c r="N51" i="8"/>
  <c r="N50" i="8"/>
  <c r="N49" i="8"/>
  <c r="N48" i="8"/>
  <c r="N47" i="8"/>
  <c r="N46" i="8"/>
  <c r="N45" i="8"/>
  <c r="N44" i="8"/>
  <c r="N43" i="8"/>
  <c r="N42" i="8"/>
  <c r="N41" i="8"/>
  <c r="N40" i="8"/>
  <c r="N39" i="8"/>
  <c r="N38" i="8"/>
  <c r="N37" i="8"/>
  <c r="N36" i="8"/>
  <c r="N35" i="8"/>
  <c r="N34" i="8"/>
  <c r="N33" i="8"/>
  <c r="N32" i="8"/>
  <c r="N31" i="8"/>
  <c r="N30" i="8"/>
  <c r="N29" i="8"/>
  <c r="N28" i="8"/>
  <c r="N27" i="8"/>
  <c r="N26" i="8"/>
  <c r="N25" i="8"/>
  <c r="N24" i="8"/>
  <c r="N23" i="8"/>
  <c r="N22" i="8"/>
  <c r="N21" i="8"/>
  <c r="N20" i="8"/>
  <c r="N19" i="8"/>
  <c r="N18" i="8"/>
  <c r="N17" i="8"/>
  <c r="N16" i="8"/>
  <c r="N15" i="8"/>
  <c r="N14" i="8"/>
  <c r="N13" i="8"/>
  <c r="N12" i="8"/>
  <c r="N11" i="8"/>
  <c r="N10" i="8"/>
  <c r="N9" i="8"/>
  <c r="N8" i="8"/>
  <c r="N7" i="8"/>
  <c r="N6" i="8"/>
  <c r="N5" i="8"/>
  <c r="N4" i="8"/>
  <c r="D203" i="8"/>
  <c r="D202" i="8"/>
  <c r="D201" i="8"/>
  <c r="D200" i="8"/>
  <c r="D199" i="8"/>
  <c r="D198" i="8"/>
  <c r="D197" i="8"/>
  <c r="D196" i="8"/>
  <c r="D195" i="8"/>
  <c r="D194" i="8"/>
  <c r="D193" i="8"/>
  <c r="D192" i="8"/>
  <c r="D191" i="8"/>
  <c r="D190" i="8"/>
  <c r="D189" i="8"/>
  <c r="D188" i="8"/>
  <c r="D187" i="8"/>
  <c r="D186" i="8"/>
  <c r="D185" i="8"/>
  <c r="D184" i="8"/>
  <c r="D183" i="8"/>
  <c r="D182" i="8"/>
  <c r="D181" i="8"/>
  <c r="D180" i="8"/>
  <c r="D179" i="8"/>
  <c r="D178" i="8"/>
  <c r="D177" i="8"/>
  <c r="D176" i="8"/>
  <c r="D175" i="8"/>
  <c r="D174" i="8"/>
  <c r="D173" i="8"/>
  <c r="D172" i="8"/>
  <c r="D171" i="8"/>
  <c r="D170" i="8"/>
  <c r="D169" i="8"/>
  <c r="D168" i="8"/>
  <c r="D167" i="8"/>
  <c r="D166" i="8"/>
  <c r="D165" i="8"/>
  <c r="D164" i="8"/>
  <c r="D163" i="8"/>
  <c r="D162" i="8"/>
  <c r="D161" i="8"/>
  <c r="D160" i="8"/>
  <c r="D159" i="8"/>
  <c r="D158" i="8"/>
  <c r="D157" i="8"/>
  <c r="D156" i="8"/>
  <c r="D155" i="8"/>
  <c r="D154" i="8"/>
  <c r="D153" i="8"/>
  <c r="D152" i="8"/>
  <c r="D151" i="8"/>
  <c r="D150" i="8"/>
  <c r="D149" i="8"/>
  <c r="D148" i="8"/>
  <c r="D147" i="8"/>
  <c r="D146" i="8"/>
  <c r="D145" i="8"/>
  <c r="D144" i="8"/>
  <c r="D143" i="8"/>
  <c r="D142" i="8"/>
  <c r="D141" i="8"/>
  <c r="D140" i="8"/>
  <c r="D139" i="8"/>
  <c r="D138" i="8"/>
  <c r="D137" i="8"/>
  <c r="D136" i="8"/>
  <c r="D135" i="8"/>
  <c r="D134" i="8"/>
  <c r="D133" i="8"/>
  <c r="D132" i="8"/>
  <c r="D131" i="8"/>
  <c r="D130" i="8"/>
  <c r="D129" i="8"/>
  <c r="D128" i="8"/>
  <c r="D127" i="8"/>
  <c r="D126" i="8"/>
  <c r="D125" i="8"/>
  <c r="D124" i="8"/>
  <c r="D123" i="8"/>
  <c r="D122" i="8"/>
  <c r="D121" i="8"/>
  <c r="D120" i="8"/>
  <c r="D119" i="8"/>
  <c r="D118" i="8"/>
  <c r="D117" i="8"/>
  <c r="D116" i="8"/>
  <c r="D115" i="8"/>
  <c r="D114" i="8"/>
  <c r="D113" i="8"/>
  <c r="D112" i="8"/>
  <c r="D111" i="8"/>
  <c r="D110" i="8"/>
  <c r="D109" i="8"/>
  <c r="D108" i="8"/>
  <c r="D107" i="8"/>
  <c r="D106" i="8"/>
  <c r="D105" i="8"/>
  <c r="D104" i="8"/>
  <c r="D103" i="8"/>
  <c r="D102" i="8"/>
  <c r="D101" i="8"/>
  <c r="D100" i="8"/>
  <c r="D99" i="8"/>
  <c r="D98" i="8"/>
  <c r="D97" i="8"/>
  <c r="D96" i="8"/>
  <c r="D95" i="8"/>
  <c r="D94" i="8"/>
  <c r="D93" i="8"/>
  <c r="D92" i="8"/>
  <c r="D91" i="8"/>
  <c r="D90" i="8"/>
  <c r="D89" i="8"/>
  <c r="D88" i="8"/>
  <c r="D87" i="8"/>
  <c r="D86" i="8"/>
  <c r="D85" i="8"/>
  <c r="D84" i="8"/>
  <c r="D83" i="8"/>
  <c r="D82" i="8"/>
  <c r="D81" i="8"/>
  <c r="D80" i="8"/>
  <c r="D79" i="8"/>
  <c r="D78" i="8"/>
  <c r="D77" i="8"/>
  <c r="D76" i="8"/>
  <c r="D75" i="8"/>
  <c r="D74" i="8"/>
  <c r="D73" i="8"/>
  <c r="D72" i="8"/>
  <c r="D71" i="8"/>
  <c r="D70" i="8"/>
  <c r="D69" i="8"/>
  <c r="D68" i="8"/>
  <c r="D67" i="8"/>
  <c r="D66" i="8"/>
  <c r="D65" i="8"/>
  <c r="D64" i="8"/>
  <c r="D63" i="8"/>
  <c r="D62" i="8"/>
  <c r="D61" i="8"/>
  <c r="D60" i="8"/>
  <c r="D59" i="8"/>
  <c r="D58" i="8"/>
  <c r="D57" i="8"/>
  <c r="D56" i="8"/>
  <c r="D55" i="8"/>
  <c r="D54" i="8"/>
  <c r="D53" i="8"/>
  <c r="D52" i="8"/>
  <c r="D51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6" i="8"/>
  <c r="D35" i="8"/>
  <c r="D34" i="8"/>
  <c r="D33" i="8"/>
  <c r="D32" i="8"/>
  <c r="D31" i="8"/>
  <c r="D30" i="8"/>
  <c r="D29" i="8"/>
  <c r="D28" i="8"/>
  <c r="D27" i="8"/>
  <c r="D26" i="8"/>
  <c r="D25" i="8"/>
  <c r="D24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C192" i="8"/>
  <c r="C175" i="8"/>
  <c r="C160" i="8"/>
  <c r="C138" i="8"/>
  <c r="C130" i="8"/>
  <c r="C110" i="8"/>
  <c r="C89" i="8"/>
  <c r="C69" i="8"/>
  <c r="C58" i="8"/>
  <c r="C35" i="8"/>
  <c r="C25" i="8"/>
  <c r="C4" i="8"/>
  <c r="I3" i="8" l="1"/>
  <c r="B19" i="1"/>
  <c r="B18" i="1" l="1"/>
  <c r="B17" i="1" l="1"/>
  <c r="B16" i="1"/>
  <c r="B15" i="1"/>
</calcChain>
</file>

<file path=xl/sharedStrings.xml><?xml version="1.0" encoding="utf-8"?>
<sst xmlns="http://schemas.openxmlformats.org/spreadsheetml/2006/main" count="290" uniqueCount="277">
  <si>
    <t>Garçon</t>
  </si>
  <si>
    <t>Fille</t>
  </si>
  <si>
    <t>NOM</t>
  </si>
  <si>
    <t>Prénom</t>
  </si>
  <si>
    <t>Date d'admission</t>
  </si>
  <si>
    <t>Date de sortie</t>
  </si>
  <si>
    <t>Genre</t>
  </si>
  <si>
    <t>Nbre de jeunes total en file active</t>
  </si>
  <si>
    <t>Nbre de garçons</t>
  </si>
  <si>
    <t>Nbre de filles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</si>
  <si>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</si>
  <si>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</si>
  <si>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</si>
  <si>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</si>
  <si>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</si>
  <si>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</si>
  <si>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</si>
  <si>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</si>
  <si>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</si>
  <si>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</si>
  <si>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</si>
  <si>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</si>
  <si>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</si>
  <si>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File active 2022</t>
  </si>
  <si>
    <t>Nbre de jeunes admis en 2022</t>
  </si>
  <si>
    <t>Nbre de jeunes sortis en 2022</t>
  </si>
  <si>
    <t>Taux d'occupation</t>
  </si>
  <si>
    <t>Cumul mensuel</t>
  </si>
  <si>
    <t>Mois</t>
  </si>
  <si>
    <t>Dates</t>
  </si>
  <si>
    <t>Nb de jeunes présents</t>
  </si>
  <si>
    <t>Prévisionnel : nombre de jeunes présents / jour</t>
  </si>
  <si>
    <t>Nb jours ouverture</t>
  </si>
  <si>
    <t>Nombre de jours d'ouverture (annuel)</t>
  </si>
  <si>
    <t>Taux d'occupation 2022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</si>
  <si>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</si>
  <si>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</si>
  <si>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</si>
  <si>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</si>
  <si>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</si>
  <si>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</si>
  <si>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</si>
  <si>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</si>
  <si>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</si>
  <si>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</si>
  <si>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</si>
  <si>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</si>
  <si>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</si>
  <si>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</si>
  <si>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</si>
  <si>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</si>
  <si>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</si>
  <si>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</si>
  <si>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</si>
  <si>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</si>
  <si>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</si>
  <si>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</si>
  <si>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</si>
  <si>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</si>
  <si>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Étiquettes de lignes</t>
  </si>
  <si>
    <t>Total général</t>
  </si>
  <si>
    <t>janv</t>
  </si>
  <si>
    <t>03-janv</t>
  </si>
  <si>
    <t>04-janv</t>
  </si>
  <si>
    <t>05-janv</t>
  </si>
  <si>
    <t>06-janv</t>
  </si>
  <si>
    <t>07-janv</t>
  </si>
  <si>
    <t>10-janv</t>
  </si>
  <si>
    <t>11-janv</t>
  </si>
  <si>
    <t>12-janv</t>
  </si>
  <si>
    <t>13-janv</t>
  </si>
  <si>
    <t>14-janv</t>
  </si>
  <si>
    <t>17-janv</t>
  </si>
  <si>
    <t>18-janv</t>
  </si>
  <si>
    <t>19-janv</t>
  </si>
  <si>
    <t>20-janv</t>
  </si>
  <si>
    <t>21-janv</t>
  </si>
  <si>
    <t>24-janv</t>
  </si>
  <si>
    <t>25-janv</t>
  </si>
  <si>
    <t>26-janv</t>
  </si>
  <si>
    <t>27-janv</t>
  </si>
  <si>
    <t>28-janv</t>
  </si>
  <si>
    <t>31-janv</t>
  </si>
  <si>
    <t>févr</t>
  </si>
  <si>
    <t>01-févr</t>
  </si>
  <si>
    <t>02-févr</t>
  </si>
  <si>
    <t>03-févr</t>
  </si>
  <si>
    <t>04-févr</t>
  </si>
  <si>
    <t>21-févr</t>
  </si>
  <si>
    <t>22-févr</t>
  </si>
  <si>
    <t>23-févr</t>
  </si>
  <si>
    <t>24-févr</t>
  </si>
  <si>
    <t>25-févr</t>
  </si>
  <si>
    <t>28-févr</t>
  </si>
  <si>
    <t>mars</t>
  </si>
  <si>
    <t>01-mars</t>
  </si>
  <si>
    <t>02-mars</t>
  </si>
  <si>
    <t>03-mars</t>
  </si>
  <si>
    <t>04-mars</t>
  </si>
  <si>
    <t>07-mars</t>
  </si>
  <si>
    <t>08-mars</t>
  </si>
  <si>
    <t>09-mars</t>
  </si>
  <si>
    <t>10-mars</t>
  </si>
  <si>
    <t>11-mars</t>
  </si>
  <si>
    <t>14-mars</t>
  </si>
  <si>
    <t>15-mars</t>
  </si>
  <si>
    <t>16-mars</t>
  </si>
  <si>
    <t>17-mars</t>
  </si>
  <si>
    <t>18-mars</t>
  </si>
  <si>
    <t>21-mars</t>
  </si>
  <si>
    <t>22-mars</t>
  </si>
  <si>
    <t>23-mars</t>
  </si>
  <si>
    <t>24-mars</t>
  </si>
  <si>
    <t>25-mars</t>
  </si>
  <si>
    <t>28-mars</t>
  </si>
  <si>
    <t>29-mars</t>
  </si>
  <si>
    <t>30-mars</t>
  </si>
  <si>
    <t>31-mars</t>
  </si>
  <si>
    <t>avr</t>
  </si>
  <si>
    <t>01-avr</t>
  </si>
  <si>
    <t>04-avr</t>
  </si>
  <si>
    <t>05-avr</t>
  </si>
  <si>
    <t>06-avr</t>
  </si>
  <si>
    <t>07-avr</t>
  </si>
  <si>
    <t>08-avr</t>
  </si>
  <si>
    <t>25-avr</t>
  </si>
  <si>
    <t>26-avr</t>
  </si>
  <si>
    <t>27-avr</t>
  </si>
  <si>
    <t>28-avr</t>
  </si>
  <si>
    <t>29-avr</t>
  </si>
  <si>
    <t>mai</t>
  </si>
  <si>
    <t>02-mai</t>
  </si>
  <si>
    <t>03-mai</t>
  </si>
  <si>
    <t>04-mai</t>
  </si>
  <si>
    <t>05-mai</t>
  </si>
  <si>
    <t>06-mai</t>
  </si>
  <si>
    <t>09-mai</t>
  </si>
  <si>
    <t>10-mai</t>
  </si>
  <si>
    <t>11-mai</t>
  </si>
  <si>
    <t>12-mai</t>
  </si>
  <si>
    <t>13-mai</t>
  </si>
  <si>
    <t>16-mai</t>
  </si>
  <si>
    <t>17-mai</t>
  </si>
  <si>
    <t>18-mai</t>
  </si>
  <si>
    <t>19-mai</t>
  </si>
  <si>
    <t>20-mai</t>
  </si>
  <si>
    <t>23-mai</t>
  </si>
  <si>
    <t>24-mai</t>
  </si>
  <si>
    <t>25-mai</t>
  </si>
  <si>
    <t>30-mai</t>
  </si>
  <si>
    <t>31-mai</t>
  </si>
  <si>
    <t>juin</t>
  </si>
  <si>
    <t>01-juin</t>
  </si>
  <si>
    <t>02-juin</t>
  </si>
  <si>
    <t>03-juin</t>
  </si>
  <si>
    <t>07-juin</t>
  </si>
  <si>
    <t>08-juin</t>
  </si>
  <si>
    <t>09-juin</t>
  </si>
  <si>
    <t>10-juin</t>
  </si>
  <si>
    <t>13-juin</t>
  </si>
  <si>
    <t>14-juin</t>
  </si>
  <si>
    <t>15-juin</t>
  </si>
  <si>
    <t>16-juin</t>
  </si>
  <si>
    <t>17-juin</t>
  </si>
  <si>
    <t>20-juin</t>
  </si>
  <si>
    <t>21-juin</t>
  </si>
  <si>
    <t>22-juin</t>
  </si>
  <si>
    <t>23-juin</t>
  </si>
  <si>
    <t>24-juin</t>
  </si>
  <si>
    <t>27-juin</t>
  </si>
  <si>
    <t>28-juin</t>
  </si>
  <si>
    <t>29-juin</t>
  </si>
  <si>
    <t>30-juin</t>
  </si>
  <si>
    <t>juil</t>
  </si>
  <si>
    <t>01-juil</t>
  </si>
  <si>
    <t>04-juil</t>
  </si>
  <si>
    <t>05-juil</t>
  </si>
  <si>
    <t>06-juil</t>
  </si>
  <si>
    <t>07-juil</t>
  </si>
  <si>
    <t>08-juil</t>
  </si>
  <si>
    <t>11-juil</t>
  </si>
  <si>
    <t>12-juil</t>
  </si>
  <si>
    <t>13-juil</t>
  </si>
  <si>
    <t>15-juil</t>
  </si>
  <si>
    <t>18-juil</t>
  </si>
  <si>
    <t>19-juil</t>
  </si>
  <si>
    <t>20-juil</t>
  </si>
  <si>
    <t>21-juil</t>
  </si>
  <si>
    <t>22-juil</t>
  </si>
  <si>
    <t>25-juil</t>
  </si>
  <si>
    <t>26-juil</t>
  </si>
  <si>
    <t>27-juil</t>
  </si>
  <si>
    <t>28-juil</t>
  </si>
  <si>
    <t>29-juil</t>
  </si>
  <si>
    <t>août</t>
  </si>
  <si>
    <t>22-août</t>
  </si>
  <si>
    <t>23-août</t>
  </si>
  <si>
    <t>24-août</t>
  </si>
  <si>
    <t>25-août</t>
  </si>
  <si>
    <t>26-août</t>
  </si>
  <si>
    <t>29-août</t>
  </si>
  <si>
    <t>30-août</t>
  </si>
  <si>
    <t>31-août</t>
  </si>
  <si>
    <t>sept</t>
  </si>
  <si>
    <t>01-sept</t>
  </si>
  <si>
    <t>02-sept</t>
  </si>
  <si>
    <t>05-sept</t>
  </si>
  <si>
    <t>06-sept</t>
  </si>
  <si>
    <t>07-sept</t>
  </si>
  <si>
    <t>08-sept</t>
  </si>
  <si>
    <t>09-sept</t>
  </si>
  <si>
    <t>12-sept</t>
  </si>
  <si>
    <t>13-sept</t>
  </si>
  <si>
    <t>14-sept</t>
  </si>
  <si>
    <t>15-sept</t>
  </si>
  <si>
    <t>16-sept</t>
  </si>
  <si>
    <t>17-sept</t>
  </si>
  <si>
    <t>20-sept</t>
  </si>
  <si>
    <t>21-sept</t>
  </si>
  <si>
    <t>22-sept</t>
  </si>
  <si>
    <t>23-sept</t>
  </si>
  <si>
    <t>26-sept</t>
  </si>
  <si>
    <t>27-sept</t>
  </si>
  <si>
    <t>28-sept</t>
  </si>
  <si>
    <t>29-sept</t>
  </si>
  <si>
    <t>30-sept</t>
  </si>
  <si>
    <t>oct</t>
  </si>
  <si>
    <t>03-oct</t>
  </si>
  <si>
    <t>04-oct</t>
  </si>
  <si>
    <t>05-oct</t>
  </si>
  <si>
    <t>06-oct</t>
  </si>
  <si>
    <t>07-oct</t>
  </si>
  <si>
    <t>10-oct</t>
  </si>
  <si>
    <t>11-oct</t>
  </si>
  <si>
    <t>12-oct</t>
  </si>
  <si>
    <t>13-oct</t>
  </si>
  <si>
    <t>14-oct</t>
  </si>
  <si>
    <t>17-oct</t>
  </si>
  <si>
    <t>18-oct</t>
  </si>
  <si>
    <t>19-oct</t>
  </si>
  <si>
    <t>20-oct</t>
  </si>
  <si>
    <t>21-oct</t>
  </si>
  <si>
    <t>nov</t>
  </si>
  <si>
    <t>07-nov</t>
  </si>
  <si>
    <t>08-nov</t>
  </si>
  <si>
    <t>09-nov</t>
  </si>
  <si>
    <t>10-nov</t>
  </si>
  <si>
    <t>14-nov</t>
  </si>
  <si>
    <t>15-nov</t>
  </si>
  <si>
    <t>16-nov</t>
  </si>
  <si>
    <t>17-nov</t>
  </si>
  <si>
    <t>18-nov</t>
  </si>
  <si>
    <t>21-nov</t>
  </si>
  <si>
    <t>22-nov</t>
  </si>
  <si>
    <t>23-nov</t>
  </si>
  <si>
    <t>24-nov</t>
  </si>
  <si>
    <t>25-nov</t>
  </si>
  <si>
    <t>28-nov</t>
  </si>
  <si>
    <t>29-nov</t>
  </si>
  <si>
    <t>30-nov</t>
  </si>
  <si>
    <t>déc</t>
  </si>
  <si>
    <t>01-déc</t>
  </si>
  <si>
    <t>02-déc</t>
  </si>
  <si>
    <t>05-déc</t>
  </si>
  <si>
    <t>06-déc</t>
  </si>
  <si>
    <t>07-déc</t>
  </si>
  <si>
    <t>08-déc</t>
  </si>
  <si>
    <t>09-déc</t>
  </si>
  <si>
    <t>12-déc</t>
  </si>
  <si>
    <t>13-déc</t>
  </si>
  <si>
    <t>14-déc</t>
  </si>
  <si>
    <t>15-déc</t>
  </si>
  <si>
    <t>16-déc</t>
  </si>
  <si>
    <t>Nombre de Dates</t>
  </si>
  <si>
    <t>Somme de Nb de jeunes présents</t>
  </si>
  <si>
    <t>Somme de Nb de jeunes présents2</t>
  </si>
  <si>
    <t>Moyenne de Taux d'occupation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</si>
</sst>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m\-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ndara"/>
      <family val="2"/>
    </font>
    <font>
      <b/>
      <sz val="11"/>
      <color theme="1"/>
      <name val="Calibri"/>
      <family val="2"/>
      <scheme val="minor"/>
    </font>
    <font>
      <sz val="11"/>
      <color theme="1"/>
      <name val="Candara"/>
      <family val="2"/>
    </font>
    <font>
      <b/>
      <sz val="11"/>
      <color theme="1"/>
      <name val="Candara"/>
      <family val="2"/>
    </font>
    <font>
      <b/>
      <sz val="11"/>
      <name val="Candara"/>
      <family val="2"/>
    </font>
    <font>
      <b/>
      <sz val="16"/>
      <color rgb="FFD50B53"/>
      <name val="Candara"/>
      <family val="2"/>
    </font>
    <font>
      <b/>
      <sz val="18"/>
      <color rgb="FFD40B5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/>
    </xf>
    <xf numFmtId="14" fontId="0" fillId="0" borderId="1" xfId="0" applyNumberFormat="1" applyBorder="1"/>
    <xf numFmtId="0" fontId="0" fillId="0" borderId="1" xfId="0" applyBorder="1"/>
    <xf numFmtId="164" fontId="3" fillId="3" borderId="0" xfId="0" applyNumberFormat="1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 applyProtection="1">
      <alignment horizontal="left" vertical="center" wrapText="1"/>
    </xf>
    <xf numFmtId="0" fontId="1" fillId="0" borderId="1" xfId="0" applyFont="1" applyFill="1" applyBorder="1" applyAlignment="1" applyProtection="1">
      <alignment horizontal="left" vertical="center" wrapText="1"/>
      <protection locked="0"/>
    </xf>
    <xf numFmtId="0" fontId="1" fillId="0" borderId="1" xfId="0" applyFont="1" applyFill="1" applyBorder="1" applyAlignment="1">
      <alignment horizontal="left" vertical="center" wrapText="1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  <xf numFmtId="0" fontId="0" fillId="0" borderId="0" xfId="0" applyNumberFormat="1"/>
    <xf numFmtId="10" fontId="0" fillId="0" borderId="0" xfId="0" applyNumberFormat="1"/>
    <xf numFmtId="0" fontId="4" fillId="2" borderId="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0" borderId="1" xfId="0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0" tint="-0.14996795556505021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D40B53"/>
      <color rgb="FF01E501"/>
      <color rgb="FFD9E1F2"/>
      <color rgb="FFFCE4D6"/>
      <color rgb="FFFF00FF"/>
      <color rgb="FFFF99FF"/>
      <color rgb="FFD50B53"/>
      <color rgb="FF31F30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rp2020" refreshedDate="44796.64074722222" createdVersion="7" refreshedVersion="7" minRefreshableVersion="3" recordCount="200" xr:uid="{A1AB58FF-EBD0-4E9F-ADD9-AC12C991BA57}">
  <cacheSource type="worksheet">
    <worksheetSource ref="L3:N203" sheet="Taux d'occupation"/>
  </cacheSource>
  <cacheFields count="4">
    <cacheField name="Dates" numFmtId="14">
      <sharedItems containsSemiMixedTypes="0" containsNonDate="0" containsDate="1" containsString="0" minDate="2022-01-03T00:00:00" maxDate="2022-12-17T00:00:00" count="200">
        <d v="2022-01-03T00:00:00"/>
        <d v="2022-01-04T00:00:00"/>
        <d v="2022-01-05T00:00:00"/>
        <d v="2022-01-06T00:00:00"/>
        <d v="2022-01-07T00:00:00"/>
        <d v="2022-01-10T00:00:00"/>
        <d v="2022-01-11T00:00:00"/>
        <d v="2022-01-12T00:00:00"/>
        <d v="2022-01-13T00:00:00"/>
        <d v="2022-01-14T00:00:00"/>
        <d v="2022-01-17T00:00:00"/>
        <d v="2022-01-18T00:00:00"/>
        <d v="2022-01-19T00:00:00"/>
        <d v="2022-01-20T00:00:00"/>
        <d v="2022-01-21T00:00:00"/>
        <d v="2022-01-24T00:00:00"/>
        <d v="2022-01-25T00:00:00"/>
        <d v="2022-01-26T00:00:00"/>
        <d v="2022-01-27T00:00:00"/>
        <d v="2022-01-28T00:00:00"/>
        <d v="2022-01-31T00:00:00"/>
        <d v="2022-02-01T00:00:00"/>
        <d v="2022-02-02T00:00:00"/>
        <d v="2022-02-03T00:00:00"/>
        <d v="2022-02-04T00:00:00"/>
        <d v="2022-02-21T00:00:00"/>
        <d v="2022-02-22T00:00:00"/>
        <d v="2022-02-23T00:00:00"/>
        <d v="2022-02-24T00:00:00"/>
        <d v="2022-02-25T00:00:00"/>
        <d v="2022-02-28T00:00:00"/>
        <d v="2022-03-01T00:00:00"/>
        <d v="2022-03-02T00:00:00"/>
        <d v="2022-03-03T00:00:00"/>
        <d v="2022-03-04T00:00:00"/>
        <d v="2022-03-07T00:00:00"/>
        <d v="2022-03-08T00:00:00"/>
        <d v="2022-03-09T00:00:00"/>
        <d v="2022-03-10T00:00:00"/>
        <d v="2022-03-11T00:00:00"/>
        <d v="2022-03-14T00:00:00"/>
        <d v="2022-03-15T00:00:00"/>
        <d v="2022-03-16T00:00:00"/>
        <d v="2022-03-17T00:00:00"/>
        <d v="2022-03-18T00:00:00"/>
        <d v="2022-03-21T00:00:00"/>
        <d v="2022-03-22T00:00:00"/>
        <d v="2022-03-23T00:00:00"/>
        <d v="2022-03-24T00:00:00"/>
        <d v="2022-03-25T00:00:00"/>
        <d v="2022-03-28T00:00:00"/>
        <d v="2022-03-29T00:00:00"/>
        <d v="2022-03-30T00:00:00"/>
        <d v="2022-03-31T00:00:00"/>
        <d v="2022-04-01T00:00:00"/>
        <d v="2022-04-04T00:00:00"/>
        <d v="2022-04-05T00:00:00"/>
        <d v="2022-04-06T00:00:00"/>
        <d v="2022-04-07T00:00:00"/>
        <d v="2022-04-08T00:00:00"/>
        <d v="2022-04-25T00:00:00"/>
        <d v="2022-04-26T00:00:00"/>
        <d v="2022-04-27T00:00:00"/>
        <d v="2022-04-28T00:00:00"/>
        <d v="2022-04-29T00:00:00"/>
        <d v="2022-05-02T00:00:00"/>
        <d v="2022-05-03T00:00:00"/>
        <d v="2022-05-04T00:00:00"/>
        <d v="2022-05-05T00:00:00"/>
        <d v="2022-05-06T00:00:00"/>
        <d v="2022-05-09T00:00:00"/>
        <d v="2022-05-10T00:00:00"/>
        <d v="2022-05-11T00:00:00"/>
        <d v="2022-05-12T00:00:00"/>
        <d v="2022-05-13T00:00:00"/>
        <d v="2022-05-16T00:00:00"/>
        <d v="2022-05-17T00:00:00"/>
        <d v="2022-05-18T00:00:00"/>
        <d v="2022-05-19T00:00:00"/>
        <d v="2022-05-20T00:00:00"/>
        <d v="2022-05-23T00:00:00"/>
        <d v="2022-05-24T00:00:00"/>
        <d v="2022-05-25T00:00:00"/>
        <d v="2022-05-30T00:00:00"/>
        <d v="2022-05-31T00:00:00"/>
        <d v="2022-06-01T00:00:00"/>
        <d v="2022-06-02T00:00:00"/>
        <d v="2022-06-03T00:00:00"/>
        <d v="2022-06-07T00:00:00"/>
        <d v="2022-06-08T00:00:00"/>
        <d v="2022-06-09T00:00:00"/>
        <d v="2022-06-10T00:00:00"/>
        <d v="2022-06-13T00:00:00"/>
        <d v="2022-06-14T00:00:00"/>
        <d v="2022-06-15T00:00:00"/>
        <d v="2022-06-16T00:00:00"/>
        <d v="2022-06-17T00:00:00"/>
        <d v="2022-06-20T00:00:00"/>
        <d v="2022-06-21T00:00:00"/>
        <d v="2022-06-22T00:00:00"/>
        <d v="2022-06-23T00:00:00"/>
        <d v="2022-06-24T00:00:00"/>
        <d v="2022-06-27T00:00:00"/>
        <d v="2022-06-28T00:00:00"/>
        <d v="2022-06-29T00:00:00"/>
        <d v="2022-06-30T00:00:00"/>
        <d v="2022-07-01T00:00:00"/>
        <d v="2022-07-04T00:00:00"/>
        <d v="2022-07-05T00:00:00"/>
        <d v="2022-07-06T00:00:00"/>
        <d v="2022-07-07T00:00:00"/>
        <d v="2022-07-08T00:00:00"/>
        <d v="2022-07-11T00:00:00"/>
        <d v="2022-07-12T00:00:00"/>
        <d v="2022-07-13T00:00:00"/>
        <d v="2022-07-15T00:00:00"/>
        <d v="2022-07-18T00:00:00"/>
        <d v="2022-07-19T00:00:00"/>
        <d v="2022-07-20T00:00:00"/>
        <d v="2022-07-21T00:00:00"/>
        <d v="2022-07-22T00:00:00"/>
        <d v="2022-07-25T00:00:00"/>
        <d v="2022-07-26T00:00:00"/>
        <d v="2022-07-27T00:00:00"/>
        <d v="2022-07-28T00:00:00"/>
        <d v="2022-07-29T00:00:00"/>
        <d v="2022-08-22T00:00:00"/>
        <d v="2022-08-23T00:00:00"/>
        <d v="2022-08-24T00:00:00"/>
        <d v="2022-08-25T00:00:00"/>
        <d v="2022-08-26T00:00:00"/>
        <d v="2022-08-29T00:00:00"/>
        <d v="2022-08-30T00:00:00"/>
        <d v="2022-08-31T00:00:00"/>
        <d v="2022-09-01T00:00:00"/>
        <d v="2022-09-02T00:00:00"/>
        <d v="2022-09-05T00:00:00"/>
        <d v="2022-09-06T00:00:00"/>
        <d v="2022-09-07T00:00:00"/>
        <d v="2022-09-08T00:00:00"/>
        <d v="2022-09-09T00:00:00"/>
        <d v="2022-09-12T00:00:00"/>
        <d v="2022-09-13T00:00:00"/>
        <d v="2022-09-14T00:00:00"/>
        <d v="2022-09-15T00:00:00"/>
        <d v="2022-09-16T00:00:00"/>
        <d v="2022-09-17T00:00:00"/>
        <d v="2022-09-20T00:00:00"/>
        <d v="2022-09-21T00:00:00"/>
        <d v="2022-09-22T00:00:00"/>
        <d v="2022-09-23T00:00:00"/>
        <d v="2022-09-26T00:00:00"/>
        <d v="2022-09-27T00:00:00"/>
        <d v="2022-09-28T00:00:00"/>
        <d v="2022-09-29T00:00:00"/>
        <d v="2022-09-30T00:00:00"/>
        <d v="2022-10-03T00:00:00"/>
        <d v="2022-10-04T00:00:00"/>
        <d v="2022-10-05T00:00:00"/>
        <d v="2022-10-06T00:00:00"/>
        <d v="2022-10-07T00:00:00"/>
        <d v="2022-10-10T00:00:00"/>
        <d v="2022-10-11T00:00:00"/>
        <d v="2022-10-12T00:00:00"/>
        <d v="2022-10-13T00:00:00"/>
        <d v="2022-10-14T00:00:00"/>
        <d v="2022-10-17T00:00:00"/>
        <d v="2022-10-18T00:00:00"/>
        <d v="2022-10-19T00:00:00"/>
        <d v="2022-10-20T00:00:00"/>
        <d v="2022-10-21T00:00:00"/>
        <d v="2022-11-07T00:00:00"/>
        <d v="2022-11-08T00:00:00"/>
        <d v="2022-11-09T00:00:00"/>
        <d v="2022-11-10T00:00:00"/>
        <d v="2022-11-14T00:00:00"/>
        <d v="2022-11-15T00:00:00"/>
        <d v="2022-11-16T00:00:00"/>
        <d v="2022-11-17T00:00:00"/>
        <d v="2022-11-18T00:00:00"/>
        <d v="2022-11-21T00:00:00"/>
        <d v="2022-11-22T00:00:00"/>
        <d v="2022-11-23T00:00:00"/>
        <d v="2022-11-24T00:00:00"/>
        <d v="2022-11-25T00:00:00"/>
        <d v="2022-11-28T00:00:00"/>
        <d v="2022-11-29T00:00:00"/>
        <d v="2022-11-30T00:00:00"/>
        <d v="2022-12-01T00:00:00"/>
        <d v="2022-12-02T00:00:00"/>
        <d v="2022-12-05T00:00:00"/>
        <d v="2022-12-06T00:00:00"/>
        <d v="2022-12-07T00:00:00"/>
        <d v="2022-12-08T00:00:00"/>
        <d v="2022-12-09T00:00:00"/>
        <d v="2022-12-12T00:00:00"/>
        <d v="2022-12-13T00:00:00"/>
        <d v="2022-12-14T00:00:00"/>
        <d v="2022-12-15T00:00:00"/>
        <d v="2022-12-16T00:00:00"/>
      </sharedItems>
      <fieldGroup par="3" base="0">
        <rangePr groupBy="days" startDate="2022-01-03T00:00:00" endDate="2022-12-17T00:00:00"/>
        <groupItems count="368">
          <s v="&lt;03/0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7/12/2022"/>
        </groupItems>
      </fieldGroup>
    </cacheField>
    <cacheField name="Nb de jeunes présents" numFmtId="0">
      <sharedItems containsSemiMixedTypes="0" containsString="0" containsNumber="1" containsInteger="1" minValue="9" maxValue="11"/>
    </cacheField>
    <cacheField name="Taux d'occupation" numFmtId="0">
      <sharedItems containsSemiMixedTypes="0" containsString="0" containsNumber="1" minValue="0.45" maxValue="0.55000000000000004"/>
    </cacheField>
    <cacheField name="Mois" numFmtId="0" databaseField="0">
      <fieldGroup base="0">
        <rangePr groupBy="months" startDate="2022-01-03T00:00:00" endDate="2022-12-17T00:00:00"/>
        <groupItems count="14">
          <s v="&lt;03/0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7/12/2022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00">
  <r>
    <x v="0"/>
    <n v="9"/>
    <n v="0.45"/>
  </r>
  <r>
    <x v="1"/>
    <n v="9"/>
    <n v="0.45"/>
  </r>
  <r>
    <x v="2"/>
    <n v="9"/>
    <n v="0.45"/>
  </r>
  <r>
    <x v="3"/>
    <n v="9"/>
    <n v="0.45"/>
  </r>
  <r>
    <x v="4"/>
    <n v="9"/>
    <n v="0.45"/>
  </r>
  <r>
    <x v="5"/>
    <n v="9"/>
    <n v="0.45"/>
  </r>
  <r>
    <x v="6"/>
    <n v="9"/>
    <n v="0.45"/>
  </r>
  <r>
    <x v="7"/>
    <n v="9"/>
    <n v="0.45"/>
  </r>
  <r>
    <x v="8"/>
    <n v="9"/>
    <n v="0.45"/>
  </r>
  <r>
    <x v="9"/>
    <n v="9"/>
    <n v="0.45"/>
  </r>
  <r>
    <x v="10"/>
    <n v="9"/>
    <n v="0.45"/>
  </r>
  <r>
    <x v="11"/>
    <n v="9"/>
    <n v="0.45"/>
  </r>
  <r>
    <x v="12"/>
    <n v="9"/>
    <n v="0.45"/>
  </r>
  <r>
    <x v="13"/>
    <n v="9"/>
    <n v="0.45"/>
  </r>
  <r>
    <x v="14"/>
    <n v="9"/>
    <n v="0.45"/>
  </r>
  <r>
    <x v="15"/>
    <n v="9"/>
    <n v="0.45"/>
  </r>
  <r>
    <x v="16"/>
    <n v="9"/>
    <n v="0.45"/>
  </r>
  <r>
    <x v="17"/>
    <n v="9"/>
    <n v="0.45"/>
  </r>
  <r>
    <x v="18"/>
    <n v="9"/>
    <n v="0.45"/>
  </r>
  <r>
    <x v="19"/>
    <n v="9"/>
    <n v="0.45"/>
  </r>
  <r>
    <x v="20"/>
    <n v="9"/>
    <n v="0.45"/>
  </r>
  <r>
    <x v="21"/>
    <n v="9"/>
    <n v="0.45"/>
  </r>
  <r>
    <x v="22"/>
    <n v="9"/>
    <n v="0.45"/>
  </r>
  <r>
    <x v="23"/>
    <n v="9"/>
    <n v="0.45"/>
  </r>
  <r>
    <x v="24"/>
    <n v="9"/>
    <n v="0.45"/>
  </r>
  <r>
    <x v="25"/>
    <n v="10"/>
    <n v="0.5"/>
  </r>
  <r>
    <x v="26"/>
    <n v="10"/>
    <n v="0.5"/>
  </r>
  <r>
    <x v="27"/>
    <n v="10"/>
    <n v="0.5"/>
  </r>
  <r>
    <x v="28"/>
    <n v="10"/>
    <n v="0.5"/>
  </r>
  <r>
    <x v="29"/>
    <n v="10"/>
    <n v="0.5"/>
  </r>
  <r>
    <x v="30"/>
    <n v="10"/>
    <n v="0.5"/>
  </r>
  <r>
    <x v="31"/>
    <n v="10"/>
    <n v="0.5"/>
  </r>
  <r>
    <x v="32"/>
    <n v="10"/>
    <n v="0.5"/>
  </r>
  <r>
    <x v="33"/>
    <n v="10"/>
    <n v="0.5"/>
  </r>
  <r>
    <x v="34"/>
    <n v="10"/>
    <n v="0.5"/>
  </r>
  <r>
    <x v="35"/>
    <n v="10"/>
    <n v="0.5"/>
  </r>
  <r>
    <x v="36"/>
    <n v="10"/>
    <n v="0.5"/>
  </r>
  <r>
    <x v="37"/>
    <n v="10"/>
    <n v="0.5"/>
  </r>
  <r>
    <x v="38"/>
    <n v="10"/>
    <n v="0.5"/>
  </r>
  <r>
    <x v="39"/>
    <n v="10"/>
    <n v="0.5"/>
  </r>
  <r>
    <x v="40"/>
    <n v="10"/>
    <n v="0.5"/>
  </r>
  <r>
    <x v="41"/>
    <n v="10"/>
    <n v="0.5"/>
  </r>
  <r>
    <x v="42"/>
    <n v="10"/>
    <n v="0.5"/>
  </r>
  <r>
    <x v="43"/>
    <n v="10"/>
    <n v="0.5"/>
  </r>
  <r>
    <x v="44"/>
    <n v="10"/>
    <n v="0.5"/>
  </r>
  <r>
    <x v="45"/>
    <n v="10"/>
    <n v="0.5"/>
  </r>
  <r>
    <x v="46"/>
    <n v="10"/>
    <n v="0.5"/>
  </r>
  <r>
    <x v="47"/>
    <n v="10"/>
    <n v="0.5"/>
  </r>
  <r>
    <x v="48"/>
    <n v="11"/>
    <n v="0.55000000000000004"/>
  </r>
  <r>
    <x v="49"/>
    <n v="11"/>
    <n v="0.55000000000000004"/>
  </r>
  <r>
    <x v="50"/>
    <n v="11"/>
    <n v="0.55000000000000004"/>
  </r>
  <r>
    <x v="51"/>
    <n v="11"/>
    <n v="0.55000000000000004"/>
  </r>
  <r>
    <x v="52"/>
    <n v="11"/>
    <n v="0.55000000000000004"/>
  </r>
  <r>
    <x v="53"/>
    <n v="11"/>
    <n v="0.55000000000000004"/>
  </r>
  <r>
    <x v="54"/>
    <n v="11"/>
    <n v="0.55000000000000004"/>
  </r>
  <r>
    <x v="55"/>
    <n v="11"/>
    <n v="0.55000000000000004"/>
  </r>
  <r>
    <x v="56"/>
    <n v="11"/>
    <n v="0.55000000000000004"/>
  </r>
  <r>
    <x v="57"/>
    <n v="11"/>
    <n v="0.55000000000000004"/>
  </r>
  <r>
    <x v="58"/>
    <n v="11"/>
    <n v="0.55000000000000004"/>
  </r>
  <r>
    <x v="59"/>
    <n v="10"/>
    <n v="0.5"/>
  </r>
  <r>
    <x v="60"/>
    <n v="10"/>
    <n v="0.5"/>
  </r>
  <r>
    <x v="61"/>
    <n v="10"/>
    <n v="0.5"/>
  </r>
  <r>
    <x v="62"/>
    <n v="10"/>
    <n v="0.5"/>
  </r>
  <r>
    <x v="63"/>
    <n v="10"/>
    <n v="0.5"/>
  </r>
  <r>
    <x v="64"/>
    <n v="10"/>
    <n v="0.5"/>
  </r>
  <r>
    <x v="65"/>
    <n v="10"/>
    <n v="0.5"/>
  </r>
  <r>
    <x v="66"/>
    <n v="10"/>
    <n v="0.5"/>
  </r>
  <r>
    <x v="67"/>
    <n v="10"/>
    <n v="0.5"/>
  </r>
  <r>
    <x v="68"/>
    <n v="10"/>
    <n v="0.5"/>
  </r>
  <r>
    <x v="69"/>
    <n v="10"/>
    <n v="0.5"/>
  </r>
  <r>
    <x v="70"/>
    <n v="10"/>
    <n v="0.5"/>
  </r>
  <r>
    <x v="71"/>
    <n v="10"/>
    <n v="0.5"/>
  </r>
  <r>
    <x v="72"/>
    <n v="10"/>
    <n v="0.5"/>
  </r>
  <r>
    <x v="73"/>
    <n v="10"/>
    <n v="0.5"/>
  </r>
  <r>
    <x v="74"/>
    <n v="10"/>
    <n v="0.5"/>
  </r>
  <r>
    <x v="75"/>
    <n v="10"/>
    <n v="0.5"/>
  </r>
  <r>
    <x v="76"/>
    <n v="10"/>
    <n v="0.5"/>
  </r>
  <r>
    <x v="77"/>
    <n v="10"/>
    <n v="0.5"/>
  </r>
  <r>
    <x v="78"/>
    <n v="10"/>
    <n v="0.5"/>
  </r>
  <r>
    <x v="79"/>
    <n v="10"/>
    <n v="0.5"/>
  </r>
  <r>
    <x v="80"/>
    <n v="10"/>
    <n v="0.5"/>
  </r>
  <r>
    <x v="81"/>
    <n v="11"/>
    <n v="0.55000000000000004"/>
  </r>
  <r>
    <x v="82"/>
    <n v="11"/>
    <n v="0.55000000000000004"/>
  </r>
  <r>
    <x v="83"/>
    <n v="11"/>
    <n v="0.55000000000000004"/>
  </r>
  <r>
    <x v="84"/>
    <n v="11"/>
    <n v="0.55000000000000004"/>
  </r>
  <r>
    <x v="85"/>
    <n v="11"/>
    <n v="0.55000000000000004"/>
  </r>
  <r>
    <x v="86"/>
    <n v="11"/>
    <n v="0.55000000000000004"/>
  </r>
  <r>
    <x v="87"/>
    <n v="11"/>
    <n v="0.55000000000000004"/>
  </r>
  <r>
    <x v="88"/>
    <n v="11"/>
    <n v="0.55000000000000004"/>
  </r>
  <r>
    <x v="89"/>
    <n v="11"/>
    <n v="0.55000000000000004"/>
  </r>
  <r>
    <x v="90"/>
    <n v="11"/>
    <n v="0.55000000000000004"/>
  </r>
  <r>
    <x v="91"/>
    <n v="11"/>
    <n v="0.55000000000000004"/>
  </r>
  <r>
    <x v="92"/>
    <n v="11"/>
    <n v="0.55000000000000004"/>
  </r>
  <r>
    <x v="93"/>
    <n v="11"/>
    <n v="0.55000000000000004"/>
  </r>
  <r>
    <x v="94"/>
    <n v="11"/>
    <n v="0.55000000000000004"/>
  </r>
  <r>
    <x v="95"/>
    <n v="11"/>
    <n v="0.55000000000000004"/>
  </r>
  <r>
    <x v="96"/>
    <n v="11"/>
    <n v="0.55000000000000004"/>
  </r>
  <r>
    <x v="97"/>
    <n v="11"/>
    <n v="0.55000000000000004"/>
  </r>
  <r>
    <x v="98"/>
    <n v="11"/>
    <n v="0.55000000000000004"/>
  </r>
  <r>
    <x v="99"/>
    <n v="11"/>
    <n v="0.55000000000000004"/>
  </r>
  <r>
    <x v="100"/>
    <n v="11"/>
    <n v="0.55000000000000004"/>
  </r>
  <r>
    <x v="101"/>
    <n v="11"/>
    <n v="0.55000000000000004"/>
  </r>
  <r>
    <x v="102"/>
    <n v="11"/>
    <n v="0.55000000000000004"/>
  </r>
  <r>
    <x v="103"/>
    <n v="11"/>
    <n v="0.55000000000000004"/>
  </r>
  <r>
    <x v="104"/>
    <n v="11"/>
    <n v="0.55000000000000004"/>
  </r>
  <r>
    <x v="105"/>
    <n v="11"/>
    <n v="0.55000000000000004"/>
  </r>
  <r>
    <x v="106"/>
    <n v="9"/>
    <n v="0.45"/>
  </r>
  <r>
    <x v="107"/>
    <n v="9"/>
    <n v="0.45"/>
  </r>
  <r>
    <x v="108"/>
    <n v="9"/>
    <n v="0.45"/>
  </r>
  <r>
    <x v="109"/>
    <n v="9"/>
    <n v="0.45"/>
  </r>
  <r>
    <x v="110"/>
    <n v="9"/>
    <n v="0.45"/>
  </r>
  <r>
    <x v="111"/>
    <n v="9"/>
    <n v="0.45"/>
  </r>
  <r>
    <x v="112"/>
    <n v="9"/>
    <n v="0.45"/>
  </r>
  <r>
    <x v="113"/>
    <n v="9"/>
    <n v="0.45"/>
  </r>
  <r>
    <x v="114"/>
    <n v="9"/>
    <n v="0.45"/>
  </r>
  <r>
    <x v="115"/>
    <n v="9"/>
    <n v="0.45"/>
  </r>
  <r>
    <x v="116"/>
    <n v="9"/>
    <n v="0.45"/>
  </r>
  <r>
    <x v="117"/>
    <n v="9"/>
    <n v="0.45"/>
  </r>
  <r>
    <x v="118"/>
    <n v="9"/>
    <n v="0.45"/>
  </r>
  <r>
    <x v="119"/>
    <n v="9"/>
    <n v="0.45"/>
  </r>
  <r>
    <x v="120"/>
    <n v="9"/>
    <n v="0.45"/>
  </r>
  <r>
    <x v="121"/>
    <n v="9"/>
    <n v="0.45"/>
  </r>
  <r>
    <x v="122"/>
    <n v="9"/>
    <n v="0.45"/>
  </r>
  <r>
    <x v="123"/>
    <n v="9"/>
    <n v="0.45"/>
  </r>
  <r>
    <x v="124"/>
    <n v="9"/>
    <n v="0.45"/>
  </r>
  <r>
    <x v="125"/>
    <n v="9"/>
    <n v="0.45"/>
  </r>
  <r>
    <x v="126"/>
    <n v="9"/>
    <n v="0.45"/>
  </r>
  <r>
    <x v="127"/>
    <n v="9"/>
    <n v="0.45"/>
  </r>
  <r>
    <x v="128"/>
    <n v="9"/>
    <n v="0.45"/>
  </r>
  <r>
    <x v="129"/>
    <n v="9"/>
    <n v="0.45"/>
  </r>
  <r>
    <x v="130"/>
    <n v="9"/>
    <n v="0.45"/>
  </r>
  <r>
    <x v="131"/>
    <n v="9"/>
    <n v="0.45"/>
  </r>
  <r>
    <x v="132"/>
    <n v="9"/>
    <n v="0.45"/>
  </r>
  <r>
    <x v="133"/>
    <n v="9"/>
    <n v="0.45"/>
  </r>
  <r>
    <x v="134"/>
    <n v="9"/>
    <n v="0.45"/>
  </r>
  <r>
    <x v="135"/>
    <n v="9"/>
    <n v="0.45"/>
  </r>
  <r>
    <x v="136"/>
    <n v="9"/>
    <n v="0.45"/>
  </r>
  <r>
    <x v="137"/>
    <n v="9"/>
    <n v="0.45"/>
  </r>
  <r>
    <x v="138"/>
    <n v="9"/>
    <n v="0.45"/>
  </r>
  <r>
    <x v="139"/>
    <n v="9"/>
    <n v="0.45"/>
  </r>
  <r>
    <x v="140"/>
    <n v="9"/>
    <n v="0.45"/>
  </r>
  <r>
    <x v="141"/>
    <n v="9"/>
    <n v="0.45"/>
  </r>
  <r>
    <x v="142"/>
    <n v="9"/>
    <n v="0.45"/>
  </r>
  <r>
    <x v="143"/>
    <n v="9"/>
    <n v="0.45"/>
  </r>
  <r>
    <x v="144"/>
    <n v="9"/>
    <n v="0.45"/>
  </r>
  <r>
    <x v="145"/>
    <n v="9"/>
    <n v="0.45"/>
  </r>
  <r>
    <x v="146"/>
    <n v="9"/>
    <n v="0.45"/>
  </r>
  <r>
    <x v="147"/>
    <n v="9"/>
    <n v="0.45"/>
  </r>
  <r>
    <x v="148"/>
    <n v="9"/>
    <n v="0.45"/>
  </r>
  <r>
    <x v="149"/>
    <n v="9"/>
    <n v="0.45"/>
  </r>
  <r>
    <x v="150"/>
    <n v="9"/>
    <n v="0.45"/>
  </r>
  <r>
    <x v="151"/>
    <n v="9"/>
    <n v="0.45"/>
  </r>
  <r>
    <x v="152"/>
    <n v="9"/>
    <n v="0.45"/>
  </r>
  <r>
    <x v="153"/>
    <n v="9"/>
    <n v="0.45"/>
  </r>
  <r>
    <x v="154"/>
    <n v="9"/>
    <n v="0.45"/>
  </r>
  <r>
    <x v="155"/>
    <n v="9"/>
    <n v="0.45"/>
  </r>
  <r>
    <x v="156"/>
    <n v="9"/>
    <n v="0.45"/>
  </r>
  <r>
    <x v="157"/>
    <n v="9"/>
    <n v="0.45"/>
  </r>
  <r>
    <x v="158"/>
    <n v="9"/>
    <n v="0.45"/>
  </r>
  <r>
    <x v="159"/>
    <n v="9"/>
    <n v="0.45"/>
  </r>
  <r>
    <x v="160"/>
    <n v="9"/>
    <n v="0.45"/>
  </r>
  <r>
    <x v="161"/>
    <n v="9"/>
    <n v="0.45"/>
  </r>
  <r>
    <x v="162"/>
    <n v="9"/>
    <n v="0.45"/>
  </r>
  <r>
    <x v="163"/>
    <n v="9"/>
    <n v="0.45"/>
  </r>
  <r>
    <x v="164"/>
    <n v="9"/>
    <n v="0.45"/>
  </r>
  <r>
    <x v="165"/>
    <n v="9"/>
    <n v="0.45"/>
  </r>
  <r>
    <x v="166"/>
    <n v="9"/>
    <n v="0.45"/>
  </r>
  <r>
    <x v="167"/>
    <n v="9"/>
    <n v="0.45"/>
  </r>
  <r>
    <x v="168"/>
    <n v="9"/>
    <n v="0.45"/>
  </r>
  <r>
    <x v="169"/>
    <n v="9"/>
    <n v="0.45"/>
  </r>
  <r>
    <x v="170"/>
    <n v="9"/>
    <n v="0.45"/>
  </r>
  <r>
    <x v="171"/>
    <n v="9"/>
    <n v="0.45"/>
  </r>
  <r>
    <x v="172"/>
    <n v="9"/>
    <n v="0.45"/>
  </r>
  <r>
    <x v="173"/>
    <n v="9"/>
    <n v="0.45"/>
  </r>
  <r>
    <x v="174"/>
    <n v="9"/>
    <n v="0.45"/>
  </r>
  <r>
    <x v="175"/>
    <n v="9"/>
    <n v="0.45"/>
  </r>
  <r>
    <x v="176"/>
    <n v="9"/>
    <n v="0.45"/>
  </r>
  <r>
    <x v="177"/>
    <n v="9"/>
    <n v="0.45"/>
  </r>
  <r>
    <x v="178"/>
    <n v="9"/>
    <n v="0.45"/>
  </r>
  <r>
    <x v="179"/>
    <n v="9"/>
    <n v="0.45"/>
  </r>
  <r>
    <x v="180"/>
    <n v="9"/>
    <n v="0.45"/>
  </r>
  <r>
    <x v="181"/>
    <n v="9"/>
    <n v="0.45"/>
  </r>
  <r>
    <x v="182"/>
    <n v="9"/>
    <n v="0.45"/>
  </r>
  <r>
    <x v="183"/>
    <n v="9"/>
    <n v="0.45"/>
  </r>
  <r>
    <x v="184"/>
    <n v="9"/>
    <n v="0.45"/>
  </r>
  <r>
    <x v="185"/>
    <n v="9"/>
    <n v="0.45"/>
  </r>
  <r>
    <x v="186"/>
    <n v="9"/>
    <n v="0.45"/>
  </r>
  <r>
    <x v="187"/>
    <n v="9"/>
    <n v="0.45"/>
  </r>
  <r>
    <x v="188"/>
    <n v="9"/>
    <n v="0.45"/>
  </r>
  <r>
    <x v="189"/>
    <n v="9"/>
    <n v="0.45"/>
  </r>
  <r>
    <x v="190"/>
    <n v="9"/>
    <n v="0.45"/>
  </r>
  <r>
    <x v="191"/>
    <n v="9"/>
    <n v="0.45"/>
  </r>
  <r>
    <x v="192"/>
    <n v="9"/>
    <n v="0.45"/>
  </r>
  <r>
    <x v="193"/>
    <n v="9"/>
    <n v="0.45"/>
  </r>
  <r>
    <x v="194"/>
    <n v="9"/>
    <n v="0.45"/>
  </r>
  <r>
    <x v="195"/>
    <n v="9"/>
    <n v="0.45"/>
  </r>
  <r>
    <x v="196"/>
    <n v="9"/>
    <n v="0.45"/>
  </r>
  <r>
    <x v="197"/>
    <n v="9"/>
    <n v="0.45"/>
  </r>
  <r>
    <x v="198"/>
    <n v="9"/>
    <n v="0.45"/>
  </r>
  <r>
    <x v="199"/>
    <n v="9"/>
    <n v="0.4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9F499BC-8CD0-466E-8485-6926E58409B9}" name="Tableau croisé dynamique1" cacheId="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multipleFieldFilters="0">
  <location ref="A3:E216" firstHeaderRow="0" firstDataRow="1" firstDataCol="1"/>
  <pivotFields count="4">
    <pivotField axis="axisRow" dataField="1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dataField="1" showAll="0"/>
    <pivotField axis="axisRow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2">
    <field x="3"/>
    <field x="0"/>
  </rowFields>
  <rowItems count="213">
    <i>
      <x v="1"/>
    </i>
    <i r="1">
      <x v="3"/>
    </i>
    <i r="1">
      <x v="4"/>
    </i>
    <i r="1">
      <x v="5"/>
    </i>
    <i r="1">
      <x v="6"/>
    </i>
    <i r="1">
      <x v="7"/>
    </i>
    <i r="1">
      <x v="10"/>
    </i>
    <i r="1">
      <x v="11"/>
    </i>
    <i r="1">
      <x v="12"/>
    </i>
    <i r="1">
      <x v="13"/>
    </i>
    <i r="1">
      <x v="14"/>
    </i>
    <i r="1">
      <x v="17"/>
    </i>
    <i r="1">
      <x v="18"/>
    </i>
    <i r="1">
      <x v="19"/>
    </i>
    <i r="1">
      <x v="20"/>
    </i>
    <i r="1">
      <x v="21"/>
    </i>
    <i r="1">
      <x v="24"/>
    </i>
    <i r="1">
      <x v="25"/>
    </i>
    <i r="1">
      <x v="26"/>
    </i>
    <i r="1">
      <x v="27"/>
    </i>
    <i r="1">
      <x v="28"/>
    </i>
    <i r="1">
      <x v="31"/>
    </i>
    <i>
      <x v="2"/>
    </i>
    <i r="1">
      <x v="32"/>
    </i>
    <i r="1">
      <x v="33"/>
    </i>
    <i r="1">
      <x v="34"/>
    </i>
    <i r="1">
      <x v="35"/>
    </i>
    <i r="1">
      <x v="52"/>
    </i>
    <i r="1">
      <x v="53"/>
    </i>
    <i r="1">
      <x v="54"/>
    </i>
    <i r="1">
      <x v="55"/>
    </i>
    <i r="1">
      <x v="56"/>
    </i>
    <i r="1">
      <x v="59"/>
    </i>
    <i>
      <x v="3"/>
    </i>
    <i r="1">
      <x v="61"/>
    </i>
    <i r="1">
      <x v="62"/>
    </i>
    <i r="1">
      <x v="63"/>
    </i>
    <i r="1">
      <x v="64"/>
    </i>
    <i r="1">
      <x v="67"/>
    </i>
    <i r="1">
      <x v="68"/>
    </i>
    <i r="1">
      <x v="69"/>
    </i>
    <i r="1">
      <x v="70"/>
    </i>
    <i r="1">
      <x v="71"/>
    </i>
    <i r="1">
      <x v="74"/>
    </i>
    <i r="1">
      <x v="75"/>
    </i>
    <i r="1">
      <x v="76"/>
    </i>
    <i r="1">
      <x v="77"/>
    </i>
    <i r="1">
      <x v="78"/>
    </i>
    <i r="1">
      <x v="81"/>
    </i>
    <i r="1">
      <x v="82"/>
    </i>
    <i r="1">
      <x v="83"/>
    </i>
    <i r="1">
      <x v="84"/>
    </i>
    <i r="1">
      <x v="85"/>
    </i>
    <i r="1">
      <x v="88"/>
    </i>
    <i r="1">
      <x v="89"/>
    </i>
    <i r="1">
      <x v="90"/>
    </i>
    <i r="1">
      <x v="91"/>
    </i>
    <i>
      <x v="4"/>
    </i>
    <i r="1">
      <x v="92"/>
    </i>
    <i r="1">
      <x v="95"/>
    </i>
    <i r="1">
      <x v="96"/>
    </i>
    <i r="1">
      <x v="97"/>
    </i>
    <i r="1">
      <x v="98"/>
    </i>
    <i r="1">
      <x v="99"/>
    </i>
    <i r="1">
      <x v="116"/>
    </i>
    <i r="1">
      <x v="117"/>
    </i>
    <i r="1">
      <x v="118"/>
    </i>
    <i r="1">
      <x v="119"/>
    </i>
    <i r="1">
      <x v="120"/>
    </i>
    <i>
      <x v="5"/>
    </i>
    <i r="1">
      <x v="123"/>
    </i>
    <i r="1">
      <x v="124"/>
    </i>
    <i r="1">
      <x v="125"/>
    </i>
    <i r="1">
      <x v="126"/>
    </i>
    <i r="1">
      <x v="127"/>
    </i>
    <i r="1">
      <x v="130"/>
    </i>
    <i r="1">
      <x v="131"/>
    </i>
    <i r="1">
      <x v="132"/>
    </i>
    <i r="1">
      <x v="133"/>
    </i>
    <i r="1">
      <x v="134"/>
    </i>
    <i r="1">
      <x v="137"/>
    </i>
    <i r="1">
      <x v="138"/>
    </i>
    <i r="1">
      <x v="139"/>
    </i>
    <i r="1">
      <x v="140"/>
    </i>
    <i r="1">
      <x v="141"/>
    </i>
    <i r="1">
      <x v="144"/>
    </i>
    <i r="1">
      <x v="145"/>
    </i>
    <i r="1">
      <x v="146"/>
    </i>
    <i r="1">
      <x v="151"/>
    </i>
    <i r="1">
      <x v="152"/>
    </i>
    <i>
      <x v="6"/>
    </i>
    <i r="1">
      <x v="153"/>
    </i>
    <i r="1">
      <x v="154"/>
    </i>
    <i r="1">
      <x v="155"/>
    </i>
    <i r="1">
      <x v="159"/>
    </i>
    <i r="1">
      <x v="160"/>
    </i>
    <i r="1">
      <x v="161"/>
    </i>
    <i r="1">
      <x v="162"/>
    </i>
    <i r="1">
      <x v="165"/>
    </i>
    <i r="1">
      <x v="166"/>
    </i>
    <i r="1">
      <x v="167"/>
    </i>
    <i r="1">
      <x v="168"/>
    </i>
    <i r="1">
      <x v="169"/>
    </i>
    <i r="1">
      <x v="172"/>
    </i>
    <i r="1">
      <x v="173"/>
    </i>
    <i r="1">
      <x v="174"/>
    </i>
    <i r="1">
      <x v="175"/>
    </i>
    <i r="1">
      <x v="176"/>
    </i>
    <i r="1">
      <x v="179"/>
    </i>
    <i r="1">
      <x v="180"/>
    </i>
    <i r="1">
      <x v="181"/>
    </i>
    <i r="1">
      <x v="182"/>
    </i>
    <i>
      <x v="7"/>
    </i>
    <i r="1">
      <x v="183"/>
    </i>
    <i r="1">
      <x v="186"/>
    </i>
    <i r="1">
      <x v="187"/>
    </i>
    <i r="1">
      <x v="188"/>
    </i>
    <i r="1">
      <x v="189"/>
    </i>
    <i r="1">
      <x v="190"/>
    </i>
    <i r="1">
      <x v="193"/>
    </i>
    <i r="1">
      <x v="194"/>
    </i>
    <i r="1">
      <x v="195"/>
    </i>
    <i r="1">
      <x v="197"/>
    </i>
    <i r="1">
      <x v="200"/>
    </i>
    <i r="1">
      <x v="201"/>
    </i>
    <i r="1">
      <x v="202"/>
    </i>
    <i r="1">
      <x v="203"/>
    </i>
    <i r="1">
      <x v="204"/>
    </i>
    <i r="1">
      <x v="207"/>
    </i>
    <i r="1">
      <x v="208"/>
    </i>
    <i r="1">
      <x v="209"/>
    </i>
    <i r="1">
      <x v="210"/>
    </i>
    <i r="1">
      <x v="211"/>
    </i>
    <i>
      <x v="8"/>
    </i>
    <i r="1">
      <x v="235"/>
    </i>
    <i r="1">
      <x v="236"/>
    </i>
    <i r="1">
      <x v="237"/>
    </i>
    <i r="1">
      <x v="238"/>
    </i>
    <i r="1">
      <x v="239"/>
    </i>
    <i r="1">
      <x v="242"/>
    </i>
    <i r="1">
      <x v="243"/>
    </i>
    <i r="1">
      <x v="244"/>
    </i>
    <i>
      <x v="9"/>
    </i>
    <i r="1">
      <x v="245"/>
    </i>
    <i r="1">
      <x v="246"/>
    </i>
    <i r="1">
      <x v="249"/>
    </i>
    <i r="1">
      <x v="250"/>
    </i>
    <i r="1">
      <x v="251"/>
    </i>
    <i r="1">
      <x v="252"/>
    </i>
    <i r="1">
      <x v="253"/>
    </i>
    <i r="1">
      <x v="256"/>
    </i>
    <i r="1">
      <x v="257"/>
    </i>
    <i r="1">
      <x v="258"/>
    </i>
    <i r="1">
      <x v="259"/>
    </i>
    <i r="1">
      <x v="260"/>
    </i>
    <i r="1">
      <x v="261"/>
    </i>
    <i r="1">
      <x v="264"/>
    </i>
    <i r="1">
      <x v="265"/>
    </i>
    <i r="1">
      <x v="266"/>
    </i>
    <i r="1">
      <x v="267"/>
    </i>
    <i r="1">
      <x v="270"/>
    </i>
    <i r="1">
      <x v="271"/>
    </i>
    <i r="1">
      <x v="272"/>
    </i>
    <i r="1">
      <x v="273"/>
    </i>
    <i r="1">
      <x v="274"/>
    </i>
    <i>
      <x v="10"/>
    </i>
    <i r="1">
      <x v="277"/>
    </i>
    <i r="1">
      <x v="278"/>
    </i>
    <i r="1">
      <x v="279"/>
    </i>
    <i r="1">
      <x v="280"/>
    </i>
    <i r="1">
      <x v="281"/>
    </i>
    <i r="1">
      <x v="284"/>
    </i>
    <i r="1">
      <x v="285"/>
    </i>
    <i r="1">
      <x v="286"/>
    </i>
    <i r="1">
      <x v="287"/>
    </i>
    <i r="1">
      <x v="288"/>
    </i>
    <i r="1">
      <x v="291"/>
    </i>
    <i r="1">
      <x v="292"/>
    </i>
    <i r="1">
      <x v="293"/>
    </i>
    <i r="1">
      <x v="294"/>
    </i>
    <i r="1">
      <x v="295"/>
    </i>
    <i>
      <x v="11"/>
    </i>
    <i r="1">
      <x v="312"/>
    </i>
    <i r="1">
      <x v="313"/>
    </i>
    <i r="1">
      <x v="314"/>
    </i>
    <i r="1">
      <x v="315"/>
    </i>
    <i r="1">
      <x v="319"/>
    </i>
    <i r="1">
      <x v="320"/>
    </i>
    <i r="1">
      <x v="321"/>
    </i>
    <i r="1">
      <x v="322"/>
    </i>
    <i r="1">
      <x v="323"/>
    </i>
    <i r="1">
      <x v="326"/>
    </i>
    <i r="1">
      <x v="327"/>
    </i>
    <i r="1">
      <x v="328"/>
    </i>
    <i r="1">
      <x v="329"/>
    </i>
    <i r="1">
      <x v="330"/>
    </i>
    <i r="1">
      <x v="333"/>
    </i>
    <i r="1">
      <x v="334"/>
    </i>
    <i r="1">
      <x v="335"/>
    </i>
    <i>
      <x v="12"/>
    </i>
    <i r="1">
      <x v="336"/>
    </i>
    <i r="1">
      <x v="337"/>
    </i>
    <i r="1">
      <x v="340"/>
    </i>
    <i r="1">
      <x v="341"/>
    </i>
    <i r="1">
      <x v="342"/>
    </i>
    <i r="1">
      <x v="343"/>
    </i>
    <i r="1">
      <x v="344"/>
    </i>
    <i r="1">
      <x v="347"/>
    </i>
    <i r="1">
      <x v="348"/>
    </i>
    <i r="1">
      <x v="349"/>
    </i>
    <i r="1">
      <x v="350"/>
    </i>
    <i r="1">
      <x v="35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Dates" fld="0" subtotal="count" baseField="0" baseItem="0"/>
    <dataField name="Somme de Nb de jeunes présents" fld="1" baseField="0" baseItem="0"/>
    <dataField name="Somme de Nb de jeunes présents2" fld="1" showDataAs="runTotal" baseField="0" baseItem="4"/>
    <dataField name="Moyenne de Taux d'occupation" fld="2" subtotal="average" baseField="0" baseItem="5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F20"/>
  <sheetViews>
    <sheetView zoomScale="90" zoomScaleNormal="90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H18" sqref="H18"/>
    </sheetView>
  </sheetViews>
  <sheetFormatPr baseColWidth="10" defaultColWidth="19.28515625" defaultRowHeight="15" x14ac:dyDescent="0.25"/>
  <cols>
    <col min="1" max="1" width="45.7109375" style="2" customWidth="1"/>
    <col min="2" max="16384" width="19.28515625" style="2"/>
  </cols>
  <sheetData>
    <row r="1" spans="1:6" ht="21" x14ac:dyDescent="0.25">
      <c r="A1" s="29" t="s">
        <v>23</v>
      </c>
      <c r="B1" s="29"/>
      <c r="C1" s="29"/>
      <c r="D1" s="29"/>
      <c r="E1" s="29"/>
      <c r="F1" s="29"/>
    </row>
    <row r="2" spans="1:6" s="1" customFormat="1" x14ac:dyDescent="0.25">
      <c r="A2" s="27" t="s">
        <v>10</v>
      </c>
      <c r="B2" s="3" t="s">
        <v>2</v>
      </c>
      <c r="C2" s="3" t="s">
        <v>3</v>
      </c>
      <c r="D2" s="3" t="s">
        <v>6</v>
      </c>
      <c r="E2" s="3" t="s">
        <v>4</v>
      </c>
      <c r="F2" s="3" t="s">
        <v>5</v>
      </c>
    </row>
    <row r="3" spans="1:6" x14ac:dyDescent="0.25">
      <c r="A3" s="28"/>
      <c r="B3" s="19" t="s">
        <v>35</v>
      </c>
      <c r="C3" s="21" t="s">
        <v>47</v>
      </c>
      <c r="D3" s="4" t="s">
        <v>1</v>
      </c>
      <c r="E3" s="6">
        <v>44523</v>
      </c>
      <c r="F3" s="5">
        <v>44742</v>
      </c>
    </row>
    <row r="4" spans="1:6" x14ac:dyDescent="0.25">
      <c r="A4" s="28"/>
      <c r="B4" s="19" t="s">
        <v>36</v>
      </c>
      <c r="C4" s="21" t="s">
        <v>48</v>
      </c>
      <c r="D4" s="4" t="s">
        <v>0</v>
      </c>
      <c r="E4" s="6">
        <v>44146</v>
      </c>
      <c r="F4" s="5"/>
    </row>
    <row r="5" spans="1:6" x14ac:dyDescent="0.25">
      <c r="A5" s="28"/>
      <c r="B5" s="19" t="s">
        <v>37</v>
      </c>
      <c r="C5" s="21" t="s">
        <v>49</v>
      </c>
      <c r="D5" s="4" t="s">
        <v>0</v>
      </c>
      <c r="E5" s="6">
        <v>43178</v>
      </c>
      <c r="F5" s="5">
        <v>44658</v>
      </c>
    </row>
    <row r="6" spans="1:6" x14ac:dyDescent="0.25">
      <c r="A6" s="28"/>
      <c r="B6" s="19" t="s">
        <v>38</v>
      </c>
      <c r="C6" s="21" t="s">
        <v>50</v>
      </c>
      <c r="D6" s="4" t="s">
        <v>0</v>
      </c>
      <c r="E6" s="6">
        <v>44600</v>
      </c>
      <c r="F6" s="5"/>
    </row>
    <row r="7" spans="1:6" x14ac:dyDescent="0.25">
      <c r="A7" s="28"/>
      <c r="B7" s="19" t="s">
        <v>39</v>
      </c>
      <c r="C7" s="21" t="s">
        <v>51</v>
      </c>
      <c r="D7" s="4" t="s">
        <v>0</v>
      </c>
      <c r="E7" s="6">
        <v>44488</v>
      </c>
      <c r="F7" s="5"/>
    </row>
    <row r="8" spans="1:6" x14ac:dyDescent="0.25">
      <c r="A8" s="28"/>
      <c r="B8" s="19" t="s">
        <v>40</v>
      </c>
      <c r="C8" s="21" t="s">
        <v>52</v>
      </c>
      <c r="D8" s="4" t="s">
        <v>1</v>
      </c>
      <c r="E8" s="6">
        <v>44033</v>
      </c>
      <c r="F8" s="5"/>
    </row>
    <row r="9" spans="1:6" x14ac:dyDescent="0.25">
      <c r="A9" s="28"/>
      <c r="B9" s="19" t="s">
        <v>41</v>
      </c>
      <c r="C9" s="21" t="s">
        <v>53</v>
      </c>
      <c r="D9" s="4" t="s">
        <v>0</v>
      </c>
      <c r="E9" s="6">
        <v>42562</v>
      </c>
      <c r="F9" s="5">
        <v>44742</v>
      </c>
    </row>
    <row r="10" spans="1:6" x14ac:dyDescent="0.25">
      <c r="A10" s="28"/>
      <c r="B10" s="19" t="s">
        <v>42</v>
      </c>
      <c r="C10" s="21" t="s">
        <v>54</v>
      </c>
      <c r="D10" s="4" t="s">
        <v>1</v>
      </c>
      <c r="E10" s="6">
        <v>44322</v>
      </c>
      <c r="F10" s="5"/>
    </row>
    <row r="11" spans="1:6" x14ac:dyDescent="0.25">
      <c r="A11" s="28"/>
      <c r="B11" s="20" t="s">
        <v>43</v>
      </c>
      <c r="C11" s="21" t="s">
        <v>55</v>
      </c>
      <c r="D11" s="4" t="s">
        <v>0</v>
      </c>
      <c r="E11" s="6">
        <v>43712</v>
      </c>
      <c r="F11" s="5"/>
    </row>
    <row r="12" spans="1:6" x14ac:dyDescent="0.25">
      <c r="A12" s="28"/>
      <c r="B12" s="20" t="s">
        <v>44</v>
      </c>
      <c r="C12" s="21" t="s">
        <v>56</v>
      </c>
      <c r="D12" s="4" t="s">
        <v>0</v>
      </c>
      <c r="E12" s="6">
        <v>44518</v>
      </c>
      <c r="F12" s="5"/>
    </row>
    <row r="13" spans="1:6" x14ac:dyDescent="0.25">
      <c r="A13" s="28"/>
      <c r="B13" s="20" t="s">
        <v>45</v>
      </c>
      <c r="C13" s="21" t="s">
        <v>57</v>
      </c>
      <c r="D13" s="4" t="s">
        <v>0</v>
      </c>
      <c r="E13" s="6">
        <v>44644</v>
      </c>
      <c r="F13" s="5"/>
    </row>
    <row r="14" spans="1:6" x14ac:dyDescent="0.25">
      <c r="A14" s="28"/>
      <c r="B14" s="20" t="s">
        <v>46</v>
      </c>
      <c r="C14" s="21" t="s">
        <v>58</v>
      </c>
      <c r="D14" s="4" t="s">
        <v>0</v>
      </c>
      <c r="E14" s="6">
        <v>44705</v>
      </c>
      <c r="F14" s="5"/>
    </row>
    <row r="15" spans="1:6" ht="15" customHeight="1" x14ac:dyDescent="0.25">
      <c r="A15" s="8" t="s">
        <v>7</v>
      </c>
      <c r="B15" s="10">
        <f>COUNTA(B3:B14)</f>
        <v>12</v>
      </c>
      <c r="E15" s="17"/>
      <c r="F15" s="18"/>
    </row>
    <row r="16" spans="1:6" ht="15" customHeight="1" x14ac:dyDescent="0.25">
      <c r="A16" s="8" t="s">
        <v>8</v>
      </c>
      <c r="B16" s="9">
        <f>COUNTIF(D3:D14,"Garçon")</f>
        <v>9</v>
      </c>
      <c r="E16" s="17"/>
      <c r="F16" s="18"/>
    </row>
    <row r="17" spans="1:6" ht="15" customHeight="1" x14ac:dyDescent="0.25">
      <c r="A17" s="8" t="s">
        <v>9</v>
      </c>
      <c r="B17" s="9">
        <f>COUNTIF(D3:D14,"Fille")</f>
        <v>3</v>
      </c>
      <c r="E17" s="17"/>
      <c r="F17" s="18"/>
    </row>
    <row r="18" spans="1:6" ht="15" customHeight="1" x14ac:dyDescent="0.25">
      <c r="A18" s="8" t="s">
        <v>24</v>
      </c>
      <c r="B18" s="9">
        <f>SUMPRODUCT(--(YEAR(E3:E14)=2022))</f>
        <v>3</v>
      </c>
      <c r="E18" s="17"/>
      <c r="F18" s="18"/>
    </row>
    <row r="19" spans="1:6" ht="15" customHeight="1" x14ac:dyDescent="0.25">
      <c r="A19" s="8" t="s">
        <v>25</v>
      </c>
      <c r="B19" s="9">
        <f>COUNTA(F3:F14)</f>
        <v>3</v>
      </c>
      <c r="E19" s="17"/>
      <c r="F19" s="18"/>
    </row>
    <row r="20" spans="1:6" ht="15" customHeight="1" x14ac:dyDescent="0.25"/>
  </sheetData>
  <mergeCells count="2">
    <mergeCell ref="A2:A14"/>
    <mergeCell ref="A1:F1"/>
  </mergeCells>
  <conditionalFormatting sqref="E3:E14">
    <cfRule type="cellIs" dxfId="1" priority="2" operator="between">
      <formula>#REF!</formula>
      <formula>#REF!</formula>
    </cfRule>
  </conditionalFormatting>
  <conditionalFormatting sqref="F3:F14">
    <cfRule type="cellIs" dxfId="0" priority="1" operator="between">
      <formula>#REF!</formula>
      <formula>#REF!</formula>
    </cfRule>
  </conditionalFormatting>
  <dataValidations count="1">
    <dataValidation type="list" allowBlank="1" showInputMessage="1" showErrorMessage="1" sqref="D3:D14" xr:uid="{00000000-0002-0000-0000-000000000000}">
      <formula1>#REF!</formula1>
    </dataValidation>
  </dataValidations>
  <pageMargins left="0.25" right="0.25" top="0.75" bottom="0.75" header="0.3" footer="0.3"/>
  <pageSetup paperSize="8" scale="27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25FEDB-6C4C-45DD-82A7-27352032A2FB}">
  <dimension ref="A3:E216"/>
  <sheetViews>
    <sheetView tabSelected="1" workbookViewId="0">
      <selection activeCell="H10" sqref="H10"/>
    </sheetView>
  </sheetViews>
  <sheetFormatPr baseColWidth="10" defaultRowHeight="15" x14ac:dyDescent="0.25"/>
  <cols>
    <col min="1" max="1" width="21" bestFit="1" customWidth="1"/>
    <col min="2" max="2" width="16.5703125" bestFit="1" customWidth="1"/>
    <col min="3" max="3" width="31.140625" bestFit="1" customWidth="1"/>
    <col min="4" max="4" width="32.28515625" bestFit="1" customWidth="1"/>
    <col min="5" max="5" width="29.140625" bestFit="1" customWidth="1"/>
  </cols>
  <sheetData>
    <row r="3" spans="1:5" x14ac:dyDescent="0.25">
      <c r="A3" s="22" t="s">
        <v>59</v>
      </c>
      <c r="B3" t="s">
        <v>273</v>
      </c>
      <c r="C3" t="s">
        <v>274</v>
      </c>
      <c r="D3" t="s">
        <v>275</v>
      </c>
      <c r="E3" t="s">
        <v>276</v>
      </c>
    </row>
    <row r="4" spans="1:5" x14ac:dyDescent="0.25">
      <c r="A4" s="23" t="s">
        <v>61</v>
      </c>
      <c r="B4" s="25">
        <v>21</v>
      </c>
      <c r="C4" s="25">
        <v>189</v>
      </c>
      <c r="D4" s="25"/>
      <c r="E4" s="26">
        <v>0.44999999999999996</v>
      </c>
    </row>
    <row r="5" spans="1:5" x14ac:dyDescent="0.25">
      <c r="A5" s="24" t="s">
        <v>62</v>
      </c>
      <c r="B5" s="25">
        <v>1</v>
      </c>
      <c r="C5" s="25">
        <v>9</v>
      </c>
      <c r="D5" s="25">
        <v>9</v>
      </c>
      <c r="E5" s="26">
        <v>0.45</v>
      </c>
    </row>
    <row r="6" spans="1:5" x14ac:dyDescent="0.25">
      <c r="A6" s="24" t="s">
        <v>63</v>
      </c>
      <c r="B6" s="25">
        <v>1</v>
      </c>
      <c r="C6" s="25">
        <v>9</v>
      </c>
      <c r="D6" s="25">
        <v>18</v>
      </c>
      <c r="E6" s="26">
        <v>0.45</v>
      </c>
    </row>
    <row r="7" spans="1:5" x14ac:dyDescent="0.25">
      <c r="A7" s="24" t="s">
        <v>64</v>
      </c>
      <c r="B7" s="25">
        <v>1</v>
      </c>
      <c r="C7" s="25">
        <v>9</v>
      </c>
      <c r="D7" s="25">
        <v>27</v>
      </c>
      <c r="E7" s="26">
        <v>0.45</v>
      </c>
    </row>
    <row r="8" spans="1:5" x14ac:dyDescent="0.25">
      <c r="A8" s="24" t="s">
        <v>65</v>
      </c>
      <c r="B8" s="25">
        <v>1</v>
      </c>
      <c r="C8" s="25">
        <v>9</v>
      </c>
      <c r="D8" s="25">
        <v>36</v>
      </c>
      <c r="E8" s="26">
        <v>0.45</v>
      </c>
    </row>
    <row r="9" spans="1:5" x14ac:dyDescent="0.25">
      <c r="A9" s="24" t="s">
        <v>66</v>
      </c>
      <c r="B9" s="25">
        <v>1</v>
      </c>
      <c r="C9" s="25">
        <v>9</v>
      </c>
      <c r="D9" s="25">
        <v>45</v>
      </c>
      <c r="E9" s="26">
        <v>0.45</v>
      </c>
    </row>
    <row r="10" spans="1:5" x14ac:dyDescent="0.25">
      <c r="A10" s="24" t="s">
        <v>67</v>
      </c>
      <c r="B10" s="25">
        <v>1</v>
      </c>
      <c r="C10" s="25">
        <v>9</v>
      </c>
      <c r="D10" s="25">
        <v>54</v>
      </c>
      <c r="E10" s="26">
        <v>0.45</v>
      </c>
    </row>
    <row r="11" spans="1:5" x14ac:dyDescent="0.25">
      <c r="A11" s="24" t="s">
        <v>68</v>
      </c>
      <c r="B11" s="25">
        <v>1</v>
      </c>
      <c r="C11" s="25">
        <v>9</v>
      </c>
      <c r="D11" s="25">
        <v>63</v>
      </c>
      <c r="E11" s="26">
        <v>0.45</v>
      </c>
    </row>
    <row r="12" spans="1:5" x14ac:dyDescent="0.25">
      <c r="A12" s="24" t="s">
        <v>69</v>
      </c>
      <c r="B12" s="25">
        <v>1</v>
      </c>
      <c r="C12" s="25">
        <v>9</v>
      </c>
      <c r="D12" s="25">
        <v>72</v>
      </c>
      <c r="E12" s="26">
        <v>0.45</v>
      </c>
    </row>
    <row r="13" spans="1:5" x14ac:dyDescent="0.25">
      <c r="A13" s="24" t="s">
        <v>70</v>
      </c>
      <c r="B13" s="25">
        <v>1</v>
      </c>
      <c r="C13" s="25">
        <v>9</v>
      </c>
      <c r="D13" s="25">
        <v>81</v>
      </c>
      <c r="E13" s="26">
        <v>0.45</v>
      </c>
    </row>
    <row r="14" spans="1:5" x14ac:dyDescent="0.25">
      <c r="A14" s="24" t="s">
        <v>71</v>
      </c>
      <c r="B14" s="25">
        <v>1</v>
      </c>
      <c r="C14" s="25">
        <v>9</v>
      </c>
      <c r="D14" s="25">
        <v>90</v>
      </c>
      <c r="E14" s="26">
        <v>0.45</v>
      </c>
    </row>
    <row r="15" spans="1:5" x14ac:dyDescent="0.25">
      <c r="A15" s="24" t="s">
        <v>72</v>
      </c>
      <c r="B15" s="25">
        <v>1</v>
      </c>
      <c r="C15" s="25">
        <v>9</v>
      </c>
      <c r="D15" s="25">
        <v>99</v>
      </c>
      <c r="E15" s="26">
        <v>0.45</v>
      </c>
    </row>
    <row r="16" spans="1:5" x14ac:dyDescent="0.25">
      <c r="A16" s="24" t="s">
        <v>73</v>
      </c>
      <c r="B16" s="25">
        <v>1</v>
      </c>
      <c r="C16" s="25">
        <v>9</v>
      </c>
      <c r="D16" s="25">
        <v>108</v>
      </c>
      <c r="E16" s="26">
        <v>0.45</v>
      </c>
    </row>
    <row r="17" spans="1:5" x14ac:dyDescent="0.25">
      <c r="A17" s="24" t="s">
        <v>74</v>
      </c>
      <c r="B17" s="25">
        <v>1</v>
      </c>
      <c r="C17" s="25">
        <v>9</v>
      </c>
      <c r="D17" s="25">
        <v>117</v>
      </c>
      <c r="E17" s="26">
        <v>0.45</v>
      </c>
    </row>
    <row r="18" spans="1:5" x14ac:dyDescent="0.25">
      <c r="A18" s="24" t="s">
        <v>75</v>
      </c>
      <c r="B18" s="25">
        <v>1</v>
      </c>
      <c r="C18" s="25">
        <v>9</v>
      </c>
      <c r="D18" s="25">
        <v>126</v>
      </c>
      <c r="E18" s="26">
        <v>0.45</v>
      </c>
    </row>
    <row r="19" spans="1:5" x14ac:dyDescent="0.25">
      <c r="A19" s="24" t="s">
        <v>76</v>
      </c>
      <c r="B19" s="25">
        <v>1</v>
      </c>
      <c r="C19" s="25">
        <v>9</v>
      </c>
      <c r="D19" s="25">
        <v>135</v>
      </c>
      <c r="E19" s="26">
        <v>0.45</v>
      </c>
    </row>
    <row r="20" spans="1:5" x14ac:dyDescent="0.25">
      <c r="A20" s="24" t="s">
        <v>77</v>
      </c>
      <c r="B20" s="25">
        <v>1</v>
      </c>
      <c r="C20" s="25">
        <v>9</v>
      </c>
      <c r="D20" s="25">
        <v>144</v>
      </c>
      <c r="E20" s="26">
        <v>0.45</v>
      </c>
    </row>
    <row r="21" spans="1:5" x14ac:dyDescent="0.25">
      <c r="A21" s="24" t="s">
        <v>78</v>
      </c>
      <c r="B21" s="25">
        <v>1</v>
      </c>
      <c r="C21" s="25">
        <v>9</v>
      </c>
      <c r="D21" s="25">
        <v>153</v>
      </c>
      <c r="E21" s="26">
        <v>0.45</v>
      </c>
    </row>
    <row r="22" spans="1:5" x14ac:dyDescent="0.25">
      <c r="A22" s="24" t="s">
        <v>79</v>
      </c>
      <c r="B22" s="25">
        <v>1</v>
      </c>
      <c r="C22" s="25">
        <v>9</v>
      </c>
      <c r="D22" s="25">
        <v>162</v>
      </c>
      <c r="E22" s="26">
        <v>0.45</v>
      </c>
    </row>
    <row r="23" spans="1:5" x14ac:dyDescent="0.25">
      <c r="A23" s="24" t="s">
        <v>80</v>
      </c>
      <c r="B23" s="25">
        <v>1</v>
      </c>
      <c r="C23" s="25">
        <v>9</v>
      </c>
      <c r="D23" s="25">
        <v>171</v>
      </c>
      <c r="E23" s="26">
        <v>0.45</v>
      </c>
    </row>
    <row r="24" spans="1:5" x14ac:dyDescent="0.25">
      <c r="A24" s="24" t="s">
        <v>81</v>
      </c>
      <c r="B24" s="25">
        <v>1</v>
      </c>
      <c r="C24" s="25">
        <v>9</v>
      </c>
      <c r="D24" s="25">
        <v>180</v>
      </c>
      <c r="E24" s="26">
        <v>0.45</v>
      </c>
    </row>
    <row r="25" spans="1:5" x14ac:dyDescent="0.25">
      <c r="A25" s="24" t="s">
        <v>82</v>
      </c>
      <c r="B25" s="25">
        <v>1</v>
      </c>
      <c r="C25" s="25">
        <v>9</v>
      </c>
      <c r="D25" s="25">
        <v>189</v>
      </c>
      <c r="E25" s="26">
        <v>0.45</v>
      </c>
    </row>
    <row r="26" spans="1:5" x14ac:dyDescent="0.25">
      <c r="A26" s="23" t="s">
        <v>83</v>
      </c>
      <c r="B26" s="25">
        <v>10</v>
      </c>
      <c r="C26" s="25">
        <v>96</v>
      </c>
      <c r="D26" s="25"/>
      <c r="E26" s="26">
        <v>0.48</v>
      </c>
    </row>
    <row r="27" spans="1:5" x14ac:dyDescent="0.25">
      <c r="A27" s="24" t="s">
        <v>84</v>
      </c>
      <c r="B27" s="25">
        <v>1</v>
      </c>
      <c r="C27" s="25">
        <v>9</v>
      </c>
      <c r="D27" s="25">
        <v>9</v>
      </c>
      <c r="E27" s="26">
        <v>0.45</v>
      </c>
    </row>
    <row r="28" spans="1:5" x14ac:dyDescent="0.25">
      <c r="A28" s="24" t="s">
        <v>85</v>
      </c>
      <c r="B28" s="25">
        <v>1</v>
      </c>
      <c r="C28" s="25">
        <v>9</v>
      </c>
      <c r="D28" s="25">
        <v>18</v>
      </c>
      <c r="E28" s="26">
        <v>0.45</v>
      </c>
    </row>
    <row r="29" spans="1:5" x14ac:dyDescent="0.25">
      <c r="A29" s="24" t="s">
        <v>86</v>
      </c>
      <c r="B29" s="25">
        <v>1</v>
      </c>
      <c r="C29" s="25">
        <v>9</v>
      </c>
      <c r="D29" s="25">
        <v>27</v>
      </c>
      <c r="E29" s="26">
        <v>0.45</v>
      </c>
    </row>
    <row r="30" spans="1:5" x14ac:dyDescent="0.25">
      <c r="A30" s="24" t="s">
        <v>87</v>
      </c>
      <c r="B30" s="25">
        <v>1</v>
      </c>
      <c r="C30" s="25">
        <v>9</v>
      </c>
      <c r="D30" s="25">
        <v>36</v>
      </c>
      <c r="E30" s="26">
        <v>0.45</v>
      </c>
    </row>
    <row r="31" spans="1:5" x14ac:dyDescent="0.25">
      <c r="A31" s="24" t="s">
        <v>88</v>
      </c>
      <c r="B31" s="25">
        <v>1</v>
      </c>
      <c r="C31" s="25">
        <v>10</v>
      </c>
      <c r="D31" s="25">
        <v>46</v>
      </c>
      <c r="E31" s="26">
        <v>0.5</v>
      </c>
    </row>
    <row r="32" spans="1:5" x14ac:dyDescent="0.25">
      <c r="A32" s="24" t="s">
        <v>89</v>
      </c>
      <c r="B32" s="25">
        <v>1</v>
      </c>
      <c r="C32" s="25">
        <v>10</v>
      </c>
      <c r="D32" s="25">
        <v>56</v>
      </c>
      <c r="E32" s="26">
        <v>0.5</v>
      </c>
    </row>
    <row r="33" spans="1:5" x14ac:dyDescent="0.25">
      <c r="A33" s="24" t="s">
        <v>90</v>
      </c>
      <c r="B33" s="25">
        <v>1</v>
      </c>
      <c r="C33" s="25">
        <v>10</v>
      </c>
      <c r="D33" s="25">
        <v>66</v>
      </c>
      <c r="E33" s="26">
        <v>0.5</v>
      </c>
    </row>
    <row r="34" spans="1:5" x14ac:dyDescent="0.25">
      <c r="A34" s="24" t="s">
        <v>91</v>
      </c>
      <c r="B34" s="25">
        <v>1</v>
      </c>
      <c r="C34" s="25">
        <v>10</v>
      </c>
      <c r="D34" s="25">
        <v>76</v>
      </c>
      <c r="E34" s="26">
        <v>0.5</v>
      </c>
    </row>
    <row r="35" spans="1:5" x14ac:dyDescent="0.25">
      <c r="A35" s="24" t="s">
        <v>92</v>
      </c>
      <c r="B35" s="25">
        <v>1</v>
      </c>
      <c r="C35" s="25">
        <v>10</v>
      </c>
      <c r="D35" s="25">
        <v>86</v>
      </c>
      <c r="E35" s="26">
        <v>0.5</v>
      </c>
    </row>
    <row r="36" spans="1:5" x14ac:dyDescent="0.25">
      <c r="A36" s="24" t="s">
        <v>93</v>
      </c>
      <c r="B36" s="25">
        <v>1</v>
      </c>
      <c r="C36" s="25">
        <v>10</v>
      </c>
      <c r="D36" s="25">
        <v>96</v>
      </c>
      <c r="E36" s="26">
        <v>0.5</v>
      </c>
    </row>
    <row r="37" spans="1:5" x14ac:dyDescent="0.25">
      <c r="A37" s="23" t="s">
        <v>94</v>
      </c>
      <c r="B37" s="25">
        <v>23</v>
      </c>
      <c r="C37" s="25">
        <v>236</v>
      </c>
      <c r="D37" s="25"/>
      <c r="E37" s="26">
        <v>0.51304347826086971</v>
      </c>
    </row>
    <row r="38" spans="1:5" x14ac:dyDescent="0.25">
      <c r="A38" s="24" t="s">
        <v>95</v>
      </c>
      <c r="B38" s="25">
        <v>1</v>
      </c>
      <c r="C38" s="25">
        <v>10</v>
      </c>
      <c r="D38" s="25">
        <v>10</v>
      </c>
      <c r="E38" s="26">
        <v>0.5</v>
      </c>
    </row>
    <row r="39" spans="1:5" x14ac:dyDescent="0.25">
      <c r="A39" s="24" t="s">
        <v>96</v>
      </c>
      <c r="B39" s="25">
        <v>1</v>
      </c>
      <c r="C39" s="25">
        <v>10</v>
      </c>
      <c r="D39" s="25">
        <v>20</v>
      </c>
      <c r="E39" s="26">
        <v>0.5</v>
      </c>
    </row>
    <row r="40" spans="1:5" x14ac:dyDescent="0.25">
      <c r="A40" s="24" t="s">
        <v>97</v>
      </c>
      <c r="B40" s="25">
        <v>1</v>
      </c>
      <c r="C40" s="25">
        <v>10</v>
      </c>
      <c r="D40" s="25">
        <v>30</v>
      </c>
      <c r="E40" s="26">
        <v>0.5</v>
      </c>
    </row>
    <row r="41" spans="1:5" x14ac:dyDescent="0.25">
      <c r="A41" s="24" t="s">
        <v>98</v>
      </c>
      <c r="B41" s="25">
        <v>1</v>
      </c>
      <c r="C41" s="25">
        <v>10</v>
      </c>
      <c r="D41" s="25">
        <v>40</v>
      </c>
      <c r="E41" s="26">
        <v>0.5</v>
      </c>
    </row>
    <row r="42" spans="1:5" x14ac:dyDescent="0.25">
      <c r="A42" s="24" t="s">
        <v>99</v>
      </c>
      <c r="B42" s="25">
        <v>1</v>
      </c>
      <c r="C42" s="25">
        <v>10</v>
      </c>
      <c r="D42" s="25">
        <v>50</v>
      </c>
      <c r="E42" s="26">
        <v>0.5</v>
      </c>
    </row>
    <row r="43" spans="1:5" x14ac:dyDescent="0.25">
      <c r="A43" s="24" t="s">
        <v>100</v>
      </c>
      <c r="B43" s="25">
        <v>1</v>
      </c>
      <c r="C43" s="25">
        <v>10</v>
      </c>
      <c r="D43" s="25">
        <v>60</v>
      </c>
      <c r="E43" s="26">
        <v>0.5</v>
      </c>
    </row>
    <row r="44" spans="1:5" x14ac:dyDescent="0.25">
      <c r="A44" s="24" t="s">
        <v>101</v>
      </c>
      <c r="B44" s="25">
        <v>1</v>
      </c>
      <c r="C44" s="25">
        <v>10</v>
      </c>
      <c r="D44" s="25">
        <v>70</v>
      </c>
      <c r="E44" s="26">
        <v>0.5</v>
      </c>
    </row>
    <row r="45" spans="1:5" x14ac:dyDescent="0.25">
      <c r="A45" s="24" t="s">
        <v>102</v>
      </c>
      <c r="B45" s="25">
        <v>1</v>
      </c>
      <c r="C45" s="25">
        <v>10</v>
      </c>
      <c r="D45" s="25">
        <v>80</v>
      </c>
      <c r="E45" s="26">
        <v>0.5</v>
      </c>
    </row>
    <row r="46" spans="1:5" x14ac:dyDescent="0.25">
      <c r="A46" s="24" t="s">
        <v>103</v>
      </c>
      <c r="B46" s="25">
        <v>1</v>
      </c>
      <c r="C46" s="25">
        <v>10</v>
      </c>
      <c r="D46" s="25">
        <v>90</v>
      </c>
      <c r="E46" s="26">
        <v>0.5</v>
      </c>
    </row>
    <row r="47" spans="1:5" x14ac:dyDescent="0.25">
      <c r="A47" s="24" t="s">
        <v>104</v>
      </c>
      <c r="B47" s="25">
        <v>1</v>
      </c>
      <c r="C47" s="25">
        <v>10</v>
      </c>
      <c r="D47" s="25">
        <v>100</v>
      </c>
      <c r="E47" s="26">
        <v>0.5</v>
      </c>
    </row>
    <row r="48" spans="1:5" x14ac:dyDescent="0.25">
      <c r="A48" s="24" t="s">
        <v>105</v>
      </c>
      <c r="B48" s="25">
        <v>1</v>
      </c>
      <c r="C48" s="25">
        <v>10</v>
      </c>
      <c r="D48" s="25">
        <v>110</v>
      </c>
      <c r="E48" s="26">
        <v>0.5</v>
      </c>
    </row>
    <row r="49" spans="1:5" x14ac:dyDescent="0.25">
      <c r="A49" s="24" t="s">
        <v>106</v>
      </c>
      <c r="B49" s="25">
        <v>1</v>
      </c>
      <c r="C49" s="25">
        <v>10</v>
      </c>
      <c r="D49" s="25">
        <v>120</v>
      </c>
      <c r="E49" s="26">
        <v>0.5</v>
      </c>
    </row>
    <row r="50" spans="1:5" x14ac:dyDescent="0.25">
      <c r="A50" s="24" t="s">
        <v>107</v>
      </c>
      <c r="B50" s="25">
        <v>1</v>
      </c>
      <c r="C50" s="25">
        <v>10</v>
      </c>
      <c r="D50" s="25">
        <v>130</v>
      </c>
      <c r="E50" s="26">
        <v>0.5</v>
      </c>
    </row>
    <row r="51" spans="1:5" x14ac:dyDescent="0.25">
      <c r="A51" s="24" t="s">
        <v>108</v>
      </c>
      <c r="B51" s="25">
        <v>1</v>
      </c>
      <c r="C51" s="25">
        <v>10</v>
      </c>
      <c r="D51" s="25">
        <v>140</v>
      </c>
      <c r="E51" s="26">
        <v>0.5</v>
      </c>
    </row>
    <row r="52" spans="1:5" x14ac:dyDescent="0.25">
      <c r="A52" s="24" t="s">
        <v>109</v>
      </c>
      <c r="B52" s="25">
        <v>1</v>
      </c>
      <c r="C52" s="25">
        <v>10</v>
      </c>
      <c r="D52" s="25">
        <v>150</v>
      </c>
      <c r="E52" s="26">
        <v>0.5</v>
      </c>
    </row>
    <row r="53" spans="1:5" x14ac:dyDescent="0.25">
      <c r="A53" s="24" t="s">
        <v>110</v>
      </c>
      <c r="B53" s="25">
        <v>1</v>
      </c>
      <c r="C53" s="25">
        <v>10</v>
      </c>
      <c r="D53" s="25">
        <v>160</v>
      </c>
      <c r="E53" s="26">
        <v>0.5</v>
      </c>
    </row>
    <row r="54" spans="1:5" x14ac:dyDescent="0.25">
      <c r="A54" s="24" t="s">
        <v>111</v>
      </c>
      <c r="B54" s="25">
        <v>1</v>
      </c>
      <c r="C54" s="25">
        <v>10</v>
      </c>
      <c r="D54" s="25">
        <v>170</v>
      </c>
      <c r="E54" s="26">
        <v>0.5</v>
      </c>
    </row>
    <row r="55" spans="1:5" x14ac:dyDescent="0.25">
      <c r="A55" s="24" t="s">
        <v>112</v>
      </c>
      <c r="B55" s="25">
        <v>1</v>
      </c>
      <c r="C55" s="25">
        <v>11</v>
      </c>
      <c r="D55" s="25">
        <v>181</v>
      </c>
      <c r="E55" s="26">
        <v>0.55000000000000004</v>
      </c>
    </row>
    <row r="56" spans="1:5" x14ac:dyDescent="0.25">
      <c r="A56" s="24" t="s">
        <v>113</v>
      </c>
      <c r="B56" s="25">
        <v>1</v>
      </c>
      <c r="C56" s="25">
        <v>11</v>
      </c>
      <c r="D56" s="25">
        <v>192</v>
      </c>
      <c r="E56" s="26">
        <v>0.55000000000000004</v>
      </c>
    </row>
    <row r="57" spans="1:5" x14ac:dyDescent="0.25">
      <c r="A57" s="24" t="s">
        <v>114</v>
      </c>
      <c r="B57" s="25">
        <v>1</v>
      </c>
      <c r="C57" s="25">
        <v>11</v>
      </c>
      <c r="D57" s="25">
        <v>203</v>
      </c>
      <c r="E57" s="26">
        <v>0.55000000000000004</v>
      </c>
    </row>
    <row r="58" spans="1:5" x14ac:dyDescent="0.25">
      <c r="A58" s="24" t="s">
        <v>115</v>
      </c>
      <c r="B58" s="25">
        <v>1</v>
      </c>
      <c r="C58" s="25">
        <v>11</v>
      </c>
      <c r="D58" s="25">
        <v>214</v>
      </c>
      <c r="E58" s="26">
        <v>0.55000000000000004</v>
      </c>
    </row>
    <row r="59" spans="1:5" x14ac:dyDescent="0.25">
      <c r="A59" s="24" t="s">
        <v>116</v>
      </c>
      <c r="B59" s="25">
        <v>1</v>
      </c>
      <c r="C59" s="25">
        <v>11</v>
      </c>
      <c r="D59" s="25">
        <v>225</v>
      </c>
      <c r="E59" s="26">
        <v>0.55000000000000004</v>
      </c>
    </row>
    <row r="60" spans="1:5" x14ac:dyDescent="0.25">
      <c r="A60" s="24" t="s">
        <v>117</v>
      </c>
      <c r="B60" s="25">
        <v>1</v>
      </c>
      <c r="C60" s="25">
        <v>11</v>
      </c>
      <c r="D60" s="25">
        <v>236</v>
      </c>
      <c r="E60" s="26">
        <v>0.55000000000000004</v>
      </c>
    </row>
    <row r="61" spans="1:5" x14ac:dyDescent="0.25">
      <c r="A61" s="23" t="s">
        <v>118</v>
      </c>
      <c r="B61" s="25">
        <v>11</v>
      </c>
      <c r="C61" s="25">
        <v>115</v>
      </c>
      <c r="D61" s="25"/>
      <c r="E61" s="26">
        <v>0.52272727272727271</v>
      </c>
    </row>
    <row r="62" spans="1:5" x14ac:dyDescent="0.25">
      <c r="A62" s="24" t="s">
        <v>119</v>
      </c>
      <c r="B62" s="25">
        <v>1</v>
      </c>
      <c r="C62" s="25">
        <v>11</v>
      </c>
      <c r="D62" s="25">
        <v>11</v>
      </c>
      <c r="E62" s="26">
        <v>0.55000000000000004</v>
      </c>
    </row>
    <row r="63" spans="1:5" x14ac:dyDescent="0.25">
      <c r="A63" s="24" t="s">
        <v>120</v>
      </c>
      <c r="B63" s="25">
        <v>1</v>
      </c>
      <c r="C63" s="25">
        <v>11</v>
      </c>
      <c r="D63" s="25">
        <v>22</v>
      </c>
      <c r="E63" s="26">
        <v>0.55000000000000004</v>
      </c>
    </row>
    <row r="64" spans="1:5" x14ac:dyDescent="0.25">
      <c r="A64" s="24" t="s">
        <v>121</v>
      </c>
      <c r="B64" s="25">
        <v>1</v>
      </c>
      <c r="C64" s="25">
        <v>11</v>
      </c>
      <c r="D64" s="25">
        <v>33</v>
      </c>
      <c r="E64" s="26">
        <v>0.55000000000000004</v>
      </c>
    </row>
    <row r="65" spans="1:5" x14ac:dyDescent="0.25">
      <c r="A65" s="24" t="s">
        <v>122</v>
      </c>
      <c r="B65" s="25">
        <v>1</v>
      </c>
      <c r="C65" s="25">
        <v>11</v>
      </c>
      <c r="D65" s="25">
        <v>44</v>
      </c>
      <c r="E65" s="26">
        <v>0.55000000000000004</v>
      </c>
    </row>
    <row r="66" spans="1:5" x14ac:dyDescent="0.25">
      <c r="A66" s="24" t="s">
        <v>123</v>
      </c>
      <c r="B66" s="25">
        <v>1</v>
      </c>
      <c r="C66" s="25">
        <v>11</v>
      </c>
      <c r="D66" s="25">
        <v>55</v>
      </c>
      <c r="E66" s="26">
        <v>0.55000000000000004</v>
      </c>
    </row>
    <row r="67" spans="1:5" x14ac:dyDescent="0.25">
      <c r="A67" s="24" t="s">
        <v>124</v>
      </c>
      <c r="B67" s="25">
        <v>1</v>
      </c>
      <c r="C67" s="25">
        <v>10</v>
      </c>
      <c r="D67" s="25">
        <v>65</v>
      </c>
      <c r="E67" s="26">
        <v>0.5</v>
      </c>
    </row>
    <row r="68" spans="1:5" x14ac:dyDescent="0.25">
      <c r="A68" s="24" t="s">
        <v>125</v>
      </c>
      <c r="B68" s="25">
        <v>1</v>
      </c>
      <c r="C68" s="25">
        <v>10</v>
      </c>
      <c r="D68" s="25">
        <v>75</v>
      </c>
      <c r="E68" s="26">
        <v>0.5</v>
      </c>
    </row>
    <row r="69" spans="1:5" x14ac:dyDescent="0.25">
      <c r="A69" s="24" t="s">
        <v>126</v>
      </c>
      <c r="B69" s="25">
        <v>1</v>
      </c>
      <c r="C69" s="25">
        <v>10</v>
      </c>
      <c r="D69" s="25">
        <v>85</v>
      </c>
      <c r="E69" s="26">
        <v>0.5</v>
      </c>
    </row>
    <row r="70" spans="1:5" x14ac:dyDescent="0.25">
      <c r="A70" s="24" t="s">
        <v>127</v>
      </c>
      <c r="B70" s="25">
        <v>1</v>
      </c>
      <c r="C70" s="25">
        <v>10</v>
      </c>
      <c r="D70" s="25">
        <v>95</v>
      </c>
      <c r="E70" s="26">
        <v>0.5</v>
      </c>
    </row>
    <row r="71" spans="1:5" x14ac:dyDescent="0.25">
      <c r="A71" s="24" t="s">
        <v>128</v>
      </c>
      <c r="B71" s="25">
        <v>1</v>
      </c>
      <c r="C71" s="25">
        <v>10</v>
      </c>
      <c r="D71" s="25">
        <v>105</v>
      </c>
      <c r="E71" s="26">
        <v>0.5</v>
      </c>
    </row>
    <row r="72" spans="1:5" x14ac:dyDescent="0.25">
      <c r="A72" s="24" t="s">
        <v>129</v>
      </c>
      <c r="B72" s="25">
        <v>1</v>
      </c>
      <c r="C72" s="25">
        <v>10</v>
      </c>
      <c r="D72" s="25">
        <v>115</v>
      </c>
      <c r="E72" s="26">
        <v>0.5</v>
      </c>
    </row>
    <row r="73" spans="1:5" x14ac:dyDescent="0.25">
      <c r="A73" s="23" t="s">
        <v>130</v>
      </c>
      <c r="B73" s="25">
        <v>20</v>
      </c>
      <c r="C73" s="25">
        <v>204</v>
      </c>
      <c r="D73" s="25"/>
      <c r="E73" s="26">
        <v>0.51000000000000012</v>
      </c>
    </row>
    <row r="74" spans="1:5" x14ac:dyDescent="0.25">
      <c r="A74" s="24" t="s">
        <v>131</v>
      </c>
      <c r="B74" s="25">
        <v>1</v>
      </c>
      <c r="C74" s="25">
        <v>10</v>
      </c>
      <c r="D74" s="25">
        <v>10</v>
      </c>
      <c r="E74" s="26">
        <v>0.5</v>
      </c>
    </row>
    <row r="75" spans="1:5" x14ac:dyDescent="0.25">
      <c r="A75" s="24" t="s">
        <v>132</v>
      </c>
      <c r="B75" s="25">
        <v>1</v>
      </c>
      <c r="C75" s="25">
        <v>10</v>
      </c>
      <c r="D75" s="25">
        <v>20</v>
      </c>
      <c r="E75" s="26">
        <v>0.5</v>
      </c>
    </row>
    <row r="76" spans="1:5" x14ac:dyDescent="0.25">
      <c r="A76" s="24" t="s">
        <v>133</v>
      </c>
      <c r="B76" s="25">
        <v>1</v>
      </c>
      <c r="C76" s="25">
        <v>10</v>
      </c>
      <c r="D76" s="25">
        <v>30</v>
      </c>
      <c r="E76" s="26">
        <v>0.5</v>
      </c>
    </row>
    <row r="77" spans="1:5" x14ac:dyDescent="0.25">
      <c r="A77" s="24" t="s">
        <v>134</v>
      </c>
      <c r="B77" s="25">
        <v>1</v>
      </c>
      <c r="C77" s="25">
        <v>10</v>
      </c>
      <c r="D77" s="25">
        <v>40</v>
      </c>
      <c r="E77" s="26">
        <v>0.5</v>
      </c>
    </row>
    <row r="78" spans="1:5" x14ac:dyDescent="0.25">
      <c r="A78" s="24" t="s">
        <v>135</v>
      </c>
      <c r="B78" s="25">
        <v>1</v>
      </c>
      <c r="C78" s="25">
        <v>10</v>
      </c>
      <c r="D78" s="25">
        <v>50</v>
      </c>
      <c r="E78" s="26">
        <v>0.5</v>
      </c>
    </row>
    <row r="79" spans="1:5" x14ac:dyDescent="0.25">
      <c r="A79" s="24" t="s">
        <v>136</v>
      </c>
      <c r="B79" s="25">
        <v>1</v>
      </c>
      <c r="C79" s="25">
        <v>10</v>
      </c>
      <c r="D79" s="25">
        <v>60</v>
      </c>
      <c r="E79" s="26">
        <v>0.5</v>
      </c>
    </row>
    <row r="80" spans="1:5" x14ac:dyDescent="0.25">
      <c r="A80" s="24" t="s">
        <v>137</v>
      </c>
      <c r="B80" s="25">
        <v>1</v>
      </c>
      <c r="C80" s="25">
        <v>10</v>
      </c>
      <c r="D80" s="25">
        <v>70</v>
      </c>
      <c r="E80" s="26">
        <v>0.5</v>
      </c>
    </row>
    <row r="81" spans="1:5" x14ac:dyDescent="0.25">
      <c r="A81" s="24" t="s">
        <v>138</v>
      </c>
      <c r="B81" s="25">
        <v>1</v>
      </c>
      <c r="C81" s="25">
        <v>10</v>
      </c>
      <c r="D81" s="25">
        <v>80</v>
      </c>
      <c r="E81" s="26">
        <v>0.5</v>
      </c>
    </row>
    <row r="82" spans="1:5" x14ac:dyDescent="0.25">
      <c r="A82" s="24" t="s">
        <v>139</v>
      </c>
      <c r="B82" s="25">
        <v>1</v>
      </c>
      <c r="C82" s="25">
        <v>10</v>
      </c>
      <c r="D82" s="25">
        <v>90</v>
      </c>
      <c r="E82" s="26">
        <v>0.5</v>
      </c>
    </row>
    <row r="83" spans="1:5" x14ac:dyDescent="0.25">
      <c r="A83" s="24" t="s">
        <v>140</v>
      </c>
      <c r="B83" s="25">
        <v>1</v>
      </c>
      <c r="C83" s="25">
        <v>10</v>
      </c>
      <c r="D83" s="25">
        <v>100</v>
      </c>
      <c r="E83" s="26">
        <v>0.5</v>
      </c>
    </row>
    <row r="84" spans="1:5" x14ac:dyDescent="0.25">
      <c r="A84" s="24" t="s">
        <v>141</v>
      </c>
      <c r="B84" s="25">
        <v>1</v>
      </c>
      <c r="C84" s="25">
        <v>10</v>
      </c>
      <c r="D84" s="25">
        <v>110</v>
      </c>
      <c r="E84" s="26">
        <v>0.5</v>
      </c>
    </row>
    <row r="85" spans="1:5" x14ac:dyDescent="0.25">
      <c r="A85" s="24" t="s">
        <v>142</v>
      </c>
      <c r="B85" s="25">
        <v>1</v>
      </c>
      <c r="C85" s="25">
        <v>10</v>
      </c>
      <c r="D85" s="25">
        <v>120</v>
      </c>
      <c r="E85" s="26">
        <v>0.5</v>
      </c>
    </row>
    <row r="86" spans="1:5" x14ac:dyDescent="0.25">
      <c r="A86" s="24" t="s">
        <v>143</v>
      </c>
      <c r="B86" s="25">
        <v>1</v>
      </c>
      <c r="C86" s="25">
        <v>10</v>
      </c>
      <c r="D86" s="25">
        <v>130</v>
      </c>
      <c r="E86" s="26">
        <v>0.5</v>
      </c>
    </row>
    <row r="87" spans="1:5" x14ac:dyDescent="0.25">
      <c r="A87" s="24" t="s">
        <v>144</v>
      </c>
      <c r="B87" s="25">
        <v>1</v>
      </c>
      <c r="C87" s="25">
        <v>10</v>
      </c>
      <c r="D87" s="25">
        <v>140</v>
      </c>
      <c r="E87" s="26">
        <v>0.5</v>
      </c>
    </row>
    <row r="88" spans="1:5" x14ac:dyDescent="0.25">
      <c r="A88" s="24" t="s">
        <v>145</v>
      </c>
      <c r="B88" s="25">
        <v>1</v>
      </c>
      <c r="C88" s="25">
        <v>10</v>
      </c>
      <c r="D88" s="25">
        <v>150</v>
      </c>
      <c r="E88" s="26">
        <v>0.5</v>
      </c>
    </row>
    <row r="89" spans="1:5" x14ac:dyDescent="0.25">
      <c r="A89" s="24" t="s">
        <v>146</v>
      </c>
      <c r="B89" s="25">
        <v>1</v>
      </c>
      <c r="C89" s="25">
        <v>10</v>
      </c>
      <c r="D89" s="25">
        <v>160</v>
      </c>
      <c r="E89" s="26">
        <v>0.5</v>
      </c>
    </row>
    <row r="90" spans="1:5" x14ac:dyDescent="0.25">
      <c r="A90" s="24" t="s">
        <v>147</v>
      </c>
      <c r="B90" s="25">
        <v>1</v>
      </c>
      <c r="C90" s="25">
        <v>11</v>
      </c>
      <c r="D90" s="25">
        <v>171</v>
      </c>
      <c r="E90" s="26">
        <v>0.55000000000000004</v>
      </c>
    </row>
    <row r="91" spans="1:5" x14ac:dyDescent="0.25">
      <c r="A91" s="24" t="s">
        <v>148</v>
      </c>
      <c r="B91" s="25">
        <v>1</v>
      </c>
      <c r="C91" s="25">
        <v>11</v>
      </c>
      <c r="D91" s="25">
        <v>182</v>
      </c>
      <c r="E91" s="26">
        <v>0.55000000000000004</v>
      </c>
    </row>
    <row r="92" spans="1:5" x14ac:dyDescent="0.25">
      <c r="A92" s="24" t="s">
        <v>149</v>
      </c>
      <c r="B92" s="25">
        <v>1</v>
      </c>
      <c r="C92" s="25">
        <v>11</v>
      </c>
      <c r="D92" s="25">
        <v>193</v>
      </c>
      <c r="E92" s="26">
        <v>0.55000000000000004</v>
      </c>
    </row>
    <row r="93" spans="1:5" x14ac:dyDescent="0.25">
      <c r="A93" s="24" t="s">
        <v>150</v>
      </c>
      <c r="B93" s="25">
        <v>1</v>
      </c>
      <c r="C93" s="25">
        <v>11</v>
      </c>
      <c r="D93" s="25">
        <v>204</v>
      </c>
      <c r="E93" s="26">
        <v>0.55000000000000004</v>
      </c>
    </row>
    <row r="94" spans="1:5" x14ac:dyDescent="0.25">
      <c r="A94" s="23" t="s">
        <v>151</v>
      </c>
      <c r="B94" s="25">
        <v>21</v>
      </c>
      <c r="C94" s="25">
        <v>231</v>
      </c>
      <c r="D94" s="25"/>
      <c r="E94" s="26">
        <v>0.55000000000000016</v>
      </c>
    </row>
    <row r="95" spans="1:5" x14ac:dyDescent="0.25">
      <c r="A95" s="24" t="s">
        <v>152</v>
      </c>
      <c r="B95" s="25">
        <v>1</v>
      </c>
      <c r="C95" s="25">
        <v>11</v>
      </c>
      <c r="D95" s="25">
        <v>11</v>
      </c>
      <c r="E95" s="26">
        <v>0.55000000000000004</v>
      </c>
    </row>
    <row r="96" spans="1:5" x14ac:dyDescent="0.25">
      <c r="A96" s="24" t="s">
        <v>153</v>
      </c>
      <c r="B96" s="25">
        <v>1</v>
      </c>
      <c r="C96" s="25">
        <v>11</v>
      </c>
      <c r="D96" s="25">
        <v>22</v>
      </c>
      <c r="E96" s="26">
        <v>0.55000000000000004</v>
      </c>
    </row>
    <row r="97" spans="1:5" x14ac:dyDescent="0.25">
      <c r="A97" s="24" t="s">
        <v>154</v>
      </c>
      <c r="B97" s="25">
        <v>1</v>
      </c>
      <c r="C97" s="25">
        <v>11</v>
      </c>
      <c r="D97" s="25">
        <v>33</v>
      </c>
      <c r="E97" s="26">
        <v>0.55000000000000004</v>
      </c>
    </row>
    <row r="98" spans="1:5" x14ac:dyDescent="0.25">
      <c r="A98" s="24" t="s">
        <v>155</v>
      </c>
      <c r="B98" s="25">
        <v>1</v>
      </c>
      <c r="C98" s="25">
        <v>11</v>
      </c>
      <c r="D98" s="25">
        <v>44</v>
      </c>
      <c r="E98" s="26">
        <v>0.55000000000000004</v>
      </c>
    </row>
    <row r="99" spans="1:5" x14ac:dyDescent="0.25">
      <c r="A99" s="24" t="s">
        <v>156</v>
      </c>
      <c r="B99" s="25">
        <v>1</v>
      </c>
      <c r="C99" s="25">
        <v>11</v>
      </c>
      <c r="D99" s="25">
        <v>55</v>
      </c>
      <c r="E99" s="26">
        <v>0.55000000000000004</v>
      </c>
    </row>
    <row r="100" spans="1:5" x14ac:dyDescent="0.25">
      <c r="A100" s="24" t="s">
        <v>157</v>
      </c>
      <c r="B100" s="25">
        <v>1</v>
      </c>
      <c r="C100" s="25">
        <v>11</v>
      </c>
      <c r="D100" s="25">
        <v>66</v>
      </c>
      <c r="E100" s="26">
        <v>0.55000000000000004</v>
      </c>
    </row>
    <row r="101" spans="1:5" x14ac:dyDescent="0.25">
      <c r="A101" s="24" t="s">
        <v>158</v>
      </c>
      <c r="B101" s="25">
        <v>1</v>
      </c>
      <c r="C101" s="25">
        <v>11</v>
      </c>
      <c r="D101" s="25">
        <v>77</v>
      </c>
      <c r="E101" s="26">
        <v>0.55000000000000004</v>
      </c>
    </row>
    <row r="102" spans="1:5" x14ac:dyDescent="0.25">
      <c r="A102" s="24" t="s">
        <v>159</v>
      </c>
      <c r="B102" s="25">
        <v>1</v>
      </c>
      <c r="C102" s="25">
        <v>11</v>
      </c>
      <c r="D102" s="25">
        <v>88</v>
      </c>
      <c r="E102" s="26">
        <v>0.55000000000000004</v>
      </c>
    </row>
    <row r="103" spans="1:5" x14ac:dyDescent="0.25">
      <c r="A103" s="24" t="s">
        <v>160</v>
      </c>
      <c r="B103" s="25">
        <v>1</v>
      </c>
      <c r="C103" s="25">
        <v>11</v>
      </c>
      <c r="D103" s="25">
        <v>99</v>
      </c>
      <c r="E103" s="26">
        <v>0.55000000000000004</v>
      </c>
    </row>
    <row r="104" spans="1:5" x14ac:dyDescent="0.25">
      <c r="A104" s="24" t="s">
        <v>161</v>
      </c>
      <c r="B104" s="25">
        <v>1</v>
      </c>
      <c r="C104" s="25">
        <v>11</v>
      </c>
      <c r="D104" s="25">
        <v>110</v>
      </c>
      <c r="E104" s="26">
        <v>0.55000000000000004</v>
      </c>
    </row>
    <row r="105" spans="1:5" x14ac:dyDescent="0.25">
      <c r="A105" s="24" t="s">
        <v>162</v>
      </c>
      <c r="B105" s="25">
        <v>1</v>
      </c>
      <c r="C105" s="25">
        <v>11</v>
      </c>
      <c r="D105" s="25">
        <v>121</v>
      </c>
      <c r="E105" s="26">
        <v>0.55000000000000004</v>
      </c>
    </row>
    <row r="106" spans="1:5" x14ac:dyDescent="0.25">
      <c r="A106" s="24" t="s">
        <v>163</v>
      </c>
      <c r="B106" s="25">
        <v>1</v>
      </c>
      <c r="C106" s="25">
        <v>11</v>
      </c>
      <c r="D106" s="25">
        <v>132</v>
      </c>
      <c r="E106" s="26">
        <v>0.55000000000000004</v>
      </c>
    </row>
    <row r="107" spans="1:5" x14ac:dyDescent="0.25">
      <c r="A107" s="24" t="s">
        <v>164</v>
      </c>
      <c r="B107" s="25">
        <v>1</v>
      </c>
      <c r="C107" s="25">
        <v>11</v>
      </c>
      <c r="D107" s="25">
        <v>143</v>
      </c>
      <c r="E107" s="26">
        <v>0.55000000000000004</v>
      </c>
    </row>
    <row r="108" spans="1:5" x14ac:dyDescent="0.25">
      <c r="A108" s="24" t="s">
        <v>165</v>
      </c>
      <c r="B108" s="25">
        <v>1</v>
      </c>
      <c r="C108" s="25">
        <v>11</v>
      </c>
      <c r="D108" s="25">
        <v>154</v>
      </c>
      <c r="E108" s="26">
        <v>0.55000000000000004</v>
      </c>
    </row>
    <row r="109" spans="1:5" x14ac:dyDescent="0.25">
      <c r="A109" s="24" t="s">
        <v>166</v>
      </c>
      <c r="B109" s="25">
        <v>1</v>
      </c>
      <c r="C109" s="25">
        <v>11</v>
      </c>
      <c r="D109" s="25">
        <v>165</v>
      </c>
      <c r="E109" s="26">
        <v>0.55000000000000004</v>
      </c>
    </row>
    <row r="110" spans="1:5" x14ac:dyDescent="0.25">
      <c r="A110" s="24" t="s">
        <v>167</v>
      </c>
      <c r="B110" s="25">
        <v>1</v>
      </c>
      <c r="C110" s="25">
        <v>11</v>
      </c>
      <c r="D110" s="25">
        <v>176</v>
      </c>
      <c r="E110" s="26">
        <v>0.55000000000000004</v>
      </c>
    </row>
    <row r="111" spans="1:5" x14ac:dyDescent="0.25">
      <c r="A111" s="24" t="s">
        <v>168</v>
      </c>
      <c r="B111" s="25">
        <v>1</v>
      </c>
      <c r="C111" s="25">
        <v>11</v>
      </c>
      <c r="D111" s="25">
        <v>187</v>
      </c>
      <c r="E111" s="26">
        <v>0.55000000000000004</v>
      </c>
    </row>
    <row r="112" spans="1:5" x14ac:dyDescent="0.25">
      <c r="A112" s="24" t="s">
        <v>169</v>
      </c>
      <c r="B112" s="25">
        <v>1</v>
      </c>
      <c r="C112" s="25">
        <v>11</v>
      </c>
      <c r="D112" s="25">
        <v>198</v>
      </c>
      <c r="E112" s="26">
        <v>0.55000000000000004</v>
      </c>
    </row>
    <row r="113" spans="1:5" x14ac:dyDescent="0.25">
      <c r="A113" s="24" t="s">
        <v>170</v>
      </c>
      <c r="B113" s="25">
        <v>1</v>
      </c>
      <c r="C113" s="25">
        <v>11</v>
      </c>
      <c r="D113" s="25">
        <v>209</v>
      </c>
      <c r="E113" s="26">
        <v>0.55000000000000004</v>
      </c>
    </row>
    <row r="114" spans="1:5" x14ac:dyDescent="0.25">
      <c r="A114" s="24" t="s">
        <v>171</v>
      </c>
      <c r="B114" s="25">
        <v>1</v>
      </c>
      <c r="C114" s="25">
        <v>11</v>
      </c>
      <c r="D114" s="25">
        <v>220</v>
      </c>
      <c r="E114" s="26">
        <v>0.55000000000000004</v>
      </c>
    </row>
    <row r="115" spans="1:5" x14ac:dyDescent="0.25">
      <c r="A115" s="24" t="s">
        <v>172</v>
      </c>
      <c r="B115" s="25">
        <v>1</v>
      </c>
      <c r="C115" s="25">
        <v>11</v>
      </c>
      <c r="D115" s="25">
        <v>231</v>
      </c>
      <c r="E115" s="26">
        <v>0.55000000000000004</v>
      </c>
    </row>
    <row r="116" spans="1:5" x14ac:dyDescent="0.25">
      <c r="A116" s="23" t="s">
        <v>173</v>
      </c>
      <c r="B116" s="25">
        <v>20</v>
      </c>
      <c r="C116" s="25">
        <v>180</v>
      </c>
      <c r="D116" s="25"/>
      <c r="E116" s="26">
        <v>0.45</v>
      </c>
    </row>
    <row r="117" spans="1:5" x14ac:dyDescent="0.25">
      <c r="A117" s="24" t="s">
        <v>174</v>
      </c>
      <c r="B117" s="25">
        <v>1</v>
      </c>
      <c r="C117" s="25">
        <v>9</v>
      </c>
      <c r="D117" s="25">
        <v>9</v>
      </c>
      <c r="E117" s="26">
        <v>0.45</v>
      </c>
    </row>
    <row r="118" spans="1:5" x14ac:dyDescent="0.25">
      <c r="A118" s="24" t="s">
        <v>175</v>
      </c>
      <c r="B118" s="25">
        <v>1</v>
      </c>
      <c r="C118" s="25">
        <v>9</v>
      </c>
      <c r="D118" s="25">
        <v>18</v>
      </c>
      <c r="E118" s="26">
        <v>0.45</v>
      </c>
    </row>
    <row r="119" spans="1:5" x14ac:dyDescent="0.25">
      <c r="A119" s="24" t="s">
        <v>176</v>
      </c>
      <c r="B119" s="25">
        <v>1</v>
      </c>
      <c r="C119" s="25">
        <v>9</v>
      </c>
      <c r="D119" s="25">
        <v>27</v>
      </c>
      <c r="E119" s="26">
        <v>0.45</v>
      </c>
    </row>
    <row r="120" spans="1:5" x14ac:dyDescent="0.25">
      <c r="A120" s="24" t="s">
        <v>177</v>
      </c>
      <c r="B120" s="25">
        <v>1</v>
      </c>
      <c r="C120" s="25">
        <v>9</v>
      </c>
      <c r="D120" s="25">
        <v>36</v>
      </c>
      <c r="E120" s="26">
        <v>0.45</v>
      </c>
    </row>
    <row r="121" spans="1:5" x14ac:dyDescent="0.25">
      <c r="A121" s="24" t="s">
        <v>178</v>
      </c>
      <c r="B121" s="25">
        <v>1</v>
      </c>
      <c r="C121" s="25">
        <v>9</v>
      </c>
      <c r="D121" s="25">
        <v>45</v>
      </c>
      <c r="E121" s="26">
        <v>0.45</v>
      </c>
    </row>
    <row r="122" spans="1:5" x14ac:dyDescent="0.25">
      <c r="A122" s="24" t="s">
        <v>179</v>
      </c>
      <c r="B122" s="25">
        <v>1</v>
      </c>
      <c r="C122" s="25">
        <v>9</v>
      </c>
      <c r="D122" s="25">
        <v>54</v>
      </c>
      <c r="E122" s="26">
        <v>0.45</v>
      </c>
    </row>
    <row r="123" spans="1:5" x14ac:dyDescent="0.25">
      <c r="A123" s="24" t="s">
        <v>180</v>
      </c>
      <c r="B123" s="25">
        <v>1</v>
      </c>
      <c r="C123" s="25">
        <v>9</v>
      </c>
      <c r="D123" s="25">
        <v>63</v>
      </c>
      <c r="E123" s="26">
        <v>0.45</v>
      </c>
    </row>
    <row r="124" spans="1:5" x14ac:dyDescent="0.25">
      <c r="A124" s="24" t="s">
        <v>181</v>
      </c>
      <c r="B124" s="25">
        <v>1</v>
      </c>
      <c r="C124" s="25">
        <v>9</v>
      </c>
      <c r="D124" s="25">
        <v>72</v>
      </c>
      <c r="E124" s="26">
        <v>0.45</v>
      </c>
    </row>
    <row r="125" spans="1:5" x14ac:dyDescent="0.25">
      <c r="A125" s="24" t="s">
        <v>182</v>
      </c>
      <c r="B125" s="25">
        <v>1</v>
      </c>
      <c r="C125" s="25">
        <v>9</v>
      </c>
      <c r="D125" s="25">
        <v>81</v>
      </c>
      <c r="E125" s="26">
        <v>0.45</v>
      </c>
    </row>
    <row r="126" spans="1:5" x14ac:dyDescent="0.25">
      <c r="A126" s="24" t="s">
        <v>183</v>
      </c>
      <c r="B126" s="25">
        <v>1</v>
      </c>
      <c r="C126" s="25">
        <v>9</v>
      </c>
      <c r="D126" s="25">
        <v>90</v>
      </c>
      <c r="E126" s="26">
        <v>0.45</v>
      </c>
    </row>
    <row r="127" spans="1:5" x14ac:dyDescent="0.25">
      <c r="A127" s="24" t="s">
        <v>184</v>
      </c>
      <c r="B127" s="25">
        <v>1</v>
      </c>
      <c r="C127" s="25">
        <v>9</v>
      </c>
      <c r="D127" s="25">
        <v>99</v>
      </c>
      <c r="E127" s="26">
        <v>0.45</v>
      </c>
    </row>
    <row r="128" spans="1:5" x14ac:dyDescent="0.25">
      <c r="A128" s="24" t="s">
        <v>185</v>
      </c>
      <c r="B128" s="25">
        <v>1</v>
      </c>
      <c r="C128" s="25">
        <v>9</v>
      </c>
      <c r="D128" s="25">
        <v>108</v>
      </c>
      <c r="E128" s="26">
        <v>0.45</v>
      </c>
    </row>
    <row r="129" spans="1:5" x14ac:dyDescent="0.25">
      <c r="A129" s="24" t="s">
        <v>186</v>
      </c>
      <c r="B129" s="25">
        <v>1</v>
      </c>
      <c r="C129" s="25">
        <v>9</v>
      </c>
      <c r="D129" s="25">
        <v>117</v>
      </c>
      <c r="E129" s="26">
        <v>0.45</v>
      </c>
    </row>
    <row r="130" spans="1:5" x14ac:dyDescent="0.25">
      <c r="A130" s="24" t="s">
        <v>187</v>
      </c>
      <c r="B130" s="25">
        <v>1</v>
      </c>
      <c r="C130" s="25">
        <v>9</v>
      </c>
      <c r="D130" s="25">
        <v>126</v>
      </c>
      <c r="E130" s="26">
        <v>0.45</v>
      </c>
    </row>
    <row r="131" spans="1:5" x14ac:dyDescent="0.25">
      <c r="A131" s="24" t="s">
        <v>188</v>
      </c>
      <c r="B131" s="25">
        <v>1</v>
      </c>
      <c r="C131" s="25">
        <v>9</v>
      </c>
      <c r="D131" s="25">
        <v>135</v>
      </c>
      <c r="E131" s="26">
        <v>0.45</v>
      </c>
    </row>
    <row r="132" spans="1:5" x14ac:dyDescent="0.25">
      <c r="A132" s="24" t="s">
        <v>189</v>
      </c>
      <c r="B132" s="25">
        <v>1</v>
      </c>
      <c r="C132" s="25">
        <v>9</v>
      </c>
      <c r="D132" s="25">
        <v>144</v>
      </c>
      <c r="E132" s="26">
        <v>0.45</v>
      </c>
    </row>
    <row r="133" spans="1:5" x14ac:dyDescent="0.25">
      <c r="A133" s="24" t="s">
        <v>190</v>
      </c>
      <c r="B133" s="25">
        <v>1</v>
      </c>
      <c r="C133" s="25">
        <v>9</v>
      </c>
      <c r="D133" s="25">
        <v>153</v>
      </c>
      <c r="E133" s="26">
        <v>0.45</v>
      </c>
    </row>
    <row r="134" spans="1:5" x14ac:dyDescent="0.25">
      <c r="A134" s="24" t="s">
        <v>191</v>
      </c>
      <c r="B134" s="25">
        <v>1</v>
      </c>
      <c r="C134" s="25">
        <v>9</v>
      </c>
      <c r="D134" s="25">
        <v>162</v>
      </c>
      <c r="E134" s="26">
        <v>0.45</v>
      </c>
    </row>
    <row r="135" spans="1:5" x14ac:dyDescent="0.25">
      <c r="A135" s="24" t="s">
        <v>192</v>
      </c>
      <c r="B135" s="25">
        <v>1</v>
      </c>
      <c r="C135" s="25">
        <v>9</v>
      </c>
      <c r="D135" s="25">
        <v>171</v>
      </c>
      <c r="E135" s="26">
        <v>0.45</v>
      </c>
    </row>
    <row r="136" spans="1:5" x14ac:dyDescent="0.25">
      <c r="A136" s="24" t="s">
        <v>193</v>
      </c>
      <c r="B136" s="25">
        <v>1</v>
      </c>
      <c r="C136" s="25">
        <v>9</v>
      </c>
      <c r="D136" s="25">
        <v>180</v>
      </c>
      <c r="E136" s="26">
        <v>0.45</v>
      </c>
    </row>
    <row r="137" spans="1:5" x14ac:dyDescent="0.25">
      <c r="A137" s="23" t="s">
        <v>194</v>
      </c>
      <c r="B137" s="25">
        <v>8</v>
      </c>
      <c r="C137" s="25">
        <v>72</v>
      </c>
      <c r="D137" s="25"/>
      <c r="E137" s="26">
        <v>0.45000000000000007</v>
      </c>
    </row>
    <row r="138" spans="1:5" x14ac:dyDescent="0.25">
      <c r="A138" s="24" t="s">
        <v>195</v>
      </c>
      <c r="B138" s="25">
        <v>1</v>
      </c>
      <c r="C138" s="25">
        <v>9</v>
      </c>
      <c r="D138" s="25">
        <v>9</v>
      </c>
      <c r="E138" s="26">
        <v>0.45</v>
      </c>
    </row>
    <row r="139" spans="1:5" x14ac:dyDescent="0.25">
      <c r="A139" s="24" t="s">
        <v>196</v>
      </c>
      <c r="B139" s="25">
        <v>1</v>
      </c>
      <c r="C139" s="25">
        <v>9</v>
      </c>
      <c r="D139" s="25">
        <v>18</v>
      </c>
      <c r="E139" s="26">
        <v>0.45</v>
      </c>
    </row>
    <row r="140" spans="1:5" x14ac:dyDescent="0.25">
      <c r="A140" s="24" t="s">
        <v>197</v>
      </c>
      <c r="B140" s="25">
        <v>1</v>
      </c>
      <c r="C140" s="25">
        <v>9</v>
      </c>
      <c r="D140" s="25">
        <v>27</v>
      </c>
      <c r="E140" s="26">
        <v>0.45</v>
      </c>
    </row>
    <row r="141" spans="1:5" x14ac:dyDescent="0.25">
      <c r="A141" s="24" t="s">
        <v>198</v>
      </c>
      <c r="B141" s="25">
        <v>1</v>
      </c>
      <c r="C141" s="25">
        <v>9</v>
      </c>
      <c r="D141" s="25">
        <v>36</v>
      </c>
      <c r="E141" s="26">
        <v>0.45</v>
      </c>
    </row>
    <row r="142" spans="1:5" x14ac:dyDescent="0.25">
      <c r="A142" s="24" t="s">
        <v>199</v>
      </c>
      <c r="B142" s="25">
        <v>1</v>
      </c>
      <c r="C142" s="25">
        <v>9</v>
      </c>
      <c r="D142" s="25">
        <v>45</v>
      </c>
      <c r="E142" s="26">
        <v>0.45</v>
      </c>
    </row>
    <row r="143" spans="1:5" x14ac:dyDescent="0.25">
      <c r="A143" s="24" t="s">
        <v>200</v>
      </c>
      <c r="B143" s="25">
        <v>1</v>
      </c>
      <c r="C143" s="25">
        <v>9</v>
      </c>
      <c r="D143" s="25">
        <v>54</v>
      </c>
      <c r="E143" s="26">
        <v>0.45</v>
      </c>
    </row>
    <row r="144" spans="1:5" x14ac:dyDescent="0.25">
      <c r="A144" s="24" t="s">
        <v>201</v>
      </c>
      <c r="B144" s="25">
        <v>1</v>
      </c>
      <c r="C144" s="25">
        <v>9</v>
      </c>
      <c r="D144" s="25">
        <v>63</v>
      </c>
      <c r="E144" s="26">
        <v>0.45</v>
      </c>
    </row>
    <row r="145" spans="1:5" x14ac:dyDescent="0.25">
      <c r="A145" s="24" t="s">
        <v>202</v>
      </c>
      <c r="B145" s="25">
        <v>1</v>
      </c>
      <c r="C145" s="25">
        <v>9</v>
      </c>
      <c r="D145" s="25">
        <v>72</v>
      </c>
      <c r="E145" s="26">
        <v>0.45</v>
      </c>
    </row>
    <row r="146" spans="1:5" x14ac:dyDescent="0.25">
      <c r="A146" s="23" t="s">
        <v>203</v>
      </c>
      <c r="B146" s="25">
        <v>22</v>
      </c>
      <c r="C146" s="25">
        <v>198</v>
      </c>
      <c r="D146" s="25"/>
      <c r="E146" s="26">
        <v>0.44999999999999996</v>
      </c>
    </row>
    <row r="147" spans="1:5" x14ac:dyDescent="0.25">
      <c r="A147" s="24" t="s">
        <v>204</v>
      </c>
      <c r="B147" s="25">
        <v>1</v>
      </c>
      <c r="C147" s="25">
        <v>9</v>
      </c>
      <c r="D147" s="25">
        <v>9</v>
      </c>
      <c r="E147" s="26">
        <v>0.45</v>
      </c>
    </row>
    <row r="148" spans="1:5" x14ac:dyDescent="0.25">
      <c r="A148" s="24" t="s">
        <v>205</v>
      </c>
      <c r="B148" s="25">
        <v>1</v>
      </c>
      <c r="C148" s="25">
        <v>9</v>
      </c>
      <c r="D148" s="25">
        <v>18</v>
      </c>
      <c r="E148" s="26">
        <v>0.45</v>
      </c>
    </row>
    <row r="149" spans="1:5" x14ac:dyDescent="0.25">
      <c r="A149" s="24" t="s">
        <v>206</v>
      </c>
      <c r="B149" s="25">
        <v>1</v>
      </c>
      <c r="C149" s="25">
        <v>9</v>
      </c>
      <c r="D149" s="25">
        <v>27</v>
      </c>
      <c r="E149" s="26">
        <v>0.45</v>
      </c>
    </row>
    <row r="150" spans="1:5" x14ac:dyDescent="0.25">
      <c r="A150" s="24" t="s">
        <v>207</v>
      </c>
      <c r="B150" s="25">
        <v>1</v>
      </c>
      <c r="C150" s="25">
        <v>9</v>
      </c>
      <c r="D150" s="25">
        <v>36</v>
      </c>
      <c r="E150" s="26">
        <v>0.45</v>
      </c>
    </row>
    <row r="151" spans="1:5" x14ac:dyDescent="0.25">
      <c r="A151" s="24" t="s">
        <v>208</v>
      </c>
      <c r="B151" s="25">
        <v>1</v>
      </c>
      <c r="C151" s="25">
        <v>9</v>
      </c>
      <c r="D151" s="25">
        <v>45</v>
      </c>
      <c r="E151" s="26">
        <v>0.45</v>
      </c>
    </row>
    <row r="152" spans="1:5" x14ac:dyDescent="0.25">
      <c r="A152" s="24" t="s">
        <v>209</v>
      </c>
      <c r="B152" s="25">
        <v>1</v>
      </c>
      <c r="C152" s="25">
        <v>9</v>
      </c>
      <c r="D152" s="25">
        <v>54</v>
      </c>
      <c r="E152" s="26">
        <v>0.45</v>
      </c>
    </row>
    <row r="153" spans="1:5" x14ac:dyDescent="0.25">
      <c r="A153" s="24" t="s">
        <v>210</v>
      </c>
      <c r="B153" s="25">
        <v>1</v>
      </c>
      <c r="C153" s="25">
        <v>9</v>
      </c>
      <c r="D153" s="25">
        <v>63</v>
      </c>
      <c r="E153" s="26">
        <v>0.45</v>
      </c>
    </row>
    <row r="154" spans="1:5" x14ac:dyDescent="0.25">
      <c r="A154" s="24" t="s">
        <v>211</v>
      </c>
      <c r="B154" s="25">
        <v>1</v>
      </c>
      <c r="C154" s="25">
        <v>9</v>
      </c>
      <c r="D154" s="25">
        <v>72</v>
      </c>
      <c r="E154" s="26">
        <v>0.45</v>
      </c>
    </row>
    <row r="155" spans="1:5" x14ac:dyDescent="0.25">
      <c r="A155" s="24" t="s">
        <v>212</v>
      </c>
      <c r="B155" s="25">
        <v>1</v>
      </c>
      <c r="C155" s="25">
        <v>9</v>
      </c>
      <c r="D155" s="25">
        <v>81</v>
      </c>
      <c r="E155" s="26">
        <v>0.45</v>
      </c>
    </row>
    <row r="156" spans="1:5" x14ac:dyDescent="0.25">
      <c r="A156" s="24" t="s">
        <v>213</v>
      </c>
      <c r="B156" s="25">
        <v>1</v>
      </c>
      <c r="C156" s="25">
        <v>9</v>
      </c>
      <c r="D156" s="25">
        <v>90</v>
      </c>
      <c r="E156" s="26">
        <v>0.45</v>
      </c>
    </row>
    <row r="157" spans="1:5" x14ac:dyDescent="0.25">
      <c r="A157" s="24" t="s">
        <v>214</v>
      </c>
      <c r="B157" s="25">
        <v>1</v>
      </c>
      <c r="C157" s="25">
        <v>9</v>
      </c>
      <c r="D157" s="25">
        <v>99</v>
      </c>
      <c r="E157" s="26">
        <v>0.45</v>
      </c>
    </row>
    <row r="158" spans="1:5" x14ac:dyDescent="0.25">
      <c r="A158" s="24" t="s">
        <v>215</v>
      </c>
      <c r="B158" s="25">
        <v>1</v>
      </c>
      <c r="C158" s="25">
        <v>9</v>
      </c>
      <c r="D158" s="25">
        <v>108</v>
      </c>
      <c r="E158" s="26">
        <v>0.45</v>
      </c>
    </row>
    <row r="159" spans="1:5" x14ac:dyDescent="0.25">
      <c r="A159" s="24" t="s">
        <v>216</v>
      </c>
      <c r="B159" s="25">
        <v>1</v>
      </c>
      <c r="C159" s="25">
        <v>9</v>
      </c>
      <c r="D159" s="25">
        <v>117</v>
      </c>
      <c r="E159" s="26">
        <v>0.45</v>
      </c>
    </row>
    <row r="160" spans="1:5" x14ac:dyDescent="0.25">
      <c r="A160" s="24" t="s">
        <v>217</v>
      </c>
      <c r="B160" s="25">
        <v>1</v>
      </c>
      <c r="C160" s="25">
        <v>9</v>
      </c>
      <c r="D160" s="25">
        <v>126</v>
      </c>
      <c r="E160" s="26">
        <v>0.45</v>
      </c>
    </row>
    <row r="161" spans="1:5" x14ac:dyDescent="0.25">
      <c r="A161" s="24" t="s">
        <v>218</v>
      </c>
      <c r="B161" s="25">
        <v>1</v>
      </c>
      <c r="C161" s="25">
        <v>9</v>
      </c>
      <c r="D161" s="25">
        <v>135</v>
      </c>
      <c r="E161" s="26">
        <v>0.45</v>
      </c>
    </row>
    <row r="162" spans="1:5" x14ac:dyDescent="0.25">
      <c r="A162" s="24" t="s">
        <v>219</v>
      </c>
      <c r="B162" s="25">
        <v>1</v>
      </c>
      <c r="C162" s="25">
        <v>9</v>
      </c>
      <c r="D162" s="25">
        <v>144</v>
      </c>
      <c r="E162" s="26">
        <v>0.45</v>
      </c>
    </row>
    <row r="163" spans="1:5" x14ac:dyDescent="0.25">
      <c r="A163" s="24" t="s">
        <v>220</v>
      </c>
      <c r="B163" s="25">
        <v>1</v>
      </c>
      <c r="C163" s="25">
        <v>9</v>
      </c>
      <c r="D163" s="25">
        <v>153</v>
      </c>
      <c r="E163" s="26">
        <v>0.45</v>
      </c>
    </row>
    <row r="164" spans="1:5" x14ac:dyDescent="0.25">
      <c r="A164" s="24" t="s">
        <v>221</v>
      </c>
      <c r="B164" s="25">
        <v>1</v>
      </c>
      <c r="C164" s="25">
        <v>9</v>
      </c>
      <c r="D164" s="25">
        <v>162</v>
      </c>
      <c r="E164" s="26">
        <v>0.45</v>
      </c>
    </row>
    <row r="165" spans="1:5" x14ac:dyDescent="0.25">
      <c r="A165" s="24" t="s">
        <v>222</v>
      </c>
      <c r="B165" s="25">
        <v>1</v>
      </c>
      <c r="C165" s="25">
        <v>9</v>
      </c>
      <c r="D165" s="25">
        <v>171</v>
      </c>
      <c r="E165" s="26">
        <v>0.45</v>
      </c>
    </row>
    <row r="166" spans="1:5" x14ac:dyDescent="0.25">
      <c r="A166" s="24" t="s">
        <v>223</v>
      </c>
      <c r="B166" s="25">
        <v>1</v>
      </c>
      <c r="C166" s="25">
        <v>9</v>
      </c>
      <c r="D166" s="25">
        <v>180</v>
      </c>
      <c r="E166" s="26">
        <v>0.45</v>
      </c>
    </row>
    <row r="167" spans="1:5" x14ac:dyDescent="0.25">
      <c r="A167" s="24" t="s">
        <v>224</v>
      </c>
      <c r="B167" s="25">
        <v>1</v>
      </c>
      <c r="C167" s="25">
        <v>9</v>
      </c>
      <c r="D167" s="25">
        <v>189</v>
      </c>
      <c r="E167" s="26">
        <v>0.45</v>
      </c>
    </row>
    <row r="168" spans="1:5" x14ac:dyDescent="0.25">
      <c r="A168" s="24" t="s">
        <v>225</v>
      </c>
      <c r="B168" s="25">
        <v>1</v>
      </c>
      <c r="C168" s="25">
        <v>9</v>
      </c>
      <c r="D168" s="25">
        <v>198</v>
      </c>
      <c r="E168" s="26">
        <v>0.45</v>
      </c>
    </row>
    <row r="169" spans="1:5" x14ac:dyDescent="0.25">
      <c r="A169" s="23" t="s">
        <v>226</v>
      </c>
      <c r="B169" s="25">
        <v>15</v>
      </c>
      <c r="C169" s="25">
        <v>135</v>
      </c>
      <c r="D169" s="25"/>
      <c r="E169" s="26">
        <v>0.45000000000000012</v>
      </c>
    </row>
    <row r="170" spans="1:5" x14ac:dyDescent="0.25">
      <c r="A170" s="24" t="s">
        <v>227</v>
      </c>
      <c r="B170" s="25">
        <v>1</v>
      </c>
      <c r="C170" s="25">
        <v>9</v>
      </c>
      <c r="D170" s="25">
        <v>9</v>
      </c>
      <c r="E170" s="26">
        <v>0.45</v>
      </c>
    </row>
    <row r="171" spans="1:5" x14ac:dyDescent="0.25">
      <c r="A171" s="24" t="s">
        <v>228</v>
      </c>
      <c r="B171" s="25">
        <v>1</v>
      </c>
      <c r="C171" s="25">
        <v>9</v>
      </c>
      <c r="D171" s="25">
        <v>18</v>
      </c>
      <c r="E171" s="26">
        <v>0.45</v>
      </c>
    </row>
    <row r="172" spans="1:5" x14ac:dyDescent="0.25">
      <c r="A172" s="24" t="s">
        <v>229</v>
      </c>
      <c r="B172" s="25">
        <v>1</v>
      </c>
      <c r="C172" s="25">
        <v>9</v>
      </c>
      <c r="D172" s="25">
        <v>27</v>
      </c>
      <c r="E172" s="26">
        <v>0.45</v>
      </c>
    </row>
    <row r="173" spans="1:5" x14ac:dyDescent="0.25">
      <c r="A173" s="24" t="s">
        <v>230</v>
      </c>
      <c r="B173" s="25">
        <v>1</v>
      </c>
      <c r="C173" s="25">
        <v>9</v>
      </c>
      <c r="D173" s="25">
        <v>36</v>
      </c>
      <c r="E173" s="26">
        <v>0.45</v>
      </c>
    </row>
    <row r="174" spans="1:5" x14ac:dyDescent="0.25">
      <c r="A174" s="24" t="s">
        <v>231</v>
      </c>
      <c r="B174" s="25">
        <v>1</v>
      </c>
      <c r="C174" s="25">
        <v>9</v>
      </c>
      <c r="D174" s="25">
        <v>45</v>
      </c>
      <c r="E174" s="26">
        <v>0.45</v>
      </c>
    </row>
    <row r="175" spans="1:5" x14ac:dyDescent="0.25">
      <c r="A175" s="24" t="s">
        <v>232</v>
      </c>
      <c r="B175" s="25">
        <v>1</v>
      </c>
      <c r="C175" s="25">
        <v>9</v>
      </c>
      <c r="D175" s="25">
        <v>54</v>
      </c>
      <c r="E175" s="26">
        <v>0.45</v>
      </c>
    </row>
    <row r="176" spans="1:5" x14ac:dyDescent="0.25">
      <c r="A176" s="24" t="s">
        <v>233</v>
      </c>
      <c r="B176" s="25">
        <v>1</v>
      </c>
      <c r="C176" s="25">
        <v>9</v>
      </c>
      <c r="D176" s="25">
        <v>63</v>
      </c>
      <c r="E176" s="26">
        <v>0.45</v>
      </c>
    </row>
    <row r="177" spans="1:5" x14ac:dyDescent="0.25">
      <c r="A177" s="24" t="s">
        <v>234</v>
      </c>
      <c r="B177" s="25">
        <v>1</v>
      </c>
      <c r="C177" s="25">
        <v>9</v>
      </c>
      <c r="D177" s="25">
        <v>72</v>
      </c>
      <c r="E177" s="26">
        <v>0.45</v>
      </c>
    </row>
    <row r="178" spans="1:5" x14ac:dyDescent="0.25">
      <c r="A178" s="24" t="s">
        <v>235</v>
      </c>
      <c r="B178" s="25">
        <v>1</v>
      </c>
      <c r="C178" s="25">
        <v>9</v>
      </c>
      <c r="D178" s="25">
        <v>81</v>
      </c>
      <c r="E178" s="26">
        <v>0.45</v>
      </c>
    </row>
    <row r="179" spans="1:5" x14ac:dyDescent="0.25">
      <c r="A179" s="24" t="s">
        <v>236</v>
      </c>
      <c r="B179" s="25">
        <v>1</v>
      </c>
      <c r="C179" s="25">
        <v>9</v>
      </c>
      <c r="D179" s="25">
        <v>90</v>
      </c>
      <c r="E179" s="26">
        <v>0.45</v>
      </c>
    </row>
    <row r="180" spans="1:5" x14ac:dyDescent="0.25">
      <c r="A180" s="24" t="s">
        <v>237</v>
      </c>
      <c r="B180" s="25">
        <v>1</v>
      </c>
      <c r="C180" s="25">
        <v>9</v>
      </c>
      <c r="D180" s="25">
        <v>99</v>
      </c>
      <c r="E180" s="26">
        <v>0.45</v>
      </c>
    </row>
    <row r="181" spans="1:5" x14ac:dyDescent="0.25">
      <c r="A181" s="24" t="s">
        <v>238</v>
      </c>
      <c r="B181" s="25">
        <v>1</v>
      </c>
      <c r="C181" s="25">
        <v>9</v>
      </c>
      <c r="D181" s="25">
        <v>108</v>
      </c>
      <c r="E181" s="26">
        <v>0.45</v>
      </c>
    </row>
    <row r="182" spans="1:5" x14ac:dyDescent="0.25">
      <c r="A182" s="24" t="s">
        <v>239</v>
      </c>
      <c r="B182" s="25">
        <v>1</v>
      </c>
      <c r="C182" s="25">
        <v>9</v>
      </c>
      <c r="D182" s="25">
        <v>117</v>
      </c>
      <c r="E182" s="26">
        <v>0.45</v>
      </c>
    </row>
    <row r="183" spans="1:5" x14ac:dyDescent="0.25">
      <c r="A183" s="24" t="s">
        <v>240</v>
      </c>
      <c r="B183" s="25">
        <v>1</v>
      </c>
      <c r="C183" s="25">
        <v>9</v>
      </c>
      <c r="D183" s="25">
        <v>126</v>
      </c>
      <c r="E183" s="26">
        <v>0.45</v>
      </c>
    </row>
    <row r="184" spans="1:5" x14ac:dyDescent="0.25">
      <c r="A184" s="24" t="s">
        <v>241</v>
      </c>
      <c r="B184" s="25">
        <v>1</v>
      </c>
      <c r="C184" s="25">
        <v>9</v>
      </c>
      <c r="D184" s="25">
        <v>135</v>
      </c>
      <c r="E184" s="26">
        <v>0.45</v>
      </c>
    </row>
    <row r="185" spans="1:5" x14ac:dyDescent="0.25">
      <c r="A185" s="23" t="s">
        <v>242</v>
      </c>
      <c r="B185" s="25">
        <v>17</v>
      </c>
      <c r="C185" s="25">
        <v>153</v>
      </c>
      <c r="D185" s="25"/>
      <c r="E185" s="26">
        <v>0.45000000000000012</v>
      </c>
    </row>
    <row r="186" spans="1:5" x14ac:dyDescent="0.25">
      <c r="A186" s="24" t="s">
        <v>243</v>
      </c>
      <c r="B186" s="25">
        <v>1</v>
      </c>
      <c r="C186" s="25">
        <v>9</v>
      </c>
      <c r="D186" s="25">
        <v>9</v>
      </c>
      <c r="E186" s="26">
        <v>0.45</v>
      </c>
    </row>
    <row r="187" spans="1:5" x14ac:dyDescent="0.25">
      <c r="A187" s="24" t="s">
        <v>244</v>
      </c>
      <c r="B187" s="25">
        <v>1</v>
      </c>
      <c r="C187" s="25">
        <v>9</v>
      </c>
      <c r="D187" s="25">
        <v>18</v>
      </c>
      <c r="E187" s="26">
        <v>0.45</v>
      </c>
    </row>
    <row r="188" spans="1:5" x14ac:dyDescent="0.25">
      <c r="A188" s="24" t="s">
        <v>245</v>
      </c>
      <c r="B188" s="25">
        <v>1</v>
      </c>
      <c r="C188" s="25">
        <v>9</v>
      </c>
      <c r="D188" s="25">
        <v>27</v>
      </c>
      <c r="E188" s="26">
        <v>0.45</v>
      </c>
    </row>
    <row r="189" spans="1:5" x14ac:dyDescent="0.25">
      <c r="A189" s="24" t="s">
        <v>246</v>
      </c>
      <c r="B189" s="25">
        <v>1</v>
      </c>
      <c r="C189" s="25">
        <v>9</v>
      </c>
      <c r="D189" s="25">
        <v>36</v>
      </c>
      <c r="E189" s="26">
        <v>0.45</v>
      </c>
    </row>
    <row r="190" spans="1:5" x14ac:dyDescent="0.25">
      <c r="A190" s="24" t="s">
        <v>247</v>
      </c>
      <c r="B190" s="25">
        <v>1</v>
      </c>
      <c r="C190" s="25">
        <v>9</v>
      </c>
      <c r="D190" s="25">
        <v>45</v>
      </c>
      <c r="E190" s="26">
        <v>0.45</v>
      </c>
    </row>
    <row r="191" spans="1:5" x14ac:dyDescent="0.25">
      <c r="A191" s="24" t="s">
        <v>248</v>
      </c>
      <c r="B191" s="25">
        <v>1</v>
      </c>
      <c r="C191" s="25">
        <v>9</v>
      </c>
      <c r="D191" s="25">
        <v>54</v>
      </c>
      <c r="E191" s="26">
        <v>0.45</v>
      </c>
    </row>
    <row r="192" spans="1:5" x14ac:dyDescent="0.25">
      <c r="A192" s="24" t="s">
        <v>249</v>
      </c>
      <c r="B192" s="25">
        <v>1</v>
      </c>
      <c r="C192" s="25">
        <v>9</v>
      </c>
      <c r="D192" s="25">
        <v>63</v>
      </c>
      <c r="E192" s="26">
        <v>0.45</v>
      </c>
    </row>
    <row r="193" spans="1:5" x14ac:dyDescent="0.25">
      <c r="A193" s="24" t="s">
        <v>250</v>
      </c>
      <c r="B193" s="25">
        <v>1</v>
      </c>
      <c r="C193" s="25">
        <v>9</v>
      </c>
      <c r="D193" s="25">
        <v>72</v>
      </c>
      <c r="E193" s="26">
        <v>0.45</v>
      </c>
    </row>
    <row r="194" spans="1:5" x14ac:dyDescent="0.25">
      <c r="A194" s="24" t="s">
        <v>251</v>
      </c>
      <c r="B194" s="25">
        <v>1</v>
      </c>
      <c r="C194" s="25">
        <v>9</v>
      </c>
      <c r="D194" s="25">
        <v>81</v>
      </c>
      <c r="E194" s="26">
        <v>0.45</v>
      </c>
    </row>
    <row r="195" spans="1:5" x14ac:dyDescent="0.25">
      <c r="A195" s="24" t="s">
        <v>252</v>
      </c>
      <c r="B195" s="25">
        <v>1</v>
      </c>
      <c r="C195" s="25">
        <v>9</v>
      </c>
      <c r="D195" s="25">
        <v>90</v>
      </c>
      <c r="E195" s="26">
        <v>0.45</v>
      </c>
    </row>
    <row r="196" spans="1:5" x14ac:dyDescent="0.25">
      <c r="A196" s="24" t="s">
        <v>253</v>
      </c>
      <c r="B196" s="25">
        <v>1</v>
      </c>
      <c r="C196" s="25">
        <v>9</v>
      </c>
      <c r="D196" s="25">
        <v>99</v>
      </c>
      <c r="E196" s="26">
        <v>0.45</v>
      </c>
    </row>
    <row r="197" spans="1:5" x14ac:dyDescent="0.25">
      <c r="A197" s="24" t="s">
        <v>254</v>
      </c>
      <c r="B197" s="25">
        <v>1</v>
      </c>
      <c r="C197" s="25">
        <v>9</v>
      </c>
      <c r="D197" s="25">
        <v>108</v>
      </c>
      <c r="E197" s="26">
        <v>0.45</v>
      </c>
    </row>
    <row r="198" spans="1:5" x14ac:dyDescent="0.25">
      <c r="A198" s="24" t="s">
        <v>255</v>
      </c>
      <c r="B198" s="25">
        <v>1</v>
      </c>
      <c r="C198" s="25">
        <v>9</v>
      </c>
      <c r="D198" s="25">
        <v>117</v>
      </c>
      <c r="E198" s="26">
        <v>0.45</v>
      </c>
    </row>
    <row r="199" spans="1:5" x14ac:dyDescent="0.25">
      <c r="A199" s="24" t="s">
        <v>256</v>
      </c>
      <c r="B199" s="25">
        <v>1</v>
      </c>
      <c r="C199" s="25">
        <v>9</v>
      </c>
      <c r="D199" s="25">
        <v>126</v>
      </c>
      <c r="E199" s="26">
        <v>0.45</v>
      </c>
    </row>
    <row r="200" spans="1:5" x14ac:dyDescent="0.25">
      <c r="A200" s="24" t="s">
        <v>257</v>
      </c>
      <c r="B200" s="25">
        <v>1</v>
      </c>
      <c r="C200" s="25">
        <v>9</v>
      </c>
      <c r="D200" s="25">
        <v>135</v>
      </c>
      <c r="E200" s="26">
        <v>0.45</v>
      </c>
    </row>
    <row r="201" spans="1:5" x14ac:dyDescent="0.25">
      <c r="A201" s="24" t="s">
        <v>258</v>
      </c>
      <c r="B201" s="25">
        <v>1</v>
      </c>
      <c r="C201" s="25">
        <v>9</v>
      </c>
      <c r="D201" s="25">
        <v>144</v>
      </c>
      <c r="E201" s="26">
        <v>0.45</v>
      </c>
    </row>
    <row r="202" spans="1:5" x14ac:dyDescent="0.25">
      <c r="A202" s="24" t="s">
        <v>259</v>
      </c>
      <c r="B202" s="25">
        <v>1</v>
      </c>
      <c r="C202" s="25">
        <v>9</v>
      </c>
      <c r="D202" s="25">
        <v>153</v>
      </c>
      <c r="E202" s="26">
        <v>0.45</v>
      </c>
    </row>
    <row r="203" spans="1:5" x14ac:dyDescent="0.25">
      <c r="A203" s="23" t="s">
        <v>260</v>
      </c>
      <c r="B203" s="25">
        <v>12</v>
      </c>
      <c r="C203" s="25">
        <v>108</v>
      </c>
      <c r="D203" s="25"/>
      <c r="E203" s="26">
        <v>0.45000000000000012</v>
      </c>
    </row>
    <row r="204" spans="1:5" x14ac:dyDescent="0.25">
      <c r="A204" s="24" t="s">
        <v>261</v>
      </c>
      <c r="B204" s="25">
        <v>1</v>
      </c>
      <c r="C204" s="25">
        <v>9</v>
      </c>
      <c r="D204" s="25">
        <v>9</v>
      </c>
      <c r="E204" s="26">
        <v>0.45</v>
      </c>
    </row>
    <row r="205" spans="1:5" x14ac:dyDescent="0.25">
      <c r="A205" s="24" t="s">
        <v>262</v>
      </c>
      <c r="B205" s="25">
        <v>1</v>
      </c>
      <c r="C205" s="25">
        <v>9</v>
      </c>
      <c r="D205" s="25">
        <v>18</v>
      </c>
      <c r="E205" s="26">
        <v>0.45</v>
      </c>
    </row>
    <row r="206" spans="1:5" x14ac:dyDescent="0.25">
      <c r="A206" s="24" t="s">
        <v>263</v>
      </c>
      <c r="B206" s="25">
        <v>1</v>
      </c>
      <c r="C206" s="25">
        <v>9</v>
      </c>
      <c r="D206" s="25">
        <v>27</v>
      </c>
      <c r="E206" s="26">
        <v>0.45</v>
      </c>
    </row>
    <row r="207" spans="1:5" x14ac:dyDescent="0.25">
      <c r="A207" s="24" t="s">
        <v>264</v>
      </c>
      <c r="B207" s="25">
        <v>1</v>
      </c>
      <c r="C207" s="25">
        <v>9</v>
      </c>
      <c r="D207" s="25">
        <v>36</v>
      </c>
      <c r="E207" s="26">
        <v>0.45</v>
      </c>
    </row>
    <row r="208" spans="1:5" x14ac:dyDescent="0.25">
      <c r="A208" s="24" t="s">
        <v>265</v>
      </c>
      <c r="B208" s="25">
        <v>1</v>
      </c>
      <c r="C208" s="25">
        <v>9</v>
      </c>
      <c r="D208" s="25">
        <v>45</v>
      </c>
      <c r="E208" s="26">
        <v>0.45</v>
      </c>
    </row>
    <row r="209" spans="1:5" x14ac:dyDescent="0.25">
      <c r="A209" s="24" t="s">
        <v>266</v>
      </c>
      <c r="B209" s="25">
        <v>1</v>
      </c>
      <c r="C209" s="25">
        <v>9</v>
      </c>
      <c r="D209" s="25">
        <v>54</v>
      </c>
      <c r="E209" s="26">
        <v>0.45</v>
      </c>
    </row>
    <row r="210" spans="1:5" x14ac:dyDescent="0.25">
      <c r="A210" s="24" t="s">
        <v>267</v>
      </c>
      <c r="B210" s="25">
        <v>1</v>
      </c>
      <c r="C210" s="25">
        <v>9</v>
      </c>
      <c r="D210" s="25">
        <v>63</v>
      </c>
      <c r="E210" s="26">
        <v>0.45</v>
      </c>
    </row>
    <row r="211" spans="1:5" x14ac:dyDescent="0.25">
      <c r="A211" s="24" t="s">
        <v>268</v>
      </c>
      <c r="B211" s="25">
        <v>1</v>
      </c>
      <c r="C211" s="25">
        <v>9</v>
      </c>
      <c r="D211" s="25">
        <v>72</v>
      </c>
      <c r="E211" s="26">
        <v>0.45</v>
      </c>
    </row>
    <row r="212" spans="1:5" x14ac:dyDescent="0.25">
      <c r="A212" s="24" t="s">
        <v>269</v>
      </c>
      <c r="B212" s="25">
        <v>1</v>
      </c>
      <c r="C212" s="25">
        <v>9</v>
      </c>
      <c r="D212" s="25">
        <v>81</v>
      </c>
      <c r="E212" s="26">
        <v>0.45</v>
      </c>
    </row>
    <row r="213" spans="1:5" x14ac:dyDescent="0.25">
      <c r="A213" s="24" t="s">
        <v>270</v>
      </c>
      <c r="B213" s="25">
        <v>1</v>
      </c>
      <c r="C213" s="25">
        <v>9</v>
      </c>
      <c r="D213" s="25">
        <v>90</v>
      </c>
      <c r="E213" s="26">
        <v>0.45</v>
      </c>
    </row>
    <row r="214" spans="1:5" x14ac:dyDescent="0.25">
      <c r="A214" s="24" t="s">
        <v>271</v>
      </c>
      <c r="B214" s="25">
        <v>1</v>
      </c>
      <c r="C214" s="25">
        <v>9</v>
      </c>
      <c r="D214" s="25">
        <v>99</v>
      </c>
      <c r="E214" s="26">
        <v>0.45</v>
      </c>
    </row>
    <row r="215" spans="1:5" x14ac:dyDescent="0.25">
      <c r="A215" s="24" t="s">
        <v>272</v>
      </c>
      <c r="B215" s="25">
        <v>1</v>
      </c>
      <c r="C215" s="25">
        <v>9</v>
      </c>
      <c r="D215" s="25">
        <v>108</v>
      </c>
      <c r="E215" s="26">
        <v>0.45</v>
      </c>
    </row>
    <row r="216" spans="1:5" x14ac:dyDescent="0.25">
      <c r="A216" s="23" t="s">
        <v>60</v>
      </c>
      <c r="B216" s="25">
        <v>200</v>
      </c>
      <c r="C216" s="25">
        <v>1917</v>
      </c>
      <c r="D216" s="25"/>
      <c r="E216" s="26">
        <v>0.47925000000000095</v>
      </c>
    </row>
  </sheetData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33"/>
  <sheetViews>
    <sheetView topLeftCell="A3" workbookViewId="0">
      <selection activeCell="N3" sqref="N3"/>
    </sheetView>
  </sheetViews>
  <sheetFormatPr baseColWidth="10" defaultRowHeight="15" x14ac:dyDescent="0.25"/>
  <cols>
    <col min="1" max="1" width="7.28515625" bestFit="1" customWidth="1"/>
    <col min="2" max="2" width="10.7109375" bestFit="1" customWidth="1"/>
    <col min="3" max="3" width="17.85546875" style="13" customWidth="1"/>
    <col min="4" max="4" width="21" bestFit="1" customWidth="1"/>
    <col min="5" max="5" width="14.85546875" bestFit="1" customWidth="1"/>
    <col min="6" max="6" width="17" bestFit="1" customWidth="1"/>
    <col min="8" max="8" width="17.5703125" bestFit="1" customWidth="1"/>
    <col min="9" max="9" width="4" bestFit="1" customWidth="1"/>
  </cols>
  <sheetData>
    <row r="1" spans="1:14" ht="23.25" x14ac:dyDescent="0.35">
      <c r="A1" s="32" t="s">
        <v>34</v>
      </c>
      <c r="B1" s="32"/>
      <c r="C1" s="32"/>
      <c r="D1" s="32"/>
      <c r="E1" s="32"/>
      <c r="F1" s="32"/>
      <c r="G1" s="32"/>
      <c r="H1" s="32"/>
      <c r="I1" s="32"/>
    </row>
    <row r="3" spans="1:14" ht="15" customHeight="1" x14ac:dyDescent="0.25">
      <c r="A3" s="14" t="s">
        <v>28</v>
      </c>
      <c r="B3" s="14" t="s">
        <v>29</v>
      </c>
      <c r="C3" s="11" t="s">
        <v>32</v>
      </c>
      <c r="D3" s="14" t="s">
        <v>30</v>
      </c>
      <c r="E3" s="14" t="s">
        <v>27</v>
      </c>
      <c r="F3" s="14" t="s">
        <v>26</v>
      </c>
      <c r="H3" s="34" t="s">
        <v>33</v>
      </c>
      <c r="I3" s="35">
        <f>COUNTA(B4:B203)</f>
        <v>200</v>
      </c>
      <c r="L3" t="s">
        <v>29</v>
      </c>
      <c r="M3" t="s">
        <v>30</v>
      </c>
      <c r="N3" t="s">
        <v>26</v>
      </c>
    </row>
    <row r="4" spans="1:14" x14ac:dyDescent="0.25">
      <c r="A4" s="33" t="s">
        <v>11</v>
      </c>
      <c r="B4" s="15">
        <v>44564</v>
      </c>
      <c r="C4" s="31">
        <f>COUNTA(B4:B24)</f>
        <v>21</v>
      </c>
      <c r="D4" s="16">
        <f>COUNTIFS('File active'!$E$3:$E$14,"&lt;="&amp;B4,'File active'!$F$3:$F$14,"&gt;="&amp;B4)+COUNTIFS('File active'!$E$3:$E$14,"&lt;="&amp;B4,'File active'!$F$3:$F$14,"")</f>
        <v>9</v>
      </c>
      <c r="E4" s="30"/>
      <c r="F4" s="30"/>
      <c r="H4" s="34"/>
      <c r="I4" s="35"/>
      <c r="L4" s="7">
        <v>44564</v>
      </c>
      <c r="M4">
        <v>9</v>
      </c>
      <c r="N4">
        <f>M4/$I$6</f>
        <v>0.45</v>
      </c>
    </row>
    <row r="5" spans="1:14" ht="15" customHeight="1" x14ac:dyDescent="0.25">
      <c r="A5" s="33"/>
      <c r="B5" s="15">
        <v>44565</v>
      </c>
      <c r="C5" s="31"/>
      <c r="D5" s="16">
        <f>COUNTIFS('File active'!$E$3:$E$14,"&lt;="&amp;B5,'File active'!$F$3:$F$14,"&gt;="&amp;B5)+COUNTIFS('File active'!$E$3:$E$14,"&lt;="&amp;B5,'File active'!$F$3:$F$14,"")</f>
        <v>9</v>
      </c>
      <c r="E5" s="30"/>
      <c r="F5" s="30"/>
      <c r="H5" s="34"/>
      <c r="I5" s="35"/>
      <c r="L5" s="7">
        <v>44565</v>
      </c>
      <c r="M5">
        <v>9</v>
      </c>
      <c r="N5">
        <f t="shared" ref="N5:N68" si="0">M5/$I$6</f>
        <v>0.45</v>
      </c>
    </row>
    <row r="6" spans="1:14" x14ac:dyDescent="0.25">
      <c r="A6" s="33"/>
      <c r="B6" s="15">
        <v>44566</v>
      </c>
      <c r="C6" s="31"/>
      <c r="D6" s="16">
        <f>COUNTIFS('File active'!$E$3:$E$14,"&lt;="&amp;B6,'File active'!$F$3:$F$14,"&gt;="&amp;B6)+COUNTIFS('File active'!$E$3:$E$14,"&lt;="&amp;B6,'File active'!$F$3:$F$14,"")</f>
        <v>9</v>
      </c>
      <c r="E6" s="30"/>
      <c r="F6" s="30"/>
      <c r="H6" s="34" t="s">
        <v>31</v>
      </c>
      <c r="I6" s="35">
        <v>20</v>
      </c>
      <c r="L6" s="7">
        <v>44566</v>
      </c>
      <c r="M6">
        <v>9</v>
      </c>
      <c r="N6">
        <f t="shared" si="0"/>
        <v>0.45</v>
      </c>
    </row>
    <row r="7" spans="1:14" x14ac:dyDescent="0.25">
      <c r="A7" s="33"/>
      <c r="B7" s="15">
        <v>44567</v>
      </c>
      <c r="C7" s="31"/>
      <c r="D7" s="16">
        <f>COUNTIFS('File active'!$E$3:$E$14,"&lt;="&amp;B7,'File active'!$F$3:$F$14,"&gt;="&amp;B7)+COUNTIFS('File active'!$E$3:$E$14,"&lt;="&amp;B7,'File active'!$F$3:$F$14,"")</f>
        <v>9</v>
      </c>
      <c r="E7" s="30"/>
      <c r="F7" s="30"/>
      <c r="H7" s="34"/>
      <c r="I7" s="35"/>
      <c r="L7" s="7">
        <v>44567</v>
      </c>
      <c r="M7">
        <v>9</v>
      </c>
      <c r="N7">
        <f t="shared" si="0"/>
        <v>0.45</v>
      </c>
    </row>
    <row r="8" spans="1:14" x14ac:dyDescent="0.25">
      <c r="A8" s="33"/>
      <c r="B8" s="15">
        <v>44568</v>
      </c>
      <c r="C8" s="31"/>
      <c r="D8" s="16">
        <f>COUNTIFS('File active'!$E$3:$E$14,"&lt;="&amp;B8,'File active'!$F$3:$F$14,"&gt;="&amp;B8)+COUNTIFS('File active'!$E$3:$E$14,"&lt;="&amp;B8,'File active'!$F$3:$F$14,"")</f>
        <v>9</v>
      </c>
      <c r="E8" s="30"/>
      <c r="F8" s="30"/>
      <c r="H8" s="34"/>
      <c r="I8" s="35"/>
      <c r="L8" s="7">
        <v>44568</v>
      </c>
      <c r="M8">
        <v>9</v>
      </c>
      <c r="N8">
        <f t="shared" si="0"/>
        <v>0.45</v>
      </c>
    </row>
    <row r="9" spans="1:14" x14ac:dyDescent="0.25">
      <c r="A9" s="33"/>
      <c r="B9" s="15">
        <v>44571</v>
      </c>
      <c r="C9" s="31"/>
      <c r="D9" s="16">
        <f>COUNTIFS('File active'!$E$3:$E$14,"&lt;="&amp;B9,'File active'!$F$3:$F$14,"&gt;="&amp;B9)+COUNTIFS('File active'!$E$3:$E$14,"&lt;="&amp;B9,'File active'!$F$3:$F$14,"")</f>
        <v>9</v>
      </c>
      <c r="E9" s="30"/>
      <c r="F9" s="30"/>
      <c r="L9" s="7">
        <v>44571</v>
      </c>
      <c r="M9">
        <v>9</v>
      </c>
      <c r="N9">
        <f t="shared" si="0"/>
        <v>0.45</v>
      </c>
    </row>
    <row r="10" spans="1:14" x14ac:dyDescent="0.25">
      <c r="A10" s="33"/>
      <c r="B10" s="15">
        <v>44572</v>
      </c>
      <c r="C10" s="31"/>
      <c r="D10" s="16">
        <f>COUNTIFS('File active'!$E$3:$E$14,"&lt;="&amp;B10,'File active'!$F$3:$F$14,"&gt;="&amp;B10)+COUNTIFS('File active'!$E$3:$E$14,"&lt;="&amp;B10,'File active'!$F$3:$F$14,"")</f>
        <v>9</v>
      </c>
      <c r="E10" s="30"/>
      <c r="F10" s="30"/>
      <c r="L10" s="7">
        <v>44572</v>
      </c>
      <c r="M10">
        <v>9</v>
      </c>
      <c r="N10">
        <f t="shared" si="0"/>
        <v>0.45</v>
      </c>
    </row>
    <row r="11" spans="1:14" x14ac:dyDescent="0.25">
      <c r="A11" s="33"/>
      <c r="B11" s="15">
        <v>44573</v>
      </c>
      <c r="C11" s="31"/>
      <c r="D11" s="16">
        <f>COUNTIFS('File active'!$E$3:$E$14,"&lt;="&amp;B11,'File active'!$F$3:$F$14,"&gt;="&amp;B11)+COUNTIFS('File active'!$E$3:$E$14,"&lt;="&amp;B11,'File active'!$F$3:$F$14,"")</f>
        <v>9</v>
      </c>
      <c r="E11" s="30"/>
      <c r="F11" s="30"/>
      <c r="L11" s="7">
        <v>44573</v>
      </c>
      <c r="M11">
        <v>9</v>
      </c>
      <c r="N11">
        <f t="shared" si="0"/>
        <v>0.45</v>
      </c>
    </row>
    <row r="12" spans="1:14" x14ac:dyDescent="0.25">
      <c r="A12" s="33"/>
      <c r="B12" s="15">
        <v>44574</v>
      </c>
      <c r="C12" s="31"/>
      <c r="D12" s="16">
        <f>COUNTIFS('File active'!$E$3:$E$14,"&lt;="&amp;B12,'File active'!$F$3:$F$14,"&gt;="&amp;B12)+COUNTIFS('File active'!$E$3:$E$14,"&lt;="&amp;B12,'File active'!$F$3:$F$14,"")</f>
        <v>9</v>
      </c>
      <c r="E12" s="30"/>
      <c r="F12" s="30"/>
      <c r="L12" s="7">
        <v>44574</v>
      </c>
      <c r="M12">
        <v>9</v>
      </c>
      <c r="N12">
        <f t="shared" si="0"/>
        <v>0.45</v>
      </c>
    </row>
    <row r="13" spans="1:14" x14ac:dyDescent="0.25">
      <c r="A13" s="33"/>
      <c r="B13" s="15">
        <v>44575</v>
      </c>
      <c r="C13" s="31"/>
      <c r="D13" s="16">
        <f>COUNTIFS('File active'!$E$3:$E$14,"&lt;="&amp;B13,'File active'!$F$3:$F$14,"&gt;="&amp;B13)+COUNTIFS('File active'!$E$3:$E$14,"&lt;="&amp;B13,'File active'!$F$3:$F$14,"")</f>
        <v>9</v>
      </c>
      <c r="E13" s="30"/>
      <c r="F13" s="30"/>
      <c r="L13" s="7">
        <v>44575</v>
      </c>
      <c r="M13">
        <v>9</v>
      </c>
      <c r="N13">
        <f t="shared" si="0"/>
        <v>0.45</v>
      </c>
    </row>
    <row r="14" spans="1:14" x14ac:dyDescent="0.25">
      <c r="A14" s="33"/>
      <c r="B14" s="15">
        <v>44578</v>
      </c>
      <c r="C14" s="31"/>
      <c r="D14" s="16">
        <f>COUNTIFS('File active'!$E$3:$E$14,"&lt;="&amp;B14,'File active'!$F$3:$F$14,"&gt;="&amp;B14)+COUNTIFS('File active'!$E$3:$E$14,"&lt;="&amp;B14,'File active'!$F$3:$F$14,"")</f>
        <v>9</v>
      </c>
      <c r="E14" s="30"/>
      <c r="F14" s="30"/>
      <c r="L14" s="7">
        <v>44578</v>
      </c>
      <c r="M14">
        <v>9</v>
      </c>
      <c r="N14">
        <f t="shared" si="0"/>
        <v>0.45</v>
      </c>
    </row>
    <row r="15" spans="1:14" x14ac:dyDescent="0.25">
      <c r="A15" s="33"/>
      <c r="B15" s="15">
        <v>44579</v>
      </c>
      <c r="C15" s="31"/>
      <c r="D15" s="16">
        <f>COUNTIFS('File active'!$E$3:$E$14,"&lt;="&amp;B15,'File active'!$F$3:$F$14,"&gt;="&amp;B15)+COUNTIFS('File active'!$E$3:$E$14,"&lt;="&amp;B15,'File active'!$F$3:$F$14,"")</f>
        <v>9</v>
      </c>
      <c r="E15" s="30"/>
      <c r="F15" s="30"/>
      <c r="L15" s="7">
        <v>44579</v>
      </c>
      <c r="M15">
        <v>9</v>
      </c>
      <c r="N15">
        <f t="shared" si="0"/>
        <v>0.45</v>
      </c>
    </row>
    <row r="16" spans="1:14" x14ac:dyDescent="0.25">
      <c r="A16" s="33"/>
      <c r="B16" s="15">
        <v>44580</v>
      </c>
      <c r="C16" s="31"/>
      <c r="D16" s="16">
        <f>COUNTIFS('File active'!$E$3:$E$14,"&lt;="&amp;B16,'File active'!$F$3:$F$14,"&gt;="&amp;B16)+COUNTIFS('File active'!$E$3:$E$14,"&lt;="&amp;B16,'File active'!$F$3:$F$14,"")</f>
        <v>9</v>
      </c>
      <c r="E16" s="30"/>
      <c r="F16" s="30"/>
      <c r="L16" s="7">
        <v>44580</v>
      </c>
      <c r="M16">
        <v>9</v>
      </c>
      <c r="N16">
        <f t="shared" si="0"/>
        <v>0.45</v>
      </c>
    </row>
    <row r="17" spans="1:14" x14ac:dyDescent="0.25">
      <c r="A17" s="33"/>
      <c r="B17" s="15">
        <v>44581</v>
      </c>
      <c r="C17" s="31"/>
      <c r="D17" s="16">
        <f>COUNTIFS('File active'!$E$3:$E$14,"&lt;="&amp;B17,'File active'!$F$3:$F$14,"&gt;="&amp;B17)+COUNTIFS('File active'!$E$3:$E$14,"&lt;="&amp;B17,'File active'!$F$3:$F$14,"")</f>
        <v>9</v>
      </c>
      <c r="E17" s="30"/>
      <c r="F17" s="30"/>
      <c r="L17" s="7">
        <v>44581</v>
      </c>
      <c r="M17">
        <v>9</v>
      </c>
      <c r="N17">
        <f t="shared" si="0"/>
        <v>0.45</v>
      </c>
    </row>
    <row r="18" spans="1:14" x14ac:dyDescent="0.25">
      <c r="A18" s="33"/>
      <c r="B18" s="15">
        <v>44582</v>
      </c>
      <c r="C18" s="31"/>
      <c r="D18" s="16">
        <f>COUNTIFS('File active'!$E$3:$E$14,"&lt;="&amp;B18,'File active'!$F$3:$F$14,"&gt;="&amp;B18)+COUNTIFS('File active'!$E$3:$E$14,"&lt;="&amp;B18,'File active'!$F$3:$F$14,"")</f>
        <v>9</v>
      </c>
      <c r="E18" s="30"/>
      <c r="F18" s="30"/>
      <c r="L18" s="7">
        <v>44582</v>
      </c>
      <c r="M18">
        <v>9</v>
      </c>
      <c r="N18">
        <f t="shared" si="0"/>
        <v>0.45</v>
      </c>
    </row>
    <row r="19" spans="1:14" x14ac:dyDescent="0.25">
      <c r="A19" s="33"/>
      <c r="B19" s="15">
        <v>44585</v>
      </c>
      <c r="C19" s="31"/>
      <c r="D19" s="16">
        <f>COUNTIFS('File active'!$E$3:$E$14,"&lt;="&amp;B19,'File active'!$F$3:$F$14,"&gt;="&amp;B19)+COUNTIFS('File active'!$E$3:$E$14,"&lt;="&amp;B19,'File active'!$F$3:$F$14,"")</f>
        <v>9</v>
      </c>
      <c r="E19" s="30"/>
      <c r="F19" s="30"/>
      <c r="L19" s="7">
        <v>44585</v>
      </c>
      <c r="M19">
        <v>9</v>
      </c>
      <c r="N19">
        <f t="shared" si="0"/>
        <v>0.45</v>
      </c>
    </row>
    <row r="20" spans="1:14" x14ac:dyDescent="0.25">
      <c r="A20" s="33"/>
      <c r="B20" s="15">
        <v>44586</v>
      </c>
      <c r="C20" s="31"/>
      <c r="D20" s="16">
        <f>COUNTIFS('File active'!$E$3:$E$14,"&lt;="&amp;B20,'File active'!$F$3:$F$14,"&gt;="&amp;B20)+COUNTIFS('File active'!$E$3:$E$14,"&lt;="&amp;B20,'File active'!$F$3:$F$14,"")</f>
        <v>9</v>
      </c>
      <c r="E20" s="30"/>
      <c r="F20" s="30"/>
      <c r="L20" s="7">
        <v>44586</v>
      </c>
      <c r="M20">
        <v>9</v>
      </c>
      <c r="N20">
        <f t="shared" si="0"/>
        <v>0.45</v>
      </c>
    </row>
    <row r="21" spans="1:14" x14ac:dyDescent="0.25">
      <c r="A21" s="33"/>
      <c r="B21" s="15">
        <v>44587</v>
      </c>
      <c r="C21" s="31"/>
      <c r="D21" s="16">
        <f>COUNTIFS('File active'!$E$3:$E$14,"&lt;="&amp;B21,'File active'!$F$3:$F$14,"&gt;="&amp;B21)+COUNTIFS('File active'!$E$3:$E$14,"&lt;="&amp;B21,'File active'!$F$3:$F$14,"")</f>
        <v>9</v>
      </c>
      <c r="E21" s="30"/>
      <c r="F21" s="30"/>
      <c r="L21" s="7">
        <v>44587</v>
      </c>
      <c r="M21">
        <v>9</v>
      </c>
      <c r="N21">
        <f t="shared" si="0"/>
        <v>0.45</v>
      </c>
    </row>
    <row r="22" spans="1:14" x14ac:dyDescent="0.25">
      <c r="A22" s="33"/>
      <c r="B22" s="15">
        <v>44588</v>
      </c>
      <c r="C22" s="31"/>
      <c r="D22" s="16">
        <f>COUNTIFS('File active'!$E$3:$E$14,"&lt;="&amp;B22,'File active'!$F$3:$F$14,"&gt;="&amp;B22)+COUNTIFS('File active'!$E$3:$E$14,"&lt;="&amp;B22,'File active'!$F$3:$F$14,"")</f>
        <v>9</v>
      </c>
      <c r="E22" s="30"/>
      <c r="F22" s="30"/>
      <c r="L22" s="7">
        <v>44588</v>
      </c>
      <c r="M22">
        <v>9</v>
      </c>
      <c r="N22">
        <f t="shared" si="0"/>
        <v>0.45</v>
      </c>
    </row>
    <row r="23" spans="1:14" x14ac:dyDescent="0.25">
      <c r="A23" s="33"/>
      <c r="B23" s="15">
        <v>44589</v>
      </c>
      <c r="C23" s="31"/>
      <c r="D23" s="16">
        <f>COUNTIFS('File active'!$E$3:$E$14,"&lt;="&amp;B23,'File active'!$F$3:$F$14,"&gt;="&amp;B23)+COUNTIFS('File active'!$E$3:$E$14,"&lt;="&amp;B23,'File active'!$F$3:$F$14,"")</f>
        <v>9</v>
      </c>
      <c r="E23" s="30"/>
      <c r="F23" s="30"/>
      <c r="L23" s="7">
        <v>44589</v>
      </c>
      <c r="M23">
        <v>9</v>
      </c>
      <c r="N23">
        <f t="shared" si="0"/>
        <v>0.45</v>
      </c>
    </row>
    <row r="24" spans="1:14" x14ac:dyDescent="0.25">
      <c r="A24" s="33"/>
      <c r="B24" s="15">
        <v>44592</v>
      </c>
      <c r="C24" s="31"/>
      <c r="D24" s="16">
        <f>COUNTIFS('File active'!$E$3:$E$14,"&lt;="&amp;B24,'File active'!$F$3:$F$14,"&gt;="&amp;B24)+COUNTIFS('File active'!$E$3:$E$14,"&lt;="&amp;B24,'File active'!$F$3:$F$14,"")</f>
        <v>9</v>
      </c>
      <c r="E24" s="30"/>
      <c r="F24" s="30"/>
      <c r="L24" s="7">
        <v>44592</v>
      </c>
      <c r="M24">
        <v>9</v>
      </c>
      <c r="N24">
        <f t="shared" si="0"/>
        <v>0.45</v>
      </c>
    </row>
    <row r="25" spans="1:14" x14ac:dyDescent="0.25">
      <c r="A25" s="33" t="s">
        <v>12</v>
      </c>
      <c r="B25" s="15">
        <v>44593</v>
      </c>
      <c r="C25" s="31">
        <f>COUNTA(B25:B34)</f>
        <v>10</v>
      </c>
      <c r="D25" s="16">
        <f>COUNTIFS('File active'!$E$3:$E$14,"&lt;="&amp;B25,'File active'!$F$3:$F$14,"&gt;="&amp;B25)+COUNTIFS('File active'!$E$3:$E$14,"&lt;="&amp;B25,'File active'!$F$3:$F$14,"")</f>
        <v>9</v>
      </c>
      <c r="E25" s="30"/>
      <c r="F25" s="30"/>
      <c r="L25" s="7">
        <v>44593</v>
      </c>
      <c r="M25">
        <v>9</v>
      </c>
      <c r="N25">
        <f t="shared" si="0"/>
        <v>0.45</v>
      </c>
    </row>
    <row r="26" spans="1:14" x14ac:dyDescent="0.25">
      <c r="A26" s="33"/>
      <c r="B26" s="15">
        <v>44594</v>
      </c>
      <c r="C26" s="31"/>
      <c r="D26" s="16">
        <f>COUNTIFS('File active'!$E$3:$E$14,"&lt;="&amp;B26,'File active'!$F$3:$F$14,"&gt;="&amp;B26)+COUNTIFS('File active'!$E$3:$E$14,"&lt;="&amp;B26,'File active'!$F$3:$F$14,"")</f>
        <v>9</v>
      </c>
      <c r="E26" s="30"/>
      <c r="F26" s="30"/>
      <c r="L26" s="7">
        <v>44594</v>
      </c>
      <c r="M26">
        <v>9</v>
      </c>
      <c r="N26">
        <f t="shared" si="0"/>
        <v>0.45</v>
      </c>
    </row>
    <row r="27" spans="1:14" x14ac:dyDescent="0.25">
      <c r="A27" s="33"/>
      <c r="B27" s="15">
        <v>44595</v>
      </c>
      <c r="C27" s="31"/>
      <c r="D27" s="16">
        <f>COUNTIFS('File active'!$E$3:$E$14,"&lt;="&amp;B27,'File active'!$F$3:$F$14,"&gt;="&amp;B27)+COUNTIFS('File active'!$E$3:$E$14,"&lt;="&amp;B27,'File active'!$F$3:$F$14,"")</f>
        <v>9</v>
      </c>
      <c r="E27" s="30"/>
      <c r="F27" s="30"/>
      <c r="L27" s="7">
        <v>44595</v>
      </c>
      <c r="M27">
        <v>9</v>
      </c>
      <c r="N27">
        <f t="shared" si="0"/>
        <v>0.45</v>
      </c>
    </row>
    <row r="28" spans="1:14" x14ac:dyDescent="0.25">
      <c r="A28" s="33"/>
      <c r="B28" s="15">
        <v>44596</v>
      </c>
      <c r="C28" s="31"/>
      <c r="D28" s="16">
        <f>COUNTIFS('File active'!$E$3:$E$14,"&lt;="&amp;B28,'File active'!$F$3:$F$14,"&gt;="&amp;B28)+COUNTIFS('File active'!$E$3:$E$14,"&lt;="&amp;B28,'File active'!$F$3:$F$14,"")</f>
        <v>9</v>
      </c>
      <c r="E28" s="30"/>
      <c r="F28" s="30"/>
      <c r="L28" s="7">
        <v>44596</v>
      </c>
      <c r="M28">
        <v>9</v>
      </c>
      <c r="N28">
        <f t="shared" si="0"/>
        <v>0.45</v>
      </c>
    </row>
    <row r="29" spans="1:14" x14ac:dyDescent="0.25">
      <c r="A29" s="33"/>
      <c r="B29" s="15">
        <v>44613</v>
      </c>
      <c r="C29" s="31"/>
      <c r="D29" s="16">
        <f>COUNTIFS('File active'!$E$3:$E$14,"&lt;="&amp;B29,'File active'!$F$3:$F$14,"&gt;="&amp;B29)+COUNTIFS('File active'!$E$3:$E$14,"&lt;="&amp;B29,'File active'!$F$3:$F$14,"")</f>
        <v>10</v>
      </c>
      <c r="E29" s="30"/>
      <c r="F29" s="30"/>
      <c r="L29" s="7">
        <v>44613</v>
      </c>
      <c r="M29">
        <v>10</v>
      </c>
      <c r="N29">
        <f t="shared" si="0"/>
        <v>0.5</v>
      </c>
    </row>
    <row r="30" spans="1:14" x14ac:dyDescent="0.25">
      <c r="A30" s="33"/>
      <c r="B30" s="15">
        <v>44614</v>
      </c>
      <c r="C30" s="31"/>
      <c r="D30" s="16">
        <f>COUNTIFS('File active'!$E$3:$E$14,"&lt;="&amp;B30,'File active'!$F$3:$F$14,"&gt;="&amp;B30)+COUNTIFS('File active'!$E$3:$E$14,"&lt;="&amp;B30,'File active'!$F$3:$F$14,"")</f>
        <v>10</v>
      </c>
      <c r="E30" s="30"/>
      <c r="F30" s="30"/>
      <c r="L30" s="7">
        <v>44614</v>
      </c>
      <c r="M30">
        <v>10</v>
      </c>
      <c r="N30">
        <f t="shared" si="0"/>
        <v>0.5</v>
      </c>
    </row>
    <row r="31" spans="1:14" x14ac:dyDescent="0.25">
      <c r="A31" s="33"/>
      <c r="B31" s="15">
        <v>44615</v>
      </c>
      <c r="C31" s="31"/>
      <c r="D31" s="16">
        <f>COUNTIFS('File active'!$E$3:$E$14,"&lt;="&amp;B31,'File active'!$F$3:$F$14,"&gt;="&amp;B31)+COUNTIFS('File active'!$E$3:$E$14,"&lt;="&amp;B31,'File active'!$F$3:$F$14,"")</f>
        <v>10</v>
      </c>
      <c r="E31" s="30"/>
      <c r="F31" s="30"/>
      <c r="L31" s="7">
        <v>44615</v>
      </c>
      <c r="M31">
        <v>10</v>
      </c>
      <c r="N31">
        <f t="shared" si="0"/>
        <v>0.5</v>
      </c>
    </row>
    <row r="32" spans="1:14" x14ac:dyDescent="0.25">
      <c r="A32" s="33"/>
      <c r="B32" s="15">
        <v>44616</v>
      </c>
      <c r="C32" s="31"/>
      <c r="D32" s="16">
        <f>COUNTIFS('File active'!$E$3:$E$14,"&lt;="&amp;B32,'File active'!$F$3:$F$14,"&gt;="&amp;B32)+COUNTIFS('File active'!$E$3:$E$14,"&lt;="&amp;B32,'File active'!$F$3:$F$14,"")</f>
        <v>10</v>
      </c>
      <c r="E32" s="30"/>
      <c r="F32" s="30"/>
      <c r="L32" s="7">
        <v>44616</v>
      </c>
      <c r="M32">
        <v>10</v>
      </c>
      <c r="N32">
        <f t="shared" si="0"/>
        <v>0.5</v>
      </c>
    </row>
    <row r="33" spans="1:14" x14ac:dyDescent="0.25">
      <c r="A33" s="33"/>
      <c r="B33" s="15">
        <v>44617</v>
      </c>
      <c r="C33" s="31"/>
      <c r="D33" s="16">
        <f>COUNTIFS('File active'!$E$3:$E$14,"&lt;="&amp;B33,'File active'!$F$3:$F$14,"&gt;="&amp;B33)+COUNTIFS('File active'!$E$3:$E$14,"&lt;="&amp;B33,'File active'!$F$3:$F$14,"")</f>
        <v>10</v>
      </c>
      <c r="E33" s="30"/>
      <c r="F33" s="30"/>
      <c r="L33" s="7">
        <v>44617</v>
      </c>
      <c r="M33">
        <v>10</v>
      </c>
      <c r="N33">
        <f t="shared" si="0"/>
        <v>0.5</v>
      </c>
    </row>
    <row r="34" spans="1:14" x14ac:dyDescent="0.25">
      <c r="A34" s="33"/>
      <c r="B34" s="15">
        <v>44620</v>
      </c>
      <c r="C34" s="31"/>
      <c r="D34" s="16">
        <f>COUNTIFS('File active'!$E$3:$E$14,"&lt;="&amp;B34,'File active'!$F$3:$F$14,"&gt;="&amp;B34)+COUNTIFS('File active'!$E$3:$E$14,"&lt;="&amp;B34,'File active'!$F$3:$F$14,"")</f>
        <v>10</v>
      </c>
      <c r="E34" s="30"/>
      <c r="F34" s="30"/>
      <c r="L34" s="7">
        <v>44620</v>
      </c>
      <c r="M34">
        <v>10</v>
      </c>
      <c r="N34">
        <f t="shared" si="0"/>
        <v>0.5</v>
      </c>
    </row>
    <row r="35" spans="1:14" x14ac:dyDescent="0.25">
      <c r="A35" s="33" t="s">
        <v>13</v>
      </c>
      <c r="B35" s="15">
        <v>44621</v>
      </c>
      <c r="C35" s="31">
        <f>COUNTA(B35:B57)</f>
        <v>23</v>
      </c>
      <c r="D35" s="16">
        <f>COUNTIFS('File active'!$E$3:$E$14,"&lt;="&amp;B35,'File active'!$F$3:$F$14,"&gt;="&amp;B35)+COUNTIFS('File active'!$E$3:$E$14,"&lt;="&amp;B35,'File active'!$F$3:$F$14,"")</f>
        <v>10</v>
      </c>
      <c r="E35" s="30"/>
      <c r="F35" s="30"/>
      <c r="L35" s="7">
        <v>44621</v>
      </c>
      <c r="M35">
        <v>10</v>
      </c>
      <c r="N35">
        <f t="shared" si="0"/>
        <v>0.5</v>
      </c>
    </row>
    <row r="36" spans="1:14" x14ac:dyDescent="0.25">
      <c r="A36" s="33"/>
      <c r="B36" s="15">
        <v>44622</v>
      </c>
      <c r="C36" s="31"/>
      <c r="D36" s="16">
        <f>COUNTIFS('File active'!$E$3:$E$14,"&lt;="&amp;B36,'File active'!$F$3:$F$14,"&gt;="&amp;B36)+COUNTIFS('File active'!$E$3:$E$14,"&lt;="&amp;B36,'File active'!$F$3:$F$14,"")</f>
        <v>10</v>
      </c>
      <c r="E36" s="30"/>
      <c r="F36" s="30"/>
      <c r="L36" s="7">
        <v>44622</v>
      </c>
      <c r="M36">
        <v>10</v>
      </c>
      <c r="N36">
        <f t="shared" si="0"/>
        <v>0.5</v>
      </c>
    </row>
    <row r="37" spans="1:14" x14ac:dyDescent="0.25">
      <c r="A37" s="33"/>
      <c r="B37" s="15">
        <v>44623</v>
      </c>
      <c r="C37" s="31"/>
      <c r="D37" s="16">
        <f>COUNTIFS('File active'!$E$3:$E$14,"&lt;="&amp;B37,'File active'!$F$3:$F$14,"&gt;="&amp;B37)+COUNTIFS('File active'!$E$3:$E$14,"&lt;="&amp;B37,'File active'!$F$3:$F$14,"")</f>
        <v>10</v>
      </c>
      <c r="E37" s="30"/>
      <c r="F37" s="30"/>
      <c r="L37" s="7">
        <v>44623</v>
      </c>
      <c r="M37">
        <v>10</v>
      </c>
      <c r="N37">
        <f t="shared" si="0"/>
        <v>0.5</v>
      </c>
    </row>
    <row r="38" spans="1:14" x14ac:dyDescent="0.25">
      <c r="A38" s="33"/>
      <c r="B38" s="15">
        <v>44624</v>
      </c>
      <c r="C38" s="31"/>
      <c r="D38" s="16">
        <f>COUNTIFS('File active'!$E$3:$E$14,"&lt;="&amp;B38,'File active'!$F$3:$F$14,"&gt;="&amp;B38)+COUNTIFS('File active'!$E$3:$E$14,"&lt;="&amp;B38,'File active'!$F$3:$F$14,"")</f>
        <v>10</v>
      </c>
      <c r="E38" s="30"/>
      <c r="F38" s="30"/>
      <c r="L38" s="7">
        <v>44624</v>
      </c>
      <c r="M38">
        <v>10</v>
      </c>
      <c r="N38">
        <f t="shared" si="0"/>
        <v>0.5</v>
      </c>
    </row>
    <row r="39" spans="1:14" x14ac:dyDescent="0.25">
      <c r="A39" s="33"/>
      <c r="B39" s="15">
        <v>44627</v>
      </c>
      <c r="C39" s="31"/>
      <c r="D39" s="16">
        <f>COUNTIFS('File active'!$E$3:$E$14,"&lt;="&amp;B39,'File active'!$F$3:$F$14,"&gt;="&amp;B39)+COUNTIFS('File active'!$E$3:$E$14,"&lt;="&amp;B39,'File active'!$F$3:$F$14,"")</f>
        <v>10</v>
      </c>
      <c r="E39" s="30"/>
      <c r="F39" s="30"/>
      <c r="L39" s="7">
        <v>44627</v>
      </c>
      <c r="M39">
        <v>10</v>
      </c>
      <c r="N39">
        <f t="shared" si="0"/>
        <v>0.5</v>
      </c>
    </row>
    <row r="40" spans="1:14" x14ac:dyDescent="0.25">
      <c r="A40" s="33"/>
      <c r="B40" s="15">
        <v>44628</v>
      </c>
      <c r="C40" s="31"/>
      <c r="D40" s="16">
        <f>COUNTIFS('File active'!$E$3:$E$14,"&lt;="&amp;B40,'File active'!$F$3:$F$14,"&gt;="&amp;B40)+COUNTIFS('File active'!$E$3:$E$14,"&lt;="&amp;B40,'File active'!$F$3:$F$14,"")</f>
        <v>10</v>
      </c>
      <c r="E40" s="30"/>
      <c r="F40" s="30"/>
      <c r="L40" s="7">
        <v>44628</v>
      </c>
      <c r="M40">
        <v>10</v>
      </c>
      <c r="N40">
        <f t="shared" si="0"/>
        <v>0.5</v>
      </c>
    </row>
    <row r="41" spans="1:14" x14ac:dyDescent="0.25">
      <c r="A41" s="33"/>
      <c r="B41" s="15">
        <v>44629</v>
      </c>
      <c r="C41" s="31"/>
      <c r="D41" s="16">
        <f>COUNTIFS('File active'!$E$3:$E$14,"&lt;="&amp;B41,'File active'!$F$3:$F$14,"&gt;="&amp;B41)+COUNTIFS('File active'!$E$3:$E$14,"&lt;="&amp;B41,'File active'!$F$3:$F$14,"")</f>
        <v>10</v>
      </c>
      <c r="E41" s="30"/>
      <c r="F41" s="30"/>
      <c r="L41" s="7">
        <v>44629</v>
      </c>
      <c r="M41">
        <v>10</v>
      </c>
      <c r="N41">
        <f t="shared" si="0"/>
        <v>0.5</v>
      </c>
    </row>
    <row r="42" spans="1:14" x14ac:dyDescent="0.25">
      <c r="A42" s="33"/>
      <c r="B42" s="15">
        <v>44630</v>
      </c>
      <c r="C42" s="31"/>
      <c r="D42" s="16">
        <f>COUNTIFS('File active'!$E$3:$E$14,"&lt;="&amp;B42,'File active'!$F$3:$F$14,"&gt;="&amp;B42)+COUNTIFS('File active'!$E$3:$E$14,"&lt;="&amp;B42,'File active'!$F$3:$F$14,"")</f>
        <v>10</v>
      </c>
      <c r="E42" s="30"/>
      <c r="F42" s="30"/>
      <c r="L42" s="7">
        <v>44630</v>
      </c>
      <c r="M42">
        <v>10</v>
      </c>
      <c r="N42">
        <f t="shared" si="0"/>
        <v>0.5</v>
      </c>
    </row>
    <row r="43" spans="1:14" x14ac:dyDescent="0.25">
      <c r="A43" s="33"/>
      <c r="B43" s="15">
        <v>44631</v>
      </c>
      <c r="C43" s="31"/>
      <c r="D43" s="16">
        <f>COUNTIFS('File active'!$E$3:$E$14,"&lt;="&amp;B43,'File active'!$F$3:$F$14,"&gt;="&amp;B43)+COUNTIFS('File active'!$E$3:$E$14,"&lt;="&amp;B43,'File active'!$F$3:$F$14,"")</f>
        <v>10</v>
      </c>
      <c r="E43" s="30"/>
      <c r="F43" s="30"/>
      <c r="L43" s="7">
        <v>44631</v>
      </c>
      <c r="M43">
        <v>10</v>
      </c>
      <c r="N43">
        <f t="shared" si="0"/>
        <v>0.5</v>
      </c>
    </row>
    <row r="44" spans="1:14" x14ac:dyDescent="0.25">
      <c r="A44" s="33"/>
      <c r="B44" s="15">
        <v>44634</v>
      </c>
      <c r="C44" s="31"/>
      <c r="D44" s="16">
        <f>COUNTIFS('File active'!$E$3:$E$14,"&lt;="&amp;B44,'File active'!$F$3:$F$14,"&gt;="&amp;B44)+COUNTIFS('File active'!$E$3:$E$14,"&lt;="&amp;B44,'File active'!$F$3:$F$14,"")</f>
        <v>10</v>
      </c>
      <c r="E44" s="30"/>
      <c r="F44" s="30"/>
      <c r="L44" s="7">
        <v>44634</v>
      </c>
      <c r="M44">
        <v>10</v>
      </c>
      <c r="N44">
        <f t="shared" si="0"/>
        <v>0.5</v>
      </c>
    </row>
    <row r="45" spans="1:14" x14ac:dyDescent="0.25">
      <c r="A45" s="33"/>
      <c r="B45" s="15">
        <v>44635</v>
      </c>
      <c r="C45" s="31"/>
      <c r="D45" s="16">
        <f>COUNTIFS('File active'!$E$3:$E$14,"&lt;="&amp;B45,'File active'!$F$3:$F$14,"&gt;="&amp;B45)+COUNTIFS('File active'!$E$3:$E$14,"&lt;="&amp;B45,'File active'!$F$3:$F$14,"")</f>
        <v>10</v>
      </c>
      <c r="E45" s="30"/>
      <c r="F45" s="30"/>
      <c r="L45" s="7">
        <v>44635</v>
      </c>
      <c r="M45">
        <v>10</v>
      </c>
      <c r="N45">
        <f t="shared" si="0"/>
        <v>0.5</v>
      </c>
    </row>
    <row r="46" spans="1:14" x14ac:dyDescent="0.25">
      <c r="A46" s="33"/>
      <c r="B46" s="15">
        <v>44636</v>
      </c>
      <c r="C46" s="31"/>
      <c r="D46" s="16">
        <f>COUNTIFS('File active'!$E$3:$E$14,"&lt;="&amp;B46,'File active'!$F$3:$F$14,"&gt;="&amp;B46)+COUNTIFS('File active'!$E$3:$E$14,"&lt;="&amp;B46,'File active'!$F$3:$F$14,"")</f>
        <v>10</v>
      </c>
      <c r="E46" s="30"/>
      <c r="F46" s="30"/>
      <c r="L46" s="7">
        <v>44636</v>
      </c>
      <c r="M46">
        <v>10</v>
      </c>
      <c r="N46">
        <f t="shared" si="0"/>
        <v>0.5</v>
      </c>
    </row>
    <row r="47" spans="1:14" x14ac:dyDescent="0.25">
      <c r="A47" s="33"/>
      <c r="B47" s="15">
        <v>44637</v>
      </c>
      <c r="C47" s="31"/>
      <c r="D47" s="16">
        <f>COUNTIFS('File active'!$E$3:$E$14,"&lt;="&amp;B47,'File active'!$F$3:$F$14,"&gt;="&amp;B47)+COUNTIFS('File active'!$E$3:$E$14,"&lt;="&amp;B47,'File active'!$F$3:$F$14,"")</f>
        <v>10</v>
      </c>
      <c r="E47" s="30"/>
      <c r="F47" s="30"/>
      <c r="L47" s="7">
        <v>44637</v>
      </c>
      <c r="M47">
        <v>10</v>
      </c>
      <c r="N47">
        <f t="shared" si="0"/>
        <v>0.5</v>
      </c>
    </row>
    <row r="48" spans="1:14" x14ac:dyDescent="0.25">
      <c r="A48" s="33"/>
      <c r="B48" s="15">
        <v>44638</v>
      </c>
      <c r="C48" s="31"/>
      <c r="D48" s="16">
        <f>COUNTIFS('File active'!$E$3:$E$14,"&lt;="&amp;B48,'File active'!$F$3:$F$14,"&gt;="&amp;B48)+COUNTIFS('File active'!$E$3:$E$14,"&lt;="&amp;B48,'File active'!$F$3:$F$14,"")</f>
        <v>10</v>
      </c>
      <c r="E48" s="30"/>
      <c r="F48" s="30"/>
      <c r="L48" s="7">
        <v>44638</v>
      </c>
      <c r="M48">
        <v>10</v>
      </c>
      <c r="N48">
        <f t="shared" si="0"/>
        <v>0.5</v>
      </c>
    </row>
    <row r="49" spans="1:14" x14ac:dyDescent="0.25">
      <c r="A49" s="33"/>
      <c r="B49" s="15">
        <v>44641</v>
      </c>
      <c r="C49" s="31"/>
      <c r="D49" s="16">
        <f>COUNTIFS('File active'!$E$3:$E$14,"&lt;="&amp;B49,'File active'!$F$3:$F$14,"&gt;="&amp;B49)+COUNTIFS('File active'!$E$3:$E$14,"&lt;="&amp;B49,'File active'!$F$3:$F$14,"")</f>
        <v>10</v>
      </c>
      <c r="E49" s="30"/>
      <c r="F49" s="30"/>
      <c r="L49" s="7">
        <v>44641</v>
      </c>
      <c r="M49">
        <v>10</v>
      </c>
      <c r="N49">
        <f t="shared" si="0"/>
        <v>0.5</v>
      </c>
    </row>
    <row r="50" spans="1:14" x14ac:dyDescent="0.25">
      <c r="A50" s="33"/>
      <c r="B50" s="15">
        <v>44642</v>
      </c>
      <c r="C50" s="31"/>
      <c r="D50" s="16">
        <f>COUNTIFS('File active'!$E$3:$E$14,"&lt;="&amp;B50,'File active'!$F$3:$F$14,"&gt;="&amp;B50)+COUNTIFS('File active'!$E$3:$E$14,"&lt;="&amp;B50,'File active'!$F$3:$F$14,"")</f>
        <v>10</v>
      </c>
      <c r="E50" s="30"/>
      <c r="F50" s="30"/>
      <c r="L50" s="7">
        <v>44642</v>
      </c>
      <c r="M50">
        <v>10</v>
      </c>
      <c r="N50">
        <f t="shared" si="0"/>
        <v>0.5</v>
      </c>
    </row>
    <row r="51" spans="1:14" x14ac:dyDescent="0.25">
      <c r="A51" s="33"/>
      <c r="B51" s="15">
        <v>44643</v>
      </c>
      <c r="C51" s="31"/>
      <c r="D51" s="16">
        <f>COUNTIFS('File active'!$E$3:$E$14,"&lt;="&amp;B51,'File active'!$F$3:$F$14,"&gt;="&amp;B51)+COUNTIFS('File active'!$E$3:$E$14,"&lt;="&amp;B51,'File active'!$F$3:$F$14,"")</f>
        <v>10</v>
      </c>
      <c r="E51" s="30"/>
      <c r="F51" s="30"/>
      <c r="L51" s="7">
        <v>44643</v>
      </c>
      <c r="M51">
        <v>10</v>
      </c>
      <c r="N51">
        <f t="shared" si="0"/>
        <v>0.5</v>
      </c>
    </row>
    <row r="52" spans="1:14" x14ac:dyDescent="0.25">
      <c r="A52" s="33"/>
      <c r="B52" s="15">
        <v>44644</v>
      </c>
      <c r="C52" s="31"/>
      <c r="D52" s="16">
        <f>COUNTIFS('File active'!$E$3:$E$14,"&lt;="&amp;B52,'File active'!$F$3:$F$14,"&gt;="&amp;B52)+COUNTIFS('File active'!$E$3:$E$14,"&lt;="&amp;B52,'File active'!$F$3:$F$14,"")</f>
        <v>11</v>
      </c>
      <c r="E52" s="30"/>
      <c r="F52" s="30"/>
      <c r="L52" s="7">
        <v>44644</v>
      </c>
      <c r="M52">
        <v>11</v>
      </c>
      <c r="N52">
        <f t="shared" si="0"/>
        <v>0.55000000000000004</v>
      </c>
    </row>
    <row r="53" spans="1:14" x14ac:dyDescent="0.25">
      <c r="A53" s="33"/>
      <c r="B53" s="15">
        <v>44645</v>
      </c>
      <c r="C53" s="31"/>
      <c r="D53" s="16">
        <f>COUNTIFS('File active'!$E$3:$E$14,"&lt;="&amp;B53,'File active'!$F$3:$F$14,"&gt;="&amp;B53)+COUNTIFS('File active'!$E$3:$E$14,"&lt;="&amp;B53,'File active'!$F$3:$F$14,"")</f>
        <v>11</v>
      </c>
      <c r="E53" s="30"/>
      <c r="F53" s="30"/>
      <c r="L53" s="7">
        <v>44645</v>
      </c>
      <c r="M53">
        <v>11</v>
      </c>
      <c r="N53">
        <f t="shared" si="0"/>
        <v>0.55000000000000004</v>
      </c>
    </row>
    <row r="54" spans="1:14" x14ac:dyDescent="0.25">
      <c r="A54" s="33"/>
      <c r="B54" s="15">
        <v>44648</v>
      </c>
      <c r="C54" s="31"/>
      <c r="D54" s="16">
        <f>COUNTIFS('File active'!$E$3:$E$14,"&lt;="&amp;B54,'File active'!$F$3:$F$14,"&gt;="&amp;B54)+COUNTIFS('File active'!$E$3:$E$14,"&lt;="&amp;B54,'File active'!$F$3:$F$14,"")</f>
        <v>11</v>
      </c>
      <c r="E54" s="30"/>
      <c r="F54" s="30"/>
      <c r="L54" s="7">
        <v>44648</v>
      </c>
      <c r="M54">
        <v>11</v>
      </c>
      <c r="N54">
        <f t="shared" si="0"/>
        <v>0.55000000000000004</v>
      </c>
    </row>
    <row r="55" spans="1:14" x14ac:dyDescent="0.25">
      <c r="A55" s="33"/>
      <c r="B55" s="15">
        <v>44649</v>
      </c>
      <c r="C55" s="31"/>
      <c r="D55" s="16">
        <f>COUNTIFS('File active'!$E$3:$E$14,"&lt;="&amp;B55,'File active'!$F$3:$F$14,"&gt;="&amp;B55)+COUNTIFS('File active'!$E$3:$E$14,"&lt;="&amp;B55,'File active'!$F$3:$F$14,"")</f>
        <v>11</v>
      </c>
      <c r="E55" s="30"/>
      <c r="F55" s="30"/>
      <c r="L55" s="7">
        <v>44649</v>
      </c>
      <c r="M55">
        <v>11</v>
      </c>
      <c r="N55">
        <f t="shared" si="0"/>
        <v>0.55000000000000004</v>
      </c>
    </row>
    <row r="56" spans="1:14" x14ac:dyDescent="0.25">
      <c r="A56" s="33"/>
      <c r="B56" s="15">
        <v>44650</v>
      </c>
      <c r="C56" s="31"/>
      <c r="D56" s="16">
        <f>COUNTIFS('File active'!$E$3:$E$14,"&lt;="&amp;B56,'File active'!$F$3:$F$14,"&gt;="&amp;B56)+COUNTIFS('File active'!$E$3:$E$14,"&lt;="&amp;B56,'File active'!$F$3:$F$14,"")</f>
        <v>11</v>
      </c>
      <c r="E56" s="30"/>
      <c r="F56" s="30"/>
      <c r="L56" s="7">
        <v>44650</v>
      </c>
      <c r="M56">
        <v>11</v>
      </c>
      <c r="N56">
        <f t="shared" si="0"/>
        <v>0.55000000000000004</v>
      </c>
    </row>
    <row r="57" spans="1:14" x14ac:dyDescent="0.25">
      <c r="A57" s="33"/>
      <c r="B57" s="15">
        <v>44651</v>
      </c>
      <c r="C57" s="31"/>
      <c r="D57" s="16">
        <f>COUNTIFS('File active'!$E$3:$E$14,"&lt;="&amp;B57,'File active'!$F$3:$F$14,"&gt;="&amp;B57)+COUNTIFS('File active'!$E$3:$E$14,"&lt;="&amp;B57,'File active'!$F$3:$F$14,"")</f>
        <v>11</v>
      </c>
      <c r="E57" s="30"/>
      <c r="F57" s="30"/>
      <c r="L57" s="7">
        <v>44651</v>
      </c>
      <c r="M57">
        <v>11</v>
      </c>
      <c r="N57">
        <f t="shared" si="0"/>
        <v>0.55000000000000004</v>
      </c>
    </row>
    <row r="58" spans="1:14" x14ac:dyDescent="0.25">
      <c r="A58" s="33" t="s">
        <v>14</v>
      </c>
      <c r="B58" s="15">
        <v>44652</v>
      </c>
      <c r="C58" s="31">
        <f>COUNTA(B58:B68)</f>
        <v>11</v>
      </c>
      <c r="D58" s="16">
        <f>COUNTIFS('File active'!$E$3:$E$14,"&lt;="&amp;B58,'File active'!$F$3:$F$14,"&gt;="&amp;B58)+COUNTIFS('File active'!$E$3:$E$14,"&lt;="&amp;B58,'File active'!$F$3:$F$14,"")</f>
        <v>11</v>
      </c>
      <c r="E58" s="30"/>
      <c r="F58" s="30"/>
      <c r="L58" s="7">
        <v>44652</v>
      </c>
      <c r="M58">
        <v>11</v>
      </c>
      <c r="N58">
        <f t="shared" si="0"/>
        <v>0.55000000000000004</v>
      </c>
    </row>
    <row r="59" spans="1:14" x14ac:dyDescent="0.25">
      <c r="A59" s="33"/>
      <c r="B59" s="15">
        <v>44655</v>
      </c>
      <c r="C59" s="31"/>
      <c r="D59" s="16">
        <f>COUNTIFS('File active'!$E$3:$E$14,"&lt;="&amp;B59,'File active'!$F$3:$F$14,"&gt;="&amp;B59)+COUNTIFS('File active'!$E$3:$E$14,"&lt;="&amp;B59,'File active'!$F$3:$F$14,"")</f>
        <v>11</v>
      </c>
      <c r="E59" s="30"/>
      <c r="F59" s="30"/>
      <c r="L59" s="7">
        <v>44655</v>
      </c>
      <c r="M59">
        <v>11</v>
      </c>
      <c r="N59">
        <f t="shared" si="0"/>
        <v>0.55000000000000004</v>
      </c>
    </row>
    <row r="60" spans="1:14" x14ac:dyDescent="0.25">
      <c r="A60" s="33"/>
      <c r="B60" s="15">
        <v>44656</v>
      </c>
      <c r="C60" s="31"/>
      <c r="D60" s="16">
        <f>COUNTIFS('File active'!$E$3:$E$14,"&lt;="&amp;B60,'File active'!$F$3:$F$14,"&gt;="&amp;B60)+COUNTIFS('File active'!$E$3:$E$14,"&lt;="&amp;B60,'File active'!$F$3:$F$14,"")</f>
        <v>11</v>
      </c>
      <c r="E60" s="30"/>
      <c r="F60" s="30"/>
      <c r="L60" s="7">
        <v>44656</v>
      </c>
      <c r="M60">
        <v>11</v>
      </c>
      <c r="N60">
        <f t="shared" si="0"/>
        <v>0.55000000000000004</v>
      </c>
    </row>
    <row r="61" spans="1:14" x14ac:dyDescent="0.25">
      <c r="A61" s="33"/>
      <c r="B61" s="15">
        <v>44657</v>
      </c>
      <c r="C61" s="31"/>
      <c r="D61" s="16">
        <f>COUNTIFS('File active'!$E$3:$E$14,"&lt;="&amp;B61,'File active'!$F$3:$F$14,"&gt;="&amp;B61)+COUNTIFS('File active'!$E$3:$E$14,"&lt;="&amp;B61,'File active'!$F$3:$F$14,"")</f>
        <v>11</v>
      </c>
      <c r="E61" s="30"/>
      <c r="F61" s="30"/>
      <c r="L61" s="7">
        <v>44657</v>
      </c>
      <c r="M61">
        <v>11</v>
      </c>
      <c r="N61">
        <f t="shared" si="0"/>
        <v>0.55000000000000004</v>
      </c>
    </row>
    <row r="62" spans="1:14" x14ac:dyDescent="0.25">
      <c r="A62" s="33"/>
      <c r="B62" s="15">
        <v>44658</v>
      </c>
      <c r="C62" s="31"/>
      <c r="D62" s="16">
        <f>COUNTIFS('File active'!$E$3:$E$14,"&lt;="&amp;B62,'File active'!$F$3:$F$14,"&gt;="&amp;B62)+COUNTIFS('File active'!$E$3:$E$14,"&lt;="&amp;B62,'File active'!$F$3:$F$14,"")</f>
        <v>11</v>
      </c>
      <c r="E62" s="30"/>
      <c r="F62" s="30"/>
      <c r="L62" s="7">
        <v>44658</v>
      </c>
      <c r="M62">
        <v>11</v>
      </c>
      <c r="N62">
        <f t="shared" si="0"/>
        <v>0.55000000000000004</v>
      </c>
    </row>
    <row r="63" spans="1:14" x14ac:dyDescent="0.25">
      <c r="A63" s="33"/>
      <c r="B63" s="15">
        <v>44659</v>
      </c>
      <c r="C63" s="31"/>
      <c r="D63" s="16">
        <f>COUNTIFS('File active'!$E$3:$E$14,"&lt;="&amp;B63,'File active'!$F$3:$F$14,"&gt;="&amp;B63)+COUNTIFS('File active'!$E$3:$E$14,"&lt;="&amp;B63,'File active'!$F$3:$F$14,"")</f>
        <v>10</v>
      </c>
      <c r="E63" s="30"/>
      <c r="F63" s="30"/>
      <c r="L63" s="7">
        <v>44659</v>
      </c>
      <c r="M63">
        <v>10</v>
      </c>
      <c r="N63">
        <f t="shared" si="0"/>
        <v>0.5</v>
      </c>
    </row>
    <row r="64" spans="1:14" x14ac:dyDescent="0.25">
      <c r="A64" s="33"/>
      <c r="B64" s="15">
        <v>44676</v>
      </c>
      <c r="C64" s="31"/>
      <c r="D64" s="16">
        <f>COUNTIFS('File active'!$E$3:$E$14,"&lt;="&amp;B64,'File active'!$F$3:$F$14,"&gt;="&amp;B64)+COUNTIFS('File active'!$E$3:$E$14,"&lt;="&amp;B64,'File active'!$F$3:$F$14,"")</f>
        <v>10</v>
      </c>
      <c r="E64" s="30"/>
      <c r="F64" s="30"/>
      <c r="L64" s="7">
        <v>44676</v>
      </c>
      <c r="M64">
        <v>10</v>
      </c>
      <c r="N64">
        <f t="shared" si="0"/>
        <v>0.5</v>
      </c>
    </row>
    <row r="65" spans="1:14" x14ac:dyDescent="0.25">
      <c r="A65" s="33"/>
      <c r="B65" s="15">
        <v>44677</v>
      </c>
      <c r="C65" s="31"/>
      <c r="D65" s="16">
        <f>COUNTIFS('File active'!$E$3:$E$14,"&lt;="&amp;B65,'File active'!$F$3:$F$14,"&gt;="&amp;B65)+COUNTIFS('File active'!$E$3:$E$14,"&lt;="&amp;B65,'File active'!$F$3:$F$14,"")</f>
        <v>10</v>
      </c>
      <c r="E65" s="30"/>
      <c r="F65" s="30"/>
      <c r="L65" s="7">
        <v>44677</v>
      </c>
      <c r="M65">
        <v>10</v>
      </c>
      <c r="N65">
        <f t="shared" si="0"/>
        <v>0.5</v>
      </c>
    </row>
    <row r="66" spans="1:14" x14ac:dyDescent="0.25">
      <c r="A66" s="33"/>
      <c r="B66" s="15">
        <v>44678</v>
      </c>
      <c r="C66" s="31"/>
      <c r="D66" s="16">
        <f>COUNTIFS('File active'!$E$3:$E$14,"&lt;="&amp;B66,'File active'!$F$3:$F$14,"&gt;="&amp;B66)+COUNTIFS('File active'!$E$3:$E$14,"&lt;="&amp;B66,'File active'!$F$3:$F$14,"")</f>
        <v>10</v>
      </c>
      <c r="E66" s="30"/>
      <c r="F66" s="30"/>
      <c r="L66" s="7">
        <v>44678</v>
      </c>
      <c r="M66">
        <v>10</v>
      </c>
      <c r="N66">
        <f t="shared" si="0"/>
        <v>0.5</v>
      </c>
    </row>
    <row r="67" spans="1:14" x14ac:dyDescent="0.25">
      <c r="A67" s="33"/>
      <c r="B67" s="15">
        <v>44679</v>
      </c>
      <c r="C67" s="31"/>
      <c r="D67" s="16">
        <f>COUNTIFS('File active'!$E$3:$E$14,"&lt;="&amp;B67,'File active'!$F$3:$F$14,"&gt;="&amp;B67)+COUNTIFS('File active'!$E$3:$E$14,"&lt;="&amp;B67,'File active'!$F$3:$F$14,"")</f>
        <v>10</v>
      </c>
      <c r="E67" s="30"/>
      <c r="F67" s="30"/>
      <c r="L67" s="7">
        <v>44679</v>
      </c>
      <c r="M67">
        <v>10</v>
      </c>
      <c r="N67">
        <f t="shared" si="0"/>
        <v>0.5</v>
      </c>
    </row>
    <row r="68" spans="1:14" x14ac:dyDescent="0.25">
      <c r="A68" s="33"/>
      <c r="B68" s="15">
        <v>44680</v>
      </c>
      <c r="C68" s="31"/>
      <c r="D68" s="16">
        <f>COUNTIFS('File active'!$E$3:$E$14,"&lt;="&amp;B68,'File active'!$F$3:$F$14,"&gt;="&amp;B68)+COUNTIFS('File active'!$E$3:$E$14,"&lt;="&amp;B68,'File active'!$F$3:$F$14,"")</f>
        <v>10</v>
      </c>
      <c r="E68" s="30"/>
      <c r="F68" s="30"/>
      <c r="L68" s="7">
        <v>44680</v>
      </c>
      <c r="M68">
        <v>10</v>
      </c>
      <c r="N68">
        <f t="shared" si="0"/>
        <v>0.5</v>
      </c>
    </row>
    <row r="69" spans="1:14" x14ac:dyDescent="0.25">
      <c r="A69" s="33" t="s">
        <v>15</v>
      </c>
      <c r="B69" s="15">
        <v>44683</v>
      </c>
      <c r="C69" s="31">
        <f>COUNTA(B69:B88)</f>
        <v>20</v>
      </c>
      <c r="D69" s="16">
        <f>COUNTIFS('File active'!$E$3:$E$14,"&lt;="&amp;B69,'File active'!$F$3:$F$14,"&gt;="&amp;B69)+COUNTIFS('File active'!$E$3:$E$14,"&lt;="&amp;B69,'File active'!$F$3:$F$14,"")</f>
        <v>10</v>
      </c>
      <c r="E69" s="30"/>
      <c r="F69" s="30"/>
      <c r="L69" s="7">
        <v>44683</v>
      </c>
      <c r="M69">
        <v>10</v>
      </c>
      <c r="N69">
        <f t="shared" ref="N69:N132" si="1">M69/$I$6</f>
        <v>0.5</v>
      </c>
    </row>
    <row r="70" spans="1:14" x14ac:dyDescent="0.25">
      <c r="A70" s="33"/>
      <c r="B70" s="15">
        <v>44684</v>
      </c>
      <c r="C70" s="31"/>
      <c r="D70" s="16">
        <f>COUNTIFS('File active'!$E$3:$E$14,"&lt;="&amp;B70,'File active'!$F$3:$F$14,"&gt;="&amp;B70)+COUNTIFS('File active'!$E$3:$E$14,"&lt;="&amp;B70,'File active'!$F$3:$F$14,"")</f>
        <v>10</v>
      </c>
      <c r="E70" s="30"/>
      <c r="F70" s="30"/>
      <c r="L70" s="7">
        <v>44684</v>
      </c>
      <c r="M70">
        <v>10</v>
      </c>
      <c r="N70">
        <f t="shared" si="1"/>
        <v>0.5</v>
      </c>
    </row>
    <row r="71" spans="1:14" x14ac:dyDescent="0.25">
      <c r="A71" s="33"/>
      <c r="B71" s="15">
        <v>44685</v>
      </c>
      <c r="C71" s="31"/>
      <c r="D71" s="16">
        <f>COUNTIFS('File active'!$E$3:$E$14,"&lt;="&amp;B71,'File active'!$F$3:$F$14,"&gt;="&amp;B71)+COUNTIFS('File active'!$E$3:$E$14,"&lt;="&amp;B71,'File active'!$F$3:$F$14,"")</f>
        <v>10</v>
      </c>
      <c r="E71" s="30"/>
      <c r="F71" s="30"/>
      <c r="L71" s="7">
        <v>44685</v>
      </c>
      <c r="M71">
        <v>10</v>
      </c>
      <c r="N71">
        <f t="shared" si="1"/>
        <v>0.5</v>
      </c>
    </row>
    <row r="72" spans="1:14" x14ac:dyDescent="0.25">
      <c r="A72" s="33"/>
      <c r="B72" s="15">
        <v>44686</v>
      </c>
      <c r="C72" s="31"/>
      <c r="D72" s="16">
        <f>COUNTIFS('File active'!$E$3:$E$14,"&lt;="&amp;B72,'File active'!$F$3:$F$14,"&gt;="&amp;B72)+COUNTIFS('File active'!$E$3:$E$14,"&lt;="&amp;B72,'File active'!$F$3:$F$14,"")</f>
        <v>10</v>
      </c>
      <c r="E72" s="30"/>
      <c r="F72" s="30"/>
      <c r="L72" s="7">
        <v>44686</v>
      </c>
      <c r="M72">
        <v>10</v>
      </c>
      <c r="N72">
        <f t="shared" si="1"/>
        <v>0.5</v>
      </c>
    </row>
    <row r="73" spans="1:14" x14ac:dyDescent="0.25">
      <c r="A73" s="33"/>
      <c r="B73" s="15">
        <v>44687</v>
      </c>
      <c r="C73" s="31"/>
      <c r="D73" s="16">
        <f>COUNTIFS('File active'!$E$3:$E$14,"&lt;="&amp;B73,'File active'!$F$3:$F$14,"&gt;="&amp;B73)+COUNTIFS('File active'!$E$3:$E$14,"&lt;="&amp;B73,'File active'!$F$3:$F$14,"")</f>
        <v>10</v>
      </c>
      <c r="E73" s="30"/>
      <c r="F73" s="30"/>
      <c r="L73" s="7">
        <v>44687</v>
      </c>
      <c r="M73">
        <v>10</v>
      </c>
      <c r="N73">
        <f t="shared" si="1"/>
        <v>0.5</v>
      </c>
    </row>
    <row r="74" spans="1:14" x14ac:dyDescent="0.25">
      <c r="A74" s="33"/>
      <c r="B74" s="15">
        <v>44690</v>
      </c>
      <c r="C74" s="31"/>
      <c r="D74" s="16">
        <f>COUNTIFS('File active'!$E$3:$E$14,"&lt;="&amp;B74,'File active'!$F$3:$F$14,"&gt;="&amp;B74)+COUNTIFS('File active'!$E$3:$E$14,"&lt;="&amp;B74,'File active'!$F$3:$F$14,"")</f>
        <v>10</v>
      </c>
      <c r="E74" s="30"/>
      <c r="F74" s="30"/>
      <c r="L74" s="7">
        <v>44690</v>
      </c>
      <c r="M74">
        <v>10</v>
      </c>
      <c r="N74">
        <f t="shared" si="1"/>
        <v>0.5</v>
      </c>
    </row>
    <row r="75" spans="1:14" x14ac:dyDescent="0.25">
      <c r="A75" s="33"/>
      <c r="B75" s="15">
        <v>44691</v>
      </c>
      <c r="C75" s="31"/>
      <c r="D75" s="16">
        <f>COUNTIFS('File active'!$E$3:$E$14,"&lt;="&amp;B75,'File active'!$F$3:$F$14,"&gt;="&amp;B75)+COUNTIFS('File active'!$E$3:$E$14,"&lt;="&amp;B75,'File active'!$F$3:$F$14,"")</f>
        <v>10</v>
      </c>
      <c r="E75" s="30"/>
      <c r="F75" s="30"/>
      <c r="L75" s="7">
        <v>44691</v>
      </c>
      <c r="M75">
        <v>10</v>
      </c>
      <c r="N75">
        <f t="shared" si="1"/>
        <v>0.5</v>
      </c>
    </row>
    <row r="76" spans="1:14" x14ac:dyDescent="0.25">
      <c r="A76" s="33"/>
      <c r="B76" s="15">
        <v>44692</v>
      </c>
      <c r="C76" s="31"/>
      <c r="D76" s="16">
        <f>COUNTIFS('File active'!$E$3:$E$14,"&lt;="&amp;B76,'File active'!$F$3:$F$14,"&gt;="&amp;B76)+COUNTIFS('File active'!$E$3:$E$14,"&lt;="&amp;B76,'File active'!$F$3:$F$14,"")</f>
        <v>10</v>
      </c>
      <c r="E76" s="30"/>
      <c r="F76" s="30"/>
      <c r="L76" s="7">
        <v>44692</v>
      </c>
      <c r="M76">
        <v>10</v>
      </c>
      <c r="N76">
        <f t="shared" si="1"/>
        <v>0.5</v>
      </c>
    </row>
    <row r="77" spans="1:14" x14ac:dyDescent="0.25">
      <c r="A77" s="33"/>
      <c r="B77" s="15">
        <v>44693</v>
      </c>
      <c r="C77" s="31"/>
      <c r="D77" s="16">
        <f>COUNTIFS('File active'!$E$3:$E$14,"&lt;="&amp;B77,'File active'!$F$3:$F$14,"&gt;="&amp;B77)+COUNTIFS('File active'!$E$3:$E$14,"&lt;="&amp;B77,'File active'!$F$3:$F$14,"")</f>
        <v>10</v>
      </c>
      <c r="E77" s="30"/>
      <c r="F77" s="30"/>
      <c r="L77" s="7">
        <v>44693</v>
      </c>
      <c r="M77">
        <v>10</v>
      </c>
      <c r="N77">
        <f t="shared" si="1"/>
        <v>0.5</v>
      </c>
    </row>
    <row r="78" spans="1:14" x14ac:dyDescent="0.25">
      <c r="A78" s="33"/>
      <c r="B78" s="15">
        <v>44694</v>
      </c>
      <c r="C78" s="31"/>
      <c r="D78" s="16">
        <f>COUNTIFS('File active'!$E$3:$E$14,"&lt;="&amp;B78,'File active'!$F$3:$F$14,"&gt;="&amp;B78)+COUNTIFS('File active'!$E$3:$E$14,"&lt;="&amp;B78,'File active'!$F$3:$F$14,"")</f>
        <v>10</v>
      </c>
      <c r="E78" s="30"/>
      <c r="F78" s="30"/>
      <c r="L78" s="7">
        <v>44694</v>
      </c>
      <c r="M78">
        <v>10</v>
      </c>
      <c r="N78">
        <f t="shared" si="1"/>
        <v>0.5</v>
      </c>
    </row>
    <row r="79" spans="1:14" x14ac:dyDescent="0.25">
      <c r="A79" s="33"/>
      <c r="B79" s="15">
        <v>44697</v>
      </c>
      <c r="C79" s="31"/>
      <c r="D79" s="16">
        <f>COUNTIFS('File active'!$E$3:$E$14,"&lt;="&amp;B79,'File active'!$F$3:$F$14,"&gt;="&amp;B79)+COUNTIFS('File active'!$E$3:$E$14,"&lt;="&amp;B79,'File active'!$F$3:$F$14,"")</f>
        <v>10</v>
      </c>
      <c r="E79" s="30"/>
      <c r="F79" s="30"/>
      <c r="L79" s="7">
        <v>44697</v>
      </c>
      <c r="M79">
        <v>10</v>
      </c>
      <c r="N79">
        <f t="shared" si="1"/>
        <v>0.5</v>
      </c>
    </row>
    <row r="80" spans="1:14" x14ac:dyDescent="0.25">
      <c r="A80" s="33"/>
      <c r="B80" s="15">
        <v>44698</v>
      </c>
      <c r="C80" s="31"/>
      <c r="D80" s="16">
        <f>COUNTIFS('File active'!$E$3:$E$14,"&lt;="&amp;B80,'File active'!$F$3:$F$14,"&gt;="&amp;B80)+COUNTIFS('File active'!$E$3:$E$14,"&lt;="&amp;B80,'File active'!$F$3:$F$14,"")</f>
        <v>10</v>
      </c>
      <c r="E80" s="30"/>
      <c r="F80" s="30"/>
      <c r="L80" s="7">
        <v>44698</v>
      </c>
      <c r="M80">
        <v>10</v>
      </c>
      <c r="N80">
        <f t="shared" si="1"/>
        <v>0.5</v>
      </c>
    </row>
    <row r="81" spans="1:14" x14ac:dyDescent="0.25">
      <c r="A81" s="33"/>
      <c r="B81" s="15">
        <v>44699</v>
      </c>
      <c r="C81" s="31"/>
      <c r="D81" s="16">
        <f>COUNTIFS('File active'!$E$3:$E$14,"&lt;="&amp;B81,'File active'!$F$3:$F$14,"&gt;="&amp;B81)+COUNTIFS('File active'!$E$3:$E$14,"&lt;="&amp;B81,'File active'!$F$3:$F$14,"")</f>
        <v>10</v>
      </c>
      <c r="E81" s="30"/>
      <c r="F81" s="30"/>
      <c r="L81" s="7">
        <v>44699</v>
      </c>
      <c r="M81">
        <v>10</v>
      </c>
      <c r="N81">
        <f t="shared" si="1"/>
        <v>0.5</v>
      </c>
    </row>
    <row r="82" spans="1:14" x14ac:dyDescent="0.25">
      <c r="A82" s="33"/>
      <c r="B82" s="15">
        <v>44700</v>
      </c>
      <c r="C82" s="31"/>
      <c r="D82" s="16">
        <f>COUNTIFS('File active'!$E$3:$E$14,"&lt;="&amp;B82,'File active'!$F$3:$F$14,"&gt;="&amp;B82)+COUNTIFS('File active'!$E$3:$E$14,"&lt;="&amp;B82,'File active'!$F$3:$F$14,"")</f>
        <v>10</v>
      </c>
      <c r="E82" s="30"/>
      <c r="F82" s="30"/>
      <c r="L82" s="7">
        <v>44700</v>
      </c>
      <c r="M82">
        <v>10</v>
      </c>
      <c r="N82">
        <f t="shared" si="1"/>
        <v>0.5</v>
      </c>
    </row>
    <row r="83" spans="1:14" x14ac:dyDescent="0.25">
      <c r="A83" s="33"/>
      <c r="B83" s="15">
        <v>44701</v>
      </c>
      <c r="C83" s="31"/>
      <c r="D83" s="16">
        <f>COUNTIFS('File active'!$E$3:$E$14,"&lt;="&amp;B83,'File active'!$F$3:$F$14,"&gt;="&amp;B83)+COUNTIFS('File active'!$E$3:$E$14,"&lt;="&amp;B83,'File active'!$F$3:$F$14,"")</f>
        <v>10</v>
      </c>
      <c r="E83" s="30"/>
      <c r="F83" s="30"/>
      <c r="L83" s="7">
        <v>44701</v>
      </c>
      <c r="M83">
        <v>10</v>
      </c>
      <c r="N83">
        <f t="shared" si="1"/>
        <v>0.5</v>
      </c>
    </row>
    <row r="84" spans="1:14" x14ac:dyDescent="0.25">
      <c r="A84" s="33"/>
      <c r="B84" s="15">
        <v>44704</v>
      </c>
      <c r="C84" s="31"/>
      <c r="D84" s="16">
        <f>COUNTIFS('File active'!$E$3:$E$14,"&lt;="&amp;B84,'File active'!$F$3:$F$14,"&gt;="&amp;B84)+COUNTIFS('File active'!$E$3:$E$14,"&lt;="&amp;B84,'File active'!$F$3:$F$14,"")</f>
        <v>10</v>
      </c>
      <c r="E84" s="30"/>
      <c r="F84" s="30"/>
      <c r="L84" s="7">
        <v>44704</v>
      </c>
      <c r="M84">
        <v>10</v>
      </c>
      <c r="N84">
        <f t="shared" si="1"/>
        <v>0.5</v>
      </c>
    </row>
    <row r="85" spans="1:14" x14ac:dyDescent="0.25">
      <c r="A85" s="33"/>
      <c r="B85" s="15">
        <v>44705</v>
      </c>
      <c r="C85" s="31"/>
      <c r="D85" s="16">
        <f>COUNTIFS('File active'!$E$3:$E$14,"&lt;="&amp;B85,'File active'!$F$3:$F$14,"&gt;="&amp;B85)+COUNTIFS('File active'!$E$3:$E$14,"&lt;="&amp;B85,'File active'!$F$3:$F$14,"")</f>
        <v>11</v>
      </c>
      <c r="E85" s="30"/>
      <c r="F85" s="30"/>
      <c r="L85" s="7">
        <v>44705</v>
      </c>
      <c r="M85">
        <v>11</v>
      </c>
      <c r="N85">
        <f t="shared" si="1"/>
        <v>0.55000000000000004</v>
      </c>
    </row>
    <row r="86" spans="1:14" x14ac:dyDescent="0.25">
      <c r="A86" s="33"/>
      <c r="B86" s="15">
        <v>44706</v>
      </c>
      <c r="C86" s="31"/>
      <c r="D86" s="16">
        <f>COUNTIFS('File active'!$E$3:$E$14,"&lt;="&amp;B86,'File active'!$F$3:$F$14,"&gt;="&amp;B86)+COUNTIFS('File active'!$E$3:$E$14,"&lt;="&amp;B86,'File active'!$F$3:$F$14,"")</f>
        <v>11</v>
      </c>
      <c r="E86" s="30"/>
      <c r="F86" s="30"/>
      <c r="L86" s="7">
        <v>44706</v>
      </c>
      <c r="M86">
        <v>11</v>
      </c>
      <c r="N86">
        <f t="shared" si="1"/>
        <v>0.55000000000000004</v>
      </c>
    </row>
    <row r="87" spans="1:14" x14ac:dyDescent="0.25">
      <c r="A87" s="33"/>
      <c r="B87" s="15">
        <v>44711</v>
      </c>
      <c r="C87" s="31"/>
      <c r="D87" s="16">
        <f>COUNTIFS('File active'!$E$3:$E$14,"&lt;="&amp;B87,'File active'!$F$3:$F$14,"&gt;="&amp;B87)+COUNTIFS('File active'!$E$3:$E$14,"&lt;="&amp;B87,'File active'!$F$3:$F$14,"")</f>
        <v>11</v>
      </c>
      <c r="E87" s="30"/>
      <c r="F87" s="30"/>
      <c r="L87" s="7">
        <v>44711</v>
      </c>
      <c r="M87">
        <v>11</v>
      </c>
      <c r="N87">
        <f t="shared" si="1"/>
        <v>0.55000000000000004</v>
      </c>
    </row>
    <row r="88" spans="1:14" x14ac:dyDescent="0.25">
      <c r="A88" s="33"/>
      <c r="B88" s="15">
        <v>44712</v>
      </c>
      <c r="C88" s="31"/>
      <c r="D88" s="16">
        <f>COUNTIFS('File active'!$E$3:$E$14,"&lt;="&amp;B88,'File active'!$F$3:$F$14,"&gt;="&amp;B88)+COUNTIFS('File active'!$E$3:$E$14,"&lt;="&amp;B88,'File active'!$F$3:$F$14,"")</f>
        <v>11</v>
      </c>
      <c r="E88" s="30"/>
      <c r="F88" s="30"/>
      <c r="L88" s="7">
        <v>44712</v>
      </c>
      <c r="M88">
        <v>11</v>
      </c>
      <c r="N88">
        <f t="shared" si="1"/>
        <v>0.55000000000000004</v>
      </c>
    </row>
    <row r="89" spans="1:14" x14ac:dyDescent="0.25">
      <c r="A89" s="33" t="s">
        <v>16</v>
      </c>
      <c r="B89" s="15">
        <v>44713</v>
      </c>
      <c r="C89" s="31">
        <f>COUNTA(B89:B109)</f>
        <v>21</v>
      </c>
      <c r="D89" s="16">
        <f>COUNTIFS('File active'!$E$3:$E$14,"&lt;="&amp;B89,'File active'!$F$3:$F$14,"&gt;="&amp;B89)+COUNTIFS('File active'!$E$3:$E$14,"&lt;="&amp;B89,'File active'!$F$3:$F$14,"")</f>
        <v>11</v>
      </c>
      <c r="E89" s="30"/>
      <c r="F89" s="30"/>
      <c r="L89" s="7">
        <v>44713</v>
      </c>
      <c r="M89">
        <v>11</v>
      </c>
      <c r="N89">
        <f t="shared" si="1"/>
        <v>0.55000000000000004</v>
      </c>
    </row>
    <row r="90" spans="1:14" x14ac:dyDescent="0.25">
      <c r="A90" s="33"/>
      <c r="B90" s="15">
        <v>44714</v>
      </c>
      <c r="C90" s="31"/>
      <c r="D90" s="16">
        <f>COUNTIFS('File active'!$E$3:$E$14,"&lt;="&amp;B90,'File active'!$F$3:$F$14,"&gt;="&amp;B90)+COUNTIFS('File active'!$E$3:$E$14,"&lt;="&amp;B90,'File active'!$F$3:$F$14,"")</f>
        <v>11</v>
      </c>
      <c r="E90" s="30"/>
      <c r="F90" s="30"/>
      <c r="L90" s="7">
        <v>44714</v>
      </c>
      <c r="M90">
        <v>11</v>
      </c>
      <c r="N90">
        <f t="shared" si="1"/>
        <v>0.55000000000000004</v>
      </c>
    </row>
    <row r="91" spans="1:14" x14ac:dyDescent="0.25">
      <c r="A91" s="33"/>
      <c r="B91" s="15">
        <v>44715</v>
      </c>
      <c r="C91" s="31"/>
      <c r="D91" s="16">
        <f>COUNTIFS('File active'!$E$3:$E$14,"&lt;="&amp;B91,'File active'!$F$3:$F$14,"&gt;="&amp;B91)+COUNTIFS('File active'!$E$3:$E$14,"&lt;="&amp;B91,'File active'!$F$3:$F$14,"")</f>
        <v>11</v>
      </c>
      <c r="E91" s="30"/>
      <c r="F91" s="30"/>
      <c r="L91" s="7">
        <v>44715</v>
      </c>
      <c r="M91">
        <v>11</v>
      </c>
      <c r="N91">
        <f t="shared" si="1"/>
        <v>0.55000000000000004</v>
      </c>
    </row>
    <row r="92" spans="1:14" x14ac:dyDescent="0.25">
      <c r="A92" s="33"/>
      <c r="B92" s="15">
        <v>44719</v>
      </c>
      <c r="C92" s="31"/>
      <c r="D92" s="16">
        <f>COUNTIFS('File active'!$E$3:$E$14,"&lt;="&amp;B92,'File active'!$F$3:$F$14,"&gt;="&amp;B92)+COUNTIFS('File active'!$E$3:$E$14,"&lt;="&amp;B92,'File active'!$F$3:$F$14,"")</f>
        <v>11</v>
      </c>
      <c r="E92" s="30"/>
      <c r="F92" s="30"/>
      <c r="L92" s="7">
        <v>44719</v>
      </c>
      <c r="M92">
        <v>11</v>
      </c>
      <c r="N92">
        <f t="shared" si="1"/>
        <v>0.55000000000000004</v>
      </c>
    </row>
    <row r="93" spans="1:14" x14ac:dyDescent="0.25">
      <c r="A93" s="33"/>
      <c r="B93" s="15">
        <v>44720</v>
      </c>
      <c r="C93" s="31"/>
      <c r="D93" s="16">
        <f>COUNTIFS('File active'!$E$3:$E$14,"&lt;="&amp;B93,'File active'!$F$3:$F$14,"&gt;="&amp;B93)+COUNTIFS('File active'!$E$3:$E$14,"&lt;="&amp;B93,'File active'!$F$3:$F$14,"")</f>
        <v>11</v>
      </c>
      <c r="E93" s="30"/>
      <c r="F93" s="30"/>
      <c r="L93" s="7">
        <v>44720</v>
      </c>
      <c r="M93">
        <v>11</v>
      </c>
      <c r="N93">
        <f t="shared" si="1"/>
        <v>0.55000000000000004</v>
      </c>
    </row>
    <row r="94" spans="1:14" x14ac:dyDescent="0.25">
      <c r="A94" s="33"/>
      <c r="B94" s="15">
        <v>44721</v>
      </c>
      <c r="C94" s="31"/>
      <c r="D94" s="16">
        <f>COUNTIFS('File active'!$E$3:$E$14,"&lt;="&amp;B94,'File active'!$F$3:$F$14,"&gt;="&amp;B94)+COUNTIFS('File active'!$E$3:$E$14,"&lt;="&amp;B94,'File active'!$F$3:$F$14,"")</f>
        <v>11</v>
      </c>
      <c r="E94" s="30"/>
      <c r="F94" s="30"/>
      <c r="L94" s="7">
        <v>44721</v>
      </c>
      <c r="M94">
        <v>11</v>
      </c>
      <c r="N94">
        <f t="shared" si="1"/>
        <v>0.55000000000000004</v>
      </c>
    </row>
    <row r="95" spans="1:14" x14ac:dyDescent="0.25">
      <c r="A95" s="33"/>
      <c r="B95" s="15">
        <v>44722</v>
      </c>
      <c r="C95" s="31"/>
      <c r="D95" s="16">
        <f>COUNTIFS('File active'!$E$3:$E$14,"&lt;="&amp;B95,'File active'!$F$3:$F$14,"&gt;="&amp;B95)+COUNTIFS('File active'!$E$3:$E$14,"&lt;="&amp;B95,'File active'!$F$3:$F$14,"")</f>
        <v>11</v>
      </c>
      <c r="E95" s="30"/>
      <c r="F95" s="30"/>
      <c r="L95" s="7">
        <v>44722</v>
      </c>
      <c r="M95">
        <v>11</v>
      </c>
      <c r="N95">
        <f t="shared" si="1"/>
        <v>0.55000000000000004</v>
      </c>
    </row>
    <row r="96" spans="1:14" x14ac:dyDescent="0.25">
      <c r="A96" s="33"/>
      <c r="B96" s="15">
        <v>44725</v>
      </c>
      <c r="C96" s="31"/>
      <c r="D96" s="16">
        <f>COUNTIFS('File active'!$E$3:$E$14,"&lt;="&amp;B96,'File active'!$F$3:$F$14,"&gt;="&amp;B96)+COUNTIFS('File active'!$E$3:$E$14,"&lt;="&amp;B96,'File active'!$F$3:$F$14,"")</f>
        <v>11</v>
      </c>
      <c r="E96" s="30"/>
      <c r="F96" s="30"/>
      <c r="L96" s="7">
        <v>44725</v>
      </c>
      <c r="M96">
        <v>11</v>
      </c>
      <c r="N96">
        <f t="shared" si="1"/>
        <v>0.55000000000000004</v>
      </c>
    </row>
    <row r="97" spans="1:14" x14ac:dyDescent="0.25">
      <c r="A97" s="33"/>
      <c r="B97" s="15">
        <v>44726</v>
      </c>
      <c r="C97" s="31"/>
      <c r="D97" s="16">
        <f>COUNTIFS('File active'!$E$3:$E$14,"&lt;="&amp;B97,'File active'!$F$3:$F$14,"&gt;="&amp;B97)+COUNTIFS('File active'!$E$3:$E$14,"&lt;="&amp;B97,'File active'!$F$3:$F$14,"")</f>
        <v>11</v>
      </c>
      <c r="E97" s="30"/>
      <c r="F97" s="30"/>
      <c r="L97" s="7">
        <v>44726</v>
      </c>
      <c r="M97">
        <v>11</v>
      </c>
      <c r="N97">
        <f t="shared" si="1"/>
        <v>0.55000000000000004</v>
      </c>
    </row>
    <row r="98" spans="1:14" x14ac:dyDescent="0.25">
      <c r="A98" s="33"/>
      <c r="B98" s="15">
        <v>44727</v>
      </c>
      <c r="C98" s="31"/>
      <c r="D98" s="16">
        <f>COUNTIFS('File active'!$E$3:$E$14,"&lt;="&amp;B98,'File active'!$F$3:$F$14,"&gt;="&amp;B98)+COUNTIFS('File active'!$E$3:$E$14,"&lt;="&amp;B98,'File active'!$F$3:$F$14,"")</f>
        <v>11</v>
      </c>
      <c r="E98" s="30"/>
      <c r="F98" s="30"/>
      <c r="L98" s="7">
        <v>44727</v>
      </c>
      <c r="M98">
        <v>11</v>
      </c>
      <c r="N98">
        <f t="shared" si="1"/>
        <v>0.55000000000000004</v>
      </c>
    </row>
    <row r="99" spans="1:14" x14ac:dyDescent="0.25">
      <c r="A99" s="33"/>
      <c r="B99" s="15">
        <v>44728</v>
      </c>
      <c r="C99" s="31"/>
      <c r="D99" s="16">
        <f>COUNTIFS('File active'!$E$3:$E$14,"&lt;="&amp;B99,'File active'!$F$3:$F$14,"&gt;="&amp;B99)+COUNTIFS('File active'!$E$3:$E$14,"&lt;="&amp;B99,'File active'!$F$3:$F$14,"")</f>
        <v>11</v>
      </c>
      <c r="E99" s="30"/>
      <c r="F99" s="30"/>
      <c r="L99" s="7">
        <v>44728</v>
      </c>
      <c r="M99">
        <v>11</v>
      </c>
      <c r="N99">
        <f t="shared" si="1"/>
        <v>0.55000000000000004</v>
      </c>
    </row>
    <row r="100" spans="1:14" x14ac:dyDescent="0.25">
      <c r="A100" s="33"/>
      <c r="B100" s="15">
        <v>44729</v>
      </c>
      <c r="C100" s="31"/>
      <c r="D100" s="16">
        <f>COUNTIFS('File active'!$E$3:$E$14,"&lt;="&amp;B100,'File active'!$F$3:$F$14,"&gt;="&amp;B100)+COUNTIFS('File active'!$E$3:$E$14,"&lt;="&amp;B100,'File active'!$F$3:$F$14,"")</f>
        <v>11</v>
      </c>
      <c r="E100" s="30"/>
      <c r="F100" s="30"/>
      <c r="L100" s="7">
        <v>44729</v>
      </c>
      <c r="M100">
        <v>11</v>
      </c>
      <c r="N100">
        <f t="shared" si="1"/>
        <v>0.55000000000000004</v>
      </c>
    </row>
    <row r="101" spans="1:14" x14ac:dyDescent="0.25">
      <c r="A101" s="33"/>
      <c r="B101" s="15">
        <v>44732</v>
      </c>
      <c r="C101" s="31"/>
      <c r="D101" s="16">
        <f>COUNTIFS('File active'!$E$3:$E$14,"&lt;="&amp;B101,'File active'!$F$3:$F$14,"&gt;="&amp;B101)+COUNTIFS('File active'!$E$3:$E$14,"&lt;="&amp;B101,'File active'!$F$3:$F$14,"")</f>
        <v>11</v>
      </c>
      <c r="E101" s="30"/>
      <c r="F101" s="30"/>
      <c r="L101" s="7">
        <v>44732</v>
      </c>
      <c r="M101">
        <v>11</v>
      </c>
      <c r="N101">
        <f t="shared" si="1"/>
        <v>0.55000000000000004</v>
      </c>
    </row>
    <row r="102" spans="1:14" x14ac:dyDescent="0.25">
      <c r="A102" s="33"/>
      <c r="B102" s="15">
        <v>44733</v>
      </c>
      <c r="C102" s="31"/>
      <c r="D102" s="16">
        <f>COUNTIFS('File active'!$E$3:$E$14,"&lt;="&amp;B102,'File active'!$F$3:$F$14,"&gt;="&amp;B102)+COUNTIFS('File active'!$E$3:$E$14,"&lt;="&amp;B102,'File active'!$F$3:$F$14,"")</f>
        <v>11</v>
      </c>
      <c r="E102" s="30"/>
      <c r="F102" s="30"/>
      <c r="L102" s="7">
        <v>44733</v>
      </c>
      <c r="M102">
        <v>11</v>
      </c>
      <c r="N102">
        <f t="shared" si="1"/>
        <v>0.55000000000000004</v>
      </c>
    </row>
    <row r="103" spans="1:14" x14ac:dyDescent="0.25">
      <c r="A103" s="33"/>
      <c r="B103" s="15">
        <v>44734</v>
      </c>
      <c r="C103" s="31"/>
      <c r="D103" s="16">
        <f>COUNTIFS('File active'!$E$3:$E$14,"&lt;="&amp;B103,'File active'!$F$3:$F$14,"&gt;="&amp;B103)+COUNTIFS('File active'!$E$3:$E$14,"&lt;="&amp;B103,'File active'!$F$3:$F$14,"")</f>
        <v>11</v>
      </c>
      <c r="E103" s="30"/>
      <c r="F103" s="30"/>
      <c r="L103" s="7">
        <v>44734</v>
      </c>
      <c r="M103">
        <v>11</v>
      </c>
      <c r="N103">
        <f t="shared" si="1"/>
        <v>0.55000000000000004</v>
      </c>
    </row>
    <row r="104" spans="1:14" x14ac:dyDescent="0.25">
      <c r="A104" s="33"/>
      <c r="B104" s="15">
        <v>44735</v>
      </c>
      <c r="C104" s="31"/>
      <c r="D104" s="16">
        <f>COUNTIFS('File active'!$E$3:$E$14,"&lt;="&amp;B104,'File active'!$F$3:$F$14,"&gt;="&amp;B104)+COUNTIFS('File active'!$E$3:$E$14,"&lt;="&amp;B104,'File active'!$F$3:$F$14,"")</f>
        <v>11</v>
      </c>
      <c r="E104" s="30"/>
      <c r="F104" s="30"/>
      <c r="L104" s="7">
        <v>44735</v>
      </c>
      <c r="M104">
        <v>11</v>
      </c>
      <c r="N104">
        <f t="shared" si="1"/>
        <v>0.55000000000000004</v>
      </c>
    </row>
    <row r="105" spans="1:14" x14ac:dyDescent="0.25">
      <c r="A105" s="33"/>
      <c r="B105" s="15">
        <v>44736</v>
      </c>
      <c r="C105" s="31"/>
      <c r="D105" s="16">
        <f>COUNTIFS('File active'!$E$3:$E$14,"&lt;="&amp;B105,'File active'!$F$3:$F$14,"&gt;="&amp;B105)+COUNTIFS('File active'!$E$3:$E$14,"&lt;="&amp;B105,'File active'!$F$3:$F$14,"")</f>
        <v>11</v>
      </c>
      <c r="E105" s="30"/>
      <c r="F105" s="30"/>
      <c r="L105" s="7">
        <v>44736</v>
      </c>
      <c r="M105">
        <v>11</v>
      </c>
      <c r="N105">
        <f t="shared" si="1"/>
        <v>0.55000000000000004</v>
      </c>
    </row>
    <row r="106" spans="1:14" x14ac:dyDescent="0.25">
      <c r="A106" s="33"/>
      <c r="B106" s="15">
        <v>44739</v>
      </c>
      <c r="C106" s="31"/>
      <c r="D106" s="16">
        <f>COUNTIFS('File active'!$E$3:$E$14,"&lt;="&amp;B106,'File active'!$F$3:$F$14,"&gt;="&amp;B106)+COUNTIFS('File active'!$E$3:$E$14,"&lt;="&amp;B106,'File active'!$F$3:$F$14,"")</f>
        <v>11</v>
      </c>
      <c r="E106" s="30"/>
      <c r="F106" s="30"/>
      <c r="L106" s="7">
        <v>44739</v>
      </c>
      <c r="M106">
        <v>11</v>
      </c>
      <c r="N106">
        <f t="shared" si="1"/>
        <v>0.55000000000000004</v>
      </c>
    </row>
    <row r="107" spans="1:14" x14ac:dyDescent="0.25">
      <c r="A107" s="33"/>
      <c r="B107" s="15">
        <v>44740</v>
      </c>
      <c r="C107" s="31"/>
      <c r="D107" s="16">
        <f>COUNTIFS('File active'!$E$3:$E$14,"&lt;="&amp;B107,'File active'!$F$3:$F$14,"&gt;="&amp;B107)+COUNTIFS('File active'!$E$3:$E$14,"&lt;="&amp;B107,'File active'!$F$3:$F$14,"")</f>
        <v>11</v>
      </c>
      <c r="E107" s="30"/>
      <c r="F107" s="30"/>
      <c r="L107" s="7">
        <v>44740</v>
      </c>
      <c r="M107">
        <v>11</v>
      </c>
      <c r="N107">
        <f t="shared" si="1"/>
        <v>0.55000000000000004</v>
      </c>
    </row>
    <row r="108" spans="1:14" x14ac:dyDescent="0.25">
      <c r="A108" s="33"/>
      <c r="B108" s="15">
        <v>44741</v>
      </c>
      <c r="C108" s="31"/>
      <c r="D108" s="16">
        <f>COUNTIFS('File active'!$E$3:$E$14,"&lt;="&amp;B108,'File active'!$F$3:$F$14,"&gt;="&amp;B108)+COUNTIFS('File active'!$E$3:$E$14,"&lt;="&amp;B108,'File active'!$F$3:$F$14,"")</f>
        <v>11</v>
      </c>
      <c r="E108" s="30"/>
      <c r="F108" s="30"/>
      <c r="L108" s="7">
        <v>44741</v>
      </c>
      <c r="M108">
        <v>11</v>
      </c>
      <c r="N108">
        <f t="shared" si="1"/>
        <v>0.55000000000000004</v>
      </c>
    </row>
    <row r="109" spans="1:14" x14ac:dyDescent="0.25">
      <c r="A109" s="33"/>
      <c r="B109" s="15">
        <v>44742</v>
      </c>
      <c r="C109" s="31"/>
      <c r="D109" s="16">
        <f>COUNTIFS('File active'!$E$3:$E$14,"&lt;="&amp;B109,'File active'!$F$3:$F$14,"&gt;="&amp;B109)+COUNTIFS('File active'!$E$3:$E$14,"&lt;="&amp;B109,'File active'!$F$3:$F$14,"")</f>
        <v>11</v>
      </c>
      <c r="E109" s="30"/>
      <c r="F109" s="30"/>
      <c r="L109" s="7">
        <v>44742</v>
      </c>
      <c r="M109">
        <v>11</v>
      </c>
      <c r="N109">
        <f t="shared" si="1"/>
        <v>0.55000000000000004</v>
      </c>
    </row>
    <row r="110" spans="1:14" x14ac:dyDescent="0.25">
      <c r="A110" s="33" t="s">
        <v>17</v>
      </c>
      <c r="B110" s="15">
        <v>44743</v>
      </c>
      <c r="C110" s="31">
        <f>COUNTA(B110:B129)</f>
        <v>20</v>
      </c>
      <c r="D110" s="16">
        <f>COUNTIFS('File active'!$E$3:$E$14,"&lt;="&amp;B110,'File active'!$F$3:$F$14,"&gt;="&amp;B110)+COUNTIFS('File active'!$E$3:$E$14,"&lt;="&amp;B110,'File active'!$F$3:$F$14,"")</f>
        <v>9</v>
      </c>
      <c r="E110" s="30"/>
      <c r="F110" s="30"/>
      <c r="L110" s="7">
        <v>44743</v>
      </c>
      <c r="M110">
        <v>9</v>
      </c>
      <c r="N110">
        <f t="shared" si="1"/>
        <v>0.45</v>
      </c>
    </row>
    <row r="111" spans="1:14" x14ac:dyDescent="0.25">
      <c r="A111" s="33"/>
      <c r="B111" s="15">
        <v>44746</v>
      </c>
      <c r="C111" s="31"/>
      <c r="D111" s="16">
        <f>COUNTIFS('File active'!$E$3:$E$14,"&lt;="&amp;B111,'File active'!$F$3:$F$14,"&gt;="&amp;B111)+COUNTIFS('File active'!$E$3:$E$14,"&lt;="&amp;B111,'File active'!$F$3:$F$14,"")</f>
        <v>9</v>
      </c>
      <c r="E111" s="30"/>
      <c r="F111" s="30"/>
      <c r="L111" s="7">
        <v>44746</v>
      </c>
      <c r="M111">
        <v>9</v>
      </c>
      <c r="N111">
        <f t="shared" si="1"/>
        <v>0.45</v>
      </c>
    </row>
    <row r="112" spans="1:14" x14ac:dyDescent="0.25">
      <c r="A112" s="33"/>
      <c r="B112" s="15">
        <v>44747</v>
      </c>
      <c r="C112" s="31"/>
      <c r="D112" s="16">
        <f>COUNTIFS('File active'!$E$3:$E$14,"&lt;="&amp;B112,'File active'!$F$3:$F$14,"&gt;="&amp;B112)+COUNTIFS('File active'!$E$3:$E$14,"&lt;="&amp;B112,'File active'!$F$3:$F$14,"")</f>
        <v>9</v>
      </c>
      <c r="E112" s="30"/>
      <c r="F112" s="30"/>
      <c r="L112" s="7">
        <v>44747</v>
      </c>
      <c r="M112">
        <v>9</v>
      </c>
      <c r="N112">
        <f t="shared" si="1"/>
        <v>0.45</v>
      </c>
    </row>
    <row r="113" spans="1:14" x14ac:dyDescent="0.25">
      <c r="A113" s="33"/>
      <c r="B113" s="15">
        <v>44748</v>
      </c>
      <c r="C113" s="31"/>
      <c r="D113" s="16">
        <f>COUNTIFS('File active'!$E$3:$E$14,"&lt;="&amp;B113,'File active'!$F$3:$F$14,"&gt;="&amp;B113)+COUNTIFS('File active'!$E$3:$E$14,"&lt;="&amp;B113,'File active'!$F$3:$F$14,"")</f>
        <v>9</v>
      </c>
      <c r="E113" s="30"/>
      <c r="F113" s="30"/>
      <c r="L113" s="7">
        <v>44748</v>
      </c>
      <c r="M113">
        <v>9</v>
      </c>
      <c r="N113">
        <f t="shared" si="1"/>
        <v>0.45</v>
      </c>
    </row>
    <row r="114" spans="1:14" x14ac:dyDescent="0.25">
      <c r="A114" s="33"/>
      <c r="B114" s="15">
        <v>44749</v>
      </c>
      <c r="C114" s="31"/>
      <c r="D114" s="16">
        <f>COUNTIFS('File active'!$E$3:$E$14,"&lt;="&amp;B114,'File active'!$F$3:$F$14,"&gt;="&amp;B114)+COUNTIFS('File active'!$E$3:$E$14,"&lt;="&amp;B114,'File active'!$F$3:$F$14,"")</f>
        <v>9</v>
      </c>
      <c r="E114" s="30"/>
      <c r="F114" s="30"/>
      <c r="L114" s="7">
        <v>44749</v>
      </c>
      <c r="M114">
        <v>9</v>
      </c>
      <c r="N114">
        <f t="shared" si="1"/>
        <v>0.45</v>
      </c>
    </row>
    <row r="115" spans="1:14" x14ac:dyDescent="0.25">
      <c r="A115" s="33"/>
      <c r="B115" s="15">
        <v>44750</v>
      </c>
      <c r="C115" s="31"/>
      <c r="D115" s="16">
        <f>COUNTIFS('File active'!$E$3:$E$14,"&lt;="&amp;B115,'File active'!$F$3:$F$14,"&gt;="&amp;B115)+COUNTIFS('File active'!$E$3:$E$14,"&lt;="&amp;B115,'File active'!$F$3:$F$14,"")</f>
        <v>9</v>
      </c>
      <c r="E115" s="30"/>
      <c r="F115" s="30"/>
      <c r="L115" s="7">
        <v>44750</v>
      </c>
      <c r="M115">
        <v>9</v>
      </c>
      <c r="N115">
        <f t="shared" si="1"/>
        <v>0.45</v>
      </c>
    </row>
    <row r="116" spans="1:14" x14ac:dyDescent="0.25">
      <c r="A116" s="33"/>
      <c r="B116" s="15">
        <v>44753</v>
      </c>
      <c r="C116" s="31"/>
      <c r="D116" s="16">
        <f>COUNTIFS('File active'!$E$3:$E$14,"&lt;="&amp;B116,'File active'!$F$3:$F$14,"&gt;="&amp;B116)+COUNTIFS('File active'!$E$3:$E$14,"&lt;="&amp;B116,'File active'!$F$3:$F$14,"")</f>
        <v>9</v>
      </c>
      <c r="E116" s="30"/>
      <c r="F116" s="30"/>
      <c r="L116" s="7">
        <v>44753</v>
      </c>
      <c r="M116">
        <v>9</v>
      </c>
      <c r="N116">
        <f t="shared" si="1"/>
        <v>0.45</v>
      </c>
    </row>
    <row r="117" spans="1:14" x14ac:dyDescent="0.25">
      <c r="A117" s="33"/>
      <c r="B117" s="15">
        <v>44754</v>
      </c>
      <c r="C117" s="31"/>
      <c r="D117" s="16">
        <f>COUNTIFS('File active'!$E$3:$E$14,"&lt;="&amp;B117,'File active'!$F$3:$F$14,"&gt;="&amp;B117)+COUNTIFS('File active'!$E$3:$E$14,"&lt;="&amp;B117,'File active'!$F$3:$F$14,"")</f>
        <v>9</v>
      </c>
      <c r="E117" s="30"/>
      <c r="F117" s="30"/>
      <c r="L117" s="7">
        <v>44754</v>
      </c>
      <c r="M117">
        <v>9</v>
      </c>
      <c r="N117">
        <f t="shared" si="1"/>
        <v>0.45</v>
      </c>
    </row>
    <row r="118" spans="1:14" x14ac:dyDescent="0.25">
      <c r="A118" s="33"/>
      <c r="B118" s="15">
        <v>44755</v>
      </c>
      <c r="C118" s="31"/>
      <c r="D118" s="16">
        <f>COUNTIFS('File active'!$E$3:$E$14,"&lt;="&amp;B118,'File active'!$F$3:$F$14,"&gt;="&amp;B118)+COUNTIFS('File active'!$E$3:$E$14,"&lt;="&amp;B118,'File active'!$F$3:$F$14,"")</f>
        <v>9</v>
      </c>
      <c r="E118" s="30"/>
      <c r="F118" s="30"/>
      <c r="L118" s="7">
        <v>44755</v>
      </c>
      <c r="M118">
        <v>9</v>
      </c>
      <c r="N118">
        <f t="shared" si="1"/>
        <v>0.45</v>
      </c>
    </row>
    <row r="119" spans="1:14" x14ac:dyDescent="0.25">
      <c r="A119" s="33"/>
      <c r="B119" s="15">
        <v>44757</v>
      </c>
      <c r="C119" s="31"/>
      <c r="D119" s="16">
        <f>COUNTIFS('File active'!$E$3:$E$14,"&lt;="&amp;B119,'File active'!$F$3:$F$14,"&gt;="&amp;B119)+COUNTIFS('File active'!$E$3:$E$14,"&lt;="&amp;B119,'File active'!$F$3:$F$14,"")</f>
        <v>9</v>
      </c>
      <c r="E119" s="30"/>
      <c r="F119" s="30"/>
      <c r="L119" s="7">
        <v>44757</v>
      </c>
      <c r="M119">
        <v>9</v>
      </c>
      <c r="N119">
        <f t="shared" si="1"/>
        <v>0.45</v>
      </c>
    </row>
    <row r="120" spans="1:14" x14ac:dyDescent="0.25">
      <c r="A120" s="33"/>
      <c r="B120" s="15">
        <v>44760</v>
      </c>
      <c r="C120" s="31"/>
      <c r="D120" s="16">
        <f>COUNTIFS('File active'!$E$3:$E$14,"&lt;="&amp;B120,'File active'!$F$3:$F$14,"&gt;="&amp;B120)+COUNTIFS('File active'!$E$3:$E$14,"&lt;="&amp;B120,'File active'!$F$3:$F$14,"")</f>
        <v>9</v>
      </c>
      <c r="E120" s="30"/>
      <c r="F120" s="30"/>
      <c r="L120" s="7">
        <v>44760</v>
      </c>
      <c r="M120">
        <v>9</v>
      </c>
      <c r="N120">
        <f t="shared" si="1"/>
        <v>0.45</v>
      </c>
    </row>
    <row r="121" spans="1:14" x14ac:dyDescent="0.25">
      <c r="A121" s="33"/>
      <c r="B121" s="15">
        <v>44761</v>
      </c>
      <c r="C121" s="31"/>
      <c r="D121" s="16">
        <f>COUNTIFS('File active'!$E$3:$E$14,"&lt;="&amp;B121,'File active'!$F$3:$F$14,"&gt;="&amp;B121)+COUNTIFS('File active'!$E$3:$E$14,"&lt;="&amp;B121,'File active'!$F$3:$F$14,"")</f>
        <v>9</v>
      </c>
      <c r="E121" s="30"/>
      <c r="F121" s="30"/>
      <c r="L121" s="7">
        <v>44761</v>
      </c>
      <c r="M121">
        <v>9</v>
      </c>
      <c r="N121">
        <f t="shared" si="1"/>
        <v>0.45</v>
      </c>
    </row>
    <row r="122" spans="1:14" x14ac:dyDescent="0.25">
      <c r="A122" s="33"/>
      <c r="B122" s="15">
        <v>44762</v>
      </c>
      <c r="C122" s="31"/>
      <c r="D122" s="16">
        <f>COUNTIFS('File active'!$E$3:$E$14,"&lt;="&amp;B122,'File active'!$F$3:$F$14,"&gt;="&amp;B122)+COUNTIFS('File active'!$E$3:$E$14,"&lt;="&amp;B122,'File active'!$F$3:$F$14,"")</f>
        <v>9</v>
      </c>
      <c r="E122" s="30"/>
      <c r="F122" s="30"/>
      <c r="L122" s="7">
        <v>44762</v>
      </c>
      <c r="M122">
        <v>9</v>
      </c>
      <c r="N122">
        <f t="shared" si="1"/>
        <v>0.45</v>
      </c>
    </row>
    <row r="123" spans="1:14" x14ac:dyDescent="0.25">
      <c r="A123" s="33"/>
      <c r="B123" s="15">
        <v>44763</v>
      </c>
      <c r="C123" s="31"/>
      <c r="D123" s="16">
        <f>COUNTIFS('File active'!$E$3:$E$14,"&lt;="&amp;B123,'File active'!$F$3:$F$14,"&gt;="&amp;B123)+COUNTIFS('File active'!$E$3:$E$14,"&lt;="&amp;B123,'File active'!$F$3:$F$14,"")</f>
        <v>9</v>
      </c>
      <c r="E123" s="30"/>
      <c r="F123" s="30"/>
      <c r="L123" s="7">
        <v>44763</v>
      </c>
      <c r="M123">
        <v>9</v>
      </c>
      <c r="N123">
        <f t="shared" si="1"/>
        <v>0.45</v>
      </c>
    </row>
    <row r="124" spans="1:14" x14ac:dyDescent="0.25">
      <c r="A124" s="33"/>
      <c r="B124" s="15">
        <v>44764</v>
      </c>
      <c r="C124" s="31"/>
      <c r="D124" s="16">
        <f>COUNTIFS('File active'!$E$3:$E$14,"&lt;="&amp;B124,'File active'!$F$3:$F$14,"&gt;="&amp;B124)+COUNTIFS('File active'!$E$3:$E$14,"&lt;="&amp;B124,'File active'!$F$3:$F$14,"")</f>
        <v>9</v>
      </c>
      <c r="E124" s="30"/>
      <c r="F124" s="30"/>
      <c r="L124" s="7">
        <v>44764</v>
      </c>
      <c r="M124">
        <v>9</v>
      </c>
      <c r="N124">
        <f t="shared" si="1"/>
        <v>0.45</v>
      </c>
    </row>
    <row r="125" spans="1:14" x14ac:dyDescent="0.25">
      <c r="A125" s="33"/>
      <c r="B125" s="15">
        <v>44767</v>
      </c>
      <c r="C125" s="31"/>
      <c r="D125" s="16">
        <f>COUNTIFS('File active'!$E$3:$E$14,"&lt;="&amp;B125,'File active'!$F$3:$F$14,"&gt;="&amp;B125)+COUNTIFS('File active'!$E$3:$E$14,"&lt;="&amp;B125,'File active'!$F$3:$F$14,"")</f>
        <v>9</v>
      </c>
      <c r="E125" s="30"/>
      <c r="F125" s="30"/>
      <c r="L125" s="7">
        <v>44767</v>
      </c>
      <c r="M125">
        <v>9</v>
      </c>
      <c r="N125">
        <f t="shared" si="1"/>
        <v>0.45</v>
      </c>
    </row>
    <row r="126" spans="1:14" x14ac:dyDescent="0.25">
      <c r="A126" s="33"/>
      <c r="B126" s="15">
        <v>44768</v>
      </c>
      <c r="C126" s="31"/>
      <c r="D126" s="16">
        <f>COUNTIFS('File active'!$E$3:$E$14,"&lt;="&amp;B126,'File active'!$F$3:$F$14,"&gt;="&amp;B126)+COUNTIFS('File active'!$E$3:$E$14,"&lt;="&amp;B126,'File active'!$F$3:$F$14,"")</f>
        <v>9</v>
      </c>
      <c r="E126" s="30"/>
      <c r="F126" s="30"/>
      <c r="L126" s="7">
        <v>44768</v>
      </c>
      <c r="M126">
        <v>9</v>
      </c>
      <c r="N126">
        <f t="shared" si="1"/>
        <v>0.45</v>
      </c>
    </row>
    <row r="127" spans="1:14" x14ac:dyDescent="0.25">
      <c r="A127" s="33"/>
      <c r="B127" s="15">
        <v>44769</v>
      </c>
      <c r="C127" s="31"/>
      <c r="D127" s="16">
        <f>COUNTIFS('File active'!$E$3:$E$14,"&lt;="&amp;B127,'File active'!$F$3:$F$14,"&gt;="&amp;B127)+COUNTIFS('File active'!$E$3:$E$14,"&lt;="&amp;B127,'File active'!$F$3:$F$14,"")</f>
        <v>9</v>
      </c>
      <c r="E127" s="30"/>
      <c r="F127" s="30"/>
      <c r="L127" s="7">
        <v>44769</v>
      </c>
      <c r="M127">
        <v>9</v>
      </c>
      <c r="N127">
        <f t="shared" si="1"/>
        <v>0.45</v>
      </c>
    </row>
    <row r="128" spans="1:14" x14ac:dyDescent="0.25">
      <c r="A128" s="33"/>
      <c r="B128" s="15">
        <v>44770</v>
      </c>
      <c r="C128" s="31"/>
      <c r="D128" s="16">
        <f>COUNTIFS('File active'!$E$3:$E$14,"&lt;="&amp;B128,'File active'!$F$3:$F$14,"&gt;="&amp;B128)+COUNTIFS('File active'!$E$3:$E$14,"&lt;="&amp;B128,'File active'!$F$3:$F$14,"")</f>
        <v>9</v>
      </c>
      <c r="E128" s="30"/>
      <c r="F128" s="30"/>
      <c r="L128" s="7">
        <v>44770</v>
      </c>
      <c r="M128">
        <v>9</v>
      </c>
      <c r="N128">
        <f t="shared" si="1"/>
        <v>0.45</v>
      </c>
    </row>
    <row r="129" spans="1:14" x14ac:dyDescent="0.25">
      <c r="A129" s="33"/>
      <c r="B129" s="15">
        <v>44771</v>
      </c>
      <c r="C129" s="31"/>
      <c r="D129" s="16">
        <f>COUNTIFS('File active'!$E$3:$E$14,"&lt;="&amp;B129,'File active'!$F$3:$F$14,"&gt;="&amp;B129)+COUNTIFS('File active'!$E$3:$E$14,"&lt;="&amp;B129,'File active'!$F$3:$F$14,"")</f>
        <v>9</v>
      </c>
      <c r="E129" s="30"/>
      <c r="F129" s="30"/>
      <c r="L129" s="7">
        <v>44771</v>
      </c>
      <c r="M129">
        <v>9</v>
      </c>
      <c r="N129">
        <f t="shared" si="1"/>
        <v>0.45</v>
      </c>
    </row>
    <row r="130" spans="1:14" x14ac:dyDescent="0.25">
      <c r="A130" s="33" t="s">
        <v>18</v>
      </c>
      <c r="B130" s="15">
        <v>44795</v>
      </c>
      <c r="C130" s="31">
        <f>COUNTA(B130:B137)</f>
        <v>8</v>
      </c>
      <c r="D130" s="16">
        <f>COUNTIFS('File active'!$E$3:$E$14,"&lt;="&amp;B130,'File active'!$F$3:$F$14,"&gt;="&amp;B130)+COUNTIFS('File active'!$E$3:$E$14,"&lt;="&amp;B130,'File active'!$F$3:$F$14,"")</f>
        <v>9</v>
      </c>
      <c r="E130" s="30"/>
      <c r="F130" s="30"/>
      <c r="L130" s="7">
        <v>44795</v>
      </c>
      <c r="M130">
        <v>9</v>
      </c>
      <c r="N130">
        <f t="shared" si="1"/>
        <v>0.45</v>
      </c>
    </row>
    <row r="131" spans="1:14" x14ac:dyDescent="0.25">
      <c r="A131" s="33"/>
      <c r="B131" s="15">
        <v>44796</v>
      </c>
      <c r="C131" s="31"/>
      <c r="D131" s="16">
        <f>COUNTIFS('File active'!$E$3:$E$14,"&lt;="&amp;B131,'File active'!$F$3:$F$14,"&gt;="&amp;B131)+COUNTIFS('File active'!$E$3:$E$14,"&lt;="&amp;B131,'File active'!$F$3:$F$14,"")</f>
        <v>9</v>
      </c>
      <c r="E131" s="30"/>
      <c r="F131" s="30"/>
      <c r="L131" s="7">
        <v>44796</v>
      </c>
      <c r="M131">
        <v>9</v>
      </c>
      <c r="N131">
        <f t="shared" si="1"/>
        <v>0.45</v>
      </c>
    </row>
    <row r="132" spans="1:14" x14ac:dyDescent="0.25">
      <c r="A132" s="33"/>
      <c r="B132" s="15">
        <v>44797</v>
      </c>
      <c r="C132" s="31"/>
      <c r="D132" s="16">
        <f>COUNTIFS('File active'!$E$3:$E$14,"&lt;="&amp;B132,'File active'!$F$3:$F$14,"&gt;="&amp;B132)+COUNTIFS('File active'!$E$3:$E$14,"&lt;="&amp;B132,'File active'!$F$3:$F$14,"")</f>
        <v>9</v>
      </c>
      <c r="E132" s="30"/>
      <c r="F132" s="30"/>
      <c r="L132" s="7">
        <v>44797</v>
      </c>
      <c r="M132">
        <v>9</v>
      </c>
      <c r="N132">
        <f t="shared" si="1"/>
        <v>0.45</v>
      </c>
    </row>
    <row r="133" spans="1:14" x14ac:dyDescent="0.25">
      <c r="A133" s="33"/>
      <c r="B133" s="15">
        <v>44798</v>
      </c>
      <c r="C133" s="31"/>
      <c r="D133" s="16">
        <f>COUNTIFS('File active'!$E$3:$E$14,"&lt;="&amp;B133,'File active'!$F$3:$F$14,"&gt;="&amp;B133)+COUNTIFS('File active'!$E$3:$E$14,"&lt;="&amp;B133,'File active'!$F$3:$F$14,"")</f>
        <v>9</v>
      </c>
      <c r="E133" s="30"/>
      <c r="F133" s="30"/>
      <c r="L133" s="7">
        <v>44798</v>
      </c>
      <c r="M133">
        <v>9</v>
      </c>
      <c r="N133">
        <f t="shared" ref="N133:N196" si="2">M133/$I$6</f>
        <v>0.45</v>
      </c>
    </row>
    <row r="134" spans="1:14" x14ac:dyDescent="0.25">
      <c r="A134" s="33"/>
      <c r="B134" s="15">
        <v>44799</v>
      </c>
      <c r="C134" s="31"/>
      <c r="D134" s="16">
        <f>COUNTIFS('File active'!$E$3:$E$14,"&lt;="&amp;B134,'File active'!$F$3:$F$14,"&gt;="&amp;B134)+COUNTIFS('File active'!$E$3:$E$14,"&lt;="&amp;B134,'File active'!$F$3:$F$14,"")</f>
        <v>9</v>
      </c>
      <c r="E134" s="30"/>
      <c r="F134" s="30"/>
      <c r="L134" s="7">
        <v>44799</v>
      </c>
      <c r="M134">
        <v>9</v>
      </c>
      <c r="N134">
        <f t="shared" si="2"/>
        <v>0.45</v>
      </c>
    </row>
    <row r="135" spans="1:14" x14ac:dyDescent="0.25">
      <c r="A135" s="33"/>
      <c r="B135" s="15">
        <v>44802</v>
      </c>
      <c r="C135" s="31"/>
      <c r="D135" s="16">
        <f>COUNTIFS('File active'!$E$3:$E$14,"&lt;="&amp;B135,'File active'!$F$3:$F$14,"&gt;="&amp;B135)+COUNTIFS('File active'!$E$3:$E$14,"&lt;="&amp;B135,'File active'!$F$3:$F$14,"")</f>
        <v>9</v>
      </c>
      <c r="E135" s="30"/>
      <c r="F135" s="30"/>
      <c r="L135" s="7">
        <v>44802</v>
      </c>
      <c r="M135">
        <v>9</v>
      </c>
      <c r="N135">
        <f t="shared" si="2"/>
        <v>0.45</v>
      </c>
    </row>
    <row r="136" spans="1:14" x14ac:dyDescent="0.25">
      <c r="A136" s="33"/>
      <c r="B136" s="15">
        <v>44803</v>
      </c>
      <c r="C136" s="31"/>
      <c r="D136" s="16">
        <f>COUNTIFS('File active'!$E$3:$E$14,"&lt;="&amp;B136,'File active'!$F$3:$F$14,"&gt;="&amp;B136)+COUNTIFS('File active'!$E$3:$E$14,"&lt;="&amp;B136,'File active'!$F$3:$F$14,"")</f>
        <v>9</v>
      </c>
      <c r="E136" s="30"/>
      <c r="F136" s="30"/>
      <c r="L136" s="7">
        <v>44803</v>
      </c>
      <c r="M136">
        <v>9</v>
      </c>
      <c r="N136">
        <f t="shared" si="2"/>
        <v>0.45</v>
      </c>
    </row>
    <row r="137" spans="1:14" x14ac:dyDescent="0.25">
      <c r="A137" s="33"/>
      <c r="B137" s="15">
        <v>44804</v>
      </c>
      <c r="C137" s="31"/>
      <c r="D137" s="16">
        <f>COUNTIFS('File active'!$E$3:$E$14,"&lt;="&amp;B137,'File active'!$F$3:$F$14,"&gt;="&amp;B137)+COUNTIFS('File active'!$E$3:$E$14,"&lt;="&amp;B137,'File active'!$F$3:$F$14,"")</f>
        <v>9</v>
      </c>
      <c r="E137" s="30"/>
      <c r="F137" s="30"/>
      <c r="L137" s="7">
        <v>44804</v>
      </c>
      <c r="M137">
        <v>9</v>
      </c>
      <c r="N137">
        <f t="shared" si="2"/>
        <v>0.45</v>
      </c>
    </row>
    <row r="138" spans="1:14" x14ac:dyDescent="0.25">
      <c r="A138" s="33" t="s">
        <v>19</v>
      </c>
      <c r="B138" s="15">
        <v>44805</v>
      </c>
      <c r="C138" s="31">
        <f>COUNTA(B138:B159)</f>
        <v>22</v>
      </c>
      <c r="D138" s="16">
        <f>COUNTIFS('File active'!$E$3:$E$14,"&lt;="&amp;B138,'File active'!$F$3:$F$14,"&gt;="&amp;B138)+COUNTIFS('File active'!$E$3:$E$14,"&lt;="&amp;B138,'File active'!$F$3:$F$14,"")</f>
        <v>9</v>
      </c>
      <c r="E138" s="30"/>
      <c r="F138" s="30"/>
      <c r="L138" s="7">
        <v>44805</v>
      </c>
      <c r="M138">
        <v>9</v>
      </c>
      <c r="N138">
        <f t="shared" si="2"/>
        <v>0.45</v>
      </c>
    </row>
    <row r="139" spans="1:14" x14ac:dyDescent="0.25">
      <c r="A139" s="33"/>
      <c r="B139" s="15">
        <v>44806</v>
      </c>
      <c r="C139" s="31"/>
      <c r="D139" s="16">
        <f>COUNTIFS('File active'!$E$3:$E$14,"&lt;="&amp;B139,'File active'!$F$3:$F$14,"&gt;="&amp;B139)+COUNTIFS('File active'!$E$3:$E$14,"&lt;="&amp;B139,'File active'!$F$3:$F$14,"")</f>
        <v>9</v>
      </c>
      <c r="E139" s="30"/>
      <c r="F139" s="30"/>
      <c r="L139" s="7">
        <v>44806</v>
      </c>
      <c r="M139">
        <v>9</v>
      </c>
      <c r="N139">
        <f t="shared" si="2"/>
        <v>0.45</v>
      </c>
    </row>
    <row r="140" spans="1:14" x14ac:dyDescent="0.25">
      <c r="A140" s="33"/>
      <c r="B140" s="15">
        <v>44809</v>
      </c>
      <c r="C140" s="31"/>
      <c r="D140" s="16">
        <f>COUNTIFS('File active'!$E$3:$E$14,"&lt;="&amp;B140,'File active'!$F$3:$F$14,"&gt;="&amp;B140)+COUNTIFS('File active'!$E$3:$E$14,"&lt;="&amp;B140,'File active'!$F$3:$F$14,"")</f>
        <v>9</v>
      </c>
      <c r="E140" s="30"/>
      <c r="F140" s="30"/>
      <c r="L140" s="7">
        <v>44809</v>
      </c>
      <c r="M140">
        <v>9</v>
      </c>
      <c r="N140">
        <f t="shared" si="2"/>
        <v>0.45</v>
      </c>
    </row>
    <row r="141" spans="1:14" x14ac:dyDescent="0.25">
      <c r="A141" s="33"/>
      <c r="B141" s="15">
        <v>44810</v>
      </c>
      <c r="C141" s="31"/>
      <c r="D141" s="16">
        <f>COUNTIFS('File active'!$E$3:$E$14,"&lt;="&amp;B141,'File active'!$F$3:$F$14,"&gt;="&amp;B141)+COUNTIFS('File active'!$E$3:$E$14,"&lt;="&amp;B141,'File active'!$F$3:$F$14,"")</f>
        <v>9</v>
      </c>
      <c r="E141" s="30"/>
      <c r="F141" s="30"/>
      <c r="L141" s="7">
        <v>44810</v>
      </c>
      <c r="M141">
        <v>9</v>
      </c>
      <c r="N141">
        <f t="shared" si="2"/>
        <v>0.45</v>
      </c>
    </row>
    <row r="142" spans="1:14" x14ac:dyDescent="0.25">
      <c r="A142" s="33"/>
      <c r="B142" s="15">
        <v>44811</v>
      </c>
      <c r="C142" s="31"/>
      <c r="D142" s="16">
        <f>COUNTIFS('File active'!$E$3:$E$14,"&lt;="&amp;B142,'File active'!$F$3:$F$14,"&gt;="&amp;B142)+COUNTIFS('File active'!$E$3:$E$14,"&lt;="&amp;B142,'File active'!$F$3:$F$14,"")</f>
        <v>9</v>
      </c>
      <c r="E142" s="30"/>
      <c r="F142" s="30"/>
      <c r="L142" s="7">
        <v>44811</v>
      </c>
      <c r="M142">
        <v>9</v>
      </c>
      <c r="N142">
        <f t="shared" si="2"/>
        <v>0.45</v>
      </c>
    </row>
    <row r="143" spans="1:14" x14ac:dyDescent="0.25">
      <c r="A143" s="33"/>
      <c r="B143" s="15">
        <v>44812</v>
      </c>
      <c r="C143" s="31"/>
      <c r="D143" s="16">
        <f>COUNTIFS('File active'!$E$3:$E$14,"&lt;="&amp;B143,'File active'!$F$3:$F$14,"&gt;="&amp;B143)+COUNTIFS('File active'!$E$3:$E$14,"&lt;="&amp;B143,'File active'!$F$3:$F$14,"")</f>
        <v>9</v>
      </c>
      <c r="E143" s="30"/>
      <c r="F143" s="30"/>
      <c r="L143" s="7">
        <v>44812</v>
      </c>
      <c r="M143">
        <v>9</v>
      </c>
      <c r="N143">
        <f t="shared" si="2"/>
        <v>0.45</v>
      </c>
    </row>
    <row r="144" spans="1:14" x14ac:dyDescent="0.25">
      <c r="A144" s="33"/>
      <c r="B144" s="15">
        <v>44813</v>
      </c>
      <c r="C144" s="31"/>
      <c r="D144" s="16">
        <f>COUNTIFS('File active'!$E$3:$E$14,"&lt;="&amp;B144,'File active'!$F$3:$F$14,"&gt;="&amp;B144)+COUNTIFS('File active'!$E$3:$E$14,"&lt;="&amp;B144,'File active'!$F$3:$F$14,"")</f>
        <v>9</v>
      </c>
      <c r="E144" s="30"/>
      <c r="F144" s="30"/>
      <c r="L144" s="7">
        <v>44813</v>
      </c>
      <c r="M144">
        <v>9</v>
      </c>
      <c r="N144">
        <f t="shared" si="2"/>
        <v>0.45</v>
      </c>
    </row>
    <row r="145" spans="1:14" x14ac:dyDescent="0.25">
      <c r="A145" s="33"/>
      <c r="B145" s="15">
        <v>44816</v>
      </c>
      <c r="C145" s="31"/>
      <c r="D145" s="16">
        <f>COUNTIFS('File active'!$E$3:$E$14,"&lt;="&amp;B145,'File active'!$F$3:$F$14,"&gt;="&amp;B145)+COUNTIFS('File active'!$E$3:$E$14,"&lt;="&amp;B145,'File active'!$F$3:$F$14,"")</f>
        <v>9</v>
      </c>
      <c r="E145" s="30"/>
      <c r="F145" s="30"/>
      <c r="L145" s="7">
        <v>44816</v>
      </c>
      <c r="M145">
        <v>9</v>
      </c>
      <c r="N145">
        <f t="shared" si="2"/>
        <v>0.45</v>
      </c>
    </row>
    <row r="146" spans="1:14" x14ac:dyDescent="0.25">
      <c r="A146" s="33"/>
      <c r="B146" s="15">
        <v>44817</v>
      </c>
      <c r="C146" s="31"/>
      <c r="D146" s="16">
        <f>COUNTIFS('File active'!$E$3:$E$14,"&lt;="&amp;B146,'File active'!$F$3:$F$14,"&gt;="&amp;B146)+COUNTIFS('File active'!$E$3:$E$14,"&lt;="&amp;B146,'File active'!$F$3:$F$14,"")</f>
        <v>9</v>
      </c>
      <c r="E146" s="30"/>
      <c r="F146" s="30"/>
      <c r="L146" s="7">
        <v>44817</v>
      </c>
      <c r="M146">
        <v>9</v>
      </c>
      <c r="N146">
        <f t="shared" si="2"/>
        <v>0.45</v>
      </c>
    </row>
    <row r="147" spans="1:14" x14ac:dyDescent="0.25">
      <c r="A147" s="33"/>
      <c r="B147" s="15">
        <v>44818</v>
      </c>
      <c r="C147" s="31"/>
      <c r="D147" s="16">
        <f>COUNTIFS('File active'!$E$3:$E$14,"&lt;="&amp;B147,'File active'!$F$3:$F$14,"&gt;="&amp;B147)+COUNTIFS('File active'!$E$3:$E$14,"&lt;="&amp;B147,'File active'!$F$3:$F$14,"")</f>
        <v>9</v>
      </c>
      <c r="E147" s="30"/>
      <c r="F147" s="30"/>
      <c r="L147" s="7">
        <v>44818</v>
      </c>
      <c r="M147">
        <v>9</v>
      </c>
      <c r="N147">
        <f t="shared" si="2"/>
        <v>0.45</v>
      </c>
    </row>
    <row r="148" spans="1:14" x14ac:dyDescent="0.25">
      <c r="A148" s="33"/>
      <c r="B148" s="15">
        <v>44819</v>
      </c>
      <c r="C148" s="31"/>
      <c r="D148" s="16">
        <f>COUNTIFS('File active'!$E$3:$E$14,"&lt;="&amp;B148,'File active'!$F$3:$F$14,"&gt;="&amp;B148)+COUNTIFS('File active'!$E$3:$E$14,"&lt;="&amp;B148,'File active'!$F$3:$F$14,"")</f>
        <v>9</v>
      </c>
      <c r="E148" s="30"/>
      <c r="F148" s="30"/>
      <c r="L148" s="7">
        <v>44819</v>
      </c>
      <c r="M148">
        <v>9</v>
      </c>
      <c r="N148">
        <f t="shared" si="2"/>
        <v>0.45</v>
      </c>
    </row>
    <row r="149" spans="1:14" x14ac:dyDescent="0.25">
      <c r="A149" s="33"/>
      <c r="B149" s="15">
        <v>44820</v>
      </c>
      <c r="C149" s="31"/>
      <c r="D149" s="16">
        <f>COUNTIFS('File active'!$E$3:$E$14,"&lt;="&amp;B149,'File active'!$F$3:$F$14,"&gt;="&amp;B149)+COUNTIFS('File active'!$E$3:$E$14,"&lt;="&amp;B149,'File active'!$F$3:$F$14,"")</f>
        <v>9</v>
      </c>
      <c r="E149" s="30"/>
      <c r="F149" s="30"/>
      <c r="L149" s="7">
        <v>44820</v>
      </c>
      <c r="M149">
        <v>9</v>
      </c>
      <c r="N149">
        <f t="shared" si="2"/>
        <v>0.45</v>
      </c>
    </row>
    <row r="150" spans="1:14" x14ac:dyDescent="0.25">
      <c r="A150" s="33"/>
      <c r="B150" s="15">
        <v>44821</v>
      </c>
      <c r="C150" s="31"/>
      <c r="D150" s="16">
        <f>COUNTIFS('File active'!$E$3:$E$14,"&lt;="&amp;B150,'File active'!$F$3:$F$14,"&gt;="&amp;B150)+COUNTIFS('File active'!$E$3:$E$14,"&lt;="&amp;B150,'File active'!$F$3:$F$14,"")</f>
        <v>9</v>
      </c>
      <c r="E150" s="30"/>
      <c r="F150" s="30"/>
      <c r="L150" s="7">
        <v>44821</v>
      </c>
      <c r="M150">
        <v>9</v>
      </c>
      <c r="N150">
        <f t="shared" si="2"/>
        <v>0.45</v>
      </c>
    </row>
    <row r="151" spans="1:14" x14ac:dyDescent="0.25">
      <c r="A151" s="33"/>
      <c r="B151" s="15">
        <v>44824</v>
      </c>
      <c r="C151" s="31"/>
      <c r="D151" s="16">
        <f>COUNTIFS('File active'!$E$3:$E$14,"&lt;="&amp;B151,'File active'!$F$3:$F$14,"&gt;="&amp;B151)+COUNTIFS('File active'!$E$3:$E$14,"&lt;="&amp;B151,'File active'!$F$3:$F$14,"")</f>
        <v>9</v>
      </c>
      <c r="E151" s="30"/>
      <c r="F151" s="30"/>
      <c r="L151" s="7">
        <v>44824</v>
      </c>
      <c r="M151">
        <v>9</v>
      </c>
      <c r="N151">
        <f t="shared" si="2"/>
        <v>0.45</v>
      </c>
    </row>
    <row r="152" spans="1:14" x14ac:dyDescent="0.25">
      <c r="A152" s="33"/>
      <c r="B152" s="15">
        <v>44825</v>
      </c>
      <c r="C152" s="31"/>
      <c r="D152" s="16">
        <f>COUNTIFS('File active'!$E$3:$E$14,"&lt;="&amp;B152,'File active'!$F$3:$F$14,"&gt;="&amp;B152)+COUNTIFS('File active'!$E$3:$E$14,"&lt;="&amp;B152,'File active'!$F$3:$F$14,"")</f>
        <v>9</v>
      </c>
      <c r="E152" s="30"/>
      <c r="F152" s="30"/>
      <c r="L152" s="7">
        <v>44825</v>
      </c>
      <c r="M152">
        <v>9</v>
      </c>
      <c r="N152">
        <f t="shared" si="2"/>
        <v>0.45</v>
      </c>
    </row>
    <row r="153" spans="1:14" x14ac:dyDescent="0.25">
      <c r="A153" s="33"/>
      <c r="B153" s="15">
        <v>44826</v>
      </c>
      <c r="C153" s="31"/>
      <c r="D153" s="16">
        <f>COUNTIFS('File active'!$E$3:$E$14,"&lt;="&amp;B153,'File active'!$F$3:$F$14,"&gt;="&amp;B153)+COUNTIFS('File active'!$E$3:$E$14,"&lt;="&amp;B153,'File active'!$F$3:$F$14,"")</f>
        <v>9</v>
      </c>
      <c r="E153" s="30"/>
      <c r="F153" s="30"/>
      <c r="L153" s="7">
        <v>44826</v>
      </c>
      <c r="M153">
        <v>9</v>
      </c>
      <c r="N153">
        <f t="shared" si="2"/>
        <v>0.45</v>
      </c>
    </row>
    <row r="154" spans="1:14" x14ac:dyDescent="0.25">
      <c r="A154" s="33"/>
      <c r="B154" s="15">
        <v>44827</v>
      </c>
      <c r="C154" s="31"/>
      <c r="D154" s="16">
        <f>COUNTIFS('File active'!$E$3:$E$14,"&lt;="&amp;B154,'File active'!$F$3:$F$14,"&gt;="&amp;B154)+COUNTIFS('File active'!$E$3:$E$14,"&lt;="&amp;B154,'File active'!$F$3:$F$14,"")</f>
        <v>9</v>
      </c>
      <c r="E154" s="30"/>
      <c r="F154" s="30"/>
      <c r="L154" s="7">
        <v>44827</v>
      </c>
      <c r="M154">
        <v>9</v>
      </c>
      <c r="N154">
        <f t="shared" si="2"/>
        <v>0.45</v>
      </c>
    </row>
    <row r="155" spans="1:14" x14ac:dyDescent="0.25">
      <c r="A155" s="33"/>
      <c r="B155" s="15">
        <v>44830</v>
      </c>
      <c r="C155" s="31"/>
      <c r="D155" s="16">
        <f>COUNTIFS('File active'!$E$3:$E$14,"&lt;="&amp;B155,'File active'!$F$3:$F$14,"&gt;="&amp;B155)+COUNTIFS('File active'!$E$3:$E$14,"&lt;="&amp;B155,'File active'!$F$3:$F$14,"")</f>
        <v>9</v>
      </c>
      <c r="E155" s="30"/>
      <c r="F155" s="30"/>
      <c r="L155" s="7">
        <v>44830</v>
      </c>
      <c r="M155">
        <v>9</v>
      </c>
      <c r="N155">
        <f t="shared" si="2"/>
        <v>0.45</v>
      </c>
    </row>
    <row r="156" spans="1:14" x14ac:dyDescent="0.25">
      <c r="A156" s="33"/>
      <c r="B156" s="15">
        <v>44831</v>
      </c>
      <c r="C156" s="31"/>
      <c r="D156" s="16">
        <f>COUNTIFS('File active'!$E$3:$E$14,"&lt;="&amp;B156,'File active'!$F$3:$F$14,"&gt;="&amp;B156)+COUNTIFS('File active'!$E$3:$E$14,"&lt;="&amp;B156,'File active'!$F$3:$F$14,"")</f>
        <v>9</v>
      </c>
      <c r="E156" s="30"/>
      <c r="F156" s="30"/>
      <c r="L156" s="7">
        <v>44831</v>
      </c>
      <c r="M156">
        <v>9</v>
      </c>
      <c r="N156">
        <f t="shared" si="2"/>
        <v>0.45</v>
      </c>
    </row>
    <row r="157" spans="1:14" x14ac:dyDescent="0.25">
      <c r="A157" s="33"/>
      <c r="B157" s="15">
        <v>44832</v>
      </c>
      <c r="C157" s="31"/>
      <c r="D157" s="16">
        <f>COUNTIFS('File active'!$E$3:$E$14,"&lt;="&amp;B157,'File active'!$F$3:$F$14,"&gt;="&amp;B157)+COUNTIFS('File active'!$E$3:$E$14,"&lt;="&amp;B157,'File active'!$F$3:$F$14,"")</f>
        <v>9</v>
      </c>
      <c r="E157" s="30"/>
      <c r="F157" s="30"/>
      <c r="L157" s="7">
        <v>44832</v>
      </c>
      <c r="M157">
        <v>9</v>
      </c>
      <c r="N157">
        <f t="shared" si="2"/>
        <v>0.45</v>
      </c>
    </row>
    <row r="158" spans="1:14" x14ac:dyDescent="0.25">
      <c r="A158" s="33"/>
      <c r="B158" s="15">
        <v>44833</v>
      </c>
      <c r="C158" s="31"/>
      <c r="D158" s="16">
        <f>COUNTIFS('File active'!$E$3:$E$14,"&lt;="&amp;B158,'File active'!$F$3:$F$14,"&gt;="&amp;B158)+COUNTIFS('File active'!$E$3:$E$14,"&lt;="&amp;B158,'File active'!$F$3:$F$14,"")</f>
        <v>9</v>
      </c>
      <c r="E158" s="30"/>
      <c r="F158" s="30"/>
      <c r="L158" s="7">
        <v>44833</v>
      </c>
      <c r="M158">
        <v>9</v>
      </c>
      <c r="N158">
        <f t="shared" si="2"/>
        <v>0.45</v>
      </c>
    </row>
    <row r="159" spans="1:14" x14ac:dyDescent="0.25">
      <c r="A159" s="33"/>
      <c r="B159" s="15">
        <v>44834</v>
      </c>
      <c r="C159" s="31"/>
      <c r="D159" s="16">
        <f>COUNTIFS('File active'!$E$3:$E$14,"&lt;="&amp;B159,'File active'!$F$3:$F$14,"&gt;="&amp;B159)+COUNTIFS('File active'!$E$3:$E$14,"&lt;="&amp;B159,'File active'!$F$3:$F$14,"")</f>
        <v>9</v>
      </c>
      <c r="E159" s="30"/>
      <c r="F159" s="30"/>
      <c r="L159" s="7">
        <v>44834</v>
      </c>
      <c r="M159">
        <v>9</v>
      </c>
      <c r="N159">
        <f t="shared" si="2"/>
        <v>0.45</v>
      </c>
    </row>
    <row r="160" spans="1:14" x14ac:dyDescent="0.25">
      <c r="A160" s="33" t="s">
        <v>20</v>
      </c>
      <c r="B160" s="15">
        <v>44837</v>
      </c>
      <c r="C160" s="31">
        <f>COUNTA(B160:B174)</f>
        <v>15</v>
      </c>
      <c r="D160" s="16">
        <f>COUNTIFS('File active'!$E$3:$E$14,"&lt;="&amp;B160,'File active'!$F$3:$F$14,"&gt;="&amp;B160)+COUNTIFS('File active'!$E$3:$E$14,"&lt;="&amp;B160,'File active'!$F$3:$F$14,"")</f>
        <v>9</v>
      </c>
      <c r="E160" s="30"/>
      <c r="F160" s="30"/>
      <c r="L160" s="7">
        <v>44837</v>
      </c>
      <c r="M160">
        <v>9</v>
      </c>
      <c r="N160">
        <f t="shared" si="2"/>
        <v>0.45</v>
      </c>
    </row>
    <row r="161" spans="1:14" x14ac:dyDescent="0.25">
      <c r="A161" s="33"/>
      <c r="B161" s="15">
        <v>44838</v>
      </c>
      <c r="C161" s="31"/>
      <c r="D161" s="16">
        <f>COUNTIFS('File active'!$E$3:$E$14,"&lt;="&amp;B161,'File active'!$F$3:$F$14,"&gt;="&amp;B161)+COUNTIFS('File active'!$E$3:$E$14,"&lt;="&amp;B161,'File active'!$F$3:$F$14,"")</f>
        <v>9</v>
      </c>
      <c r="E161" s="30"/>
      <c r="F161" s="30"/>
      <c r="L161" s="7">
        <v>44838</v>
      </c>
      <c r="M161">
        <v>9</v>
      </c>
      <c r="N161">
        <f t="shared" si="2"/>
        <v>0.45</v>
      </c>
    </row>
    <row r="162" spans="1:14" x14ac:dyDescent="0.25">
      <c r="A162" s="33"/>
      <c r="B162" s="15">
        <v>44839</v>
      </c>
      <c r="C162" s="31"/>
      <c r="D162" s="16">
        <f>COUNTIFS('File active'!$E$3:$E$14,"&lt;="&amp;B162,'File active'!$F$3:$F$14,"&gt;="&amp;B162)+COUNTIFS('File active'!$E$3:$E$14,"&lt;="&amp;B162,'File active'!$F$3:$F$14,"")</f>
        <v>9</v>
      </c>
      <c r="E162" s="30"/>
      <c r="F162" s="30"/>
      <c r="L162" s="7">
        <v>44839</v>
      </c>
      <c r="M162">
        <v>9</v>
      </c>
      <c r="N162">
        <f t="shared" si="2"/>
        <v>0.45</v>
      </c>
    </row>
    <row r="163" spans="1:14" x14ac:dyDescent="0.25">
      <c r="A163" s="33"/>
      <c r="B163" s="15">
        <v>44840</v>
      </c>
      <c r="C163" s="31"/>
      <c r="D163" s="16">
        <f>COUNTIFS('File active'!$E$3:$E$14,"&lt;="&amp;B163,'File active'!$F$3:$F$14,"&gt;="&amp;B163)+COUNTIFS('File active'!$E$3:$E$14,"&lt;="&amp;B163,'File active'!$F$3:$F$14,"")</f>
        <v>9</v>
      </c>
      <c r="E163" s="30"/>
      <c r="F163" s="30"/>
      <c r="L163" s="7">
        <v>44840</v>
      </c>
      <c r="M163">
        <v>9</v>
      </c>
      <c r="N163">
        <f t="shared" si="2"/>
        <v>0.45</v>
      </c>
    </row>
    <row r="164" spans="1:14" x14ac:dyDescent="0.25">
      <c r="A164" s="33"/>
      <c r="B164" s="15">
        <v>44841</v>
      </c>
      <c r="C164" s="31"/>
      <c r="D164" s="16">
        <f>COUNTIFS('File active'!$E$3:$E$14,"&lt;="&amp;B164,'File active'!$F$3:$F$14,"&gt;="&amp;B164)+COUNTIFS('File active'!$E$3:$E$14,"&lt;="&amp;B164,'File active'!$F$3:$F$14,"")</f>
        <v>9</v>
      </c>
      <c r="E164" s="30"/>
      <c r="F164" s="30"/>
      <c r="L164" s="7">
        <v>44841</v>
      </c>
      <c r="M164">
        <v>9</v>
      </c>
      <c r="N164">
        <f t="shared" si="2"/>
        <v>0.45</v>
      </c>
    </row>
    <row r="165" spans="1:14" x14ac:dyDescent="0.25">
      <c r="A165" s="33"/>
      <c r="B165" s="15">
        <v>44844</v>
      </c>
      <c r="C165" s="31"/>
      <c r="D165" s="16">
        <f>COUNTIFS('File active'!$E$3:$E$14,"&lt;="&amp;B165,'File active'!$F$3:$F$14,"&gt;="&amp;B165)+COUNTIFS('File active'!$E$3:$E$14,"&lt;="&amp;B165,'File active'!$F$3:$F$14,"")</f>
        <v>9</v>
      </c>
      <c r="E165" s="30"/>
      <c r="F165" s="30"/>
      <c r="L165" s="7">
        <v>44844</v>
      </c>
      <c r="M165">
        <v>9</v>
      </c>
      <c r="N165">
        <f t="shared" si="2"/>
        <v>0.45</v>
      </c>
    </row>
    <row r="166" spans="1:14" x14ac:dyDescent="0.25">
      <c r="A166" s="33"/>
      <c r="B166" s="15">
        <v>44845</v>
      </c>
      <c r="C166" s="31"/>
      <c r="D166" s="16">
        <f>COUNTIFS('File active'!$E$3:$E$14,"&lt;="&amp;B166,'File active'!$F$3:$F$14,"&gt;="&amp;B166)+COUNTIFS('File active'!$E$3:$E$14,"&lt;="&amp;B166,'File active'!$F$3:$F$14,"")</f>
        <v>9</v>
      </c>
      <c r="E166" s="30"/>
      <c r="F166" s="30"/>
      <c r="L166" s="7">
        <v>44845</v>
      </c>
      <c r="M166">
        <v>9</v>
      </c>
      <c r="N166">
        <f t="shared" si="2"/>
        <v>0.45</v>
      </c>
    </row>
    <row r="167" spans="1:14" x14ac:dyDescent="0.25">
      <c r="A167" s="33"/>
      <c r="B167" s="15">
        <v>44846</v>
      </c>
      <c r="C167" s="31"/>
      <c r="D167" s="16">
        <f>COUNTIFS('File active'!$E$3:$E$14,"&lt;="&amp;B167,'File active'!$F$3:$F$14,"&gt;="&amp;B167)+COUNTIFS('File active'!$E$3:$E$14,"&lt;="&amp;B167,'File active'!$F$3:$F$14,"")</f>
        <v>9</v>
      </c>
      <c r="E167" s="30"/>
      <c r="F167" s="30"/>
      <c r="L167" s="7">
        <v>44846</v>
      </c>
      <c r="M167">
        <v>9</v>
      </c>
      <c r="N167">
        <f t="shared" si="2"/>
        <v>0.45</v>
      </c>
    </row>
    <row r="168" spans="1:14" x14ac:dyDescent="0.25">
      <c r="A168" s="33"/>
      <c r="B168" s="15">
        <v>44847</v>
      </c>
      <c r="C168" s="31"/>
      <c r="D168" s="16">
        <f>COUNTIFS('File active'!$E$3:$E$14,"&lt;="&amp;B168,'File active'!$F$3:$F$14,"&gt;="&amp;B168)+COUNTIFS('File active'!$E$3:$E$14,"&lt;="&amp;B168,'File active'!$F$3:$F$14,"")</f>
        <v>9</v>
      </c>
      <c r="E168" s="30"/>
      <c r="F168" s="30"/>
      <c r="L168" s="7">
        <v>44847</v>
      </c>
      <c r="M168">
        <v>9</v>
      </c>
      <c r="N168">
        <f t="shared" si="2"/>
        <v>0.45</v>
      </c>
    </row>
    <row r="169" spans="1:14" x14ac:dyDescent="0.25">
      <c r="A169" s="33"/>
      <c r="B169" s="15">
        <v>44848</v>
      </c>
      <c r="C169" s="31"/>
      <c r="D169" s="16">
        <f>COUNTIFS('File active'!$E$3:$E$14,"&lt;="&amp;B169,'File active'!$F$3:$F$14,"&gt;="&amp;B169)+COUNTIFS('File active'!$E$3:$E$14,"&lt;="&amp;B169,'File active'!$F$3:$F$14,"")</f>
        <v>9</v>
      </c>
      <c r="E169" s="30"/>
      <c r="F169" s="30"/>
      <c r="L169" s="7">
        <v>44848</v>
      </c>
      <c r="M169">
        <v>9</v>
      </c>
      <c r="N169">
        <f t="shared" si="2"/>
        <v>0.45</v>
      </c>
    </row>
    <row r="170" spans="1:14" x14ac:dyDescent="0.25">
      <c r="A170" s="33"/>
      <c r="B170" s="15">
        <v>44851</v>
      </c>
      <c r="C170" s="31"/>
      <c r="D170" s="16">
        <f>COUNTIFS('File active'!$E$3:$E$14,"&lt;="&amp;B170,'File active'!$F$3:$F$14,"&gt;="&amp;B170)+COUNTIFS('File active'!$E$3:$E$14,"&lt;="&amp;B170,'File active'!$F$3:$F$14,"")</f>
        <v>9</v>
      </c>
      <c r="E170" s="30"/>
      <c r="F170" s="30"/>
      <c r="L170" s="7">
        <v>44851</v>
      </c>
      <c r="M170">
        <v>9</v>
      </c>
      <c r="N170">
        <f t="shared" si="2"/>
        <v>0.45</v>
      </c>
    </row>
    <row r="171" spans="1:14" x14ac:dyDescent="0.25">
      <c r="A171" s="33"/>
      <c r="B171" s="15">
        <v>44852</v>
      </c>
      <c r="C171" s="31"/>
      <c r="D171" s="16">
        <f>COUNTIFS('File active'!$E$3:$E$14,"&lt;="&amp;B171,'File active'!$F$3:$F$14,"&gt;="&amp;B171)+COUNTIFS('File active'!$E$3:$E$14,"&lt;="&amp;B171,'File active'!$F$3:$F$14,"")</f>
        <v>9</v>
      </c>
      <c r="E171" s="30"/>
      <c r="F171" s="30"/>
      <c r="L171" s="7">
        <v>44852</v>
      </c>
      <c r="M171">
        <v>9</v>
      </c>
      <c r="N171">
        <f t="shared" si="2"/>
        <v>0.45</v>
      </c>
    </row>
    <row r="172" spans="1:14" x14ac:dyDescent="0.25">
      <c r="A172" s="33"/>
      <c r="B172" s="15">
        <v>44853</v>
      </c>
      <c r="C172" s="31"/>
      <c r="D172" s="16">
        <f>COUNTIFS('File active'!$E$3:$E$14,"&lt;="&amp;B172,'File active'!$F$3:$F$14,"&gt;="&amp;B172)+COUNTIFS('File active'!$E$3:$E$14,"&lt;="&amp;B172,'File active'!$F$3:$F$14,"")</f>
        <v>9</v>
      </c>
      <c r="E172" s="30"/>
      <c r="F172" s="30"/>
      <c r="L172" s="7">
        <v>44853</v>
      </c>
      <c r="M172">
        <v>9</v>
      </c>
      <c r="N172">
        <f t="shared" si="2"/>
        <v>0.45</v>
      </c>
    </row>
    <row r="173" spans="1:14" x14ac:dyDescent="0.25">
      <c r="A173" s="33"/>
      <c r="B173" s="15">
        <v>44854</v>
      </c>
      <c r="C173" s="31"/>
      <c r="D173" s="16">
        <f>COUNTIFS('File active'!$E$3:$E$14,"&lt;="&amp;B173,'File active'!$F$3:$F$14,"&gt;="&amp;B173)+COUNTIFS('File active'!$E$3:$E$14,"&lt;="&amp;B173,'File active'!$F$3:$F$14,"")</f>
        <v>9</v>
      </c>
      <c r="E173" s="30"/>
      <c r="F173" s="30"/>
      <c r="L173" s="7">
        <v>44854</v>
      </c>
      <c r="M173">
        <v>9</v>
      </c>
      <c r="N173">
        <f t="shared" si="2"/>
        <v>0.45</v>
      </c>
    </row>
    <row r="174" spans="1:14" x14ac:dyDescent="0.25">
      <c r="A174" s="33"/>
      <c r="B174" s="15">
        <v>44855</v>
      </c>
      <c r="C174" s="31"/>
      <c r="D174" s="16">
        <f>COUNTIFS('File active'!$E$3:$E$14,"&lt;="&amp;B174,'File active'!$F$3:$F$14,"&gt;="&amp;B174)+COUNTIFS('File active'!$E$3:$E$14,"&lt;="&amp;B174,'File active'!$F$3:$F$14,"")</f>
        <v>9</v>
      </c>
      <c r="E174" s="30"/>
      <c r="F174" s="30"/>
      <c r="L174" s="7">
        <v>44855</v>
      </c>
      <c r="M174">
        <v>9</v>
      </c>
      <c r="N174">
        <f t="shared" si="2"/>
        <v>0.45</v>
      </c>
    </row>
    <row r="175" spans="1:14" x14ac:dyDescent="0.25">
      <c r="A175" s="33" t="s">
        <v>21</v>
      </c>
      <c r="B175" s="15">
        <v>44872</v>
      </c>
      <c r="C175" s="31">
        <f>COUNTA(B175:B191)</f>
        <v>17</v>
      </c>
      <c r="D175" s="16">
        <f>COUNTIFS('File active'!$E$3:$E$14,"&lt;="&amp;B175,'File active'!$F$3:$F$14,"&gt;="&amp;B175)+COUNTIFS('File active'!$E$3:$E$14,"&lt;="&amp;B175,'File active'!$F$3:$F$14,"")</f>
        <v>9</v>
      </c>
      <c r="E175" s="30"/>
      <c r="F175" s="30"/>
      <c r="L175" s="7">
        <v>44872</v>
      </c>
      <c r="M175">
        <v>9</v>
      </c>
      <c r="N175">
        <f t="shared" si="2"/>
        <v>0.45</v>
      </c>
    </row>
    <row r="176" spans="1:14" x14ac:dyDescent="0.25">
      <c r="A176" s="33"/>
      <c r="B176" s="15">
        <v>44873</v>
      </c>
      <c r="C176" s="31"/>
      <c r="D176" s="16">
        <f>COUNTIFS('File active'!$E$3:$E$14,"&lt;="&amp;B176,'File active'!$F$3:$F$14,"&gt;="&amp;B176)+COUNTIFS('File active'!$E$3:$E$14,"&lt;="&amp;B176,'File active'!$F$3:$F$14,"")</f>
        <v>9</v>
      </c>
      <c r="E176" s="30"/>
      <c r="F176" s="30"/>
      <c r="L176" s="7">
        <v>44873</v>
      </c>
      <c r="M176">
        <v>9</v>
      </c>
      <c r="N176">
        <f t="shared" si="2"/>
        <v>0.45</v>
      </c>
    </row>
    <row r="177" spans="1:14" x14ac:dyDescent="0.25">
      <c r="A177" s="33"/>
      <c r="B177" s="15">
        <v>44874</v>
      </c>
      <c r="C177" s="31"/>
      <c r="D177" s="16">
        <f>COUNTIFS('File active'!$E$3:$E$14,"&lt;="&amp;B177,'File active'!$F$3:$F$14,"&gt;="&amp;B177)+COUNTIFS('File active'!$E$3:$E$14,"&lt;="&amp;B177,'File active'!$F$3:$F$14,"")</f>
        <v>9</v>
      </c>
      <c r="E177" s="30"/>
      <c r="F177" s="30"/>
      <c r="L177" s="7">
        <v>44874</v>
      </c>
      <c r="M177">
        <v>9</v>
      </c>
      <c r="N177">
        <f t="shared" si="2"/>
        <v>0.45</v>
      </c>
    </row>
    <row r="178" spans="1:14" x14ac:dyDescent="0.25">
      <c r="A178" s="33"/>
      <c r="B178" s="15">
        <v>44875</v>
      </c>
      <c r="C178" s="31"/>
      <c r="D178" s="16">
        <f>COUNTIFS('File active'!$E$3:$E$14,"&lt;="&amp;B178,'File active'!$F$3:$F$14,"&gt;="&amp;B178)+COUNTIFS('File active'!$E$3:$E$14,"&lt;="&amp;B178,'File active'!$F$3:$F$14,"")</f>
        <v>9</v>
      </c>
      <c r="E178" s="30"/>
      <c r="F178" s="30"/>
      <c r="L178" s="7">
        <v>44875</v>
      </c>
      <c r="M178">
        <v>9</v>
      </c>
      <c r="N178">
        <f t="shared" si="2"/>
        <v>0.45</v>
      </c>
    </row>
    <row r="179" spans="1:14" x14ac:dyDescent="0.25">
      <c r="A179" s="33"/>
      <c r="B179" s="15">
        <v>44879</v>
      </c>
      <c r="C179" s="31"/>
      <c r="D179" s="16">
        <f>COUNTIFS('File active'!$E$3:$E$14,"&lt;="&amp;B179,'File active'!$F$3:$F$14,"&gt;="&amp;B179)+COUNTIFS('File active'!$E$3:$E$14,"&lt;="&amp;B179,'File active'!$F$3:$F$14,"")</f>
        <v>9</v>
      </c>
      <c r="E179" s="30"/>
      <c r="F179" s="30"/>
      <c r="L179" s="7">
        <v>44879</v>
      </c>
      <c r="M179">
        <v>9</v>
      </c>
      <c r="N179">
        <f t="shared" si="2"/>
        <v>0.45</v>
      </c>
    </row>
    <row r="180" spans="1:14" x14ac:dyDescent="0.25">
      <c r="A180" s="33"/>
      <c r="B180" s="15">
        <v>44880</v>
      </c>
      <c r="C180" s="31"/>
      <c r="D180" s="16">
        <f>COUNTIFS('File active'!$E$3:$E$14,"&lt;="&amp;B180,'File active'!$F$3:$F$14,"&gt;="&amp;B180)+COUNTIFS('File active'!$E$3:$E$14,"&lt;="&amp;B180,'File active'!$F$3:$F$14,"")</f>
        <v>9</v>
      </c>
      <c r="E180" s="30"/>
      <c r="F180" s="30"/>
      <c r="L180" s="7">
        <v>44880</v>
      </c>
      <c r="M180">
        <v>9</v>
      </c>
      <c r="N180">
        <f t="shared" si="2"/>
        <v>0.45</v>
      </c>
    </row>
    <row r="181" spans="1:14" x14ac:dyDescent="0.25">
      <c r="A181" s="33"/>
      <c r="B181" s="15">
        <v>44881</v>
      </c>
      <c r="C181" s="31"/>
      <c r="D181" s="16">
        <f>COUNTIFS('File active'!$E$3:$E$14,"&lt;="&amp;B181,'File active'!$F$3:$F$14,"&gt;="&amp;B181)+COUNTIFS('File active'!$E$3:$E$14,"&lt;="&amp;B181,'File active'!$F$3:$F$14,"")</f>
        <v>9</v>
      </c>
      <c r="E181" s="30"/>
      <c r="F181" s="30"/>
      <c r="L181" s="7">
        <v>44881</v>
      </c>
      <c r="M181">
        <v>9</v>
      </c>
      <c r="N181">
        <f t="shared" si="2"/>
        <v>0.45</v>
      </c>
    </row>
    <row r="182" spans="1:14" x14ac:dyDescent="0.25">
      <c r="A182" s="33"/>
      <c r="B182" s="15">
        <v>44882</v>
      </c>
      <c r="C182" s="31"/>
      <c r="D182" s="16">
        <f>COUNTIFS('File active'!$E$3:$E$14,"&lt;="&amp;B182,'File active'!$F$3:$F$14,"&gt;="&amp;B182)+COUNTIFS('File active'!$E$3:$E$14,"&lt;="&amp;B182,'File active'!$F$3:$F$14,"")</f>
        <v>9</v>
      </c>
      <c r="E182" s="30"/>
      <c r="F182" s="30"/>
      <c r="L182" s="7">
        <v>44882</v>
      </c>
      <c r="M182">
        <v>9</v>
      </c>
      <c r="N182">
        <f t="shared" si="2"/>
        <v>0.45</v>
      </c>
    </row>
    <row r="183" spans="1:14" x14ac:dyDescent="0.25">
      <c r="A183" s="33"/>
      <c r="B183" s="15">
        <v>44883</v>
      </c>
      <c r="C183" s="31"/>
      <c r="D183" s="16">
        <f>COUNTIFS('File active'!$E$3:$E$14,"&lt;="&amp;B183,'File active'!$F$3:$F$14,"&gt;="&amp;B183)+COUNTIFS('File active'!$E$3:$E$14,"&lt;="&amp;B183,'File active'!$F$3:$F$14,"")</f>
        <v>9</v>
      </c>
      <c r="E183" s="30"/>
      <c r="F183" s="30"/>
      <c r="L183" s="7">
        <v>44883</v>
      </c>
      <c r="M183">
        <v>9</v>
      </c>
      <c r="N183">
        <f t="shared" si="2"/>
        <v>0.45</v>
      </c>
    </row>
    <row r="184" spans="1:14" x14ac:dyDescent="0.25">
      <c r="A184" s="33"/>
      <c r="B184" s="15">
        <v>44886</v>
      </c>
      <c r="C184" s="31"/>
      <c r="D184" s="16">
        <f>COUNTIFS('File active'!$E$3:$E$14,"&lt;="&amp;B184,'File active'!$F$3:$F$14,"&gt;="&amp;B184)+COUNTIFS('File active'!$E$3:$E$14,"&lt;="&amp;B184,'File active'!$F$3:$F$14,"")</f>
        <v>9</v>
      </c>
      <c r="E184" s="30"/>
      <c r="F184" s="30"/>
      <c r="L184" s="7">
        <v>44886</v>
      </c>
      <c r="M184">
        <v>9</v>
      </c>
      <c r="N184">
        <f t="shared" si="2"/>
        <v>0.45</v>
      </c>
    </row>
    <row r="185" spans="1:14" x14ac:dyDescent="0.25">
      <c r="A185" s="33"/>
      <c r="B185" s="15">
        <v>44887</v>
      </c>
      <c r="C185" s="31"/>
      <c r="D185" s="16">
        <f>COUNTIFS('File active'!$E$3:$E$14,"&lt;="&amp;B185,'File active'!$F$3:$F$14,"&gt;="&amp;B185)+COUNTIFS('File active'!$E$3:$E$14,"&lt;="&amp;B185,'File active'!$F$3:$F$14,"")</f>
        <v>9</v>
      </c>
      <c r="E185" s="30"/>
      <c r="F185" s="30"/>
      <c r="L185" s="7">
        <v>44887</v>
      </c>
      <c r="M185">
        <v>9</v>
      </c>
      <c r="N185">
        <f t="shared" si="2"/>
        <v>0.45</v>
      </c>
    </row>
    <row r="186" spans="1:14" x14ac:dyDescent="0.25">
      <c r="A186" s="33"/>
      <c r="B186" s="15">
        <v>44888</v>
      </c>
      <c r="C186" s="31"/>
      <c r="D186" s="16">
        <f>COUNTIFS('File active'!$E$3:$E$14,"&lt;="&amp;B186,'File active'!$F$3:$F$14,"&gt;="&amp;B186)+COUNTIFS('File active'!$E$3:$E$14,"&lt;="&amp;B186,'File active'!$F$3:$F$14,"")</f>
        <v>9</v>
      </c>
      <c r="E186" s="30"/>
      <c r="F186" s="30"/>
      <c r="L186" s="7">
        <v>44888</v>
      </c>
      <c r="M186">
        <v>9</v>
      </c>
      <c r="N186">
        <f t="shared" si="2"/>
        <v>0.45</v>
      </c>
    </row>
    <row r="187" spans="1:14" x14ac:dyDescent="0.25">
      <c r="A187" s="33"/>
      <c r="B187" s="15">
        <v>44889</v>
      </c>
      <c r="C187" s="31"/>
      <c r="D187" s="16">
        <f>COUNTIFS('File active'!$E$3:$E$14,"&lt;="&amp;B187,'File active'!$F$3:$F$14,"&gt;="&amp;B187)+COUNTIFS('File active'!$E$3:$E$14,"&lt;="&amp;B187,'File active'!$F$3:$F$14,"")</f>
        <v>9</v>
      </c>
      <c r="E187" s="30"/>
      <c r="F187" s="30"/>
      <c r="L187" s="7">
        <v>44889</v>
      </c>
      <c r="M187">
        <v>9</v>
      </c>
      <c r="N187">
        <f t="shared" si="2"/>
        <v>0.45</v>
      </c>
    </row>
    <row r="188" spans="1:14" x14ac:dyDescent="0.25">
      <c r="A188" s="33"/>
      <c r="B188" s="15">
        <v>44890</v>
      </c>
      <c r="C188" s="31"/>
      <c r="D188" s="16">
        <f>COUNTIFS('File active'!$E$3:$E$14,"&lt;="&amp;B188,'File active'!$F$3:$F$14,"&gt;="&amp;B188)+COUNTIFS('File active'!$E$3:$E$14,"&lt;="&amp;B188,'File active'!$F$3:$F$14,"")</f>
        <v>9</v>
      </c>
      <c r="E188" s="30"/>
      <c r="F188" s="30"/>
      <c r="L188" s="7">
        <v>44890</v>
      </c>
      <c r="M188">
        <v>9</v>
      </c>
      <c r="N188">
        <f t="shared" si="2"/>
        <v>0.45</v>
      </c>
    </row>
    <row r="189" spans="1:14" x14ac:dyDescent="0.25">
      <c r="A189" s="33"/>
      <c r="B189" s="15">
        <v>44893</v>
      </c>
      <c r="C189" s="31"/>
      <c r="D189" s="16">
        <f>COUNTIFS('File active'!$E$3:$E$14,"&lt;="&amp;B189,'File active'!$F$3:$F$14,"&gt;="&amp;B189)+COUNTIFS('File active'!$E$3:$E$14,"&lt;="&amp;B189,'File active'!$F$3:$F$14,"")</f>
        <v>9</v>
      </c>
      <c r="E189" s="30"/>
      <c r="F189" s="30"/>
      <c r="L189" s="7">
        <v>44893</v>
      </c>
      <c r="M189">
        <v>9</v>
      </c>
      <c r="N189">
        <f t="shared" si="2"/>
        <v>0.45</v>
      </c>
    </row>
    <row r="190" spans="1:14" x14ac:dyDescent="0.25">
      <c r="A190" s="33"/>
      <c r="B190" s="15">
        <v>44894</v>
      </c>
      <c r="C190" s="31"/>
      <c r="D190" s="16">
        <f>COUNTIFS('File active'!$E$3:$E$14,"&lt;="&amp;B190,'File active'!$F$3:$F$14,"&gt;="&amp;B190)+COUNTIFS('File active'!$E$3:$E$14,"&lt;="&amp;B190,'File active'!$F$3:$F$14,"")</f>
        <v>9</v>
      </c>
      <c r="E190" s="30"/>
      <c r="F190" s="30"/>
      <c r="L190" s="7">
        <v>44894</v>
      </c>
      <c r="M190">
        <v>9</v>
      </c>
      <c r="N190">
        <f t="shared" si="2"/>
        <v>0.45</v>
      </c>
    </row>
    <row r="191" spans="1:14" x14ac:dyDescent="0.25">
      <c r="A191" s="33"/>
      <c r="B191" s="15">
        <v>44895</v>
      </c>
      <c r="C191" s="31"/>
      <c r="D191" s="16">
        <f>COUNTIFS('File active'!$E$3:$E$14,"&lt;="&amp;B191,'File active'!$F$3:$F$14,"&gt;="&amp;B191)+COUNTIFS('File active'!$E$3:$E$14,"&lt;="&amp;B191,'File active'!$F$3:$F$14,"")</f>
        <v>9</v>
      </c>
      <c r="E191" s="30"/>
      <c r="F191" s="30"/>
      <c r="L191" s="7">
        <v>44895</v>
      </c>
      <c r="M191">
        <v>9</v>
      </c>
      <c r="N191">
        <f t="shared" si="2"/>
        <v>0.45</v>
      </c>
    </row>
    <row r="192" spans="1:14" x14ac:dyDescent="0.25">
      <c r="A192" s="33" t="s">
        <v>22</v>
      </c>
      <c r="B192" s="15">
        <v>44896</v>
      </c>
      <c r="C192" s="31">
        <f>COUNTA(B192:B203)</f>
        <v>12</v>
      </c>
      <c r="D192" s="16">
        <f>COUNTIFS('File active'!$E$3:$E$14,"&lt;="&amp;B192,'File active'!$F$3:$F$14,"&gt;="&amp;B192)+COUNTIFS('File active'!$E$3:$E$14,"&lt;="&amp;B192,'File active'!$F$3:$F$14,"")</f>
        <v>9</v>
      </c>
      <c r="E192" s="30"/>
      <c r="F192" s="30"/>
      <c r="L192" s="7">
        <v>44896</v>
      </c>
      <c r="M192">
        <v>9</v>
      </c>
      <c r="N192">
        <f t="shared" si="2"/>
        <v>0.45</v>
      </c>
    </row>
    <row r="193" spans="1:14" x14ac:dyDescent="0.25">
      <c r="A193" s="33"/>
      <c r="B193" s="15">
        <v>44897</v>
      </c>
      <c r="C193" s="31"/>
      <c r="D193" s="16">
        <f>COUNTIFS('File active'!$E$3:$E$14,"&lt;="&amp;B193,'File active'!$F$3:$F$14,"&gt;="&amp;B193)+COUNTIFS('File active'!$E$3:$E$14,"&lt;="&amp;B193,'File active'!$F$3:$F$14,"")</f>
        <v>9</v>
      </c>
      <c r="E193" s="30"/>
      <c r="F193" s="30"/>
      <c r="L193" s="7">
        <v>44897</v>
      </c>
      <c r="M193">
        <v>9</v>
      </c>
      <c r="N193">
        <f t="shared" si="2"/>
        <v>0.45</v>
      </c>
    </row>
    <row r="194" spans="1:14" x14ac:dyDescent="0.25">
      <c r="A194" s="33"/>
      <c r="B194" s="15">
        <v>44900</v>
      </c>
      <c r="C194" s="31"/>
      <c r="D194" s="16">
        <f>COUNTIFS('File active'!$E$3:$E$14,"&lt;="&amp;B194,'File active'!$F$3:$F$14,"&gt;="&amp;B194)+COUNTIFS('File active'!$E$3:$E$14,"&lt;="&amp;B194,'File active'!$F$3:$F$14,"")</f>
        <v>9</v>
      </c>
      <c r="E194" s="30"/>
      <c r="F194" s="30"/>
      <c r="L194" s="7">
        <v>44900</v>
      </c>
      <c r="M194">
        <v>9</v>
      </c>
      <c r="N194">
        <f t="shared" si="2"/>
        <v>0.45</v>
      </c>
    </row>
    <row r="195" spans="1:14" x14ac:dyDescent="0.25">
      <c r="A195" s="33"/>
      <c r="B195" s="15">
        <v>44901</v>
      </c>
      <c r="C195" s="31"/>
      <c r="D195" s="16">
        <f>COUNTIFS('File active'!$E$3:$E$14,"&lt;="&amp;B195,'File active'!$F$3:$F$14,"&gt;="&amp;B195)+COUNTIFS('File active'!$E$3:$E$14,"&lt;="&amp;B195,'File active'!$F$3:$F$14,"")</f>
        <v>9</v>
      </c>
      <c r="E195" s="30"/>
      <c r="F195" s="30"/>
      <c r="L195" s="7">
        <v>44901</v>
      </c>
      <c r="M195">
        <v>9</v>
      </c>
      <c r="N195">
        <f t="shared" si="2"/>
        <v>0.45</v>
      </c>
    </row>
    <row r="196" spans="1:14" x14ac:dyDescent="0.25">
      <c r="A196" s="33"/>
      <c r="B196" s="15">
        <v>44902</v>
      </c>
      <c r="C196" s="31"/>
      <c r="D196" s="16">
        <f>COUNTIFS('File active'!$E$3:$E$14,"&lt;="&amp;B196,'File active'!$F$3:$F$14,"&gt;="&amp;B196)+COUNTIFS('File active'!$E$3:$E$14,"&lt;="&amp;B196,'File active'!$F$3:$F$14,"")</f>
        <v>9</v>
      </c>
      <c r="E196" s="30"/>
      <c r="F196" s="30"/>
      <c r="L196" s="7">
        <v>44902</v>
      </c>
      <c r="M196">
        <v>9</v>
      </c>
      <c r="N196">
        <f t="shared" si="2"/>
        <v>0.45</v>
      </c>
    </row>
    <row r="197" spans="1:14" x14ac:dyDescent="0.25">
      <c r="A197" s="33"/>
      <c r="B197" s="15">
        <v>44903</v>
      </c>
      <c r="C197" s="31"/>
      <c r="D197" s="16">
        <f>COUNTIFS('File active'!$E$3:$E$14,"&lt;="&amp;B197,'File active'!$F$3:$F$14,"&gt;="&amp;B197)+COUNTIFS('File active'!$E$3:$E$14,"&lt;="&amp;B197,'File active'!$F$3:$F$14,"")</f>
        <v>9</v>
      </c>
      <c r="E197" s="30"/>
      <c r="F197" s="30"/>
      <c r="L197" s="7">
        <v>44903</v>
      </c>
      <c r="M197">
        <v>9</v>
      </c>
      <c r="N197">
        <f t="shared" ref="N197:N203" si="3">M197/$I$6</f>
        <v>0.45</v>
      </c>
    </row>
    <row r="198" spans="1:14" x14ac:dyDescent="0.25">
      <c r="A198" s="33"/>
      <c r="B198" s="15">
        <v>44904</v>
      </c>
      <c r="C198" s="31"/>
      <c r="D198" s="16">
        <f>COUNTIFS('File active'!$E$3:$E$14,"&lt;="&amp;B198,'File active'!$F$3:$F$14,"&gt;="&amp;B198)+COUNTIFS('File active'!$E$3:$E$14,"&lt;="&amp;B198,'File active'!$F$3:$F$14,"")</f>
        <v>9</v>
      </c>
      <c r="E198" s="30"/>
      <c r="F198" s="30"/>
      <c r="L198" s="7">
        <v>44904</v>
      </c>
      <c r="M198">
        <v>9</v>
      </c>
      <c r="N198">
        <f t="shared" si="3"/>
        <v>0.45</v>
      </c>
    </row>
    <row r="199" spans="1:14" x14ac:dyDescent="0.25">
      <c r="A199" s="33"/>
      <c r="B199" s="15">
        <v>44907</v>
      </c>
      <c r="C199" s="31"/>
      <c r="D199" s="16">
        <f>COUNTIFS('File active'!$E$3:$E$14,"&lt;="&amp;B199,'File active'!$F$3:$F$14,"&gt;="&amp;B199)+COUNTIFS('File active'!$E$3:$E$14,"&lt;="&amp;B199,'File active'!$F$3:$F$14,"")</f>
        <v>9</v>
      </c>
      <c r="E199" s="30"/>
      <c r="F199" s="30"/>
      <c r="L199" s="7">
        <v>44907</v>
      </c>
      <c r="M199">
        <v>9</v>
      </c>
      <c r="N199">
        <f t="shared" si="3"/>
        <v>0.45</v>
      </c>
    </row>
    <row r="200" spans="1:14" x14ac:dyDescent="0.25">
      <c r="A200" s="33"/>
      <c r="B200" s="15">
        <v>44908</v>
      </c>
      <c r="C200" s="31"/>
      <c r="D200" s="16">
        <f>COUNTIFS('File active'!$E$3:$E$14,"&lt;="&amp;B200,'File active'!$F$3:$F$14,"&gt;="&amp;B200)+COUNTIFS('File active'!$E$3:$E$14,"&lt;="&amp;B200,'File active'!$F$3:$F$14,"")</f>
        <v>9</v>
      </c>
      <c r="E200" s="30"/>
      <c r="F200" s="30"/>
      <c r="L200" s="7">
        <v>44908</v>
      </c>
      <c r="M200">
        <v>9</v>
      </c>
      <c r="N200">
        <f t="shared" si="3"/>
        <v>0.45</v>
      </c>
    </row>
    <row r="201" spans="1:14" x14ac:dyDescent="0.25">
      <c r="A201" s="33"/>
      <c r="B201" s="15">
        <v>44909</v>
      </c>
      <c r="C201" s="31"/>
      <c r="D201" s="16">
        <f>COUNTIFS('File active'!$E$3:$E$14,"&lt;="&amp;B201,'File active'!$F$3:$F$14,"&gt;="&amp;B201)+COUNTIFS('File active'!$E$3:$E$14,"&lt;="&amp;B201,'File active'!$F$3:$F$14,"")</f>
        <v>9</v>
      </c>
      <c r="E201" s="30"/>
      <c r="F201" s="30"/>
      <c r="L201" s="7">
        <v>44909</v>
      </c>
      <c r="M201">
        <v>9</v>
      </c>
      <c r="N201">
        <f t="shared" si="3"/>
        <v>0.45</v>
      </c>
    </row>
    <row r="202" spans="1:14" x14ac:dyDescent="0.25">
      <c r="A202" s="33"/>
      <c r="B202" s="15">
        <v>44910</v>
      </c>
      <c r="C202" s="31"/>
      <c r="D202" s="16">
        <f>COUNTIFS('File active'!$E$3:$E$14,"&lt;="&amp;B202,'File active'!$F$3:$F$14,"&gt;="&amp;B202)+COUNTIFS('File active'!$E$3:$E$14,"&lt;="&amp;B202,'File active'!$F$3:$F$14,"")</f>
        <v>9</v>
      </c>
      <c r="E202" s="30"/>
      <c r="F202" s="30"/>
      <c r="L202" s="7">
        <v>44910</v>
      </c>
      <c r="M202">
        <v>9</v>
      </c>
      <c r="N202">
        <f t="shared" si="3"/>
        <v>0.45</v>
      </c>
    </row>
    <row r="203" spans="1:14" x14ac:dyDescent="0.25">
      <c r="A203" s="33"/>
      <c r="B203" s="15">
        <v>44911</v>
      </c>
      <c r="C203" s="31"/>
      <c r="D203" s="16">
        <f>COUNTIFS('File active'!$E$3:$E$14,"&lt;="&amp;B203,'File active'!$F$3:$F$14,"&gt;="&amp;B203)+COUNTIFS('File active'!$E$3:$E$14,"&lt;="&amp;B203,'File active'!$F$3:$F$14,"")</f>
        <v>9</v>
      </c>
      <c r="E203" s="30"/>
      <c r="F203" s="30"/>
      <c r="L203" s="7">
        <v>44911</v>
      </c>
      <c r="M203">
        <v>9</v>
      </c>
      <c r="N203">
        <f t="shared" si="3"/>
        <v>0.45</v>
      </c>
    </row>
    <row r="204" spans="1:14" x14ac:dyDescent="0.25">
      <c r="B204" s="7"/>
      <c r="C204" s="12"/>
    </row>
    <row r="205" spans="1:14" x14ac:dyDescent="0.25">
      <c r="B205" s="7"/>
      <c r="C205" s="12"/>
    </row>
    <row r="206" spans="1:14" x14ac:dyDescent="0.25">
      <c r="B206" s="7"/>
      <c r="C206" s="12"/>
    </row>
    <row r="207" spans="1:14" x14ac:dyDescent="0.25">
      <c r="B207" s="7"/>
      <c r="C207" s="12"/>
    </row>
    <row r="208" spans="1:14" x14ac:dyDescent="0.25">
      <c r="B208" s="7"/>
      <c r="C208" s="12"/>
    </row>
    <row r="209" spans="2:3" x14ac:dyDescent="0.25">
      <c r="B209" s="7"/>
      <c r="C209" s="12"/>
    </row>
    <row r="210" spans="2:3" x14ac:dyDescent="0.25">
      <c r="B210" s="7"/>
      <c r="C210" s="12"/>
    </row>
    <row r="211" spans="2:3" x14ac:dyDescent="0.25">
      <c r="B211" s="7"/>
      <c r="C211" s="12"/>
    </row>
    <row r="212" spans="2:3" x14ac:dyDescent="0.25">
      <c r="B212" s="7"/>
      <c r="C212" s="12"/>
    </row>
    <row r="213" spans="2:3" x14ac:dyDescent="0.25">
      <c r="B213" s="7"/>
      <c r="C213" s="12"/>
    </row>
    <row r="214" spans="2:3" x14ac:dyDescent="0.25">
      <c r="B214" s="7"/>
      <c r="C214" s="12"/>
    </row>
    <row r="215" spans="2:3" x14ac:dyDescent="0.25">
      <c r="B215" s="7"/>
      <c r="C215" s="12"/>
    </row>
    <row r="216" spans="2:3" x14ac:dyDescent="0.25">
      <c r="B216" s="7"/>
      <c r="C216" s="12"/>
    </row>
    <row r="217" spans="2:3" x14ac:dyDescent="0.25">
      <c r="B217" s="7"/>
      <c r="C217" s="12"/>
    </row>
    <row r="218" spans="2:3" x14ac:dyDescent="0.25">
      <c r="B218" s="7"/>
      <c r="C218" s="12"/>
    </row>
    <row r="219" spans="2:3" x14ac:dyDescent="0.25">
      <c r="B219" s="7"/>
      <c r="C219" s="12"/>
    </row>
    <row r="220" spans="2:3" x14ac:dyDescent="0.25">
      <c r="B220" s="7"/>
      <c r="C220" s="12"/>
    </row>
    <row r="221" spans="2:3" x14ac:dyDescent="0.25">
      <c r="B221" s="7"/>
      <c r="C221" s="12"/>
    </row>
    <row r="222" spans="2:3" x14ac:dyDescent="0.25">
      <c r="B222" s="7"/>
      <c r="C222" s="12"/>
    </row>
    <row r="223" spans="2:3" x14ac:dyDescent="0.25">
      <c r="B223" s="7"/>
      <c r="C223" s="12"/>
    </row>
    <row r="224" spans="2:3" x14ac:dyDescent="0.25">
      <c r="B224" s="7"/>
      <c r="C224" s="12"/>
    </row>
    <row r="225" spans="2:3" x14ac:dyDescent="0.25">
      <c r="B225" s="7"/>
      <c r="C225" s="12"/>
    </row>
    <row r="226" spans="2:3" x14ac:dyDescent="0.25">
      <c r="B226" s="7"/>
      <c r="C226" s="12"/>
    </row>
    <row r="227" spans="2:3" x14ac:dyDescent="0.25">
      <c r="B227" s="7"/>
      <c r="C227" s="12"/>
    </row>
    <row r="228" spans="2:3" x14ac:dyDescent="0.25">
      <c r="B228" s="7"/>
      <c r="C228" s="12"/>
    </row>
    <row r="229" spans="2:3" x14ac:dyDescent="0.25">
      <c r="B229" s="7"/>
      <c r="C229" s="12"/>
    </row>
    <row r="230" spans="2:3" x14ac:dyDescent="0.25">
      <c r="B230" s="7"/>
      <c r="C230" s="12"/>
    </row>
    <row r="231" spans="2:3" x14ac:dyDescent="0.25">
      <c r="B231" s="7"/>
      <c r="C231" s="12"/>
    </row>
    <row r="232" spans="2:3" x14ac:dyDescent="0.25">
      <c r="B232" s="7"/>
      <c r="C232" s="12"/>
    </row>
    <row r="233" spans="2:3" x14ac:dyDescent="0.25">
      <c r="B233" s="7"/>
      <c r="C233" s="12"/>
    </row>
  </sheetData>
  <mergeCells count="53">
    <mergeCell ref="A192:A203"/>
    <mergeCell ref="H6:H8"/>
    <mergeCell ref="I6:I8"/>
    <mergeCell ref="A110:A129"/>
    <mergeCell ref="A130:A137"/>
    <mergeCell ref="A138:A159"/>
    <mergeCell ref="A160:A174"/>
    <mergeCell ref="A175:A191"/>
    <mergeCell ref="A69:A88"/>
    <mergeCell ref="A89:A109"/>
    <mergeCell ref="C69:C88"/>
    <mergeCell ref="C89:C109"/>
    <mergeCell ref="C110:C129"/>
    <mergeCell ref="C130:C137"/>
    <mergeCell ref="C138:C159"/>
    <mergeCell ref="C160:C174"/>
    <mergeCell ref="A1:I1"/>
    <mergeCell ref="A4:A24"/>
    <mergeCell ref="A25:A34"/>
    <mergeCell ref="A35:A57"/>
    <mergeCell ref="A58:A68"/>
    <mergeCell ref="C4:C24"/>
    <mergeCell ref="H3:H5"/>
    <mergeCell ref="I3:I5"/>
    <mergeCell ref="C25:C34"/>
    <mergeCell ref="C35:C57"/>
    <mergeCell ref="C58:C68"/>
    <mergeCell ref="F4:F24"/>
    <mergeCell ref="F25:F34"/>
    <mergeCell ref="F35:F57"/>
    <mergeCell ref="F58:F68"/>
    <mergeCell ref="C175:C191"/>
    <mergeCell ref="C192:C203"/>
    <mergeCell ref="E4:E24"/>
    <mergeCell ref="E25:E34"/>
    <mergeCell ref="E35:E57"/>
    <mergeCell ref="E58:E68"/>
    <mergeCell ref="E69:E88"/>
    <mergeCell ref="E130:E137"/>
    <mergeCell ref="E175:E191"/>
    <mergeCell ref="F69:F88"/>
    <mergeCell ref="E89:E109"/>
    <mergeCell ref="F89:F109"/>
    <mergeCell ref="E110:E129"/>
    <mergeCell ref="F110:F129"/>
    <mergeCell ref="F175:F191"/>
    <mergeCell ref="E192:E203"/>
    <mergeCell ref="F192:F203"/>
    <mergeCell ref="F130:F137"/>
    <mergeCell ref="E138:E159"/>
    <mergeCell ref="F138:F159"/>
    <mergeCell ref="E160:E174"/>
    <mergeCell ref="F160:F174"/>
  </mergeCells>
  <pageMargins left="0.7" right="0.7" top="0.75" bottom="0.75" header="0.3" footer="0.3"/>
  <pageSetup paperSize="9" orientation="portrait" verticalDpi="0" r:id="rId1"/>
  <ignoredErrors>
    <ignoredError sqref="C2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File active</vt:lpstr>
      <vt:lpstr>Feuil1</vt:lpstr>
      <vt:lpstr>Taux d'occupation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Johanna MAUNY</dc:creator>
  <cp:lastModifiedBy>Irp2020</cp:lastModifiedBy>
  <cp:lastPrinted>2021-12-20T10:52:44Z</cp:lastPrinted>
  <dcterms:created xsi:type="dcterms:W3CDTF">2021-07-15T09:50:20Z</dcterms:created>
  <dcterms:modified xsi:type="dcterms:W3CDTF">2022-08-23T13:23:01Z</dcterms:modified>
</cp:coreProperties>
</file>