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A40793AD-50DB-45CE-B038-34235EFB086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oc à compléter" sheetId="2" r:id="rId1"/>
    <sheet name="barème" sheetId="7" r:id="rId2"/>
  </sheets>
  <definedNames>
    <definedName name="_xlnm._FilterDatabase" localSheetId="0" hidden="1">'Doc à compléter'!$A$1:$AB$15</definedName>
  </definedNames>
  <calcPr calcId="191029"/>
</workbook>
</file>

<file path=xl/calcChain.xml><?xml version="1.0" encoding="utf-8"?>
<calcChain xmlns="http://schemas.openxmlformats.org/spreadsheetml/2006/main">
  <c r="AB15" i="2" l="1"/>
  <c r="AB14" i="2"/>
  <c r="AB13" i="2"/>
  <c r="AB12" i="2"/>
  <c r="AB11" i="2"/>
  <c r="AB10" i="2"/>
  <c r="AB9" i="2"/>
  <c r="AB8" i="2"/>
  <c r="AB7" i="2"/>
  <c r="AA15" i="2"/>
  <c r="AA14" i="2"/>
  <c r="AA13" i="2"/>
  <c r="AA12" i="2"/>
  <c r="AA11" i="2"/>
  <c r="AA10" i="2"/>
  <c r="AA9" i="2"/>
  <c r="AA8" i="2"/>
  <c r="AA7" i="2"/>
  <c r="AA6" i="2"/>
  <c r="Z6" i="2"/>
  <c r="M6" i="2"/>
  <c r="N6" i="2" s="1"/>
  <c r="AB6" i="2" l="1"/>
  <c r="Q6" i="2"/>
  <c r="O6" i="2"/>
  <c r="S6" i="2" s="1"/>
  <c r="U6" i="2"/>
  <c r="R6" i="2"/>
  <c r="P6" i="2"/>
  <c r="V6" i="2" s="1"/>
  <c r="W6" i="2" l="1"/>
  <c r="T6" i="2"/>
  <c r="X6" i="2" s="1"/>
  <c r="Y6" i="2" s="1"/>
  <c r="M7" i="2" l="1"/>
  <c r="N7" i="2" s="1"/>
  <c r="M8" i="2"/>
  <c r="O8" i="2" s="1"/>
  <c r="M9" i="2"/>
  <c r="N9" i="2" s="1"/>
  <c r="M10" i="2"/>
  <c r="O10" i="2" s="1"/>
  <c r="M11" i="2"/>
  <c r="N11" i="2" s="1"/>
  <c r="M12" i="2"/>
  <c r="O12" i="2" s="1"/>
  <c r="M13" i="2"/>
  <c r="N13" i="2" s="1"/>
  <c r="M14" i="2"/>
  <c r="O14" i="2" s="1"/>
  <c r="M15" i="2"/>
  <c r="N15" i="2" s="1"/>
  <c r="Q15" i="2" l="1"/>
  <c r="O15" i="2"/>
  <c r="R14" i="2"/>
  <c r="P14" i="2"/>
  <c r="N14" i="2"/>
  <c r="Q13" i="2"/>
  <c r="O13" i="2"/>
  <c r="R12" i="2"/>
  <c r="P12" i="2"/>
  <c r="N12" i="2"/>
  <c r="Q11" i="2"/>
  <c r="O11" i="2"/>
  <c r="R10" i="2"/>
  <c r="P10" i="2"/>
  <c r="N10" i="2"/>
  <c r="Q9" i="2"/>
  <c r="O9" i="2"/>
  <c r="R8" i="2"/>
  <c r="P8" i="2"/>
  <c r="N8" i="2"/>
  <c r="Q7" i="2"/>
  <c r="O7" i="2"/>
  <c r="R15" i="2"/>
  <c r="P15" i="2"/>
  <c r="Q14" i="2"/>
  <c r="R13" i="2"/>
  <c r="P13" i="2"/>
  <c r="Q12" i="2"/>
  <c r="R11" i="2"/>
  <c r="P11" i="2"/>
  <c r="Q10" i="2"/>
  <c r="R9" i="2"/>
  <c r="P9" i="2"/>
  <c r="Q8" i="2"/>
  <c r="R7" i="2"/>
  <c r="P7" i="2"/>
  <c r="U15" i="2" l="1"/>
  <c r="U14" i="2"/>
  <c r="U13" i="2"/>
  <c r="U12" i="2"/>
  <c r="U11" i="2"/>
  <c r="U10" i="2"/>
  <c r="U9" i="2"/>
  <c r="U8" i="2"/>
  <c r="U7" i="2"/>
  <c r="W12" i="2" l="1"/>
  <c r="W8" i="2"/>
  <c r="W10" i="2"/>
  <c r="W14" i="2"/>
  <c r="V7" i="2"/>
  <c r="W9" i="2"/>
  <c r="W11" i="2"/>
  <c r="W13" i="2"/>
  <c r="W15" i="2"/>
  <c r="T7" i="2"/>
  <c r="W7" i="2"/>
  <c r="V8" i="2"/>
  <c r="T8" i="2"/>
  <c r="V9" i="2"/>
  <c r="T9" i="2"/>
  <c r="V10" i="2"/>
  <c r="T10" i="2"/>
  <c r="V11" i="2"/>
  <c r="T11" i="2"/>
  <c r="V12" i="2"/>
  <c r="T12" i="2"/>
  <c r="V13" i="2"/>
  <c r="T13" i="2"/>
  <c r="V14" i="2"/>
  <c r="T14" i="2"/>
  <c r="V15" i="2"/>
  <c r="T15" i="2"/>
  <c r="S7" i="2"/>
  <c r="S8" i="2"/>
  <c r="S9" i="2"/>
  <c r="S10" i="2"/>
  <c r="S11" i="2"/>
  <c r="S12" i="2"/>
  <c r="S13" i="2"/>
  <c r="S14" i="2"/>
  <c r="S15" i="2"/>
  <c r="X15" i="2" l="1"/>
  <c r="X13" i="2"/>
  <c r="X11" i="2"/>
  <c r="Y11" i="2" s="1"/>
  <c r="Z11" i="2" s="1"/>
  <c r="X9" i="2"/>
  <c r="X14" i="2"/>
  <c r="Y14" i="2" s="1"/>
  <c r="Z14" i="2" s="1"/>
  <c r="X12" i="2"/>
  <c r="Y12" i="2" s="1"/>
  <c r="Z12" i="2" s="1"/>
  <c r="X10" i="2"/>
  <c r="X8" i="2"/>
  <c r="Y8" i="2" s="1"/>
  <c r="Z8" i="2" s="1"/>
  <c r="X7" i="2"/>
  <c r="Y7" i="2" s="1"/>
  <c r="Z7" i="2" s="1"/>
  <c r="Y10" i="2"/>
  <c r="Z10" i="2" s="1"/>
  <c r="Y15" i="2"/>
  <c r="Z15" i="2" s="1"/>
  <c r="Y13" i="2"/>
  <c r="Z13" i="2" s="1"/>
  <c r="Y9" i="2"/>
  <c r="Z9" i="2" s="1"/>
</calcChain>
</file>

<file path=xl/sharedStrings.xml><?xml version="1.0" encoding="utf-8"?>
<sst xmlns="http://schemas.openxmlformats.org/spreadsheetml/2006/main" count="35" uniqueCount="25">
  <si>
    <t>NOM</t>
  </si>
  <si>
    <t>Prénom</t>
  </si>
  <si>
    <t>Classe</t>
  </si>
  <si>
    <t>Sexe</t>
  </si>
  <si>
    <t>Entrée Tir</t>
  </si>
  <si>
    <t>Sortie Tir</t>
  </si>
  <si>
    <t>Temps en sec</t>
  </si>
  <si>
    <t>Vitesse</t>
  </si>
  <si>
    <t>Vitesse arrondie</t>
  </si>
  <si>
    <t>Vitesse de course Filles</t>
  </si>
  <si>
    <t>Réussite au tir</t>
  </si>
  <si>
    <t>Arrivée</t>
  </si>
  <si>
    <t>Course 1</t>
  </si>
  <si>
    <t>Course 2</t>
  </si>
  <si>
    <t>Tir 1</t>
  </si>
  <si>
    <t>Tir 2</t>
  </si>
  <si>
    <t>Tir 3</t>
  </si>
  <si>
    <t>Note /7</t>
  </si>
  <si>
    <t>Total C1+C2</t>
  </si>
  <si>
    <t>AFL1 /7pts</t>
  </si>
  <si>
    <t>Départ</t>
  </si>
  <si>
    <t>G</t>
  </si>
  <si>
    <t>dans le barème 12,8km/h devrait donner une note de 2,71 et pas 2,64</t>
  </si>
  <si>
    <t>ATTENTION</t>
  </si>
  <si>
    <t>Vitesse de course Garçons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</si>
</sst>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2"/>
      <color theme="1"/>
      <name val="Times New Roman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sz val="10"/>
      <color theme="1"/>
      <name val="Times New Roman"/>
      <family val="1"/>
    </font>
    <font>
      <sz val="12"/>
      <color rgb="FFFF0000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45" fontId="2" fillId="0" borderId="1" xfId="0" applyNumberFormat="1" applyFont="1" applyBorder="1" applyAlignment="1">
      <alignment horizontal="center" vertical="center"/>
    </xf>
    <xf numFmtId="45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" fillId="2" borderId="0" xfId="0" applyFont="1" applyFill="1"/>
    <xf numFmtId="0" fontId="6" fillId="2" borderId="0" xfId="0" applyFont="1" applyFill="1"/>
    <xf numFmtId="0" fontId="1" fillId="2" borderId="0" xfId="0" applyFont="1" applyFill="1" applyAlignment="1">
      <alignment horizontal="left" vertic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9A6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266700</xdr:colOff>
      <xdr:row>1</xdr:row>
      <xdr:rowOff>28575</xdr:rowOff>
    </xdr:from>
    <xdr:to>
      <xdr:col>27</xdr:col>
      <xdr:colOff>114300</xdr:colOff>
      <xdr:row>5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2449175" y="542925"/>
          <a:ext cx="1009650" cy="12573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4"/>
  <sheetViews>
    <sheetView tabSelected="1" topLeftCell="O1" workbookViewId="0">
      <selection activeCell="AB7" sqref="AB7"/>
    </sheetView>
  </sheetViews>
  <sheetFormatPr baseColWidth="10" defaultRowHeight="15.75" x14ac:dyDescent="0.25"/>
  <cols>
    <col min="1" max="1" width="4.5" customWidth="1"/>
    <col min="2" max="2" width="10.75" customWidth="1"/>
    <col min="3" max="3" width="8.125" customWidth="1"/>
    <col min="4" max="4" width="7.5" customWidth="1"/>
    <col min="5" max="6" width="5.125" customWidth="1"/>
    <col min="7" max="11" width="5" customWidth="1"/>
    <col min="12" max="13" width="6.375" customWidth="1"/>
    <col min="14" max="18" width="6.75" customWidth="1"/>
    <col min="19" max="23" width="5" customWidth="1"/>
    <col min="24" max="24" width="7.125" customWidth="1"/>
    <col min="25" max="26" width="9.25" customWidth="1"/>
    <col min="27" max="27" width="6" customWidth="1"/>
    <col min="28" max="28" width="7.625" customWidth="1"/>
  </cols>
  <sheetData>
    <row r="1" spans="1:28" ht="20.25" customHeight="1" x14ac:dyDescent="0.25">
      <c r="A1" s="6"/>
      <c r="B1" s="7"/>
      <c r="C1" s="7"/>
      <c r="D1" s="7"/>
      <c r="E1" s="7"/>
      <c r="F1" s="7"/>
      <c r="G1" s="7"/>
      <c r="S1" s="7"/>
      <c r="T1" s="7"/>
      <c r="U1" s="7"/>
      <c r="V1" s="7"/>
      <c r="W1" s="7"/>
      <c r="X1" s="7"/>
      <c r="Y1" s="31" t="s">
        <v>23</v>
      </c>
      <c r="Z1" s="31" t="s">
        <v>22</v>
      </c>
      <c r="AA1" s="30"/>
      <c r="AB1" s="29"/>
    </row>
    <row r="2" spans="1:28" ht="20.25" customHeigh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ht="20.25" customHeight="1" x14ac:dyDescent="0.25">
      <c r="A3" s="2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27" customHeight="1" x14ac:dyDescent="0.25">
      <c r="B4" s="7"/>
      <c r="C4" s="7"/>
      <c r="D4" s="7"/>
      <c r="E4" s="7"/>
      <c r="F4" s="7"/>
      <c r="G4" s="34" t="s">
        <v>5</v>
      </c>
      <c r="H4" s="34" t="s">
        <v>4</v>
      </c>
      <c r="I4" s="34" t="s">
        <v>5</v>
      </c>
      <c r="J4" s="34" t="s">
        <v>4</v>
      </c>
      <c r="K4" s="34" t="s">
        <v>11</v>
      </c>
      <c r="L4" s="36" t="s">
        <v>10</v>
      </c>
      <c r="M4" s="39"/>
      <c r="N4" s="40"/>
      <c r="O4" s="40"/>
      <c r="P4" s="40"/>
      <c r="Q4" s="40"/>
      <c r="R4" s="41"/>
      <c r="S4" s="33" t="s">
        <v>12</v>
      </c>
      <c r="T4" s="33" t="s">
        <v>13</v>
      </c>
      <c r="U4" s="33" t="s">
        <v>14</v>
      </c>
      <c r="V4" s="33" t="s">
        <v>15</v>
      </c>
      <c r="W4" s="33" t="s">
        <v>16</v>
      </c>
      <c r="X4" s="38" t="s">
        <v>18</v>
      </c>
      <c r="Y4" s="7"/>
      <c r="Z4" s="7"/>
      <c r="AA4" s="38" t="s">
        <v>8</v>
      </c>
      <c r="AB4" s="8" t="s">
        <v>19</v>
      </c>
    </row>
    <row r="5" spans="1:28" ht="27" customHeight="1" x14ac:dyDescent="0.25">
      <c r="A5" s="7"/>
      <c r="B5" s="9" t="s">
        <v>0</v>
      </c>
      <c r="C5" s="9" t="s">
        <v>1</v>
      </c>
      <c r="D5" s="9" t="s">
        <v>2</v>
      </c>
      <c r="E5" s="10" t="s">
        <v>3</v>
      </c>
      <c r="F5" s="10" t="s">
        <v>20</v>
      </c>
      <c r="G5" s="35"/>
      <c r="H5" s="35"/>
      <c r="I5" s="35"/>
      <c r="J5" s="35"/>
      <c r="K5" s="35"/>
      <c r="L5" s="37"/>
      <c r="M5" s="10" t="s">
        <v>20</v>
      </c>
      <c r="N5" s="11" t="s">
        <v>5</v>
      </c>
      <c r="O5" s="11" t="s">
        <v>4</v>
      </c>
      <c r="P5" s="11" t="s">
        <v>5</v>
      </c>
      <c r="Q5" s="11" t="s">
        <v>4</v>
      </c>
      <c r="R5" s="11" t="s">
        <v>11</v>
      </c>
      <c r="S5" s="33"/>
      <c r="T5" s="33"/>
      <c r="U5" s="33"/>
      <c r="V5" s="33"/>
      <c r="W5" s="33"/>
      <c r="X5" s="38"/>
      <c r="Y5" s="13" t="s">
        <v>6</v>
      </c>
      <c r="Z5" s="12" t="s">
        <v>7</v>
      </c>
      <c r="AA5" s="38"/>
      <c r="AB5" s="14" t="s">
        <v>7</v>
      </c>
    </row>
    <row r="6" spans="1:28" x14ac:dyDescent="0.25">
      <c r="A6" s="15">
        <v>1</v>
      </c>
      <c r="B6" s="26"/>
      <c r="C6" s="27"/>
      <c r="D6" s="25"/>
      <c r="E6" s="23" t="s">
        <v>21</v>
      </c>
      <c r="F6" s="16">
        <v>0.14000000000000001</v>
      </c>
      <c r="G6" s="16">
        <v>0.51</v>
      </c>
      <c r="H6" s="16">
        <v>2.13</v>
      </c>
      <c r="I6" s="16">
        <v>3.04</v>
      </c>
      <c r="J6" s="16">
        <v>4.46</v>
      </c>
      <c r="K6" s="16">
        <v>5.36</v>
      </c>
      <c r="L6" s="24">
        <v>13</v>
      </c>
      <c r="M6" s="17">
        <f t="shared" ref="M6:M15" si="0">((INT(F6)*60)+((F6-INT(F6))*100))/60/60/24</f>
        <v>1.6203703703703706E-4</v>
      </c>
      <c r="N6" s="17">
        <f t="shared" ref="N6" si="1">(((INT(G6)*60)+((G6-INT(G6))*100))/60/60/24)-M6</f>
        <v>4.2824074074074075E-4</v>
      </c>
      <c r="O6" s="17">
        <f t="shared" ref="O6" si="2">(((INT(H6)*60)+((H6-INT(H6))*100))/60/60/24)-M6</f>
        <v>1.3773148148148147E-3</v>
      </c>
      <c r="P6" s="17">
        <f t="shared" ref="P6" si="3">(((INT(I6)*60)+((I6-INT(I6))*100))/60/60/24)-M6</f>
        <v>1.9675925925925928E-3</v>
      </c>
      <c r="Q6" s="17">
        <f t="shared" ref="Q6" si="4">(((INT(J6)*60)+((J6-INT(J6))*100))/60/60/24)-M6</f>
        <v>3.1481481481481482E-3</v>
      </c>
      <c r="R6" s="17">
        <f t="shared" ref="R6" si="5">(((INT(K6)*60)+((K6-INT(K6))*100))/60/60/24)-M6</f>
        <v>3.7268518518518514E-3</v>
      </c>
      <c r="S6" s="18">
        <f t="shared" ref="S6:S15" si="6">O6-N6</f>
        <v>9.4907407407407397E-4</v>
      </c>
      <c r="T6" s="18">
        <f t="shared" ref="T6:T15" si="7">Q6-P6</f>
        <v>1.1805555555555554E-3</v>
      </c>
      <c r="U6" s="18">
        <f t="shared" ref="U6:U15" si="8">N6</f>
        <v>4.2824074074074075E-4</v>
      </c>
      <c r="V6" s="18">
        <f t="shared" ref="V6:V15" si="9">P6-O6</f>
        <v>5.9027777777777811E-4</v>
      </c>
      <c r="W6" s="18">
        <f t="shared" ref="W6:W15" si="10">R6-Q6</f>
        <v>5.7870370370370324E-4</v>
      </c>
      <c r="X6" s="17">
        <f t="shared" ref="X6:X15" si="11">SUM(S6:T6)</f>
        <v>2.1296296296296293E-3</v>
      </c>
      <c r="Y6" s="19">
        <f t="shared" ref="Y6:Y15" si="12">X6*86400</f>
        <v>183.99999999999997</v>
      </c>
      <c r="Z6" s="20">
        <f t="shared" ref="Z6:Z15" si="13">(654*3.6)/Y6</f>
        <v>12.795652173913046</v>
      </c>
      <c r="AA6" s="21">
        <f>ROUND(ROUNDUP(Z6,1),1)</f>
        <v>12.8</v>
      </c>
      <c r="AB6" s="22">
        <f>IF(E6="F",VLOOKUP(AA6,barème!$A:$B,2,FALSE),IF(E6="G",VLOOKUP(AA6,barème!$D:$E,2,FALSE)))</f>
        <v>2.71</v>
      </c>
    </row>
    <row r="7" spans="1:28" x14ac:dyDescent="0.25">
      <c r="A7" s="15">
        <v>2</v>
      </c>
      <c r="B7" s="26"/>
      <c r="C7" s="27"/>
      <c r="D7" s="25"/>
      <c r="E7" s="23"/>
      <c r="F7" s="16">
        <v>0</v>
      </c>
      <c r="G7" s="16"/>
      <c r="H7" s="16"/>
      <c r="I7" s="16"/>
      <c r="J7" s="16"/>
      <c r="K7" s="16"/>
      <c r="L7" s="24"/>
      <c r="M7" s="17">
        <f t="shared" si="0"/>
        <v>0</v>
      </c>
      <c r="N7" s="17">
        <f t="shared" ref="N7:N15" si="14">(((INT(G7)*60)+((G7-INT(G7))*100))/60/60/24)-M7</f>
        <v>0</v>
      </c>
      <c r="O7" s="17">
        <f t="shared" ref="O7:O15" si="15">(((INT(H7)*60)+((H7-INT(H7))*100))/60/60/24)-M7</f>
        <v>0</v>
      </c>
      <c r="P7" s="17">
        <f t="shared" ref="P7:P15" si="16">(((INT(I7)*60)+((I7-INT(I7))*100))/60/60/24)-M7</f>
        <v>0</v>
      </c>
      <c r="Q7" s="17">
        <f t="shared" ref="Q7:Q15" si="17">(((INT(J7)*60)+((J7-INT(J7))*100))/60/60/24)-M7</f>
        <v>0</v>
      </c>
      <c r="R7" s="17">
        <f t="shared" ref="R7:R15" si="18">(((INT(K7)*60)+((K7-INT(K7))*100))/60/60/24)-M7</f>
        <v>0</v>
      </c>
      <c r="S7" s="18">
        <f t="shared" si="6"/>
        <v>0</v>
      </c>
      <c r="T7" s="18">
        <f t="shared" si="7"/>
        <v>0</v>
      </c>
      <c r="U7" s="18">
        <f t="shared" si="8"/>
        <v>0</v>
      </c>
      <c r="V7" s="18">
        <f t="shared" si="9"/>
        <v>0</v>
      </c>
      <c r="W7" s="18">
        <f t="shared" si="10"/>
        <v>0</v>
      </c>
      <c r="X7" s="17">
        <f t="shared" si="11"/>
        <v>0</v>
      </c>
      <c r="Y7" s="19">
        <f t="shared" si="12"/>
        <v>0</v>
      </c>
      <c r="Z7" s="20" t="e">
        <f t="shared" si="13"/>
        <v>#DIV/0!</v>
      </c>
      <c r="AA7" s="21" t="e">
        <f t="shared" ref="AA7:AA15" si="19">ROUND(ROUNDUP(Z7,1),1)</f>
        <v>#DIV/0!</v>
      </c>
      <c r="AB7" s="22" t="b">
        <f>IF(E7="F",VLOOKUP(AA7,barème!$A:$B,2,FALSE),IF(E7="G",VLOOKUP(AA7,barème!$D:$E,2,FALSE)))</f>
        <v>0</v>
      </c>
    </row>
    <row r="8" spans="1:28" x14ac:dyDescent="0.25">
      <c r="A8" s="15">
        <v>3</v>
      </c>
      <c r="B8" s="26"/>
      <c r="C8" s="27"/>
      <c r="D8" s="25"/>
      <c r="E8" s="23"/>
      <c r="F8" s="16">
        <v>0</v>
      </c>
      <c r="G8" s="16"/>
      <c r="H8" s="16"/>
      <c r="I8" s="16"/>
      <c r="J8" s="16"/>
      <c r="K8" s="16"/>
      <c r="L8" s="24"/>
      <c r="M8" s="17">
        <f t="shared" si="0"/>
        <v>0</v>
      </c>
      <c r="N8" s="17">
        <f t="shared" si="14"/>
        <v>0</v>
      </c>
      <c r="O8" s="17">
        <f t="shared" si="15"/>
        <v>0</v>
      </c>
      <c r="P8" s="17">
        <f t="shared" si="16"/>
        <v>0</v>
      </c>
      <c r="Q8" s="17">
        <f t="shared" si="17"/>
        <v>0</v>
      </c>
      <c r="R8" s="17">
        <f t="shared" si="18"/>
        <v>0</v>
      </c>
      <c r="S8" s="18">
        <f t="shared" si="6"/>
        <v>0</v>
      </c>
      <c r="T8" s="18">
        <f t="shared" si="7"/>
        <v>0</v>
      </c>
      <c r="U8" s="18">
        <f t="shared" si="8"/>
        <v>0</v>
      </c>
      <c r="V8" s="18">
        <f t="shared" si="9"/>
        <v>0</v>
      </c>
      <c r="W8" s="18">
        <f t="shared" si="10"/>
        <v>0</v>
      </c>
      <c r="X8" s="17">
        <f t="shared" si="11"/>
        <v>0</v>
      </c>
      <c r="Y8" s="19">
        <f t="shared" si="12"/>
        <v>0</v>
      </c>
      <c r="Z8" s="20" t="e">
        <f t="shared" si="13"/>
        <v>#DIV/0!</v>
      </c>
      <c r="AA8" s="21" t="e">
        <f t="shared" si="19"/>
        <v>#DIV/0!</v>
      </c>
      <c r="AB8" s="22" t="b">
        <f>IF(E8="F",VLOOKUP(AA8,barème!$A:$B,2,FALSE),IF(E8="G",VLOOKUP(AA8,barème!$D:$E,2,FALSE)))</f>
        <v>0</v>
      </c>
    </row>
    <row r="9" spans="1:28" x14ac:dyDescent="0.25">
      <c r="A9" s="15">
        <v>4</v>
      </c>
      <c r="B9" s="26"/>
      <c r="C9" s="27"/>
      <c r="D9" s="25"/>
      <c r="E9" s="23"/>
      <c r="F9" s="16">
        <v>0</v>
      </c>
      <c r="G9" s="16"/>
      <c r="H9" s="16"/>
      <c r="I9" s="16"/>
      <c r="J9" s="16"/>
      <c r="K9" s="16"/>
      <c r="L9" s="24"/>
      <c r="M9" s="17">
        <f t="shared" si="0"/>
        <v>0</v>
      </c>
      <c r="N9" s="17">
        <f t="shared" si="14"/>
        <v>0</v>
      </c>
      <c r="O9" s="17">
        <f t="shared" si="15"/>
        <v>0</v>
      </c>
      <c r="P9" s="17">
        <f t="shared" si="16"/>
        <v>0</v>
      </c>
      <c r="Q9" s="17">
        <f t="shared" si="17"/>
        <v>0</v>
      </c>
      <c r="R9" s="17">
        <f t="shared" si="18"/>
        <v>0</v>
      </c>
      <c r="S9" s="18">
        <f t="shared" si="6"/>
        <v>0</v>
      </c>
      <c r="T9" s="18">
        <f t="shared" si="7"/>
        <v>0</v>
      </c>
      <c r="U9" s="18">
        <f t="shared" si="8"/>
        <v>0</v>
      </c>
      <c r="V9" s="18">
        <f t="shared" si="9"/>
        <v>0</v>
      </c>
      <c r="W9" s="18">
        <f t="shared" si="10"/>
        <v>0</v>
      </c>
      <c r="X9" s="17">
        <f t="shared" si="11"/>
        <v>0</v>
      </c>
      <c r="Y9" s="19">
        <f t="shared" si="12"/>
        <v>0</v>
      </c>
      <c r="Z9" s="20" t="e">
        <f t="shared" si="13"/>
        <v>#DIV/0!</v>
      </c>
      <c r="AA9" s="21" t="e">
        <f t="shared" si="19"/>
        <v>#DIV/0!</v>
      </c>
      <c r="AB9" s="22" t="b">
        <f>IF(E9="F",VLOOKUP(AA9,barème!$A:$B,2,FALSE),IF(E9="G",VLOOKUP(AA9,barème!$D:$E,2,FALSE)))</f>
        <v>0</v>
      </c>
    </row>
    <row r="10" spans="1:28" x14ac:dyDescent="0.25">
      <c r="A10" s="15">
        <v>5</v>
      </c>
      <c r="B10" s="26"/>
      <c r="C10" s="27"/>
      <c r="D10" s="25"/>
      <c r="E10" s="23"/>
      <c r="F10" s="16">
        <v>0</v>
      </c>
      <c r="G10" s="16"/>
      <c r="H10" s="16"/>
      <c r="I10" s="16"/>
      <c r="J10" s="16"/>
      <c r="K10" s="16"/>
      <c r="L10" s="24"/>
      <c r="M10" s="17">
        <f t="shared" si="0"/>
        <v>0</v>
      </c>
      <c r="N10" s="17">
        <f t="shared" si="14"/>
        <v>0</v>
      </c>
      <c r="O10" s="17">
        <f t="shared" si="15"/>
        <v>0</v>
      </c>
      <c r="P10" s="17">
        <f t="shared" si="16"/>
        <v>0</v>
      </c>
      <c r="Q10" s="17">
        <f t="shared" si="17"/>
        <v>0</v>
      </c>
      <c r="R10" s="17">
        <f t="shared" si="18"/>
        <v>0</v>
      </c>
      <c r="S10" s="18">
        <f t="shared" si="6"/>
        <v>0</v>
      </c>
      <c r="T10" s="18">
        <f t="shared" si="7"/>
        <v>0</v>
      </c>
      <c r="U10" s="18">
        <f t="shared" si="8"/>
        <v>0</v>
      </c>
      <c r="V10" s="18">
        <f t="shared" si="9"/>
        <v>0</v>
      </c>
      <c r="W10" s="18">
        <f t="shared" si="10"/>
        <v>0</v>
      </c>
      <c r="X10" s="17">
        <f t="shared" si="11"/>
        <v>0</v>
      </c>
      <c r="Y10" s="19">
        <f t="shared" si="12"/>
        <v>0</v>
      </c>
      <c r="Z10" s="20" t="e">
        <f t="shared" si="13"/>
        <v>#DIV/0!</v>
      </c>
      <c r="AA10" s="21" t="e">
        <f t="shared" si="19"/>
        <v>#DIV/0!</v>
      </c>
      <c r="AB10" s="22" t="b">
        <f>IF(E10="F",VLOOKUP(AA10,barème!$A:$B,2,FALSE),IF(E10="G",VLOOKUP(AA10,barème!$D:$E,2,FALSE)))</f>
        <v>0</v>
      </c>
    </row>
    <row r="11" spans="1:28" x14ac:dyDescent="0.25">
      <c r="A11" s="15">
        <v>6</v>
      </c>
      <c r="B11" s="26"/>
      <c r="C11" s="27"/>
      <c r="D11" s="25"/>
      <c r="E11" s="23"/>
      <c r="F11" s="16">
        <v>0</v>
      </c>
      <c r="G11" s="16"/>
      <c r="H11" s="16"/>
      <c r="I11" s="16"/>
      <c r="J11" s="16"/>
      <c r="K11" s="16"/>
      <c r="L11" s="24"/>
      <c r="M11" s="17">
        <f t="shared" si="0"/>
        <v>0</v>
      </c>
      <c r="N11" s="17">
        <f t="shared" si="14"/>
        <v>0</v>
      </c>
      <c r="O11" s="17">
        <f t="shared" si="15"/>
        <v>0</v>
      </c>
      <c r="P11" s="17">
        <f t="shared" si="16"/>
        <v>0</v>
      </c>
      <c r="Q11" s="17">
        <f t="shared" si="17"/>
        <v>0</v>
      </c>
      <c r="R11" s="17">
        <f t="shared" si="18"/>
        <v>0</v>
      </c>
      <c r="S11" s="18">
        <f t="shared" si="6"/>
        <v>0</v>
      </c>
      <c r="T11" s="18">
        <f t="shared" si="7"/>
        <v>0</v>
      </c>
      <c r="U11" s="18">
        <f t="shared" si="8"/>
        <v>0</v>
      </c>
      <c r="V11" s="18">
        <f t="shared" si="9"/>
        <v>0</v>
      </c>
      <c r="W11" s="18">
        <f t="shared" si="10"/>
        <v>0</v>
      </c>
      <c r="X11" s="17">
        <f t="shared" si="11"/>
        <v>0</v>
      </c>
      <c r="Y11" s="19">
        <f t="shared" si="12"/>
        <v>0</v>
      </c>
      <c r="Z11" s="20" t="e">
        <f t="shared" si="13"/>
        <v>#DIV/0!</v>
      </c>
      <c r="AA11" s="21" t="e">
        <f t="shared" si="19"/>
        <v>#DIV/0!</v>
      </c>
      <c r="AB11" s="22" t="b">
        <f>IF(E11="F",VLOOKUP(AA11,barème!$A:$B,2,FALSE),IF(E11="G",VLOOKUP(AA11,barème!$D:$E,2,FALSE)))</f>
        <v>0</v>
      </c>
    </row>
    <row r="12" spans="1:28" x14ac:dyDescent="0.25">
      <c r="A12" s="15">
        <v>7</v>
      </c>
      <c r="B12" s="26"/>
      <c r="C12" s="27"/>
      <c r="D12" s="25"/>
      <c r="E12" s="23"/>
      <c r="F12" s="16">
        <v>0</v>
      </c>
      <c r="G12" s="16"/>
      <c r="H12" s="16"/>
      <c r="I12" s="16"/>
      <c r="J12" s="16"/>
      <c r="K12" s="16"/>
      <c r="L12" s="24"/>
      <c r="M12" s="17">
        <f t="shared" si="0"/>
        <v>0</v>
      </c>
      <c r="N12" s="17">
        <f t="shared" si="14"/>
        <v>0</v>
      </c>
      <c r="O12" s="17">
        <f t="shared" si="15"/>
        <v>0</v>
      </c>
      <c r="P12" s="17">
        <f t="shared" si="16"/>
        <v>0</v>
      </c>
      <c r="Q12" s="17">
        <f t="shared" si="17"/>
        <v>0</v>
      </c>
      <c r="R12" s="17">
        <f t="shared" si="18"/>
        <v>0</v>
      </c>
      <c r="S12" s="18">
        <f t="shared" si="6"/>
        <v>0</v>
      </c>
      <c r="T12" s="18">
        <f t="shared" si="7"/>
        <v>0</v>
      </c>
      <c r="U12" s="18">
        <f t="shared" si="8"/>
        <v>0</v>
      </c>
      <c r="V12" s="18">
        <f t="shared" si="9"/>
        <v>0</v>
      </c>
      <c r="W12" s="18">
        <f t="shared" si="10"/>
        <v>0</v>
      </c>
      <c r="X12" s="17">
        <f t="shared" si="11"/>
        <v>0</v>
      </c>
      <c r="Y12" s="19">
        <f t="shared" si="12"/>
        <v>0</v>
      </c>
      <c r="Z12" s="20" t="e">
        <f t="shared" si="13"/>
        <v>#DIV/0!</v>
      </c>
      <c r="AA12" s="21" t="e">
        <f t="shared" si="19"/>
        <v>#DIV/0!</v>
      </c>
      <c r="AB12" s="22" t="b">
        <f>IF(E12="F",VLOOKUP(AA12,barème!$A:$B,2,FALSE),IF(E12="G",VLOOKUP(AA12,barème!$D:$E,2,FALSE)))</f>
        <v>0</v>
      </c>
    </row>
    <row r="13" spans="1:28" x14ac:dyDescent="0.25">
      <c r="A13" s="15">
        <v>8</v>
      </c>
      <c r="B13" s="26"/>
      <c r="C13" s="27"/>
      <c r="D13" s="25"/>
      <c r="E13" s="23"/>
      <c r="F13" s="16">
        <v>0</v>
      </c>
      <c r="G13" s="16"/>
      <c r="H13" s="16"/>
      <c r="I13" s="16"/>
      <c r="J13" s="16"/>
      <c r="K13" s="16"/>
      <c r="L13" s="24"/>
      <c r="M13" s="17">
        <f t="shared" si="0"/>
        <v>0</v>
      </c>
      <c r="N13" s="17">
        <f t="shared" si="14"/>
        <v>0</v>
      </c>
      <c r="O13" s="17">
        <f t="shared" si="15"/>
        <v>0</v>
      </c>
      <c r="P13" s="17">
        <f t="shared" si="16"/>
        <v>0</v>
      </c>
      <c r="Q13" s="17">
        <f t="shared" si="17"/>
        <v>0</v>
      </c>
      <c r="R13" s="17">
        <f t="shared" si="18"/>
        <v>0</v>
      </c>
      <c r="S13" s="18">
        <f t="shared" si="6"/>
        <v>0</v>
      </c>
      <c r="T13" s="18">
        <f t="shared" si="7"/>
        <v>0</v>
      </c>
      <c r="U13" s="18">
        <f t="shared" si="8"/>
        <v>0</v>
      </c>
      <c r="V13" s="18">
        <f t="shared" si="9"/>
        <v>0</v>
      </c>
      <c r="W13" s="18">
        <f t="shared" si="10"/>
        <v>0</v>
      </c>
      <c r="X13" s="17">
        <f t="shared" si="11"/>
        <v>0</v>
      </c>
      <c r="Y13" s="19">
        <f t="shared" si="12"/>
        <v>0</v>
      </c>
      <c r="Z13" s="20" t="e">
        <f t="shared" si="13"/>
        <v>#DIV/0!</v>
      </c>
      <c r="AA13" s="21" t="e">
        <f t="shared" si="19"/>
        <v>#DIV/0!</v>
      </c>
      <c r="AB13" s="22" t="b">
        <f>IF(E13="F",VLOOKUP(AA13,barème!$A:$B,2,FALSE),IF(E13="G",VLOOKUP(AA13,barème!$D:$E,2,FALSE)))</f>
        <v>0</v>
      </c>
    </row>
    <row r="14" spans="1:28" x14ac:dyDescent="0.25">
      <c r="A14" s="15">
        <v>9</v>
      </c>
      <c r="B14" s="26"/>
      <c r="C14" s="27"/>
      <c r="D14" s="25"/>
      <c r="E14" s="23"/>
      <c r="F14" s="16">
        <v>0</v>
      </c>
      <c r="G14" s="16"/>
      <c r="H14" s="16"/>
      <c r="I14" s="16"/>
      <c r="J14" s="16"/>
      <c r="K14" s="16"/>
      <c r="L14" s="24"/>
      <c r="M14" s="17">
        <f t="shared" si="0"/>
        <v>0</v>
      </c>
      <c r="N14" s="17">
        <f t="shared" si="14"/>
        <v>0</v>
      </c>
      <c r="O14" s="17">
        <f t="shared" si="15"/>
        <v>0</v>
      </c>
      <c r="P14" s="17">
        <f t="shared" si="16"/>
        <v>0</v>
      </c>
      <c r="Q14" s="17">
        <f t="shared" si="17"/>
        <v>0</v>
      </c>
      <c r="R14" s="17">
        <f t="shared" si="18"/>
        <v>0</v>
      </c>
      <c r="S14" s="18">
        <f t="shared" si="6"/>
        <v>0</v>
      </c>
      <c r="T14" s="18">
        <f t="shared" si="7"/>
        <v>0</v>
      </c>
      <c r="U14" s="18">
        <f t="shared" si="8"/>
        <v>0</v>
      </c>
      <c r="V14" s="18">
        <f t="shared" si="9"/>
        <v>0</v>
      </c>
      <c r="W14" s="18">
        <f t="shared" si="10"/>
        <v>0</v>
      </c>
      <c r="X14" s="17">
        <f t="shared" si="11"/>
        <v>0</v>
      </c>
      <c r="Y14" s="19">
        <f t="shared" si="12"/>
        <v>0</v>
      </c>
      <c r="Z14" s="20" t="e">
        <f t="shared" si="13"/>
        <v>#DIV/0!</v>
      </c>
      <c r="AA14" s="21" t="e">
        <f t="shared" si="19"/>
        <v>#DIV/0!</v>
      </c>
      <c r="AB14" s="22" t="b">
        <f>IF(E14="F",VLOOKUP(AA14,barème!$A:$B,2,FALSE),IF(E14="G",VLOOKUP(AA14,barème!$D:$E,2,FALSE)))</f>
        <v>0</v>
      </c>
    </row>
    <row r="15" spans="1:28" x14ac:dyDescent="0.25">
      <c r="A15" s="15">
        <v>10</v>
      </c>
      <c r="B15" s="26"/>
      <c r="C15" s="27"/>
      <c r="D15" s="25"/>
      <c r="E15" s="23"/>
      <c r="F15" s="16">
        <v>0</v>
      </c>
      <c r="G15" s="16"/>
      <c r="H15" s="16"/>
      <c r="I15" s="16"/>
      <c r="J15" s="16"/>
      <c r="K15" s="16"/>
      <c r="L15" s="24"/>
      <c r="M15" s="17">
        <f t="shared" si="0"/>
        <v>0</v>
      </c>
      <c r="N15" s="17">
        <f t="shared" si="14"/>
        <v>0</v>
      </c>
      <c r="O15" s="17">
        <f t="shared" si="15"/>
        <v>0</v>
      </c>
      <c r="P15" s="17">
        <f t="shared" si="16"/>
        <v>0</v>
      </c>
      <c r="Q15" s="17">
        <f t="shared" si="17"/>
        <v>0</v>
      </c>
      <c r="R15" s="17">
        <f t="shared" si="18"/>
        <v>0</v>
      </c>
      <c r="S15" s="18">
        <f t="shared" si="6"/>
        <v>0</v>
      </c>
      <c r="T15" s="18">
        <f t="shared" si="7"/>
        <v>0</v>
      </c>
      <c r="U15" s="18">
        <f t="shared" si="8"/>
        <v>0</v>
      </c>
      <c r="V15" s="18">
        <f t="shared" si="9"/>
        <v>0</v>
      </c>
      <c r="W15" s="18">
        <f t="shared" si="10"/>
        <v>0</v>
      </c>
      <c r="X15" s="17">
        <f t="shared" si="11"/>
        <v>0</v>
      </c>
      <c r="Y15" s="19">
        <f t="shared" si="12"/>
        <v>0</v>
      </c>
      <c r="Z15" s="20" t="e">
        <f t="shared" si="13"/>
        <v>#DIV/0!</v>
      </c>
      <c r="AA15" s="21" t="e">
        <f t="shared" si="19"/>
        <v>#DIV/0!</v>
      </c>
      <c r="AB15" s="22" t="b">
        <f>IF(E15="F",VLOOKUP(AA15,barème!$A:$B,2,FALSE),IF(E15="G",VLOOKUP(AA15,barème!$D:$E,2,FALSE)))</f>
        <v>0</v>
      </c>
    </row>
    <row r="24" spans="27:27" x14ac:dyDescent="0.25">
      <c r="AA24" s="42"/>
    </row>
  </sheetData>
  <sortState xmlns:xlrd2="http://schemas.microsoft.com/office/spreadsheetml/2017/richdata2" ref="B6:D36">
    <sortCondition ref="B6:B36"/>
  </sortState>
  <mergeCells count="14">
    <mergeCell ref="W4:W5"/>
    <mergeCell ref="L4:L5"/>
    <mergeCell ref="K4:K5"/>
    <mergeCell ref="AA4:AA5"/>
    <mergeCell ref="X4:X5"/>
    <mergeCell ref="M4:R4"/>
    <mergeCell ref="S4:S5"/>
    <mergeCell ref="T4:T5"/>
    <mergeCell ref="U4:U5"/>
    <mergeCell ref="V4:V5"/>
    <mergeCell ref="G4:G5"/>
    <mergeCell ref="H4:H5"/>
    <mergeCell ref="I4:I5"/>
    <mergeCell ref="J4:J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0"/>
  <sheetViews>
    <sheetView topLeftCell="A50" workbookViewId="0">
      <selection activeCell="G61" sqref="G61"/>
    </sheetView>
  </sheetViews>
  <sheetFormatPr baseColWidth="10" defaultRowHeight="15.75" x14ac:dyDescent="0.25"/>
  <cols>
    <col min="1" max="1" width="13.5" customWidth="1"/>
    <col min="2" max="2" width="10.125" customWidth="1"/>
    <col min="3" max="3" width="4.25" customWidth="1"/>
    <col min="4" max="4" width="13.75" customWidth="1"/>
    <col min="5" max="5" width="8.5" customWidth="1"/>
    <col min="6" max="6" width="4.25" customWidth="1"/>
    <col min="8" max="8" width="18.125" customWidth="1"/>
  </cols>
  <sheetData>
    <row r="1" spans="1:5" ht="42.75" customHeight="1" x14ac:dyDescent="0.25">
      <c r="A1" s="4" t="s">
        <v>9</v>
      </c>
      <c r="B1" s="2" t="s">
        <v>17</v>
      </c>
      <c r="D1" s="5" t="s">
        <v>24</v>
      </c>
      <c r="E1" s="2" t="s">
        <v>17</v>
      </c>
    </row>
    <row r="2" spans="1:5" x14ac:dyDescent="0.25">
      <c r="A2" s="3">
        <v>6.5</v>
      </c>
      <c r="B2" s="32">
        <v>0</v>
      </c>
      <c r="D2" s="3">
        <v>6.9</v>
      </c>
      <c r="E2" s="3">
        <v>0</v>
      </c>
    </row>
    <row r="3" spans="1:5" x14ac:dyDescent="0.25">
      <c r="A3" s="3">
        <v>6.6</v>
      </c>
      <c r="B3" s="32">
        <v>0</v>
      </c>
      <c r="D3" s="3">
        <v>7</v>
      </c>
      <c r="E3" s="3">
        <v>0</v>
      </c>
    </row>
    <row r="4" spans="1:5" x14ac:dyDescent="0.25">
      <c r="A4" s="3">
        <v>6.7</v>
      </c>
      <c r="B4" s="32">
        <v>0</v>
      </c>
      <c r="D4" s="3">
        <v>7.1</v>
      </c>
      <c r="E4" s="3">
        <v>0</v>
      </c>
    </row>
    <row r="5" spans="1:5" x14ac:dyDescent="0.25">
      <c r="A5" s="3">
        <v>6.8</v>
      </c>
      <c r="B5" s="32">
        <v>0</v>
      </c>
      <c r="D5" s="3">
        <v>7.2</v>
      </c>
      <c r="E5" s="3">
        <v>0</v>
      </c>
    </row>
    <row r="6" spans="1:5" x14ac:dyDescent="0.25">
      <c r="A6" s="3">
        <v>6.9</v>
      </c>
      <c r="B6" s="32">
        <v>0.54</v>
      </c>
      <c r="D6" s="3">
        <v>7.3</v>
      </c>
      <c r="E6" s="3">
        <v>0</v>
      </c>
    </row>
    <row r="7" spans="1:5" x14ac:dyDescent="0.25">
      <c r="A7" s="3">
        <v>7</v>
      </c>
      <c r="B7" s="32">
        <v>0.61</v>
      </c>
      <c r="D7" s="3">
        <v>7.4</v>
      </c>
      <c r="E7" s="3">
        <v>0</v>
      </c>
    </row>
    <row r="8" spans="1:5" x14ac:dyDescent="0.25">
      <c r="A8" s="3">
        <v>7.1</v>
      </c>
      <c r="B8" s="32">
        <v>0.68</v>
      </c>
      <c r="D8" s="3">
        <v>7.5</v>
      </c>
      <c r="E8" s="3">
        <v>0</v>
      </c>
    </row>
    <row r="9" spans="1:5" x14ac:dyDescent="0.25">
      <c r="A9" s="3">
        <v>7.2</v>
      </c>
      <c r="B9" s="32">
        <v>0.75</v>
      </c>
      <c r="D9" s="3">
        <v>7.6</v>
      </c>
      <c r="E9" s="3">
        <v>0</v>
      </c>
    </row>
    <row r="10" spans="1:5" x14ac:dyDescent="0.25">
      <c r="A10" s="3">
        <v>7.3</v>
      </c>
      <c r="B10" s="32">
        <v>0.82</v>
      </c>
      <c r="D10" s="3">
        <v>7.7</v>
      </c>
      <c r="E10" s="3">
        <v>0</v>
      </c>
    </row>
    <row r="11" spans="1:5" x14ac:dyDescent="0.25">
      <c r="A11" s="3">
        <v>7.4</v>
      </c>
      <c r="B11" s="32">
        <v>0.89</v>
      </c>
      <c r="D11" s="3">
        <v>7.8</v>
      </c>
      <c r="E11" s="3">
        <v>0</v>
      </c>
    </row>
    <row r="12" spans="1:5" x14ac:dyDescent="0.25">
      <c r="A12" s="3">
        <v>7.5</v>
      </c>
      <c r="B12" s="32">
        <v>0.96</v>
      </c>
      <c r="D12" s="3">
        <v>7.9</v>
      </c>
      <c r="E12" s="3">
        <v>0</v>
      </c>
    </row>
    <row r="13" spans="1:5" x14ac:dyDescent="0.25">
      <c r="A13" s="3">
        <v>7.6</v>
      </c>
      <c r="B13" s="32">
        <v>1.03</v>
      </c>
      <c r="D13" s="3">
        <v>8</v>
      </c>
      <c r="E13" s="3">
        <v>0</v>
      </c>
    </row>
    <row r="14" spans="1:5" x14ac:dyDescent="0.25">
      <c r="A14" s="3">
        <v>7.7</v>
      </c>
      <c r="B14" s="32">
        <v>1.1000000000000001</v>
      </c>
      <c r="D14" s="3">
        <v>8.1</v>
      </c>
      <c r="E14" s="3">
        <v>0</v>
      </c>
    </row>
    <row r="15" spans="1:5" x14ac:dyDescent="0.25">
      <c r="A15" s="3">
        <v>7.8</v>
      </c>
      <c r="B15" s="32">
        <v>1.17</v>
      </c>
      <c r="D15" s="3">
        <v>8.1999999999999993</v>
      </c>
      <c r="E15" s="3">
        <v>0</v>
      </c>
    </row>
    <row r="16" spans="1:5" x14ac:dyDescent="0.25">
      <c r="A16" s="3">
        <v>7.9</v>
      </c>
      <c r="B16" s="32">
        <v>1.24</v>
      </c>
      <c r="D16" s="3">
        <v>8.3000000000000007</v>
      </c>
      <c r="E16" s="3">
        <v>0</v>
      </c>
    </row>
    <row r="17" spans="1:5" x14ac:dyDescent="0.25">
      <c r="A17" s="3">
        <v>8</v>
      </c>
      <c r="B17" s="32">
        <v>1.31</v>
      </c>
      <c r="D17" s="3">
        <v>8.4</v>
      </c>
      <c r="E17" s="3">
        <v>0</v>
      </c>
    </row>
    <row r="18" spans="1:5" x14ac:dyDescent="0.25">
      <c r="A18" s="3">
        <v>8.1</v>
      </c>
      <c r="B18" s="32">
        <v>1.38</v>
      </c>
      <c r="D18" s="3">
        <v>8.5</v>
      </c>
      <c r="E18" s="3">
        <v>0</v>
      </c>
    </row>
    <row r="19" spans="1:5" x14ac:dyDescent="0.25">
      <c r="A19" s="3">
        <v>8.1999999999999993</v>
      </c>
      <c r="B19" s="32">
        <v>1.45</v>
      </c>
      <c r="D19" s="3">
        <v>8.6</v>
      </c>
      <c r="E19" s="3">
        <v>0.2</v>
      </c>
    </row>
    <row r="20" spans="1:5" x14ac:dyDescent="0.25">
      <c r="A20" s="3">
        <v>8.3000000000000007</v>
      </c>
      <c r="B20" s="32">
        <v>1.5</v>
      </c>
      <c r="D20" s="3">
        <v>8.6999999999999993</v>
      </c>
      <c r="E20" s="3">
        <v>0.25</v>
      </c>
    </row>
    <row r="21" spans="1:5" x14ac:dyDescent="0.25">
      <c r="A21" s="3">
        <v>8.4</v>
      </c>
      <c r="B21" s="32">
        <v>1.55</v>
      </c>
      <c r="D21" s="3">
        <v>8.8000000000000007</v>
      </c>
      <c r="E21" s="3">
        <v>0.3</v>
      </c>
    </row>
    <row r="22" spans="1:5" x14ac:dyDescent="0.25">
      <c r="A22" s="3">
        <v>8.5</v>
      </c>
      <c r="B22" s="32">
        <v>1.6</v>
      </c>
      <c r="D22" s="3">
        <v>8.9</v>
      </c>
      <c r="E22" s="3">
        <v>0.35</v>
      </c>
    </row>
    <row r="23" spans="1:5" x14ac:dyDescent="0.25">
      <c r="A23" s="3">
        <v>8.6</v>
      </c>
      <c r="B23" s="32">
        <v>1.65</v>
      </c>
      <c r="D23" s="3">
        <v>9</v>
      </c>
      <c r="E23" s="3">
        <v>0.4</v>
      </c>
    </row>
    <row r="24" spans="1:5" x14ac:dyDescent="0.25">
      <c r="A24" s="3">
        <v>8.6999999999999993</v>
      </c>
      <c r="B24" s="32">
        <v>1.7</v>
      </c>
      <c r="D24" s="3">
        <v>9.1</v>
      </c>
      <c r="E24" s="3">
        <v>0.45</v>
      </c>
    </row>
    <row r="25" spans="1:5" x14ac:dyDescent="0.25">
      <c r="A25" s="3">
        <v>8.8000000000000007</v>
      </c>
      <c r="B25" s="32">
        <v>1.75</v>
      </c>
      <c r="D25" s="3">
        <v>9.1999999999999993</v>
      </c>
      <c r="E25" s="3">
        <v>0.5</v>
      </c>
    </row>
    <row r="26" spans="1:5" x14ac:dyDescent="0.25">
      <c r="A26" s="3">
        <v>8.9</v>
      </c>
      <c r="B26" s="32">
        <v>1.8</v>
      </c>
      <c r="D26" s="3">
        <v>9.3000000000000007</v>
      </c>
      <c r="E26" s="3">
        <v>0.55000000000000004</v>
      </c>
    </row>
    <row r="27" spans="1:5" x14ac:dyDescent="0.25">
      <c r="A27" s="3">
        <v>9</v>
      </c>
      <c r="B27" s="32">
        <v>1.85</v>
      </c>
      <c r="D27" s="3">
        <v>9.4</v>
      </c>
      <c r="E27" s="3">
        <v>0.6</v>
      </c>
    </row>
    <row r="28" spans="1:5" x14ac:dyDescent="0.25">
      <c r="A28" s="3">
        <v>9.1</v>
      </c>
      <c r="B28" s="32">
        <v>1.9</v>
      </c>
      <c r="D28" s="3">
        <v>9.5</v>
      </c>
      <c r="E28" s="3">
        <v>0.65</v>
      </c>
    </row>
    <row r="29" spans="1:5" x14ac:dyDescent="0.25">
      <c r="A29" s="3">
        <v>9.1999999999999993</v>
      </c>
      <c r="B29" s="32">
        <v>1.95</v>
      </c>
      <c r="D29" s="3">
        <v>9.6</v>
      </c>
      <c r="E29" s="3">
        <v>0.7</v>
      </c>
    </row>
    <row r="30" spans="1:5" x14ac:dyDescent="0.25">
      <c r="A30" s="3">
        <v>9.3000000000000007</v>
      </c>
      <c r="B30" s="32">
        <v>2</v>
      </c>
      <c r="D30" s="3">
        <v>9.6999999999999993</v>
      </c>
      <c r="E30" s="3">
        <v>0.76</v>
      </c>
    </row>
    <row r="31" spans="1:5" x14ac:dyDescent="0.25">
      <c r="A31" s="3">
        <v>9.4</v>
      </c>
      <c r="B31" s="32">
        <v>2.0499999999999998</v>
      </c>
      <c r="D31" s="3">
        <v>9.8000000000000007</v>
      </c>
      <c r="E31" s="3">
        <v>0.82</v>
      </c>
    </row>
    <row r="32" spans="1:5" x14ac:dyDescent="0.25">
      <c r="A32" s="3">
        <v>9.5</v>
      </c>
      <c r="B32" s="32">
        <v>2.1</v>
      </c>
      <c r="D32" s="3">
        <v>9.9</v>
      </c>
      <c r="E32" s="3">
        <v>0.88</v>
      </c>
    </row>
    <row r="33" spans="1:5" x14ac:dyDescent="0.25">
      <c r="A33" s="3">
        <v>9.6</v>
      </c>
      <c r="B33" s="32">
        <v>2.15</v>
      </c>
      <c r="D33" s="3">
        <v>10</v>
      </c>
      <c r="E33" s="3">
        <v>0.94</v>
      </c>
    </row>
    <row r="34" spans="1:5" x14ac:dyDescent="0.25">
      <c r="A34" s="3">
        <v>9.6999999999999993</v>
      </c>
      <c r="B34" s="32">
        <v>2.2000000000000002</v>
      </c>
      <c r="D34" s="3">
        <v>10.1</v>
      </c>
      <c r="E34" s="3">
        <v>1</v>
      </c>
    </row>
    <row r="35" spans="1:5" x14ac:dyDescent="0.25">
      <c r="A35" s="3">
        <v>9.8000000000000007</v>
      </c>
      <c r="B35" s="32">
        <v>2.25</v>
      </c>
      <c r="D35" s="3">
        <v>10.199999999999999</v>
      </c>
      <c r="E35" s="3">
        <v>1.06</v>
      </c>
    </row>
    <row r="36" spans="1:5" x14ac:dyDescent="0.25">
      <c r="A36" s="3">
        <v>9.9</v>
      </c>
      <c r="B36" s="32">
        <v>2.2999999999999998</v>
      </c>
      <c r="D36" s="3">
        <v>10.3</v>
      </c>
      <c r="E36" s="3">
        <v>1.1200000000000001</v>
      </c>
    </row>
    <row r="37" spans="1:5" x14ac:dyDescent="0.25">
      <c r="A37" s="3">
        <v>10</v>
      </c>
      <c r="B37" s="32">
        <v>2.35</v>
      </c>
      <c r="D37" s="3">
        <v>10.4</v>
      </c>
      <c r="E37" s="3">
        <v>1.18</v>
      </c>
    </row>
    <row r="38" spans="1:5" x14ac:dyDescent="0.25">
      <c r="A38" s="3">
        <v>10.1</v>
      </c>
      <c r="B38" s="32">
        <v>2.4</v>
      </c>
      <c r="D38" s="3">
        <v>10.5</v>
      </c>
      <c r="E38" s="3">
        <v>1.24</v>
      </c>
    </row>
    <row r="39" spans="1:5" x14ac:dyDescent="0.25">
      <c r="A39" s="3">
        <v>10.199999999999999</v>
      </c>
      <c r="B39" s="32">
        <v>2.4500000000000002</v>
      </c>
      <c r="D39" s="3">
        <v>10.6</v>
      </c>
      <c r="E39" s="3">
        <v>1.3</v>
      </c>
    </row>
    <row r="40" spans="1:5" x14ac:dyDescent="0.25">
      <c r="A40" s="3">
        <v>10.3</v>
      </c>
      <c r="B40" s="32">
        <v>2.5</v>
      </c>
      <c r="D40" s="3">
        <v>10.7</v>
      </c>
      <c r="E40" s="3">
        <v>1.36</v>
      </c>
    </row>
    <row r="41" spans="1:5" x14ac:dyDescent="0.25">
      <c r="A41" s="3">
        <v>10.4</v>
      </c>
      <c r="B41" s="32">
        <v>2.5499999999999998</v>
      </c>
      <c r="D41" s="3">
        <v>10.8</v>
      </c>
      <c r="E41" s="3">
        <v>1.42</v>
      </c>
    </row>
    <row r="42" spans="1:5" x14ac:dyDescent="0.25">
      <c r="A42" s="3">
        <v>10.5</v>
      </c>
      <c r="B42" s="32">
        <v>2.6</v>
      </c>
      <c r="D42" s="3">
        <v>10.9</v>
      </c>
      <c r="E42" s="3">
        <v>1.48</v>
      </c>
    </row>
    <row r="43" spans="1:5" x14ac:dyDescent="0.25">
      <c r="A43" s="3">
        <v>10.6</v>
      </c>
      <c r="B43" s="32">
        <v>2.65</v>
      </c>
      <c r="D43" s="3">
        <v>11</v>
      </c>
      <c r="E43" s="3">
        <v>1.54</v>
      </c>
    </row>
    <row r="44" spans="1:5" x14ac:dyDescent="0.25">
      <c r="A44" s="3">
        <v>10.7</v>
      </c>
      <c r="B44" s="32">
        <v>2.7</v>
      </c>
      <c r="D44" s="3">
        <v>11.1</v>
      </c>
      <c r="E44" s="3">
        <v>1.6</v>
      </c>
    </row>
    <row r="45" spans="1:5" x14ac:dyDescent="0.25">
      <c r="A45" s="3">
        <v>10.8</v>
      </c>
      <c r="B45" s="32">
        <v>2.75</v>
      </c>
      <c r="D45" s="3">
        <v>11.2</v>
      </c>
      <c r="E45" s="3">
        <v>1.66</v>
      </c>
    </row>
    <row r="46" spans="1:5" x14ac:dyDescent="0.25">
      <c r="A46" s="3">
        <v>10.9</v>
      </c>
      <c r="B46" s="32">
        <v>2.8</v>
      </c>
      <c r="D46" s="3">
        <v>11.3</v>
      </c>
      <c r="E46" s="3">
        <v>1.72</v>
      </c>
    </row>
    <row r="47" spans="1:5" x14ac:dyDescent="0.25">
      <c r="A47" s="3">
        <v>11</v>
      </c>
      <c r="B47" s="32">
        <v>2.85</v>
      </c>
      <c r="D47" s="3">
        <v>11.4</v>
      </c>
      <c r="E47" s="3">
        <v>1.78</v>
      </c>
    </row>
    <row r="48" spans="1:5" x14ac:dyDescent="0.25">
      <c r="A48" s="3">
        <v>11.1</v>
      </c>
      <c r="B48" s="32">
        <v>2.9</v>
      </c>
      <c r="D48" s="3">
        <v>11.5</v>
      </c>
      <c r="E48" s="3">
        <v>1.84</v>
      </c>
    </row>
    <row r="49" spans="1:5" x14ac:dyDescent="0.25">
      <c r="A49" s="3">
        <v>11.2</v>
      </c>
      <c r="B49" s="32">
        <v>2.96</v>
      </c>
      <c r="D49" s="3">
        <v>11.6</v>
      </c>
      <c r="E49" s="3">
        <v>1.9</v>
      </c>
    </row>
    <row r="50" spans="1:5" x14ac:dyDescent="0.25">
      <c r="A50" s="3">
        <v>11.3</v>
      </c>
      <c r="B50" s="32">
        <v>3.02</v>
      </c>
      <c r="D50" s="3">
        <v>11.7</v>
      </c>
      <c r="E50" s="3">
        <v>1.96</v>
      </c>
    </row>
    <row r="51" spans="1:5" x14ac:dyDescent="0.25">
      <c r="A51" s="3">
        <v>11.4</v>
      </c>
      <c r="B51" s="32">
        <v>3.08</v>
      </c>
      <c r="D51" s="3">
        <v>11.8</v>
      </c>
      <c r="E51" s="3">
        <v>2.02</v>
      </c>
    </row>
    <row r="52" spans="1:5" x14ac:dyDescent="0.25">
      <c r="A52" s="3">
        <v>11.5</v>
      </c>
      <c r="B52" s="32">
        <v>3.14</v>
      </c>
      <c r="D52" s="3">
        <v>11.9</v>
      </c>
      <c r="E52" s="3">
        <v>2.08</v>
      </c>
    </row>
    <row r="53" spans="1:5" x14ac:dyDescent="0.25">
      <c r="A53" s="3">
        <v>11.6</v>
      </c>
      <c r="B53" s="32">
        <v>3.2</v>
      </c>
      <c r="D53" s="3">
        <v>12</v>
      </c>
      <c r="E53" s="3">
        <v>2.15</v>
      </c>
    </row>
    <row r="54" spans="1:5" x14ac:dyDescent="0.25">
      <c r="A54" s="3">
        <v>11.7</v>
      </c>
      <c r="B54" s="32">
        <v>3.26</v>
      </c>
      <c r="D54" s="3">
        <v>12.1</v>
      </c>
      <c r="E54" s="3">
        <v>2.2200000000000002</v>
      </c>
    </row>
    <row r="55" spans="1:5" x14ac:dyDescent="0.25">
      <c r="A55" s="3">
        <v>11.8</v>
      </c>
      <c r="B55" s="32">
        <v>3.32</v>
      </c>
      <c r="D55" s="3">
        <v>12.2</v>
      </c>
      <c r="E55" s="3">
        <v>2.29</v>
      </c>
    </row>
    <row r="56" spans="1:5" x14ac:dyDescent="0.25">
      <c r="A56" s="3">
        <v>11.9</v>
      </c>
      <c r="B56" s="32">
        <v>3.38</v>
      </c>
      <c r="D56" s="3">
        <v>12.3</v>
      </c>
      <c r="E56" s="3">
        <v>2.36</v>
      </c>
    </row>
    <row r="57" spans="1:5" x14ac:dyDescent="0.25">
      <c r="A57" s="3">
        <v>12</v>
      </c>
      <c r="B57" s="32">
        <v>3.44</v>
      </c>
      <c r="D57" s="3">
        <v>12.4</v>
      </c>
      <c r="E57" s="3">
        <v>2.4300000000000002</v>
      </c>
    </row>
    <row r="58" spans="1:5" x14ac:dyDescent="0.25">
      <c r="A58" s="3">
        <v>12.1</v>
      </c>
      <c r="B58" s="32">
        <v>3.5</v>
      </c>
      <c r="D58" s="3">
        <v>12.5</v>
      </c>
      <c r="E58" s="3">
        <v>2.5</v>
      </c>
    </row>
    <row r="59" spans="1:5" x14ac:dyDescent="0.25">
      <c r="A59" s="3">
        <v>12.2</v>
      </c>
      <c r="B59" s="32">
        <v>3.6</v>
      </c>
      <c r="D59" s="3">
        <v>12.6</v>
      </c>
      <c r="E59" s="3">
        <v>2.57</v>
      </c>
    </row>
    <row r="60" spans="1:5" x14ac:dyDescent="0.25">
      <c r="A60" s="3">
        <v>12.3</v>
      </c>
      <c r="B60" s="32">
        <v>3.7</v>
      </c>
      <c r="D60" s="3">
        <v>12.7</v>
      </c>
      <c r="E60" s="3">
        <v>2.64</v>
      </c>
    </row>
    <row r="61" spans="1:5" x14ac:dyDescent="0.25">
      <c r="A61" s="3">
        <v>12.4</v>
      </c>
      <c r="B61" s="32">
        <v>3.8</v>
      </c>
      <c r="D61" s="3">
        <v>12.8</v>
      </c>
      <c r="E61" s="3">
        <v>2.71</v>
      </c>
    </row>
    <row r="62" spans="1:5" x14ac:dyDescent="0.25">
      <c r="A62" s="3">
        <v>12.5</v>
      </c>
      <c r="B62" s="32">
        <v>3.9</v>
      </c>
      <c r="D62" s="3">
        <v>12.9</v>
      </c>
      <c r="E62" s="3">
        <v>2.78</v>
      </c>
    </row>
    <row r="63" spans="1:5" x14ac:dyDescent="0.25">
      <c r="A63" s="3">
        <v>12.6</v>
      </c>
      <c r="B63" s="32">
        <v>4</v>
      </c>
      <c r="D63" s="3">
        <v>13</v>
      </c>
      <c r="E63" s="3">
        <v>2.86</v>
      </c>
    </row>
    <row r="64" spans="1:5" x14ac:dyDescent="0.25">
      <c r="A64" s="3">
        <v>12.7</v>
      </c>
      <c r="B64" s="32">
        <v>4.0999999999999996</v>
      </c>
      <c r="D64" s="3">
        <v>13.1</v>
      </c>
      <c r="E64" s="3">
        <v>2.94</v>
      </c>
    </row>
    <row r="65" spans="1:5" x14ac:dyDescent="0.25">
      <c r="A65" s="3">
        <v>12.8</v>
      </c>
      <c r="B65" s="32">
        <v>4.2</v>
      </c>
      <c r="D65" s="3">
        <v>13.2</v>
      </c>
      <c r="E65" s="3">
        <v>3.02</v>
      </c>
    </row>
    <row r="66" spans="1:5" x14ac:dyDescent="0.25">
      <c r="A66" s="3">
        <v>12.9</v>
      </c>
      <c r="B66" s="32">
        <v>4.3</v>
      </c>
      <c r="D66" s="3">
        <v>13.3</v>
      </c>
      <c r="E66" s="3">
        <v>3.1</v>
      </c>
    </row>
    <row r="67" spans="1:5" x14ac:dyDescent="0.25">
      <c r="A67" s="3">
        <v>13</v>
      </c>
      <c r="B67" s="32">
        <v>4.4000000000000004</v>
      </c>
      <c r="D67" s="3">
        <v>13.4</v>
      </c>
      <c r="E67" s="3">
        <v>3.18</v>
      </c>
    </row>
    <row r="68" spans="1:5" x14ac:dyDescent="0.25">
      <c r="A68" s="3">
        <v>13.1</v>
      </c>
      <c r="B68" s="32">
        <v>4.5199999999999996</v>
      </c>
      <c r="D68" s="3">
        <v>13.5</v>
      </c>
      <c r="E68" s="3">
        <v>3.26</v>
      </c>
    </row>
    <row r="69" spans="1:5" x14ac:dyDescent="0.25">
      <c r="A69" s="3">
        <v>13.2</v>
      </c>
      <c r="B69" s="32">
        <v>4.6399999999999997</v>
      </c>
      <c r="D69" s="3">
        <v>13.6</v>
      </c>
      <c r="E69" s="3">
        <v>3.34</v>
      </c>
    </row>
    <row r="70" spans="1:5" x14ac:dyDescent="0.25">
      <c r="A70" s="3">
        <v>13.3</v>
      </c>
      <c r="B70" s="32">
        <v>4.76</v>
      </c>
      <c r="D70" s="3">
        <v>13.7</v>
      </c>
      <c r="E70" s="3">
        <v>3.42</v>
      </c>
    </row>
    <row r="71" spans="1:5" x14ac:dyDescent="0.25">
      <c r="A71" s="3">
        <v>13.4</v>
      </c>
      <c r="B71" s="32">
        <v>4.88</v>
      </c>
      <c r="D71" s="3">
        <v>13.8</v>
      </c>
      <c r="E71" s="3">
        <v>3.5</v>
      </c>
    </row>
    <row r="72" spans="1:5" x14ac:dyDescent="0.25">
      <c r="A72" s="3">
        <v>13.5</v>
      </c>
      <c r="B72" s="32">
        <v>5</v>
      </c>
      <c r="D72" s="3">
        <v>13.9</v>
      </c>
      <c r="E72" s="3">
        <v>3.58</v>
      </c>
    </row>
    <row r="73" spans="1:5" x14ac:dyDescent="0.25">
      <c r="A73" s="3">
        <v>13.6</v>
      </c>
      <c r="B73" s="32">
        <v>5.14</v>
      </c>
      <c r="D73" s="3">
        <v>14</v>
      </c>
      <c r="E73" s="3">
        <v>3.66</v>
      </c>
    </row>
    <row r="74" spans="1:5" x14ac:dyDescent="0.25">
      <c r="A74" s="3">
        <v>13.7</v>
      </c>
      <c r="B74" s="32">
        <v>5.29</v>
      </c>
      <c r="D74" s="3">
        <v>14.1</v>
      </c>
      <c r="E74" s="3">
        <v>3.74</v>
      </c>
    </row>
    <row r="75" spans="1:5" x14ac:dyDescent="0.25">
      <c r="A75" s="3">
        <v>13.8</v>
      </c>
      <c r="B75" s="32">
        <v>5.44</v>
      </c>
      <c r="D75" s="3">
        <v>14.2</v>
      </c>
      <c r="E75" s="3">
        <v>3.82</v>
      </c>
    </row>
    <row r="76" spans="1:5" x14ac:dyDescent="0.25">
      <c r="A76" s="3">
        <v>13.9</v>
      </c>
      <c r="B76" s="32">
        <v>5.59</v>
      </c>
      <c r="D76" s="3">
        <v>14.3</v>
      </c>
      <c r="E76" s="3">
        <v>3.9</v>
      </c>
    </row>
    <row r="77" spans="1:5" x14ac:dyDescent="0.25">
      <c r="A77" s="3">
        <v>14</v>
      </c>
      <c r="B77" s="32">
        <v>5.74</v>
      </c>
      <c r="D77" s="3">
        <v>14.4</v>
      </c>
      <c r="E77" s="3">
        <v>3.98</v>
      </c>
    </row>
    <row r="78" spans="1:5" x14ac:dyDescent="0.25">
      <c r="A78" s="3">
        <v>14.1</v>
      </c>
      <c r="B78" s="32">
        <v>5.92</v>
      </c>
      <c r="D78" s="3">
        <v>14.5</v>
      </c>
      <c r="E78" s="3">
        <v>4.0599999999999996</v>
      </c>
    </row>
    <row r="79" spans="1:5" x14ac:dyDescent="0.25">
      <c r="A79" s="3">
        <v>14.2</v>
      </c>
      <c r="B79" s="32">
        <v>6.1</v>
      </c>
      <c r="D79" s="3">
        <v>14.6</v>
      </c>
      <c r="E79" s="3">
        <v>4.1399999999999997</v>
      </c>
    </row>
    <row r="80" spans="1:5" x14ac:dyDescent="0.25">
      <c r="A80" s="3">
        <v>14.3</v>
      </c>
      <c r="B80" s="32">
        <v>6.28</v>
      </c>
      <c r="D80" s="3">
        <v>14.7</v>
      </c>
      <c r="E80" s="3">
        <v>4.22</v>
      </c>
    </row>
    <row r="81" spans="1:5" x14ac:dyDescent="0.25">
      <c r="A81" s="3">
        <v>14.4</v>
      </c>
      <c r="B81" s="32">
        <v>6.46</v>
      </c>
      <c r="D81" s="3">
        <v>14.8</v>
      </c>
      <c r="E81" s="3">
        <v>4.3</v>
      </c>
    </row>
    <row r="82" spans="1:5" x14ac:dyDescent="0.25">
      <c r="A82" s="3">
        <v>14.5</v>
      </c>
      <c r="B82" s="32">
        <v>6.64</v>
      </c>
      <c r="D82" s="3">
        <v>14.9</v>
      </c>
      <c r="E82" s="3">
        <v>4.4000000000000101</v>
      </c>
    </row>
    <row r="83" spans="1:5" x14ac:dyDescent="0.25">
      <c r="A83" s="3">
        <v>14.6</v>
      </c>
      <c r="B83" s="32">
        <v>6.82</v>
      </c>
      <c r="D83" s="3">
        <v>15</v>
      </c>
      <c r="E83" s="3">
        <v>4.5000000000000098</v>
      </c>
    </row>
    <row r="84" spans="1:5" x14ac:dyDescent="0.25">
      <c r="A84" s="3">
        <v>14.7</v>
      </c>
      <c r="B84" s="32">
        <v>7</v>
      </c>
      <c r="D84" s="3">
        <v>15.1</v>
      </c>
      <c r="E84" s="3">
        <v>4.6000000000000103</v>
      </c>
    </row>
    <row r="85" spans="1:5" x14ac:dyDescent="0.25">
      <c r="A85" s="3">
        <v>14.8</v>
      </c>
      <c r="B85" s="32">
        <v>7</v>
      </c>
      <c r="D85" s="3">
        <v>15.2</v>
      </c>
      <c r="E85" s="3">
        <v>4.7000000000000099</v>
      </c>
    </row>
    <row r="86" spans="1:5" x14ac:dyDescent="0.25">
      <c r="A86" s="3">
        <v>14.9</v>
      </c>
      <c r="B86" s="32">
        <v>7</v>
      </c>
      <c r="D86" s="3">
        <v>15.3</v>
      </c>
      <c r="E86" s="3">
        <v>4.8000000000000096</v>
      </c>
    </row>
    <row r="87" spans="1:5" x14ac:dyDescent="0.25">
      <c r="A87" s="3">
        <v>15</v>
      </c>
      <c r="B87" s="32">
        <v>7</v>
      </c>
      <c r="D87" s="3">
        <v>15.4</v>
      </c>
      <c r="E87" s="3">
        <v>4.9000000000000101</v>
      </c>
    </row>
    <row r="88" spans="1:5" x14ac:dyDescent="0.25">
      <c r="A88" s="3">
        <v>15.1</v>
      </c>
      <c r="B88" s="32">
        <v>7</v>
      </c>
      <c r="D88" s="3">
        <v>15.5</v>
      </c>
      <c r="E88" s="3">
        <v>5.0000000000000098</v>
      </c>
    </row>
    <row r="89" spans="1:5" x14ac:dyDescent="0.25">
      <c r="A89" s="3">
        <v>15.2</v>
      </c>
      <c r="B89" s="32">
        <v>7</v>
      </c>
      <c r="D89" s="3">
        <v>15.6</v>
      </c>
      <c r="E89" s="3">
        <v>5.1000000000000103</v>
      </c>
    </row>
    <row r="90" spans="1:5" x14ac:dyDescent="0.25">
      <c r="A90" s="3">
        <v>15.3</v>
      </c>
      <c r="B90" s="32">
        <v>7</v>
      </c>
      <c r="D90" s="3">
        <v>15.7</v>
      </c>
      <c r="E90" s="3">
        <v>5.2000000000000099</v>
      </c>
    </row>
    <row r="91" spans="1:5" x14ac:dyDescent="0.25">
      <c r="A91" s="3">
        <v>15.4</v>
      </c>
      <c r="B91" s="32">
        <v>7</v>
      </c>
      <c r="D91" s="3">
        <v>15.8</v>
      </c>
      <c r="E91" s="3">
        <v>5.3000000000000096</v>
      </c>
    </row>
    <row r="92" spans="1:5" x14ac:dyDescent="0.25">
      <c r="A92" s="3">
        <v>15.5</v>
      </c>
      <c r="B92" s="32">
        <v>7</v>
      </c>
      <c r="D92" s="3">
        <v>15.9</v>
      </c>
      <c r="E92" s="3">
        <v>5.4000000000000101</v>
      </c>
    </row>
    <row r="93" spans="1:5" x14ac:dyDescent="0.25">
      <c r="A93" s="3">
        <v>15.6</v>
      </c>
      <c r="B93" s="32">
        <v>7</v>
      </c>
      <c r="D93" s="3">
        <v>16</v>
      </c>
      <c r="E93" s="3">
        <v>5.5</v>
      </c>
    </row>
    <row r="94" spans="1:5" x14ac:dyDescent="0.25">
      <c r="A94" s="3">
        <v>15.7</v>
      </c>
      <c r="B94" s="32">
        <v>7</v>
      </c>
      <c r="D94" s="3">
        <v>16.100000000000001</v>
      </c>
      <c r="E94" s="3">
        <v>5.6</v>
      </c>
    </row>
    <row r="95" spans="1:5" x14ac:dyDescent="0.25">
      <c r="A95" s="3">
        <v>15.8</v>
      </c>
      <c r="B95" s="32">
        <v>7</v>
      </c>
      <c r="D95" s="3">
        <v>16.2</v>
      </c>
      <c r="E95" s="3">
        <v>5.7</v>
      </c>
    </row>
    <row r="96" spans="1:5" x14ac:dyDescent="0.25">
      <c r="A96" s="3">
        <v>15.9</v>
      </c>
      <c r="B96" s="32">
        <v>7</v>
      </c>
      <c r="D96" s="3">
        <v>16.3</v>
      </c>
      <c r="E96" s="3">
        <v>5.8</v>
      </c>
    </row>
    <row r="97" spans="1:5" x14ac:dyDescent="0.25">
      <c r="A97" s="3">
        <v>16</v>
      </c>
      <c r="B97" s="32">
        <v>7</v>
      </c>
      <c r="D97" s="3">
        <v>16.399999999999999</v>
      </c>
      <c r="E97" s="3">
        <v>5.9</v>
      </c>
    </row>
    <row r="98" spans="1:5" x14ac:dyDescent="0.25">
      <c r="A98" s="3">
        <v>16.100000000000001</v>
      </c>
      <c r="B98" s="32">
        <v>7</v>
      </c>
      <c r="D98" s="3">
        <v>16.5</v>
      </c>
      <c r="E98" s="3">
        <v>6</v>
      </c>
    </row>
    <row r="99" spans="1:5" x14ac:dyDescent="0.25">
      <c r="A99" s="3">
        <v>16.2</v>
      </c>
      <c r="B99" s="32">
        <v>7</v>
      </c>
      <c r="D99" s="3">
        <v>16.600000000000001</v>
      </c>
      <c r="E99" s="3">
        <v>6.1</v>
      </c>
    </row>
    <row r="100" spans="1:5" x14ac:dyDescent="0.25">
      <c r="A100" s="3">
        <v>16.3</v>
      </c>
      <c r="B100" s="32">
        <v>7</v>
      </c>
      <c r="D100" s="3">
        <v>16.7</v>
      </c>
      <c r="E100" s="3">
        <v>6.2</v>
      </c>
    </row>
    <row r="101" spans="1:5" x14ac:dyDescent="0.25">
      <c r="A101" s="3">
        <v>16.399999999999999</v>
      </c>
      <c r="B101" s="32">
        <v>7</v>
      </c>
      <c r="D101" s="3">
        <v>16.8</v>
      </c>
      <c r="E101" s="3">
        <v>6.3</v>
      </c>
    </row>
    <row r="102" spans="1:5" x14ac:dyDescent="0.25">
      <c r="A102" s="3">
        <v>16.5</v>
      </c>
      <c r="B102" s="32">
        <v>7</v>
      </c>
      <c r="D102" s="3">
        <v>16.899999999999999</v>
      </c>
      <c r="E102" s="3">
        <v>6.4</v>
      </c>
    </row>
    <row r="103" spans="1:5" x14ac:dyDescent="0.25">
      <c r="A103" s="3">
        <v>16.600000000000001</v>
      </c>
      <c r="B103" s="32">
        <v>7</v>
      </c>
      <c r="D103" s="3">
        <v>17</v>
      </c>
      <c r="E103" s="3">
        <v>6.5</v>
      </c>
    </row>
    <row r="104" spans="1:5" x14ac:dyDescent="0.25">
      <c r="A104" s="3">
        <v>16.7</v>
      </c>
      <c r="B104" s="32">
        <v>7</v>
      </c>
      <c r="D104" s="3">
        <v>17.100000000000001</v>
      </c>
      <c r="E104" s="3">
        <v>6.6</v>
      </c>
    </row>
    <row r="105" spans="1:5" x14ac:dyDescent="0.25">
      <c r="A105" s="3">
        <v>16.8</v>
      </c>
      <c r="B105" s="32">
        <v>7</v>
      </c>
      <c r="D105" s="3">
        <v>17.2</v>
      </c>
      <c r="E105" s="3">
        <v>6.7</v>
      </c>
    </row>
    <row r="106" spans="1:5" x14ac:dyDescent="0.25">
      <c r="A106" s="3">
        <v>17.3</v>
      </c>
      <c r="B106" s="32">
        <v>7</v>
      </c>
      <c r="D106" s="3">
        <v>17.3</v>
      </c>
      <c r="E106" s="3">
        <v>6.8</v>
      </c>
    </row>
    <row r="107" spans="1:5" x14ac:dyDescent="0.25">
      <c r="A107" s="2">
        <v>17.399999999999999</v>
      </c>
      <c r="B107" s="1">
        <v>7</v>
      </c>
      <c r="D107" s="3">
        <v>17.399999999999999</v>
      </c>
      <c r="E107" s="3">
        <v>6.9</v>
      </c>
    </row>
    <row r="108" spans="1:5" x14ac:dyDescent="0.25">
      <c r="D108" s="3">
        <v>17.5</v>
      </c>
      <c r="E108" s="3">
        <v>7</v>
      </c>
    </row>
    <row r="109" spans="1:5" x14ac:dyDescent="0.25">
      <c r="D109" s="3">
        <v>17.600000000000001</v>
      </c>
      <c r="E109" s="3">
        <v>7</v>
      </c>
    </row>
    <row r="110" spans="1:5" x14ac:dyDescent="0.25">
      <c r="D110" s="3">
        <v>17.7</v>
      </c>
      <c r="E110" s="3">
        <v>7</v>
      </c>
    </row>
    <row r="111" spans="1:5" x14ac:dyDescent="0.25">
      <c r="D111" s="3">
        <v>17.8</v>
      </c>
      <c r="E111" s="3">
        <v>7</v>
      </c>
    </row>
    <row r="112" spans="1:5" x14ac:dyDescent="0.25">
      <c r="D112" s="3">
        <v>17.899999999999999</v>
      </c>
      <c r="E112" s="3">
        <v>7</v>
      </c>
    </row>
    <row r="113" spans="4:5" x14ac:dyDescent="0.25">
      <c r="D113" s="3">
        <v>18</v>
      </c>
      <c r="E113" s="3">
        <v>7</v>
      </c>
    </row>
    <row r="114" spans="4:5" x14ac:dyDescent="0.25">
      <c r="D114" s="3">
        <v>18.100000000000001</v>
      </c>
      <c r="E114" s="3">
        <v>7</v>
      </c>
    </row>
    <row r="115" spans="4:5" x14ac:dyDescent="0.25">
      <c r="D115" s="3">
        <v>18.2</v>
      </c>
      <c r="E115" s="3">
        <v>7</v>
      </c>
    </row>
    <row r="116" spans="4:5" x14ac:dyDescent="0.25">
      <c r="D116" s="3">
        <v>18.3</v>
      </c>
      <c r="E116" s="3">
        <v>7</v>
      </c>
    </row>
    <row r="117" spans="4:5" x14ac:dyDescent="0.25">
      <c r="D117" s="3">
        <v>18.399999999999999</v>
      </c>
      <c r="E117" s="3">
        <v>7</v>
      </c>
    </row>
    <row r="118" spans="4:5" x14ac:dyDescent="0.25">
      <c r="D118" s="3">
        <v>18.5</v>
      </c>
      <c r="E118" s="3">
        <v>7</v>
      </c>
    </row>
    <row r="119" spans="4:5" x14ac:dyDescent="0.25">
      <c r="D119" s="3">
        <v>18.600000000000001</v>
      </c>
      <c r="E119" s="3">
        <v>7</v>
      </c>
    </row>
    <row r="120" spans="4:5" x14ac:dyDescent="0.25">
      <c r="D120" s="3">
        <v>18.7</v>
      </c>
      <c r="E120" s="3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Doc à compléter</vt:lpstr>
      <vt:lpstr>barème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</dc:creator>
  <cp:lastModifiedBy>Nicolas</cp:lastModifiedBy>
  <cp:lastPrinted>2020-12-01T15:39:46Z</cp:lastPrinted>
  <dcterms:created xsi:type="dcterms:W3CDTF">2020-11-03T20:07:50Z</dcterms:created>
  <dcterms:modified xsi:type="dcterms:W3CDTF">2021-05-18T19:21:59Z</dcterms:modified>
</cp:coreProperties>
</file>