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3CC4413B-9259-48A4-96DA-1589321B7BDF}" xr6:coauthVersionLast="46" xr6:coauthVersionMax="46" xr10:uidLastSave="{00000000-0000-0000-0000-000000000000}"/>
  <bookViews>
    <workbookView xWindow="-120" yWindow="-120" windowWidth="29040" windowHeight="15840" xr2:uid="{0118905D-E2CA-43F4-A079-8CC1F75EE321}"/>
  </bookViews>
  <sheets>
    <sheet name="Feuil1" sheetId="2" r:id="rId1"/>
    <sheet name="Sheet1" sheetId="1" r:id="rId2"/>
  </sheets>
  <definedNames>
    <definedName name="Customer_name">Sheet1!$E$2:$E$24</definedName>
    <definedName name="Delivery_date">Sheet1!$D$2:$D$24</definedName>
    <definedName name="event_type">Sheet1!$C$2:$C$24</definedName>
    <definedName name="Order_reference">Sheet1!$A$2:$A$24</definedName>
    <definedName name="status_label">Sheet1!$B$2:$B$24</definedName>
  </definedNames>
  <calcPr calcId="191029"/>
  <pivotCaches>
    <pivotCache cacheId="1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1" l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I5" i="1" a="1"/>
  <c r="I5" i="1" s="1"/>
  <c r="I6" i="1" a="1"/>
  <c r="I6" i="1" s="1"/>
  <c r="I7" i="1" a="1"/>
  <c r="I7" i="1" s="1"/>
  <c r="I8" i="1" a="1"/>
  <c r="I8" i="1" s="1"/>
  <c r="I9" i="1" a="1"/>
  <c r="I9" i="1" s="1"/>
  <c r="I10" i="1" a="1"/>
  <c r="I10" i="1" s="1"/>
  <c r="I11" i="1" a="1"/>
  <c r="I11" i="1" s="1"/>
  <c r="I12" i="1" a="1"/>
  <c r="I12" i="1" s="1"/>
  <c r="I13" i="1" a="1"/>
  <c r="I13" i="1" s="1"/>
  <c r="I14" i="1" a="1"/>
  <c r="I14" i="1" s="1"/>
  <c r="I15" i="1" a="1"/>
  <c r="I15" i="1" s="1"/>
  <c r="I16" i="1" a="1"/>
  <c r="I16" i="1" s="1"/>
  <c r="I17" i="1" a="1"/>
  <c r="I17" i="1" s="1"/>
  <c r="I18" i="1" a="1"/>
  <c r="I18" i="1" s="1"/>
  <c r="I19" i="1" a="1"/>
  <c r="I19" i="1" s="1"/>
  <c r="I20" i="1" a="1"/>
  <c r="I20" i="1" s="1"/>
  <c r="I21" i="1" a="1"/>
  <c r="I21" i="1" s="1"/>
  <c r="I22" i="1" a="1"/>
  <c r="I22" i="1" s="1"/>
  <c r="H5" i="1" a="1"/>
  <c r="H5" i="1" s="1"/>
  <c r="H6" i="1" a="1"/>
  <c r="H6" i="1" s="1"/>
  <c r="H7" i="1" a="1"/>
  <c r="H7" i="1" s="1"/>
  <c r="H8" i="1" a="1"/>
  <c r="H8" i="1" s="1"/>
  <c r="H9" i="1" a="1"/>
  <c r="H9" i="1" s="1"/>
  <c r="H10" i="1" a="1"/>
  <c r="H10" i="1" s="1"/>
  <c r="H11" i="1" a="1"/>
  <c r="H11" i="1" s="1"/>
  <c r="H12" i="1" a="1"/>
  <c r="H12" i="1" s="1"/>
  <c r="H13" i="1" a="1"/>
  <c r="H13" i="1" s="1"/>
  <c r="H14" i="1" a="1"/>
  <c r="H14" i="1" s="1"/>
  <c r="H15" i="1" a="1"/>
  <c r="H15" i="1" s="1"/>
  <c r="H16" i="1" a="1"/>
  <c r="H16" i="1" s="1"/>
  <c r="H17" i="1" a="1"/>
  <c r="H17" i="1" s="1"/>
  <c r="H18" i="1" a="1"/>
  <c r="H18" i="1" s="1"/>
  <c r="H19" i="1" a="1"/>
  <c r="H19" i="1" s="1"/>
  <c r="H20" i="1" a="1"/>
  <c r="H20" i="1" s="1"/>
  <c r="H21" i="1" a="1"/>
  <c r="H21" i="1" s="1"/>
  <c r="H22" i="1" a="1"/>
  <c r="H22" i="1" s="1"/>
</calcChain>
</file>

<file path=xl/sharedStrings.xml><?xml version="1.0" encoding="utf-8"?>
<sst xmlns="http://schemas.openxmlformats.org/spreadsheetml/2006/main" count="120" uniqueCount="31">
  <si>
    <t>Statut</t>
  </si>
  <si>
    <t>45 - ACCEPTED</t>
  </si>
  <si>
    <t>Order Reference</t>
  </si>
  <si>
    <t>Status Label</t>
  </si>
  <si>
    <t>50 - ARRIVED ON LOAD</t>
  </si>
  <si>
    <t>55 - ON LOAD</t>
  </si>
  <si>
    <t>60 - LOADED</t>
  </si>
  <si>
    <t>Event Type</t>
  </si>
  <si>
    <t>Status</t>
  </si>
  <si>
    <t>Planned Delivery Date start</t>
  </si>
  <si>
    <t>Delivery Point Name</t>
  </si>
  <si>
    <t>CLIENT A</t>
  </si>
  <si>
    <t>7349577_2</t>
  </si>
  <si>
    <t>25 - TO CONSOLIDATE</t>
  </si>
  <si>
    <t>28 - TO VALIDATE</t>
  </si>
  <si>
    <t>30 - TO ALLOCATE</t>
  </si>
  <si>
    <t>35 - ALLOCATED</t>
  </si>
  <si>
    <t>CLIENT B</t>
  </si>
  <si>
    <t>Reference</t>
  </si>
  <si>
    <t>Jour</t>
  </si>
  <si>
    <t>7351128_2</t>
  </si>
  <si>
    <t>S4214920</t>
  </si>
  <si>
    <t xml:space="preserve"> - </t>
  </si>
  <si>
    <t>Inovert</t>
  </si>
  <si>
    <t>Client</t>
  </si>
  <si>
    <t>Total général</t>
  </si>
  <si>
    <t>Line</t>
  </si>
  <si>
    <t>Somme de Line</t>
  </si>
  <si>
    <t>18-janv</t>
  </si>
  <si>
    <t>14-janv</t>
  </si>
  <si>
    <t>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</si>
</sst>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pivotButton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colas" refreshedDate="44215.473069791668" createdVersion="6" refreshedVersion="6" minRefreshableVersion="3" recordCount="23" xr:uid="{922FD952-43E3-4302-B5F9-A33E6EEAB043}">
  <cacheSource type="worksheet">
    <worksheetSource ref="A1:F24" sheet="Sheet1"/>
  </cacheSource>
  <cacheFields count="7">
    <cacheField name="Order Reference" numFmtId="0">
      <sharedItems containsMixedTypes="1" containsNumber="1" containsInteger="1" minValue="7394636" maxValue="7394636" count="4">
        <n v="7394636"/>
        <s v="7349577_2"/>
        <s v="7351128_2"/>
        <s v="S4214920"/>
      </sharedItems>
    </cacheField>
    <cacheField name="Status Label" numFmtId="0">
      <sharedItems count="9">
        <s v="45 - ACCEPTED"/>
        <s v="50 - ARRIVED ON LOAD"/>
        <s v="55 - ON LOAD"/>
        <s v="60 - LOADED"/>
        <s v="25 - TO CONSOLIDATE"/>
        <s v="28 - TO VALIDATE"/>
        <s v="30 - TO ALLOCATE"/>
        <s v="35 - ALLOCATED"/>
        <s v=" - "/>
      </sharedItems>
    </cacheField>
    <cacheField name="Event Type" numFmtId="0">
      <sharedItems count="2">
        <s v="Status"/>
        <s v="Inovert"/>
      </sharedItems>
    </cacheField>
    <cacheField name="Planned Delivery Date start" numFmtId="22">
      <sharedItems containsSemiMixedTypes="0" containsNonDate="0" containsDate="1" containsString="0" minDate="2021-01-14T14:00:00" maxDate="2021-01-18T08:00:00" count="2">
        <d v="2021-01-18T08:00:00"/>
        <d v="2021-01-14T14:00:00"/>
      </sharedItems>
      <fieldGroup par="6" base="3">
        <rangePr groupBy="hours" startDate="2021-01-14T14:00:00" endDate="2021-01-18T08:00:00"/>
        <groupItems count="26">
          <s v="&lt;14/01/2021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18/01/2021"/>
        </groupItems>
      </fieldGroup>
    </cacheField>
    <cacheField name="Delivery Point Name" numFmtId="0">
      <sharedItems/>
    </cacheField>
    <cacheField name="Line" numFmtId="0">
      <sharedItems containsSemiMixedTypes="0" containsString="0" containsNumber="1" containsInteger="1" minValue="2" maxValue="24"/>
    </cacheField>
    <cacheField name="Jours" numFmtId="0" databaseField="0">
      <fieldGroup base="3">
        <rangePr groupBy="days" startDate="2021-01-14T14:00:00" endDate="2021-01-18T08:00:00"/>
        <groupItems count="368">
          <s v="&lt;14/01/2021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8/01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x v="0"/>
    <x v="0"/>
    <x v="0"/>
    <s v="CLIENT A"/>
    <n v="2"/>
  </r>
  <r>
    <x v="0"/>
    <x v="1"/>
    <x v="0"/>
    <x v="0"/>
    <s v="CLIENT A"/>
    <n v="3"/>
  </r>
  <r>
    <x v="0"/>
    <x v="2"/>
    <x v="0"/>
    <x v="0"/>
    <s v="CLIENT A"/>
    <n v="4"/>
  </r>
  <r>
    <x v="0"/>
    <x v="3"/>
    <x v="0"/>
    <x v="0"/>
    <s v="CLIENT A"/>
    <n v="5"/>
  </r>
  <r>
    <x v="1"/>
    <x v="4"/>
    <x v="0"/>
    <x v="1"/>
    <s v="CLIENT B"/>
    <n v="6"/>
  </r>
  <r>
    <x v="1"/>
    <x v="5"/>
    <x v="0"/>
    <x v="1"/>
    <s v="CLIENT B"/>
    <n v="7"/>
  </r>
  <r>
    <x v="1"/>
    <x v="6"/>
    <x v="0"/>
    <x v="1"/>
    <s v="CLIENT B"/>
    <n v="8"/>
  </r>
  <r>
    <x v="1"/>
    <x v="7"/>
    <x v="0"/>
    <x v="1"/>
    <s v="CLIENT B"/>
    <n v="9"/>
  </r>
  <r>
    <x v="1"/>
    <x v="0"/>
    <x v="0"/>
    <x v="1"/>
    <s v="CLIENT B"/>
    <n v="10"/>
  </r>
  <r>
    <x v="2"/>
    <x v="4"/>
    <x v="0"/>
    <x v="0"/>
    <s v="CLIENT A"/>
    <n v="11"/>
  </r>
  <r>
    <x v="2"/>
    <x v="5"/>
    <x v="0"/>
    <x v="0"/>
    <s v="CLIENT A"/>
    <n v="12"/>
  </r>
  <r>
    <x v="2"/>
    <x v="6"/>
    <x v="0"/>
    <x v="0"/>
    <s v="CLIENT A"/>
    <n v="13"/>
  </r>
  <r>
    <x v="2"/>
    <x v="7"/>
    <x v="0"/>
    <x v="0"/>
    <s v="CLIENT A"/>
    <n v="14"/>
  </r>
  <r>
    <x v="2"/>
    <x v="0"/>
    <x v="0"/>
    <x v="0"/>
    <s v="CLIENT A"/>
    <n v="15"/>
  </r>
  <r>
    <x v="2"/>
    <x v="1"/>
    <x v="0"/>
    <x v="0"/>
    <s v="CLIENT A"/>
    <n v="16"/>
  </r>
  <r>
    <x v="2"/>
    <x v="2"/>
    <x v="0"/>
    <x v="0"/>
    <s v="CLIENT A"/>
    <n v="17"/>
  </r>
  <r>
    <x v="2"/>
    <x v="3"/>
    <x v="0"/>
    <x v="0"/>
    <s v="CLIENT A"/>
    <n v="18"/>
  </r>
  <r>
    <x v="3"/>
    <x v="4"/>
    <x v="0"/>
    <x v="0"/>
    <s v="CLIENT A"/>
    <n v="19"/>
  </r>
  <r>
    <x v="3"/>
    <x v="5"/>
    <x v="0"/>
    <x v="0"/>
    <s v="CLIENT A"/>
    <n v="20"/>
  </r>
  <r>
    <x v="3"/>
    <x v="6"/>
    <x v="0"/>
    <x v="0"/>
    <s v="CLIENT A"/>
    <n v="21"/>
  </r>
  <r>
    <x v="3"/>
    <x v="7"/>
    <x v="0"/>
    <x v="0"/>
    <s v="CLIENT A"/>
    <n v="22"/>
  </r>
  <r>
    <x v="3"/>
    <x v="0"/>
    <x v="0"/>
    <x v="0"/>
    <s v="CLIENT A"/>
    <n v="23"/>
  </r>
  <r>
    <x v="3"/>
    <x v="8"/>
    <x v="1"/>
    <x v="0"/>
    <s v="CLIENT A"/>
    <n v="2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A6017C5-E057-4810-AA82-1E63D5ECC52D}" name="Tableau croisé dynamique1" cacheId="1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E8" firstHeaderRow="1" firstDataRow="1" firstDataCol="4"/>
  <pivotFields count="7">
    <pivotField axis="axisRow" compact="0" outline="0" showAll="0" defaultSubtotal="0">
      <items count="4">
        <item x="0"/>
        <item x="1"/>
        <item x="2"/>
        <item x="3"/>
      </items>
    </pivotField>
    <pivotField axis="axisRow" compact="0" outline="0" showAll="0" measureFilter="1" defaultSubtotal="0">
      <items count="9">
        <item x="8"/>
        <item x="4"/>
        <item x="5"/>
        <item x="6"/>
        <item x="7"/>
        <item x="0"/>
        <item x="1"/>
        <item x="2"/>
        <item x="3"/>
      </items>
    </pivotField>
    <pivotField axis="axisRow" compact="0" outline="0" showAll="0" defaultSubtotal="0">
      <items count="2">
        <item x="1"/>
        <item x="0"/>
      </items>
    </pivotField>
    <pivotField compact="0" numFmtId="22" outline="0" showAll="0" defaultSubtota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</items>
    </pivotField>
    <pivotField compact="0" outline="0" showAll="0" defaultSubtotal="0"/>
    <pivotField dataField="1" compact="0" outline="0" showAll="0" defaultSubtotal="0"/>
    <pivotField axis="axisRow" compact="0" outline="0" showAll="0" defaultSubtotal="0">
      <items count="368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</items>
    </pivotField>
  </pivotFields>
  <rowFields count="4">
    <field x="0"/>
    <field x="1"/>
    <field x="2"/>
    <field x="6"/>
  </rowFields>
  <rowItems count="5">
    <i>
      <x/>
      <x v="8"/>
      <x v="1"/>
      <x v="18"/>
    </i>
    <i>
      <x v="1"/>
      <x v="5"/>
      <x v="1"/>
      <x v="14"/>
    </i>
    <i>
      <x v="2"/>
      <x v="8"/>
      <x v="1"/>
      <x v="18"/>
    </i>
    <i>
      <x v="3"/>
      <x/>
      <x/>
      <x v="18"/>
    </i>
    <i t="grand">
      <x/>
    </i>
  </rowItems>
  <colItems count="1">
    <i/>
  </colItems>
  <dataFields count="1">
    <dataField name="Somme de Line" fld="5" baseField="0" baseItem="0"/>
  </dataFields>
  <pivotTableStyleInfo name="PivotStyleLight16" showRowHeaders="1" showColHeaders="1" showRowStripes="0" showColStripes="0" showLastColumn="1"/>
  <filters count="1">
    <filter fld="1" type="count" evalOrder="-1" id="1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061721-38E0-41D6-A60C-2D658FD308C1}" name="Table1" displayName="Table1" ref="H4:I22" totalsRowShown="0">
  <autoFilter ref="H4:I22" xr:uid="{A0AA2EAC-D252-49F1-BEE2-9A5A64C6324A}"/>
  <tableColumns count="2">
    <tableColumn id="1" xr3:uid="{80ACA4D1-3235-44D6-958A-98C77684B245}" name="Reference" dataDxfId="1">
      <calculatedColumnFormula array="1">IFERROR(INDEX(Order_reference,SMALL(IF((Delivery_date=$I$1)*(Customer_name=$I$2)*(event_type="Status"),ROW(Delivery_date)-1),ROW($A1))),"")</calculatedColumnFormula>
    </tableColumn>
    <tableColumn id="2" xr3:uid="{F2A4D38A-7E29-4C48-A1BC-8146EA0F8CBE}" name="Statut" dataDxfId="0">
      <calculatedColumnFormula array="1">IFERROR(INDEX(status_label,SMALL(IF((Delivery_date=$I$1)*(Customer_name=$I$2)*(event_type="Status"),ROW(Delivery_date)-1),ROW($A1))),"")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4CBE8-C8C5-4D99-ACC0-EF05746E3735}">
  <dimension ref="A3:E8"/>
  <sheetViews>
    <sheetView tabSelected="1" workbookViewId="0">
      <selection activeCell="E14" sqref="E14"/>
    </sheetView>
  </sheetViews>
  <sheetFormatPr baseColWidth="10" defaultRowHeight="15" x14ac:dyDescent="0.25"/>
  <cols>
    <col min="1" max="1" width="24.85546875" bestFit="1" customWidth="1"/>
    <col min="2" max="2" width="22.85546875" bestFit="1" customWidth="1"/>
    <col min="3" max="3" width="13" bestFit="1" customWidth="1"/>
    <col min="4" max="4" width="7.85546875" bestFit="1" customWidth="1"/>
    <col min="5" max="6" width="14.5703125" bestFit="1" customWidth="1"/>
  </cols>
  <sheetData>
    <row r="3" spans="1:5" x14ac:dyDescent="0.25">
      <c r="A3" s="4" t="s">
        <v>2</v>
      </c>
      <c r="B3" s="4" t="s">
        <v>3</v>
      </c>
      <c r="C3" s="4" t="s">
        <v>7</v>
      </c>
      <c r="D3" s="4" t="s">
        <v>30</v>
      </c>
      <c r="E3" t="s">
        <v>27</v>
      </c>
    </row>
    <row r="4" spans="1:5" x14ac:dyDescent="0.25">
      <c r="A4">
        <v>7394636</v>
      </c>
      <c r="B4" t="s">
        <v>6</v>
      </c>
      <c r="C4" t="s">
        <v>8</v>
      </c>
      <c r="D4" t="s">
        <v>28</v>
      </c>
      <c r="E4" s="2">
        <v>5</v>
      </c>
    </row>
    <row r="5" spans="1:5" x14ac:dyDescent="0.25">
      <c r="A5" t="s">
        <v>12</v>
      </c>
      <c r="B5" t="s">
        <v>1</v>
      </c>
      <c r="C5" t="s">
        <v>8</v>
      </c>
      <c r="D5" t="s">
        <v>29</v>
      </c>
      <c r="E5" s="2">
        <v>10</v>
      </c>
    </row>
    <row r="6" spans="1:5" x14ac:dyDescent="0.25">
      <c r="A6" t="s">
        <v>20</v>
      </c>
      <c r="B6" t="s">
        <v>6</v>
      </c>
      <c r="C6" t="s">
        <v>8</v>
      </c>
      <c r="D6" t="s">
        <v>28</v>
      </c>
      <c r="E6" s="2">
        <v>18</v>
      </c>
    </row>
    <row r="7" spans="1:5" x14ac:dyDescent="0.25">
      <c r="A7" t="s">
        <v>21</v>
      </c>
      <c r="B7" t="s">
        <v>22</v>
      </c>
      <c r="C7" t="s">
        <v>23</v>
      </c>
      <c r="D7" t="s">
        <v>28</v>
      </c>
      <c r="E7" s="2">
        <v>24</v>
      </c>
    </row>
    <row r="8" spans="1:5" x14ac:dyDescent="0.25">
      <c r="A8" t="s">
        <v>25</v>
      </c>
      <c r="E8" s="2">
        <v>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6DD5C-580B-4163-9A4C-319FED5EF604}">
  <dimension ref="A1:I24"/>
  <sheetViews>
    <sheetView zoomScale="80" zoomScaleNormal="80" workbookViewId="0">
      <selection activeCell="H35" sqref="H35"/>
    </sheetView>
  </sheetViews>
  <sheetFormatPr baseColWidth="10" defaultColWidth="9.140625" defaultRowHeight="15" x14ac:dyDescent="0.25"/>
  <cols>
    <col min="1" max="1" width="14.5703125" bestFit="1" customWidth="1"/>
    <col min="2" max="2" width="20" bestFit="1" customWidth="1"/>
    <col min="3" max="3" width="9.85546875" bestFit="1" customWidth="1"/>
    <col min="4" max="4" width="23.5703125" bestFit="1" customWidth="1"/>
    <col min="5" max="5" width="32.85546875" bestFit="1" customWidth="1"/>
    <col min="6" max="6" width="32.85546875" customWidth="1"/>
    <col min="8" max="8" width="14.42578125" customWidth="1"/>
    <col min="9" max="9" width="20.5703125" bestFit="1" customWidth="1"/>
  </cols>
  <sheetData>
    <row r="1" spans="1:9" x14ac:dyDescent="0.25">
      <c r="A1" t="s">
        <v>2</v>
      </c>
      <c r="B1" t="s">
        <v>3</v>
      </c>
      <c r="C1" t="s">
        <v>7</v>
      </c>
      <c r="D1" t="s">
        <v>9</v>
      </c>
      <c r="E1" t="s">
        <v>10</v>
      </c>
      <c r="F1" t="s">
        <v>26</v>
      </c>
      <c r="H1" t="s">
        <v>19</v>
      </c>
      <c r="I1" s="1">
        <v>44214.333333333336</v>
      </c>
    </row>
    <row r="2" spans="1:9" x14ac:dyDescent="0.25">
      <c r="A2">
        <v>7394636</v>
      </c>
      <c r="B2" t="s">
        <v>1</v>
      </c>
      <c r="C2" t="s">
        <v>8</v>
      </c>
      <c r="D2" s="1">
        <v>44214.333333333336</v>
      </c>
      <c r="E2" t="s">
        <v>11</v>
      </c>
      <c r="F2">
        <f>ROW()</f>
        <v>2</v>
      </c>
      <c r="H2" t="s">
        <v>24</v>
      </c>
      <c r="I2" s="3" t="s">
        <v>11</v>
      </c>
    </row>
    <row r="3" spans="1:9" x14ac:dyDescent="0.25">
      <c r="A3">
        <v>7394636</v>
      </c>
      <c r="B3" t="s">
        <v>4</v>
      </c>
      <c r="C3" t="s">
        <v>8</v>
      </c>
      <c r="D3" s="1">
        <v>44214.333333333336</v>
      </c>
      <c r="E3" t="s">
        <v>11</v>
      </c>
      <c r="F3">
        <f>ROW()</f>
        <v>3</v>
      </c>
    </row>
    <row r="4" spans="1:9" x14ac:dyDescent="0.25">
      <c r="A4">
        <v>7394636</v>
      </c>
      <c r="B4" t="s">
        <v>5</v>
      </c>
      <c r="C4" t="s">
        <v>8</v>
      </c>
      <c r="D4" s="1">
        <v>44214.333333333336</v>
      </c>
      <c r="E4" t="s">
        <v>11</v>
      </c>
      <c r="F4">
        <f>ROW()</f>
        <v>4</v>
      </c>
      <c r="H4" t="s">
        <v>18</v>
      </c>
      <c r="I4" t="s">
        <v>0</v>
      </c>
    </row>
    <row r="5" spans="1:9" x14ac:dyDescent="0.25">
      <c r="A5">
        <v>7394636</v>
      </c>
      <c r="B5" t="s">
        <v>6</v>
      </c>
      <c r="C5" t="s">
        <v>8</v>
      </c>
      <c r="D5" s="1">
        <v>44214.333333333336</v>
      </c>
      <c r="E5" t="s">
        <v>11</v>
      </c>
      <c r="F5">
        <f>ROW()</f>
        <v>5</v>
      </c>
      <c r="H5">
        <f t="array" ref="H5">IFERROR(INDEX(Order_reference,SMALL(IF((Delivery_date=$I$1)*(Customer_name=$I$2)*(event_type="Status"),ROW(Delivery_date)-1),ROW($A1))),"")</f>
        <v>7394636</v>
      </c>
      <c r="I5" t="str">
        <f t="array" ref="I5">IFERROR(INDEX(status_label,SMALL(IF((Delivery_date=$I$1)*(Customer_name=$I$2)*(event_type="Status"),ROW(Delivery_date)-1),ROW($A1))),"")</f>
        <v>45 - ACCEPTED</v>
      </c>
    </row>
    <row r="6" spans="1:9" x14ac:dyDescent="0.25">
      <c r="A6" t="s">
        <v>12</v>
      </c>
      <c r="B6" t="s">
        <v>13</v>
      </c>
      <c r="C6" t="s">
        <v>8</v>
      </c>
      <c r="D6" s="1">
        <v>44210.583333333336</v>
      </c>
      <c r="E6" t="s">
        <v>17</v>
      </c>
      <c r="F6">
        <f>ROW()</f>
        <v>6</v>
      </c>
      <c r="H6">
        <f t="array" ref="H6">IFERROR(INDEX(Order_reference,SMALL(IF((Delivery_date=$I$1)*(Customer_name=$I$2)*(event_type="Status"),ROW(Delivery_date)-1),ROW($A2))),"")</f>
        <v>7394636</v>
      </c>
      <c r="I6" t="str">
        <f t="array" ref="I6">IFERROR(INDEX(status_label,SMALL(IF((Delivery_date=$I$1)*(Customer_name=$I$2)*(event_type="Status"),ROW(Delivery_date)-1),ROW($A2))),"")</f>
        <v>50 - ARRIVED ON LOAD</v>
      </c>
    </row>
    <row r="7" spans="1:9" x14ac:dyDescent="0.25">
      <c r="A7" t="s">
        <v>12</v>
      </c>
      <c r="B7" t="s">
        <v>14</v>
      </c>
      <c r="C7" t="s">
        <v>8</v>
      </c>
      <c r="D7" s="1">
        <v>44210.583333333336</v>
      </c>
      <c r="E7" t="s">
        <v>17</v>
      </c>
      <c r="F7">
        <f>ROW()</f>
        <v>7</v>
      </c>
      <c r="H7">
        <f t="array" ref="H7">IFERROR(INDEX(Order_reference,SMALL(IF((Delivery_date=$I$1)*(Customer_name=$I$2)*(event_type="Status"),ROW(Delivery_date)-1),ROW($A3))),"")</f>
        <v>7394636</v>
      </c>
      <c r="I7" t="str">
        <f t="array" ref="I7">IFERROR(INDEX(status_label,SMALL(IF((Delivery_date=$I$1)*(Customer_name=$I$2)*(event_type="Status"),ROW(Delivery_date)-1),ROW($A3))),"")</f>
        <v>55 - ON LOAD</v>
      </c>
    </row>
    <row r="8" spans="1:9" x14ac:dyDescent="0.25">
      <c r="A8" t="s">
        <v>12</v>
      </c>
      <c r="B8" t="s">
        <v>15</v>
      </c>
      <c r="C8" t="s">
        <v>8</v>
      </c>
      <c r="D8" s="1">
        <v>44210.583333333336</v>
      </c>
      <c r="E8" t="s">
        <v>17</v>
      </c>
      <c r="F8">
        <f>ROW()</f>
        <v>8</v>
      </c>
      <c r="H8">
        <f t="array" ref="H8">IFERROR(INDEX(Order_reference,SMALL(IF((Delivery_date=$I$1)*(Customer_name=$I$2)*(event_type="Status"),ROW(Delivery_date)-1),ROW($A4))),"")</f>
        <v>7394636</v>
      </c>
      <c r="I8" t="str">
        <f t="array" ref="I8">IFERROR(INDEX(status_label,SMALL(IF((Delivery_date=$I$1)*(Customer_name=$I$2)*(event_type="Status"),ROW(Delivery_date)-1),ROW($A4))),"")</f>
        <v>60 - LOADED</v>
      </c>
    </row>
    <row r="9" spans="1:9" x14ac:dyDescent="0.25">
      <c r="A9" t="s">
        <v>12</v>
      </c>
      <c r="B9" t="s">
        <v>16</v>
      </c>
      <c r="C9" t="s">
        <v>8</v>
      </c>
      <c r="D9" s="1">
        <v>44210.583333333336</v>
      </c>
      <c r="E9" t="s">
        <v>17</v>
      </c>
      <c r="F9">
        <f>ROW()</f>
        <v>9</v>
      </c>
      <c r="H9" t="str">
        <f t="array" ref="H9">IFERROR(INDEX(Order_reference,SMALL(IF((Delivery_date=$I$1)*(Customer_name=$I$2)*(event_type="Status"),ROW(Delivery_date)-1),ROW($A5))),"")</f>
        <v>7351128_2</v>
      </c>
      <c r="I9" t="str">
        <f t="array" ref="I9">IFERROR(INDEX(status_label,SMALL(IF((Delivery_date=$I$1)*(Customer_name=$I$2)*(event_type="Status"),ROW(Delivery_date)-1),ROW($A5))),"")</f>
        <v>25 - TO CONSOLIDATE</v>
      </c>
    </row>
    <row r="10" spans="1:9" x14ac:dyDescent="0.25">
      <c r="A10" t="s">
        <v>12</v>
      </c>
      <c r="B10" t="s">
        <v>1</v>
      </c>
      <c r="C10" t="s">
        <v>8</v>
      </c>
      <c r="D10" s="1">
        <v>44210.583333333336</v>
      </c>
      <c r="E10" t="s">
        <v>17</v>
      </c>
      <c r="F10">
        <f>ROW()</f>
        <v>10</v>
      </c>
      <c r="H10" t="str">
        <f t="array" ref="H10">IFERROR(INDEX(Order_reference,SMALL(IF((Delivery_date=$I$1)*(Customer_name=$I$2)*(event_type="Status"),ROW(Delivery_date)-1),ROW($A6))),"")</f>
        <v>7351128_2</v>
      </c>
      <c r="I10" t="str">
        <f t="array" ref="I10">IFERROR(INDEX(status_label,SMALL(IF((Delivery_date=$I$1)*(Customer_name=$I$2)*(event_type="Status"),ROW(Delivery_date)-1),ROW($A6))),"")</f>
        <v>28 - TO VALIDATE</v>
      </c>
    </row>
    <row r="11" spans="1:9" x14ac:dyDescent="0.25">
      <c r="A11" t="s">
        <v>20</v>
      </c>
      <c r="B11" t="s">
        <v>13</v>
      </c>
      <c r="C11" t="s">
        <v>8</v>
      </c>
      <c r="D11" s="1">
        <v>44214.333333333336</v>
      </c>
      <c r="E11" t="s">
        <v>11</v>
      </c>
      <c r="F11">
        <f>ROW()</f>
        <v>11</v>
      </c>
      <c r="H11" t="str">
        <f t="array" ref="H11">IFERROR(INDEX(Order_reference,SMALL(IF((Delivery_date=$I$1)*(Customer_name=$I$2)*(event_type="Status"),ROW(Delivery_date)-1),ROW($A7))),"")</f>
        <v>7351128_2</v>
      </c>
      <c r="I11" t="str">
        <f t="array" ref="I11">IFERROR(INDEX(status_label,SMALL(IF((Delivery_date=$I$1)*(Customer_name=$I$2)*(event_type="Status"),ROW(Delivery_date)-1),ROW($A7))),"")</f>
        <v>30 - TO ALLOCATE</v>
      </c>
    </row>
    <row r="12" spans="1:9" x14ac:dyDescent="0.25">
      <c r="A12" t="s">
        <v>20</v>
      </c>
      <c r="B12" t="s">
        <v>14</v>
      </c>
      <c r="C12" t="s">
        <v>8</v>
      </c>
      <c r="D12" s="1">
        <v>44214.333333333336</v>
      </c>
      <c r="E12" t="s">
        <v>11</v>
      </c>
      <c r="F12">
        <f>ROW()</f>
        <v>12</v>
      </c>
      <c r="H12" t="str">
        <f t="array" ref="H12">IFERROR(INDEX(Order_reference,SMALL(IF((Delivery_date=$I$1)*(Customer_name=$I$2)*(event_type="Status"),ROW(Delivery_date)-1),ROW($A8))),"")</f>
        <v>7351128_2</v>
      </c>
      <c r="I12" t="str">
        <f t="array" ref="I12">IFERROR(INDEX(status_label,SMALL(IF((Delivery_date=$I$1)*(Customer_name=$I$2)*(event_type="Status"),ROW(Delivery_date)-1),ROW($A8))),"")</f>
        <v>35 - ALLOCATED</v>
      </c>
    </row>
    <row r="13" spans="1:9" x14ac:dyDescent="0.25">
      <c r="A13" t="s">
        <v>20</v>
      </c>
      <c r="B13" t="s">
        <v>15</v>
      </c>
      <c r="C13" t="s">
        <v>8</v>
      </c>
      <c r="D13" s="1">
        <v>44214.333333333336</v>
      </c>
      <c r="E13" t="s">
        <v>11</v>
      </c>
      <c r="F13">
        <f>ROW()</f>
        <v>13</v>
      </c>
      <c r="H13" t="str">
        <f t="array" ref="H13">IFERROR(INDEX(Order_reference,SMALL(IF((Delivery_date=$I$1)*(Customer_name=$I$2)*(event_type="Status"),ROW(Delivery_date)-1),ROW($A9))),"")</f>
        <v>7351128_2</v>
      </c>
      <c r="I13" t="str">
        <f t="array" ref="I13">IFERROR(INDEX(status_label,SMALL(IF((Delivery_date=$I$1)*(Customer_name=$I$2)*(event_type="Status"),ROW(Delivery_date)-1),ROW($A9))),"")</f>
        <v>45 - ACCEPTED</v>
      </c>
    </row>
    <row r="14" spans="1:9" x14ac:dyDescent="0.25">
      <c r="A14" t="s">
        <v>20</v>
      </c>
      <c r="B14" t="s">
        <v>16</v>
      </c>
      <c r="C14" t="s">
        <v>8</v>
      </c>
      <c r="D14" s="1">
        <v>44214.333333333336</v>
      </c>
      <c r="E14" t="s">
        <v>11</v>
      </c>
      <c r="F14">
        <f>ROW()</f>
        <v>14</v>
      </c>
      <c r="H14" t="str">
        <f t="array" ref="H14">IFERROR(INDEX(Order_reference,SMALL(IF((Delivery_date=$I$1)*(Customer_name=$I$2)*(event_type="Status"),ROW(Delivery_date)-1),ROW($A10))),"")</f>
        <v>7351128_2</v>
      </c>
      <c r="I14" t="str">
        <f t="array" ref="I14">IFERROR(INDEX(status_label,SMALL(IF((Delivery_date=$I$1)*(Customer_name=$I$2)*(event_type="Status"),ROW(Delivery_date)-1),ROW($A10))),"")</f>
        <v>50 - ARRIVED ON LOAD</v>
      </c>
    </row>
    <row r="15" spans="1:9" x14ac:dyDescent="0.25">
      <c r="A15" t="s">
        <v>20</v>
      </c>
      <c r="B15" t="s">
        <v>1</v>
      </c>
      <c r="C15" t="s">
        <v>8</v>
      </c>
      <c r="D15" s="1">
        <v>44214.333333333336</v>
      </c>
      <c r="E15" t="s">
        <v>11</v>
      </c>
      <c r="F15">
        <f>ROW()</f>
        <v>15</v>
      </c>
      <c r="H15" t="str">
        <f t="array" ref="H15">IFERROR(INDEX(Order_reference,SMALL(IF((Delivery_date=$I$1)*(Customer_name=$I$2)*(event_type="Status"),ROW(Delivery_date)-1),ROW($A11))),"")</f>
        <v>7351128_2</v>
      </c>
      <c r="I15" t="str">
        <f t="array" ref="I15">IFERROR(INDEX(status_label,SMALL(IF((Delivery_date=$I$1)*(Customer_name=$I$2)*(event_type="Status"),ROW(Delivery_date)-1),ROW($A11))),"")</f>
        <v>55 - ON LOAD</v>
      </c>
    </row>
    <row r="16" spans="1:9" x14ac:dyDescent="0.25">
      <c r="A16" t="s">
        <v>20</v>
      </c>
      <c r="B16" t="s">
        <v>4</v>
      </c>
      <c r="C16" t="s">
        <v>8</v>
      </c>
      <c r="D16" s="1">
        <v>44214.333333333336</v>
      </c>
      <c r="E16" t="s">
        <v>11</v>
      </c>
      <c r="F16">
        <f>ROW()</f>
        <v>16</v>
      </c>
      <c r="H16" t="str">
        <f t="array" ref="H16">IFERROR(INDEX(Order_reference,SMALL(IF((Delivery_date=$I$1)*(Customer_name=$I$2)*(event_type="Status"),ROW(Delivery_date)-1),ROW($A12))),"")</f>
        <v>7351128_2</v>
      </c>
      <c r="I16" t="str">
        <f t="array" ref="I16">IFERROR(INDEX(status_label,SMALL(IF((Delivery_date=$I$1)*(Customer_name=$I$2)*(event_type="Status"),ROW(Delivery_date)-1),ROW($A12))),"")</f>
        <v>60 - LOADED</v>
      </c>
    </row>
    <row r="17" spans="1:9" x14ac:dyDescent="0.25">
      <c r="A17" t="s">
        <v>20</v>
      </c>
      <c r="B17" t="s">
        <v>5</v>
      </c>
      <c r="C17" t="s">
        <v>8</v>
      </c>
      <c r="D17" s="1">
        <v>44214.333333333336</v>
      </c>
      <c r="E17" t="s">
        <v>11</v>
      </c>
      <c r="F17">
        <f>ROW()</f>
        <v>17</v>
      </c>
      <c r="H17" t="str">
        <f t="array" ref="H17">IFERROR(INDEX(Order_reference,SMALL(IF((Delivery_date=$I$1)*(Customer_name=$I$2)*(event_type="Status"),ROW(Delivery_date)-1),ROW($A13))),"")</f>
        <v>S4214920</v>
      </c>
      <c r="I17" t="str">
        <f t="array" ref="I17">IFERROR(INDEX(status_label,SMALL(IF((Delivery_date=$I$1)*(Customer_name=$I$2)*(event_type="Status"),ROW(Delivery_date)-1),ROW($A13))),"")</f>
        <v>25 - TO CONSOLIDATE</v>
      </c>
    </row>
    <row r="18" spans="1:9" x14ac:dyDescent="0.25">
      <c r="A18" t="s">
        <v>20</v>
      </c>
      <c r="B18" t="s">
        <v>6</v>
      </c>
      <c r="C18" t="s">
        <v>8</v>
      </c>
      <c r="D18" s="1">
        <v>44214.333333333336</v>
      </c>
      <c r="E18" t="s">
        <v>11</v>
      </c>
      <c r="F18">
        <f>ROW()</f>
        <v>18</v>
      </c>
      <c r="H18" t="str">
        <f t="array" ref="H18">IFERROR(INDEX(Order_reference,SMALL(IF((Delivery_date=$I$1)*(Customer_name=$I$2)*(event_type="Status"),ROW(Delivery_date)-1),ROW($A14))),"")</f>
        <v>S4214920</v>
      </c>
      <c r="I18" t="str">
        <f t="array" ref="I18">IFERROR(INDEX(status_label,SMALL(IF((Delivery_date=$I$1)*(Customer_name=$I$2)*(event_type="Status"),ROW(Delivery_date)-1),ROW($A14))),"")</f>
        <v>28 - TO VALIDATE</v>
      </c>
    </row>
    <row r="19" spans="1:9" x14ac:dyDescent="0.25">
      <c r="A19" t="s">
        <v>21</v>
      </c>
      <c r="B19" t="s">
        <v>13</v>
      </c>
      <c r="C19" t="s">
        <v>8</v>
      </c>
      <c r="D19" s="1">
        <v>44214.333333333336</v>
      </c>
      <c r="E19" t="s">
        <v>11</v>
      </c>
      <c r="F19">
        <f>ROW()</f>
        <v>19</v>
      </c>
      <c r="H19" t="str">
        <f t="array" ref="H19">IFERROR(INDEX(Order_reference,SMALL(IF((Delivery_date=$I$1)*(Customer_name=$I$2)*(event_type="Status"),ROW(Delivery_date)-1),ROW($A15))),"")</f>
        <v>S4214920</v>
      </c>
      <c r="I19" s="2" t="str">
        <f t="array" ref="I19">IFERROR(INDEX(status_label,SMALL(IF((Delivery_date=$I$1)*(Customer_name=$I$2)*(event_type="Status"),ROW(Delivery_date)-1),ROW($A15))),"")</f>
        <v>30 - TO ALLOCATE</v>
      </c>
    </row>
    <row r="20" spans="1:9" x14ac:dyDescent="0.25">
      <c r="A20" t="s">
        <v>21</v>
      </c>
      <c r="B20" t="s">
        <v>14</v>
      </c>
      <c r="C20" t="s">
        <v>8</v>
      </c>
      <c r="D20" s="1">
        <v>44214.333333333336</v>
      </c>
      <c r="E20" t="s">
        <v>11</v>
      </c>
      <c r="F20">
        <f>ROW()</f>
        <v>20</v>
      </c>
      <c r="H20" t="str">
        <f t="array" ref="H20">IFERROR(INDEX(Order_reference,SMALL(IF((Delivery_date=$I$1)*(Customer_name=$I$2)*(event_type="Status"),ROW(Delivery_date)-1),ROW($A16))),"")</f>
        <v>S4214920</v>
      </c>
      <c r="I20" s="2" t="str">
        <f t="array" ref="I20">IFERROR(INDEX(status_label,SMALL(IF((Delivery_date=$I$1)*(Customer_name=$I$2)*(event_type="Status"),ROW(Delivery_date)-1),ROW($A16))),"")</f>
        <v>35 - ALLOCATED</v>
      </c>
    </row>
    <row r="21" spans="1:9" x14ac:dyDescent="0.25">
      <c r="A21" t="s">
        <v>21</v>
      </c>
      <c r="B21" t="s">
        <v>15</v>
      </c>
      <c r="C21" t="s">
        <v>8</v>
      </c>
      <c r="D21" s="1">
        <v>44214.333333333336</v>
      </c>
      <c r="E21" t="s">
        <v>11</v>
      </c>
      <c r="F21">
        <f>ROW()</f>
        <v>21</v>
      </c>
      <c r="H21" t="str">
        <f t="array" ref="H21">IFERROR(INDEX(Order_reference,SMALL(IF((Delivery_date=$I$1)*(Customer_name=$I$2)*(event_type="Status"),ROW(Delivery_date)-1),ROW($A17))),"")</f>
        <v>S4214920</v>
      </c>
      <c r="I21" s="2" t="str">
        <f t="array" ref="I21">IFERROR(INDEX(status_label,SMALL(IF((Delivery_date=$I$1)*(Customer_name=$I$2)*(event_type="Status"),ROW(Delivery_date)-1),ROW($A17))),"")</f>
        <v>45 - ACCEPTED</v>
      </c>
    </row>
    <row r="22" spans="1:9" x14ac:dyDescent="0.25">
      <c r="A22" t="s">
        <v>21</v>
      </c>
      <c r="B22" t="s">
        <v>16</v>
      </c>
      <c r="C22" t="s">
        <v>8</v>
      </c>
      <c r="D22" s="1">
        <v>44214.333333333336</v>
      </c>
      <c r="E22" t="s">
        <v>11</v>
      </c>
      <c r="F22">
        <f>ROW()</f>
        <v>22</v>
      </c>
      <c r="H22" t="str">
        <f t="array" ref="H22">IFERROR(INDEX(Order_reference,SMALL(IF((Delivery_date=$I$1)*(Customer_name=$I$2)*(event_type="Status"),ROW(Delivery_date)-1),ROW($A18))),"")</f>
        <v/>
      </c>
      <c r="I22" s="2" t="str">
        <f t="array" ref="I22">IFERROR(INDEX(status_label,SMALL(IF((Delivery_date=$I$1)*(Customer_name=$I$2)*(event_type="Status"),ROW(Delivery_date)-1),ROW($A18))),"")</f>
        <v/>
      </c>
    </row>
    <row r="23" spans="1:9" x14ac:dyDescent="0.25">
      <c r="A23" t="s">
        <v>21</v>
      </c>
      <c r="B23" t="s">
        <v>1</v>
      </c>
      <c r="C23" t="s">
        <v>8</v>
      </c>
      <c r="D23" s="1">
        <v>44214.333333333336</v>
      </c>
      <c r="E23" t="s">
        <v>11</v>
      </c>
      <c r="F23">
        <f>ROW()</f>
        <v>23</v>
      </c>
    </row>
    <row r="24" spans="1:9" x14ac:dyDescent="0.25">
      <c r="A24" t="s">
        <v>21</v>
      </c>
      <c r="B24" t="s">
        <v>22</v>
      </c>
      <c r="C24" t="s">
        <v>23</v>
      </c>
      <c r="D24" s="1">
        <v>44214.333333333336</v>
      </c>
      <c r="E24" t="s">
        <v>11</v>
      </c>
      <c r="F24">
        <f>ROW()</f>
        <v>24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Sheet1</vt:lpstr>
      <vt:lpstr>Customer_name</vt:lpstr>
      <vt:lpstr>Delivery_date</vt:lpstr>
      <vt:lpstr>event_type</vt:lpstr>
      <vt:lpstr>Order_reference</vt:lpstr>
      <vt:lpstr>status_label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Favero</dc:creator>
  <cp:lastModifiedBy>Nicolas</cp:lastModifiedBy>
  <dcterms:created xsi:type="dcterms:W3CDTF">2021-01-18T22:45:48Z</dcterms:created>
  <dcterms:modified xsi:type="dcterms:W3CDTF">2021-01-19T10:22:14Z</dcterms:modified>
</cp:coreProperties>
</file>