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4120" windowHeight="13620"/>
  </bookViews>
  <sheets>
    <sheet name="nomenclature" sheetId="1" r:id="rId1"/>
    <sheet name="base" sheetId="2" r:id="rId2"/>
  </sheets>
  <definedNames>
    <definedName name="_xlnm._FilterDatabase" localSheetId="0" hidden="1">nomenclature!$A$2:$V$6</definedName>
    <definedName name="taux_2d" localSheetId="0">base!$H$4</definedName>
    <definedName name="taux_3d" localSheetId="0">base!$H$3</definedName>
    <definedName name="Taux_doc" localSheetId="0">base!$H$6</definedName>
    <definedName name="Taux_rob" localSheetId="0">base!$H$5</definedName>
    <definedName name="_xlnm.Print_Area" localSheetId="0">nomenclature!#REF!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l="1"/>
  <c r="O3" i="1"/>
  <c r="O4" i="1"/>
  <c r="F5" i="1" l="1"/>
  <c r="J5" i="1" s="1"/>
  <c r="G5" i="1"/>
  <c r="H5" i="1"/>
  <c r="E6" i="1" l="1"/>
  <c r="I6" i="1" s="1"/>
  <c r="E5" i="1"/>
  <c r="I5" i="1" s="1"/>
  <c r="L5" i="1" l="1"/>
  <c r="M5" i="1"/>
  <c r="K5" i="1" l="1"/>
  <c r="G6" i="1"/>
  <c r="H6" i="1"/>
  <c r="F6" i="1"/>
  <c r="J6" i="1" s="1"/>
  <c r="K6" i="1"/>
  <c r="O5" i="1" l="1"/>
  <c r="M6" i="1" l="1"/>
  <c r="L6" i="1"/>
  <c r="O6" i="1" l="1"/>
</calcChain>
</file>

<file path=xl/sharedStrings.xml><?xml version="1.0" encoding="utf-8"?>
<sst xmlns="http://schemas.openxmlformats.org/spreadsheetml/2006/main" count="127" uniqueCount="110">
  <si>
    <t>Poste</t>
  </si>
  <si>
    <t>Code</t>
  </si>
  <si>
    <t>Qté</t>
  </si>
  <si>
    <t>Nom de la fonction</t>
  </si>
  <si>
    <t>Coût unit.</t>
  </si>
  <si>
    <t>Qté x Coût</t>
  </si>
  <si>
    <t>Coût spécifique</t>
  </si>
  <si>
    <t>Coût Renault</t>
  </si>
  <si>
    <t>S1</t>
  </si>
  <si>
    <t>S2</t>
  </si>
  <si>
    <t>CAPA
/
SPE</t>
  </si>
  <si>
    <t>Diversité</t>
  </si>
  <si>
    <t>AUTMDB</t>
  </si>
  <si>
    <t xml:space="preserve">Modularité : Armoire de distribution </t>
  </si>
  <si>
    <t>AUTSDB</t>
  </si>
  <si>
    <t>AUTZB</t>
  </si>
  <si>
    <t>AUTSB1</t>
  </si>
  <si>
    <t>AUTSOP</t>
  </si>
  <si>
    <t>AUTFMP</t>
  </si>
  <si>
    <t>PN</t>
  </si>
  <si>
    <t>AUTPUOP1</t>
  </si>
  <si>
    <t>AUTAFF2</t>
  </si>
  <si>
    <t>AUTMOP</t>
  </si>
  <si>
    <t>AUTVERR3</t>
  </si>
  <si>
    <t>AMEN</t>
  </si>
  <si>
    <t>BATI2</t>
  </si>
  <si>
    <t>AUTNBSEQ</t>
  </si>
  <si>
    <t>BATI1</t>
  </si>
  <si>
    <t>PINN</t>
  </si>
  <si>
    <t>ABG2</t>
  </si>
  <si>
    <t>PIL2</t>
  </si>
  <si>
    <t>AVAL</t>
  </si>
  <si>
    <t>AUTDETECA</t>
  </si>
  <si>
    <t>CHAISE</t>
  </si>
  <si>
    <t>ABG3</t>
  </si>
  <si>
    <t>ASPI</t>
  </si>
  <si>
    <t>AUTDETECB</t>
  </si>
  <si>
    <t>PNCROB1</t>
  </si>
  <si>
    <t>MJR</t>
  </si>
  <si>
    <t>ACCUS1</t>
  </si>
  <si>
    <t>ACCUS1SUP</t>
  </si>
  <si>
    <t>ACCUPAL</t>
  </si>
  <si>
    <t>MVTG2</t>
  </si>
  <si>
    <t>GRILL</t>
  </si>
  <si>
    <t>AUTDRIVE2</t>
  </si>
  <si>
    <t>MXRS</t>
  </si>
  <si>
    <t>PIL1</t>
  </si>
  <si>
    <t>GOUJS</t>
  </si>
  <si>
    <t>AUTDRIVE3</t>
  </si>
  <si>
    <t>B1'd</t>
  </si>
  <si>
    <t>hrs3D</t>
  </si>
  <si>
    <t>hrs2d</t>
  </si>
  <si>
    <t>hrs rob</t>
  </si>
  <si>
    <t>Total H 3D</t>
  </si>
  <si>
    <t>Total H 2D</t>
  </si>
  <si>
    <t>€ 3D</t>
  </si>
  <si>
    <t>€ 2D</t>
  </si>
  <si>
    <t>Colonne1</t>
  </si>
  <si>
    <t>code</t>
  </si>
  <si>
    <t>3d</t>
  </si>
  <si>
    <t>2d</t>
  </si>
  <si>
    <t>autocad</t>
  </si>
  <si>
    <t>doc</t>
  </si>
  <si>
    <t>hrs doc</t>
  </si>
  <si>
    <t>Symétrie</t>
  </si>
  <si>
    <t>Taux horaire 3D</t>
  </si>
  <si>
    <t>Taux horaire 2D</t>
  </si>
  <si>
    <t>Taux horaire ROBCAD</t>
  </si>
  <si>
    <t>Taux horaire DOC</t>
  </si>
  <si>
    <t>€ doc</t>
  </si>
  <si>
    <t>LOT B1b et B1'c</t>
  </si>
  <si>
    <t>ASSEMBLAGE  PEAU + POINTAGE CdC Droite</t>
  </si>
  <si>
    <t>AUTOMATISME</t>
  </si>
  <si>
    <t>CCXX2  zone1</t>
  </si>
  <si>
    <t>Ilot 1 Zone 1</t>
  </si>
  <si>
    <t>Ilot 1 Zone 2</t>
  </si>
  <si>
    <t>AUTRFIDT</t>
  </si>
  <si>
    <t>CAMZ</t>
  </si>
  <si>
    <t>Ilot 1 Zone 3</t>
  </si>
  <si>
    <t>Ilot 1 Zone 4</t>
  </si>
  <si>
    <t>CHGEL</t>
  </si>
  <si>
    <t>AXE0</t>
  </si>
  <si>
    <t>AXE0SUP</t>
  </si>
  <si>
    <t>AXE0CHAR</t>
  </si>
  <si>
    <t>HETMECAN</t>
  </si>
  <si>
    <t>HETAUTOM</t>
  </si>
  <si>
    <t>PLATEF</t>
  </si>
  <si>
    <t>ESCAL</t>
  </si>
  <si>
    <t>MVTG1</t>
  </si>
  <si>
    <t>CONTRELAME</t>
  </si>
  <si>
    <t>MJRS</t>
  </si>
  <si>
    <t>AUTRFIDP</t>
  </si>
  <si>
    <t>PES</t>
  </si>
  <si>
    <t>ACCUA1</t>
  </si>
  <si>
    <t>ACCUA1SUP</t>
  </si>
  <si>
    <t>ACCUCRO</t>
  </si>
  <si>
    <t>COLLS</t>
  </si>
  <si>
    <t>COLLRV</t>
  </si>
  <si>
    <t>MVT</t>
  </si>
  <si>
    <t>NBG-4DIV</t>
  </si>
  <si>
    <t>OMS</t>
  </si>
  <si>
    <t>MXR</t>
  </si>
  <si>
    <t>ANTICAR</t>
  </si>
  <si>
    <t>PLOTMASSE</t>
  </si>
  <si>
    <t>AUTPUOPDIV</t>
  </si>
  <si>
    <t>ACCUCOURB</t>
  </si>
  <si>
    <t>COLLSV</t>
  </si>
  <si>
    <t>CoUT</t>
  </si>
  <si>
    <t>CAPA</t>
  </si>
  <si>
    <t>B1'c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</si>
</sst>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;\-#,##0;\-"/>
    <numFmt numFmtId="166" formatCode="#,##0.0_ ;\-#,##0.0\ "/>
    <numFmt numFmtId="167" formatCode="_-* #,##0.00\ [$€-1]_-;\-* #,##0.00\ [$€-1]_-;_-* &quot;-&quot;??\ [$€-1]_-"/>
    <numFmt numFmtId="168" formatCode="_-&quot;L.&quot;\ * #,##0_-;\-&quot;L.&quot;\ * #,##0_-;_-&quot;L.&quot;\ * &quot;-&quot;_-;_-@_-"/>
    <numFmt numFmtId="169" formatCode="#,##0.00\ &quot;€&quot;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Bookman"/>
      <family val="1"/>
    </font>
    <font>
      <sz val="10"/>
      <name val="Calibri"/>
      <family val="2"/>
      <scheme val="minor"/>
    </font>
    <font>
      <b/>
      <sz val="2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  <charset val="178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rgb="FF0000FF"/>
      <name val="Calibri"/>
      <family val="2"/>
      <scheme val="minor"/>
    </font>
    <font>
      <sz val="10"/>
      <name val="Bookman"/>
    </font>
    <font>
      <sz val="12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26"/>
      <color rgb="FFFF0000"/>
      <name val="Arial"/>
      <family val="2"/>
    </font>
    <font>
      <sz val="26"/>
      <name val="Calibri"/>
      <family val="2"/>
      <scheme val="minor"/>
    </font>
    <font>
      <sz val="26"/>
      <name val="Arial"/>
      <family val="2"/>
    </font>
    <font>
      <b/>
      <sz val="14"/>
      <color indexed="12"/>
      <name val="Arial"/>
      <family val="2"/>
    </font>
    <font>
      <sz val="11"/>
      <color rgb="FF9C0006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3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8" fillId="0" borderId="0"/>
    <xf numFmtId="0" fontId="6" fillId="0" borderId="0"/>
    <xf numFmtId="0" fontId="12" fillId="0" borderId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7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0" borderId="0" applyNumberFormat="0" applyBorder="0" applyAlignment="0" applyProtection="0"/>
    <xf numFmtId="0" fontId="14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2" borderId="0" applyNumberFormat="0" applyBorder="0" applyAlignment="0" applyProtection="0"/>
    <xf numFmtId="0" fontId="15" fillId="10" borderId="0" applyNumberFormat="0" applyBorder="0" applyAlignment="0" applyProtection="0"/>
    <xf numFmtId="0" fontId="15" fillId="7" borderId="0" applyNumberFormat="0" applyBorder="0" applyAlignment="0" applyProtection="0"/>
    <xf numFmtId="0" fontId="15" fillId="15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19" borderId="3" applyNumberFormat="0" applyAlignment="0" applyProtection="0"/>
    <xf numFmtId="0" fontId="16" fillId="0" borderId="4" applyNumberFormat="0" applyFill="0" applyAlignment="0" applyProtection="0"/>
    <xf numFmtId="0" fontId="3" fillId="8" borderId="5" applyNumberFormat="0" applyFont="0" applyAlignment="0" applyProtection="0"/>
    <xf numFmtId="0" fontId="18" fillId="11" borderId="3" applyNumberFormat="0" applyAlignment="0" applyProtection="0"/>
    <xf numFmtId="167" fontId="13" fillId="0" borderId="0" applyFont="0" applyFill="0" applyBorder="0" applyAlignment="0" applyProtection="0"/>
    <xf numFmtId="0" fontId="19" fillId="20" borderId="0" applyNumberFormat="0" applyBorder="0" applyAlignment="0" applyProtection="0"/>
    <xf numFmtId="0" fontId="20" fillId="11" borderId="0" applyNumberFormat="0" applyBorder="0" applyAlignment="0" applyProtection="0"/>
    <xf numFmtId="0" fontId="21" fillId="10" borderId="0" applyNumberFormat="0" applyBorder="0" applyAlignment="0" applyProtection="0"/>
    <xf numFmtId="0" fontId="22" fillId="19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9" fillId="21" borderId="11" applyNumberFormat="0" applyAlignment="0" applyProtection="0"/>
    <xf numFmtId="44" fontId="3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/>
    <xf numFmtId="0" fontId="34" fillId="26" borderId="0" applyNumberFormat="0" applyBorder="0" applyAlignment="0" applyProtection="0"/>
  </cellStyleXfs>
  <cellXfs count="65">
    <xf numFmtId="0" fontId="0" fillId="0" borderId="0" xfId="0"/>
    <xf numFmtId="164" fontId="2" fillId="0" borderId="2" xfId="1" applyNumberFormat="1" applyFont="1" applyBorder="1" applyAlignment="1" applyProtection="1">
      <alignment horizontal="center" vertical="center" wrapText="1"/>
    </xf>
    <xf numFmtId="164" fontId="6" fillId="0" borderId="0" xfId="3" applyNumberFormat="1" applyFont="1" applyFill="1" applyBorder="1" applyAlignment="1" applyProtection="1">
      <alignment horizontal="left" vertical="center"/>
      <protection locked="0"/>
    </xf>
    <xf numFmtId="164" fontId="4" fillId="0" borderId="0" xfId="3" applyNumberFormat="1" applyFont="1" applyBorder="1" applyAlignment="1" applyProtection="1">
      <alignment horizontal="center" vertical="center"/>
      <protection locked="0"/>
    </xf>
    <xf numFmtId="164" fontId="4" fillId="0" borderId="0" xfId="3" applyNumberFormat="1" applyFont="1" applyFill="1" applyBorder="1" applyAlignment="1">
      <alignment horizontal="center"/>
    </xf>
    <xf numFmtId="164" fontId="6" fillId="0" borderId="0" xfId="3" applyNumberFormat="1" applyFont="1" applyFill="1" applyBorder="1" applyAlignment="1">
      <alignment horizontal="center" vertical="center"/>
    </xf>
    <xf numFmtId="164" fontId="6" fillId="0" borderId="0" xfId="3" applyNumberFormat="1" applyFont="1" applyBorder="1" applyAlignment="1" applyProtection="1">
      <alignment horizontal="center" vertical="center"/>
      <protection locked="0"/>
    </xf>
    <xf numFmtId="165" fontId="6" fillId="0" borderId="0" xfId="3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165" fontId="6" fillId="0" borderId="1" xfId="3" applyNumberFormat="1" applyFont="1" applyFill="1" applyBorder="1" applyAlignment="1" applyProtection="1">
      <alignment horizontal="right" vertical="center"/>
      <protection locked="0"/>
    </xf>
    <xf numFmtId="0" fontId="0" fillId="0" borderId="0" xfId="0" applyBorder="1"/>
    <xf numFmtId="166" fontId="2" fillId="0" borderId="2" xfId="4" applyNumberFormat="1" applyFont="1" applyBorder="1" applyAlignment="1" applyProtection="1">
      <alignment horizontal="center" vertical="center" wrapText="1"/>
    </xf>
    <xf numFmtId="164" fontId="2" fillId="0" borderId="2" xfId="4" applyNumberFormat="1" applyFont="1" applyBorder="1" applyAlignment="1" applyProtection="1">
      <alignment horizontal="center" vertical="center" wrapText="1"/>
    </xf>
    <xf numFmtId="0" fontId="11" fillId="5" borderId="0" xfId="0" applyFont="1" applyFill="1" applyBorder="1" applyAlignment="1">
      <alignment vertical="center"/>
    </xf>
    <xf numFmtId="0" fontId="12" fillId="0" borderId="0" xfId="7"/>
    <xf numFmtId="169" fontId="12" fillId="0" borderId="0" xfId="7" applyNumberFormat="1"/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164" fontId="2" fillId="0" borderId="1" xfId="58" applyNumberFormat="1" applyFont="1" applyBorder="1" applyAlignment="1" applyProtection="1">
      <alignment horizontal="center" vertical="center" wrapText="1"/>
    </xf>
    <xf numFmtId="164" fontId="2" fillId="0" borderId="2" xfId="58" applyNumberFormat="1" applyFont="1" applyBorder="1" applyAlignment="1" applyProtection="1">
      <alignment vertical="center" wrapText="1"/>
    </xf>
    <xf numFmtId="0" fontId="5" fillId="2" borderId="0" xfId="2" applyFont="1" applyFill="1" applyBorder="1" applyAlignment="1" applyProtection="1">
      <alignment horizontal="left" vertical="center"/>
      <protection locked="0"/>
    </xf>
    <xf numFmtId="0" fontId="5" fillId="3" borderId="0" xfId="2" applyFont="1" applyFill="1" applyBorder="1" applyAlignment="1" applyProtection="1">
      <alignment horizontal="center" vertical="center"/>
      <protection locked="0"/>
    </xf>
    <xf numFmtId="0" fontId="6" fillId="0" borderId="0" xfId="59" applyNumberFormat="1" applyFont="1" applyFill="1" applyBorder="1" applyAlignment="1" applyProtection="1">
      <alignment horizontal="center" vertical="center"/>
      <protection locked="0"/>
    </xf>
    <xf numFmtId="164" fontId="6" fillId="0" borderId="0" xfId="59" applyNumberFormat="1" applyFont="1" applyFill="1" applyBorder="1" applyAlignment="1" applyProtection="1">
      <alignment horizontal="left" vertical="center"/>
      <protection locked="0"/>
    </xf>
    <xf numFmtId="164" fontId="30" fillId="23" borderId="0" xfId="59" applyNumberFormat="1" applyFont="1" applyFill="1" applyBorder="1" applyAlignment="1" applyProtection="1">
      <alignment horizontal="left" vertical="top"/>
      <protection locked="0"/>
    </xf>
    <xf numFmtId="164" fontId="31" fillId="23" borderId="0" xfId="59" applyNumberFormat="1" applyFont="1" applyFill="1" applyBorder="1" applyAlignment="1" applyProtection="1">
      <alignment horizontal="center" vertical="center"/>
      <protection locked="0"/>
    </xf>
    <xf numFmtId="0" fontId="32" fillId="23" borderId="0" xfId="59" applyNumberFormat="1" applyFont="1" applyFill="1" applyBorder="1" applyAlignment="1" applyProtection="1">
      <alignment horizontal="center" vertical="center"/>
      <protection locked="0"/>
    </xf>
    <xf numFmtId="164" fontId="32" fillId="23" borderId="0" xfId="59" applyNumberFormat="1" applyFont="1" applyFill="1" applyBorder="1" applyAlignment="1" applyProtection="1">
      <alignment horizontal="left" vertical="center"/>
      <protection locked="0"/>
    </xf>
    <xf numFmtId="164" fontId="33" fillId="4" borderId="0" xfId="59" applyNumberFormat="1" applyFont="1" applyFill="1" applyBorder="1" applyAlignment="1">
      <alignment vertical="top"/>
    </xf>
    <xf numFmtId="164" fontId="7" fillId="0" borderId="0" xfId="59" applyNumberFormat="1" applyFont="1" applyFill="1" applyBorder="1" applyAlignment="1">
      <alignment vertical="top"/>
    </xf>
    <xf numFmtId="0" fontId="3" fillId="24" borderId="0" xfId="2" applyFill="1" applyBorder="1"/>
    <xf numFmtId="0" fontId="9" fillId="0" borderId="1" xfId="5" applyFont="1" applyFill="1" applyBorder="1" applyAlignment="1">
      <alignment horizontal="left" vertical="center"/>
    </xf>
    <xf numFmtId="0" fontId="6" fillId="0" borderId="1" xfId="59" applyNumberFormat="1" applyFont="1" applyFill="1" applyBorder="1" applyAlignment="1" applyProtection="1">
      <alignment horizontal="center" vertical="center"/>
      <protection locked="0"/>
    </xf>
    <xf numFmtId="164" fontId="6" fillId="0" borderId="1" xfId="59" applyNumberFormat="1" applyFont="1" applyFill="1" applyBorder="1" applyAlignment="1" applyProtection="1">
      <alignment horizontal="left" vertical="center"/>
      <protection locked="0"/>
    </xf>
    <xf numFmtId="0" fontId="6" fillId="24" borderId="0" xfId="2" applyFont="1" applyFill="1" applyBorder="1"/>
    <xf numFmtId="0" fontId="9" fillId="0" borderId="1" xfId="61" applyFont="1" applyFill="1" applyBorder="1" applyAlignment="1" applyProtection="1">
      <alignment horizontal="left" vertical="center"/>
      <protection locked="0"/>
    </xf>
    <xf numFmtId="164" fontId="10" fillId="0" borderId="1" xfId="59" applyNumberFormat="1" applyFont="1" applyFill="1" applyBorder="1" applyAlignment="1">
      <alignment horizontal="left" vertical="center"/>
    </xf>
    <xf numFmtId="164" fontId="9" fillId="0" borderId="1" xfId="59" applyNumberFormat="1" applyFont="1" applyFill="1" applyBorder="1" applyAlignment="1">
      <alignment horizontal="left" vertical="center"/>
    </xf>
    <xf numFmtId="164" fontId="9" fillId="3" borderId="1" xfId="59" applyNumberFormat="1" applyFont="1" applyFill="1" applyBorder="1" applyAlignment="1">
      <alignment horizontal="left" vertical="center"/>
    </xf>
    <xf numFmtId="164" fontId="9" fillId="22" borderId="1" xfId="59" applyNumberFormat="1" applyFont="1" applyFill="1" applyBorder="1" applyAlignment="1">
      <alignment horizontal="left" vertical="center"/>
    </xf>
    <xf numFmtId="164" fontId="9" fillId="3" borderId="1" xfId="59" applyNumberFormat="1" applyFont="1" applyFill="1" applyBorder="1" applyAlignment="1">
      <alignment horizontal="left" vertical="center" wrapText="1"/>
    </xf>
    <xf numFmtId="164" fontId="9" fillId="25" borderId="1" xfId="59" applyNumberFormat="1" applyFont="1" applyFill="1" applyBorder="1" applyAlignment="1">
      <alignment horizontal="left" vertical="center"/>
    </xf>
    <xf numFmtId="164" fontId="9" fillId="0" borderId="1" xfId="60" applyNumberFormat="1" applyFont="1" applyBorder="1" applyAlignment="1">
      <alignment horizontal="left" vertical="center"/>
    </xf>
    <xf numFmtId="164" fontId="9" fillId="0" borderId="1" xfId="60" applyNumberFormat="1" applyFont="1" applyFill="1" applyBorder="1" applyAlignment="1">
      <alignment horizontal="left" vertical="center"/>
    </xf>
    <xf numFmtId="164" fontId="10" fillId="0" borderId="1" xfId="60" applyNumberFormat="1" applyFont="1" applyFill="1" applyBorder="1" applyAlignment="1">
      <alignment horizontal="left" vertical="center"/>
    </xf>
    <xf numFmtId="164" fontId="10" fillId="3" borderId="1" xfId="60" applyNumberFormat="1" applyFont="1" applyFill="1" applyBorder="1" applyAlignment="1">
      <alignment horizontal="left" vertical="center"/>
    </xf>
    <xf numFmtId="164" fontId="10" fillId="25" borderId="1" xfId="60" applyNumberFormat="1" applyFont="1" applyFill="1" applyBorder="1" applyAlignment="1">
      <alignment horizontal="left" vertical="center"/>
    </xf>
    <xf numFmtId="164" fontId="9" fillId="0" borderId="1" xfId="60" applyNumberFormat="1" applyFont="1" applyBorder="1" applyAlignment="1" applyProtection="1">
      <alignment horizontal="left" vertical="center"/>
      <protection locked="0"/>
    </xf>
    <xf numFmtId="0" fontId="9" fillId="0" borderId="0" xfId="5" applyFont="1" applyFill="1" applyBorder="1" applyAlignment="1">
      <alignment horizontal="left" vertical="center"/>
    </xf>
    <xf numFmtId="164" fontId="10" fillId="3" borderId="0" xfId="60" applyNumberFormat="1" applyFont="1" applyFill="1" applyBorder="1" applyAlignment="1">
      <alignment horizontal="left" vertical="center"/>
    </xf>
    <xf numFmtId="164" fontId="9" fillId="4" borderId="1" xfId="60" applyNumberFormat="1" applyFont="1" applyFill="1" applyBorder="1" applyAlignment="1">
      <alignment horizontal="left" vertical="center"/>
    </xf>
    <xf numFmtId="164" fontId="9" fillId="0" borderId="0" xfId="59" applyNumberFormat="1" applyFont="1" applyFill="1" applyBorder="1" applyAlignment="1">
      <alignment horizontal="left" vertical="center"/>
    </xf>
    <xf numFmtId="0" fontId="3" fillId="24" borderId="1" xfId="2" applyFill="1" applyBorder="1"/>
    <xf numFmtId="164" fontId="9" fillId="0" borderId="0" xfId="60" applyNumberFormat="1" applyFont="1" applyFill="1" applyBorder="1" applyAlignment="1">
      <alignment horizontal="left" vertical="center"/>
    </xf>
    <xf numFmtId="164" fontId="9" fillId="25" borderId="0" xfId="59" applyNumberFormat="1" applyFont="1" applyFill="1" applyBorder="1" applyAlignment="1">
      <alignment horizontal="left" vertical="center"/>
    </xf>
    <xf numFmtId="164" fontId="9" fillId="0" borderId="0" xfId="59" applyNumberFormat="1" applyFont="1" applyBorder="1" applyAlignment="1" applyProtection="1">
      <alignment horizontal="left" vertical="center"/>
      <protection locked="0"/>
    </xf>
    <xf numFmtId="164" fontId="10" fillId="4" borderId="0" xfId="59" applyNumberFormat="1" applyFont="1" applyFill="1" applyBorder="1" applyAlignment="1">
      <alignment horizontal="left" vertical="center"/>
    </xf>
    <xf numFmtId="164" fontId="9" fillId="3" borderId="0" xfId="59" applyNumberFormat="1" applyFont="1" applyFill="1" applyBorder="1" applyAlignment="1">
      <alignment horizontal="left" vertical="center"/>
    </xf>
    <xf numFmtId="0" fontId="3" fillId="0" borderId="0" xfId="7" applyFont="1"/>
    <xf numFmtId="164" fontId="2" fillId="0" borderId="2" xfId="4" applyNumberFormat="1" applyFont="1" applyBorder="1" applyAlignment="1" applyProtection="1">
      <alignment vertical="center" wrapText="1"/>
    </xf>
    <xf numFmtId="164" fontId="33" fillId="4" borderId="0" xfId="3" applyNumberFormat="1" applyFont="1" applyFill="1" applyBorder="1" applyAlignment="1">
      <alignment vertical="top"/>
    </xf>
    <xf numFmtId="164" fontId="7" fillId="4" borderId="0" xfId="3" applyNumberFormat="1" applyFont="1" applyFill="1" applyBorder="1" applyAlignment="1">
      <alignment vertical="top"/>
    </xf>
    <xf numFmtId="0" fontId="34" fillId="26" borderId="0" xfId="62"/>
    <xf numFmtId="0" fontId="34" fillId="26" borderId="0" xfId="62" applyBorder="1" applyAlignment="1" applyProtection="1">
      <alignment horizontal="center" vertical="center"/>
      <protection locked="0"/>
    </xf>
  </cellXfs>
  <cellStyles count="63">
    <cellStyle name="20 % - Accent1 2" xfId="8"/>
    <cellStyle name="20 % - Accent2 2" xfId="9"/>
    <cellStyle name="20 % - Accent3 2" xfId="10"/>
    <cellStyle name="20 % - Accent4 2" xfId="11"/>
    <cellStyle name="20 % - Accent5 2" xfId="12"/>
    <cellStyle name="20 % - Accent6 2" xfId="13"/>
    <cellStyle name="40 % - Accent1 2" xfId="14"/>
    <cellStyle name="40 % - Accent2 2" xfId="15"/>
    <cellStyle name="40 % - Accent3 2" xfId="16"/>
    <cellStyle name="40 % - Accent4 2" xfId="17"/>
    <cellStyle name="40 % - Accent5 2" xfId="18"/>
    <cellStyle name="40 % - Accent6 2" xfId="19"/>
    <cellStyle name="60 % - Accent1 2" xfId="20"/>
    <cellStyle name="60 % - Accent2 2" xfId="21"/>
    <cellStyle name="60 % - Accent3 2" xfId="22"/>
    <cellStyle name="60 % - Accent4 2" xfId="23"/>
    <cellStyle name="60 % - Accent5 2" xfId="24"/>
    <cellStyle name="60 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Avertissement 2" xfId="32"/>
    <cellStyle name="Calcul 2" xfId="33"/>
    <cellStyle name="Cellule liée 2" xfId="34"/>
    <cellStyle name="Currency 2" xfId="3"/>
    <cellStyle name="Currency 2 2" xfId="59"/>
    <cellStyle name="Entrée 2" xfId="36"/>
    <cellStyle name="Euro" xfId="37"/>
    <cellStyle name="Insatisfaisant" xfId="62" builtinId="27"/>
    <cellStyle name="Insatisfaisant 2" xfId="38"/>
    <cellStyle name="Monétaire" xfId="1" builtinId="4"/>
    <cellStyle name="Monétaire 2" xfId="4"/>
    <cellStyle name="Monétaire 2 2" xfId="57"/>
    <cellStyle name="Monétaire 2 3" xfId="56"/>
    <cellStyle name="Monétaire 2 4" xfId="60"/>
    <cellStyle name="Monétaire 3" xfId="50"/>
    <cellStyle name="Monétaire 4" xfId="58"/>
    <cellStyle name="Neutre 2" xfId="39"/>
    <cellStyle name="Normal" xfId="0" builtinId="0"/>
    <cellStyle name="Normal 2" xfId="2"/>
    <cellStyle name="Normal 2 2" xfId="6"/>
    <cellStyle name="Normal 3" xfId="51"/>
    <cellStyle name="Normal 4" xfId="55"/>
    <cellStyle name="Normal 5" xfId="7"/>
    <cellStyle name="Normal_Liste de matériel INDIA" xfId="61"/>
    <cellStyle name="Note 2" xfId="35"/>
    <cellStyle name="Pourcentage 2" xfId="52"/>
    <cellStyle name="Satisfaisant 2" xfId="40"/>
    <cellStyle name="Sortie 2" xfId="41"/>
    <cellStyle name="Style 1" xfId="5"/>
    <cellStyle name="Style 2" xfId="53"/>
    <cellStyle name="Texte explicatif 2" xfId="42"/>
    <cellStyle name="Titre 2" xfId="43"/>
    <cellStyle name="Titre 1 2" xfId="44"/>
    <cellStyle name="Titre 2 2" xfId="45"/>
    <cellStyle name="Titre 3 2" xfId="46"/>
    <cellStyle name="Titre 4 2" xfId="47"/>
    <cellStyle name="Total 2" xfId="48"/>
    <cellStyle name="Valuta (0)_Cost database_costs breakdown" xfId="54"/>
    <cellStyle name="Vérification 2" xfId="49"/>
  </cellStyles>
  <dxfs count="1414"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numFmt numFmtId="169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-* #,##0\ &quot;€&quot;_-;\-* #,##0\ &quot;€&quot;_-;_-* &quot;-&quot;??\ &quot;€&quot;_-;_-@_-"/>
      <fill>
        <patternFill patternType="solid">
          <fgColor indexed="64"/>
          <bgColor rgb="FFCCFFCC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5" formatCode="#,##0;\-#,##0;\-"/>
    </dxf>
    <dxf>
      <numFmt numFmtId="165" formatCode="#,##0;\-#,##0;\-"/>
    </dxf>
    <dxf>
      <numFmt numFmtId="165" formatCode="#,##0;\-#,##0;\-"/>
    </dxf>
    <dxf>
      <numFmt numFmtId="165" formatCode="#,##0;\-#,##0;\-"/>
    </dxf>
    <dxf>
      <numFmt numFmtId="165" formatCode="#,##0;\-#,##0;\-"/>
    </dxf>
    <dxf>
      <numFmt numFmtId="165" formatCode="#,##0;\-#,##0;\-"/>
    </dxf>
    <dxf>
      <numFmt numFmtId="165" formatCode="#,##0;\-#,##0;\-"/>
    </dxf>
    <dxf>
      <numFmt numFmtId="165" formatCode="#,##0;\-#,##0;\-"/>
    </dxf>
    <dxf>
      <numFmt numFmtId="165" formatCode="#,##0;\-#,##0;\-"/>
    </dxf>
    <dxf>
      <numFmt numFmtId="165" formatCode="#,##0;\-#,##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</dxfs>
  <tableStyles count="2" defaultTableStyle="TableStyleMedium2" defaultPivotStyle="PivotStyleLight16">
    <tableStyle name="Style de tableau 1" pivot="0" count="0"/>
    <tableStyle name="Style de tableau 2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V6" totalsRowShown="0">
  <autoFilter ref="A1:V6"/>
  <tableColumns count="22">
    <tableColumn id="1" name="Poste" totalsRowDxfId="1413"/>
    <tableColumn id="2" name="Code"/>
    <tableColumn id="3" name="Qté"/>
    <tableColumn id="4" name="Nom de la fonction"/>
    <tableColumn id="5" name="hrs3D" totalsRowDxfId="1412"/>
    <tableColumn id="6" name="hrs2d" totalsRowDxfId="1411"/>
    <tableColumn id="7" name="hrs rob" totalsRowDxfId="1410"/>
    <tableColumn id="32" name="hrs doc" totalsRowDxfId="1409"/>
    <tableColumn id="8" name="Total H 3D" totalsRowDxfId="1408"/>
    <tableColumn id="9" name="Total H 2D" totalsRowDxfId="1407"/>
    <tableColumn id="11" name="€ 3D" totalsRowDxfId="1406"/>
    <tableColumn id="12" name="€ 2D" totalsRowDxfId="1405"/>
    <tableColumn id="34" name="€ doc" totalsRowDxfId="1404"/>
    <tableColumn id="14" name="Coût unit."/>
    <tableColumn id="15" name="Qté x Coût" dataDxfId="1403">
      <calculatedColumnFormula>Tableau1[[#This Row],[€ doc]]+#REF!+Tableau1[[#This Row],[€ 2D]]+Tableau1[[#This Row],[€ 3D]]</calculatedColumnFormula>
    </tableColumn>
    <tableColumn id="16" name="Coût spécifique"/>
    <tableColumn id="17" name="Coût Renault"/>
    <tableColumn id="18" name="S1"/>
    <tableColumn id="19" name="S2"/>
    <tableColumn id="20" name="CAPA_x000a_/_x000a_SPE"/>
    <tableColumn id="21" name="Diversité"/>
    <tableColumn id="23" name="Colonne1" totalsRowDxfId="1402" dataCellStyle="Insatisfaisant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72" totalsRowShown="0">
  <autoFilter ref="A1:E72"/>
  <sortState ref="A2:E111">
    <sortCondition ref="A1:A111"/>
  </sortState>
  <tableColumns count="5">
    <tableColumn id="1" name="code" dataDxfId="1401" dataCellStyle="Currency 2 2"/>
    <tableColumn id="2" name="3d"/>
    <tableColumn id="3" name="2d"/>
    <tableColumn id="4" name="autocad"/>
    <tableColumn id="5" name="doc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1:H6" totalsRowShown="0" headerRowCellStyle="Normal 5">
  <autoFilter ref="G1:H6"/>
  <tableColumns count="2">
    <tableColumn id="1" name="Colonne1" dataCellStyle="Normal 5"/>
    <tableColumn id="2" name="CoUT" dataDxfId="1400" dataCellStyle="Normal 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6"/>
  <sheetViews>
    <sheetView tabSelected="1" zoomScale="70" zoomScaleNormal="70" workbookViewId="0">
      <pane xSplit="3" ySplit="1" topLeftCell="D2" activePane="bottomRight" state="frozenSplit"/>
      <selection pane="topRight" activeCell="G1" sqref="G1"/>
      <selection pane="bottomLeft" activeCell="A42" sqref="A42"/>
      <selection pane="bottomRight" activeCell="D19" sqref="D19"/>
    </sheetView>
  </sheetViews>
  <sheetFormatPr baseColWidth="10" defaultColWidth="8.85546875" defaultRowHeight="15" x14ac:dyDescent="0.25"/>
  <cols>
    <col min="1" max="1" width="115.42578125" bestFit="1" customWidth="1"/>
    <col min="2" max="2" width="22.7109375" bestFit="1" customWidth="1"/>
    <col min="3" max="3" width="26.85546875" customWidth="1"/>
    <col min="4" max="4" width="65.42578125" customWidth="1"/>
    <col min="5" max="6" width="13.28515625" hidden="1" customWidth="1"/>
    <col min="7" max="7" width="19.42578125" hidden="1" customWidth="1"/>
    <col min="8" max="8" width="13.28515625" hidden="1" customWidth="1"/>
    <col min="9" max="9" width="19.42578125" bestFit="1" customWidth="1"/>
    <col min="10" max="10" width="14.42578125" customWidth="1"/>
    <col min="11" max="17" width="15.85546875" customWidth="1"/>
    <col min="18" max="21" width="15.85546875" hidden="1" customWidth="1"/>
    <col min="22" max="22" width="21.28515625" style="63" bestFit="1" customWidth="1"/>
  </cols>
  <sheetData>
    <row r="1" spans="1:22" ht="56.25" x14ac:dyDescent="0.25">
      <c r="A1" s="17" t="s">
        <v>0</v>
      </c>
      <c r="B1" s="18" t="s">
        <v>1</v>
      </c>
      <c r="C1" s="19" t="s">
        <v>2</v>
      </c>
      <c r="D1" s="20" t="s">
        <v>3</v>
      </c>
      <c r="E1" s="11" t="s">
        <v>50</v>
      </c>
      <c r="F1" s="11" t="s">
        <v>51</v>
      </c>
      <c r="G1" s="11" t="s">
        <v>52</v>
      </c>
      <c r="H1" s="11" t="s">
        <v>63</v>
      </c>
      <c r="I1" s="12" t="s">
        <v>53</v>
      </c>
      <c r="J1" s="12" t="s">
        <v>54</v>
      </c>
      <c r="K1" s="12" t="s">
        <v>55</v>
      </c>
      <c r="L1" s="12" t="s">
        <v>56</v>
      </c>
      <c r="M1" s="12" t="s">
        <v>69</v>
      </c>
      <c r="N1" s="1" t="s">
        <v>4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63" t="s">
        <v>57</v>
      </c>
    </row>
    <row r="2" spans="1:22" s="8" customFormat="1" ht="18" customHeight="1" x14ac:dyDescent="0.25">
      <c r="A2" s="21" t="s">
        <v>70</v>
      </c>
      <c r="B2" s="22"/>
      <c r="C2" s="23"/>
      <c r="D2" s="24"/>
      <c r="E2" s="12" t="s">
        <v>50</v>
      </c>
      <c r="F2" s="12" t="s">
        <v>51</v>
      </c>
      <c r="G2" s="12" t="s">
        <v>52</v>
      </c>
      <c r="H2" s="12" t="s">
        <v>63</v>
      </c>
      <c r="I2" s="12" t="s">
        <v>53</v>
      </c>
      <c r="J2" s="12" t="s">
        <v>54</v>
      </c>
      <c r="K2" s="60" t="s">
        <v>55</v>
      </c>
      <c r="L2" s="60" t="s">
        <v>56</v>
      </c>
      <c r="M2" s="12"/>
      <c r="N2" s="12"/>
      <c r="O2" s="7" t="e">
        <f>Tableau1[[#This Row],[€ doc]]+#REF!+Tableau1[[#This Row],[€ 2D]]+Tableau1[[#This Row],[€ 3D]]</f>
        <v>#REF!</v>
      </c>
      <c r="P2" s="7"/>
      <c r="Q2" s="7"/>
      <c r="R2" s="2"/>
      <c r="S2" s="2"/>
      <c r="T2" s="2"/>
      <c r="U2" s="3"/>
      <c r="V2" s="64" t="s">
        <v>49</v>
      </c>
    </row>
    <row r="3" spans="1:22" s="8" customFormat="1" ht="15" customHeight="1" x14ac:dyDescent="0.25">
      <c r="A3" s="25" t="s">
        <v>71</v>
      </c>
      <c r="B3" s="26"/>
      <c r="C3" s="27"/>
      <c r="D3" s="28"/>
      <c r="E3" s="7"/>
      <c r="F3" s="7"/>
      <c r="G3" s="7"/>
      <c r="H3" s="7"/>
      <c r="I3" s="7"/>
      <c r="J3" s="7"/>
      <c r="K3" s="7"/>
      <c r="L3" s="9"/>
      <c r="M3" s="7"/>
      <c r="N3" s="7"/>
      <c r="O3" s="7" t="e">
        <f>Tableau1[[#This Row],[€ doc]]+#REF!+Tableau1[[#This Row],[€ 2D]]+Tableau1[[#This Row],[€ 3D]]</f>
        <v>#REF!</v>
      </c>
      <c r="P3" s="7"/>
      <c r="Q3" s="7"/>
      <c r="R3" s="2"/>
      <c r="S3" s="2"/>
      <c r="T3" s="2"/>
      <c r="U3" s="3"/>
      <c r="V3" s="64" t="s">
        <v>49</v>
      </c>
    </row>
    <row r="4" spans="1:22" s="8" customFormat="1" ht="15" customHeight="1" x14ac:dyDescent="0.2">
      <c r="A4" s="29" t="s">
        <v>72</v>
      </c>
      <c r="B4" s="30"/>
      <c r="C4" s="23"/>
      <c r="D4" s="24"/>
      <c r="E4" s="9"/>
      <c r="F4" s="9"/>
      <c r="G4" s="9"/>
      <c r="H4" s="9"/>
      <c r="I4" s="9"/>
      <c r="J4" s="9"/>
      <c r="K4" s="9"/>
      <c r="L4" s="9"/>
      <c r="M4" s="9"/>
      <c r="N4" s="9"/>
      <c r="O4" s="9" t="e">
        <f>Tableau1[[#This Row],[€ doc]]+#REF!+Tableau1[[#This Row],[€ 2D]]+Tableau1[[#This Row],[€ 3D]]</f>
        <v>#REF!</v>
      </c>
      <c r="P4" s="9"/>
      <c r="Q4" s="9"/>
      <c r="R4" s="2"/>
      <c r="S4" s="2"/>
      <c r="T4" s="4"/>
      <c r="U4" s="3"/>
      <c r="V4" s="64" t="s">
        <v>109</v>
      </c>
    </row>
    <row r="5" spans="1:22" s="8" customFormat="1" ht="15" customHeight="1" x14ac:dyDescent="0.2">
      <c r="A5" s="61" t="s">
        <v>72</v>
      </c>
      <c r="B5" s="31" t="s">
        <v>74</v>
      </c>
      <c r="C5" s="23"/>
      <c r="D5" s="24"/>
      <c r="E5" s="9">
        <f>IF(B:B &lt;&gt;"",VLOOKUP(B:B,Tableau2[#All],2,FALSE),"")</f>
        <v>0</v>
      </c>
      <c r="F5" s="9">
        <f>IF(B:B &lt;&gt;"",VLOOKUP(B:B,Tableau2[#All],3,FALSE),"")</f>
        <v>0</v>
      </c>
      <c r="G5" s="9">
        <f>IF(B:B &lt;&gt;"",VLOOKUP(B:B,Tableau2[#All],4,FALSE),"")</f>
        <v>0</v>
      </c>
      <c r="H5" s="9">
        <f>IF(B:B &lt;&gt;"",VLOOKUP(B:B,Tableau2[#All],5,FALSE),"")</f>
        <v>0</v>
      </c>
      <c r="I5" s="9">
        <f>Tableau1[[#This Row],[hrs3D]]*Tableau1[[#This Row],[Qté]]*IF(IFERROR(FIND("Droit",Tableau1[[#This Row],[Colonne1]]),0)&gt;0,0.2,1)</f>
        <v>0</v>
      </c>
      <c r="J5" s="9">
        <f>Tableau1[[#This Row],[hrs2d]]*Tableau1[[#This Row],[Qté]]*IF(IFERROR(FIND("Droit",Tableau1[[#This Row],[Colonne1]]),0)&gt;0,0.2,1)</f>
        <v>0</v>
      </c>
      <c r="K5" s="9">
        <f>Tableau1[[#This Row],[Total H 3D]]*taux_3d</f>
        <v>0</v>
      </c>
      <c r="L5" s="9">
        <f>Tableau1[[#This Row],[Total H 2D]]*taux_2d</f>
        <v>0</v>
      </c>
      <c r="M5" s="9" t="e">
        <f>#REF!*Taux_doc</f>
        <v>#REF!</v>
      </c>
      <c r="N5" s="9"/>
      <c r="O5" s="9" t="e">
        <f>Tableau1[[#This Row],[€ doc]]+#REF!+Tableau1[[#This Row],[€ 2D]]+Tableau1[[#This Row],[€ 3D]]</f>
        <v>#REF!</v>
      </c>
      <c r="P5" s="9"/>
      <c r="Q5" s="9"/>
      <c r="R5" s="2"/>
      <c r="S5" s="2"/>
      <c r="T5" s="4"/>
      <c r="U5" s="3"/>
      <c r="V5" s="64" t="s">
        <v>109</v>
      </c>
    </row>
    <row r="6" spans="1:22" s="8" customFormat="1" ht="15" customHeight="1" x14ac:dyDescent="0.25">
      <c r="A6" s="62" t="s">
        <v>73</v>
      </c>
      <c r="B6" s="32" t="s">
        <v>12</v>
      </c>
      <c r="C6" s="33">
        <v>1</v>
      </c>
      <c r="D6" s="34" t="s">
        <v>13</v>
      </c>
      <c r="E6" s="9">
        <f>IF(B:B &lt;&gt;"",VLOOKUP(B:B,Tableau2[#All],2,FALSE),"")</f>
        <v>0</v>
      </c>
      <c r="F6" s="9">
        <f>IF(B:B &lt;&gt;"",VLOOKUP(B:B,Tableau2[#All],3,FALSE),"")</f>
        <v>0</v>
      </c>
      <c r="G6" s="9">
        <f>IF(B:B &lt;&gt;"",VLOOKUP(B:B,Tableau2[#All],4,FALSE),"")</f>
        <v>0</v>
      </c>
      <c r="H6" s="9">
        <f>IF(B:B &lt;&gt;"",VLOOKUP(B:B,Tableau2[#All],5,FALSE),"")</f>
        <v>0</v>
      </c>
      <c r="I6" s="9">
        <f>Tableau1[[#This Row],[hrs3D]]*Tableau1[[#This Row],[Qté]]*IF(IFERROR(FIND("Droit",Tableau1[[#This Row],[Colonne1]]),0)&gt;0,0.2,1)</f>
        <v>0</v>
      </c>
      <c r="J6" s="9">
        <f>Tableau1[[#This Row],[hrs2d]]*Tableau1[[#This Row],[Qté]]*IF(IFERROR(FIND("Droit",Tableau1[[#This Row],[Colonne1]]),0)&gt;0,0.2,1)</f>
        <v>0</v>
      </c>
      <c r="K6" s="9">
        <f>Tableau1[[#This Row],[Total H 3D]]*taux_3d</f>
        <v>0</v>
      </c>
      <c r="L6" s="9">
        <f>Tableau1[[#This Row],[Total H 2D]]*taux_2d</f>
        <v>0</v>
      </c>
      <c r="M6" s="9" t="e">
        <f>#REF!*Taux_doc</f>
        <v>#REF!</v>
      </c>
      <c r="N6" s="9"/>
      <c r="O6" s="9" t="e">
        <f>Tableau1[[#This Row],[€ doc]]+#REF!+Tableau1[[#This Row],[€ 2D]]+Tableau1[[#This Row],[€ 3D]]</f>
        <v>#REF!</v>
      </c>
      <c r="P6" s="9"/>
      <c r="Q6" s="9"/>
      <c r="R6" s="2"/>
      <c r="S6" s="2"/>
      <c r="T6" s="5" t="s">
        <v>108</v>
      </c>
      <c r="U6" s="6"/>
      <c r="V6" s="64" t="s">
        <v>109</v>
      </c>
    </row>
  </sheetData>
  <conditionalFormatting sqref="T3">
    <cfRule type="cellIs" dxfId="1353" priority="3999" operator="equal">
      <formula>"SPE"</formula>
    </cfRule>
    <cfRule type="cellIs" dxfId="1352" priority="4000" operator="equal">
      <formula>"CAPA"</formula>
    </cfRule>
  </conditionalFormatting>
  <conditionalFormatting sqref="T2">
    <cfRule type="cellIs" dxfId="1069" priority="3639" operator="equal">
      <formula>"SPE"</formula>
    </cfRule>
    <cfRule type="cellIs" dxfId="1068" priority="3640" operator="equal">
      <formula>"CAPA"</formula>
    </cfRule>
  </conditionalFormatting>
  <conditionalFormatting sqref="T6">
    <cfRule type="cellIs" dxfId="1067" priority="3635" operator="equal">
      <formula>"SPE"</formula>
    </cfRule>
    <cfRule type="cellIs" dxfId="1066" priority="3636" operator="equal">
      <formula>"CAPA"</formula>
    </cfRule>
  </conditionalFormatting>
  <conditionalFormatting sqref="T4:T5">
    <cfRule type="cellIs" dxfId="643" priority="1361" operator="equal">
      <formula>"SPE"</formula>
    </cfRule>
    <cfRule type="cellIs" dxfId="642" priority="1362" operator="equal">
      <formula>"CAPA"</formula>
    </cfRule>
  </conditionalFormatting>
  <conditionalFormatting sqref="T1">
    <cfRule type="cellIs" dxfId="1" priority="1" operator="equal">
      <formula>"SPE"</formula>
    </cfRule>
    <cfRule type="cellIs" dxfId="0" priority="2" operator="equal">
      <formula>"CAPA"</formula>
    </cfRule>
  </conditionalFormatting>
  <pageMargins left="0.7" right="0.7" top="0.75" bottom="0.75" header="0.3" footer="0.3"/>
  <pageSetup paperSize="9" scale="37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11"/>
  <sheetViews>
    <sheetView zoomScale="70" zoomScaleNormal="70" workbookViewId="0">
      <selection activeCell="G87" sqref="G87"/>
    </sheetView>
  </sheetViews>
  <sheetFormatPr baseColWidth="10" defaultRowHeight="15" x14ac:dyDescent="0.25"/>
  <cols>
    <col min="1" max="1" width="25.28515625" customWidth="1"/>
    <col min="7" max="7" width="16.85546875" customWidth="1"/>
    <col min="8" max="8" width="19.85546875" customWidth="1"/>
    <col min="10" max="10" width="25.28515625" style="16" customWidth="1"/>
    <col min="11" max="14" width="11.5703125" style="16"/>
  </cols>
  <sheetData>
    <row r="1" spans="1:14" ht="18.75" x14ac:dyDescent="0.25">
      <c r="A1" s="13" t="s">
        <v>58</v>
      </c>
      <c r="B1" t="s">
        <v>59</v>
      </c>
      <c r="C1" t="s">
        <v>60</v>
      </c>
      <c r="D1" t="s">
        <v>61</v>
      </c>
      <c r="E1" t="s">
        <v>62</v>
      </c>
      <c r="G1" s="14" t="s">
        <v>57</v>
      </c>
      <c r="H1" s="59" t="s">
        <v>107</v>
      </c>
      <c r="J1"/>
      <c r="K1"/>
      <c r="L1"/>
      <c r="M1"/>
      <c r="N1"/>
    </row>
    <row r="2" spans="1:14" x14ac:dyDescent="0.25">
      <c r="A2" s="42" t="s">
        <v>29</v>
      </c>
      <c r="B2" s="10">
        <v>25</v>
      </c>
      <c r="C2" s="10">
        <v>12</v>
      </c>
      <c r="D2" s="10">
        <v>0</v>
      </c>
      <c r="E2" s="10">
        <v>1</v>
      </c>
      <c r="G2" s="14" t="s">
        <v>64</v>
      </c>
      <c r="H2" s="14">
        <v>0.2</v>
      </c>
      <c r="J2"/>
      <c r="K2"/>
      <c r="L2"/>
      <c r="M2"/>
      <c r="N2"/>
    </row>
    <row r="3" spans="1:14" x14ac:dyDescent="0.25">
      <c r="A3" s="38" t="s">
        <v>34</v>
      </c>
      <c r="B3" s="16">
        <v>30</v>
      </c>
      <c r="C3" s="16">
        <v>15</v>
      </c>
      <c r="D3" s="16">
        <v>0</v>
      </c>
      <c r="E3" s="16">
        <v>1</v>
      </c>
      <c r="G3" s="14" t="s">
        <v>65</v>
      </c>
      <c r="H3" s="15">
        <v>50</v>
      </c>
      <c r="J3"/>
      <c r="K3"/>
      <c r="L3"/>
      <c r="M3"/>
      <c r="N3"/>
    </row>
    <row r="4" spans="1:14" x14ac:dyDescent="0.25">
      <c r="A4" s="50" t="s">
        <v>93</v>
      </c>
      <c r="B4" s="16">
        <v>40</v>
      </c>
      <c r="C4" s="16">
        <v>20</v>
      </c>
      <c r="D4" s="16">
        <v>0</v>
      </c>
      <c r="E4" s="16">
        <v>2</v>
      </c>
      <c r="G4" s="14" t="s">
        <v>66</v>
      </c>
      <c r="H4" s="15">
        <v>25</v>
      </c>
      <c r="J4"/>
      <c r="K4"/>
      <c r="L4"/>
      <c r="M4"/>
      <c r="N4"/>
    </row>
    <row r="5" spans="1:14" x14ac:dyDescent="0.25">
      <c r="A5" s="45" t="s">
        <v>94</v>
      </c>
      <c r="B5" s="16">
        <v>0</v>
      </c>
      <c r="C5" s="16">
        <v>0</v>
      </c>
      <c r="D5" s="16">
        <v>0</v>
      </c>
      <c r="E5" s="16">
        <v>0</v>
      </c>
      <c r="G5" s="14" t="s">
        <v>67</v>
      </c>
      <c r="H5" s="15">
        <v>65</v>
      </c>
      <c r="J5"/>
      <c r="K5"/>
      <c r="L5"/>
      <c r="M5"/>
      <c r="N5"/>
    </row>
    <row r="6" spans="1:14" x14ac:dyDescent="0.25">
      <c r="A6" s="45" t="s">
        <v>105</v>
      </c>
      <c r="B6" s="16">
        <v>20</v>
      </c>
      <c r="C6" s="16">
        <v>10</v>
      </c>
      <c r="D6" s="16">
        <v>0</v>
      </c>
      <c r="E6" s="16">
        <v>2</v>
      </c>
      <c r="G6" s="14" t="s">
        <v>68</v>
      </c>
      <c r="H6" s="15">
        <v>40</v>
      </c>
      <c r="J6"/>
      <c r="K6"/>
      <c r="L6"/>
      <c r="M6"/>
      <c r="N6"/>
    </row>
    <row r="7" spans="1:14" x14ac:dyDescent="0.25">
      <c r="A7" s="45" t="s">
        <v>95</v>
      </c>
      <c r="B7" s="16">
        <v>12</v>
      </c>
      <c r="C7" s="16">
        <v>6</v>
      </c>
      <c r="D7" s="16">
        <v>0</v>
      </c>
      <c r="E7" s="16">
        <v>0</v>
      </c>
      <c r="J7"/>
      <c r="K7"/>
      <c r="L7"/>
      <c r="M7"/>
      <c r="N7"/>
    </row>
    <row r="8" spans="1:14" x14ac:dyDescent="0.25">
      <c r="A8" s="45" t="s">
        <v>41</v>
      </c>
      <c r="B8" s="16">
        <v>12</v>
      </c>
      <c r="C8" s="16">
        <v>6</v>
      </c>
      <c r="D8" s="16">
        <v>0</v>
      </c>
      <c r="E8" s="16">
        <v>0</v>
      </c>
      <c r="J8"/>
      <c r="K8"/>
      <c r="L8"/>
      <c r="M8"/>
      <c r="N8"/>
    </row>
    <row r="9" spans="1:14" x14ac:dyDescent="0.25">
      <c r="A9" s="46" t="s">
        <v>39</v>
      </c>
      <c r="B9" s="16">
        <v>20</v>
      </c>
      <c r="C9" s="16">
        <v>10</v>
      </c>
      <c r="D9" s="16">
        <v>0</v>
      </c>
      <c r="E9" s="16">
        <v>2</v>
      </c>
      <c r="J9"/>
      <c r="K9"/>
      <c r="L9"/>
      <c r="M9"/>
      <c r="N9"/>
    </row>
    <row r="10" spans="1:14" x14ac:dyDescent="0.25">
      <c r="A10" s="45" t="s">
        <v>40</v>
      </c>
      <c r="B10" s="16">
        <v>0</v>
      </c>
      <c r="C10" s="16">
        <v>0</v>
      </c>
      <c r="D10" s="16">
        <v>0</v>
      </c>
      <c r="E10" s="16">
        <v>0</v>
      </c>
      <c r="J10"/>
      <c r="K10"/>
      <c r="L10"/>
      <c r="M10"/>
      <c r="N10"/>
    </row>
    <row r="11" spans="1:14" x14ac:dyDescent="0.25">
      <c r="A11" s="39" t="s">
        <v>24</v>
      </c>
      <c r="B11" s="16">
        <v>0</v>
      </c>
      <c r="C11" s="16">
        <v>0</v>
      </c>
      <c r="D11" s="16">
        <v>0</v>
      </c>
      <c r="E11" s="16">
        <v>0</v>
      </c>
      <c r="J11"/>
      <c r="K11"/>
      <c r="L11"/>
      <c r="M11"/>
      <c r="N11"/>
    </row>
    <row r="12" spans="1:14" x14ac:dyDescent="0.25">
      <c r="A12" s="44" t="s">
        <v>102</v>
      </c>
      <c r="B12" s="16">
        <v>0</v>
      </c>
      <c r="C12" s="16">
        <v>0</v>
      </c>
      <c r="D12" s="16">
        <v>0</v>
      </c>
      <c r="E12" s="16">
        <v>0</v>
      </c>
      <c r="J12"/>
      <c r="K12"/>
      <c r="L12"/>
      <c r="M12"/>
      <c r="N12"/>
    </row>
    <row r="13" spans="1:14" x14ac:dyDescent="0.25">
      <c r="A13" s="44" t="s">
        <v>35</v>
      </c>
      <c r="B13" s="16">
        <v>8</v>
      </c>
      <c r="C13" s="16">
        <v>6</v>
      </c>
      <c r="D13" s="16">
        <v>0</v>
      </c>
      <c r="E13" s="16">
        <v>0</v>
      </c>
      <c r="J13"/>
      <c r="K13"/>
      <c r="L13"/>
      <c r="M13"/>
      <c r="N13"/>
    </row>
    <row r="14" spans="1:14" x14ac:dyDescent="0.25">
      <c r="A14" s="32" t="s">
        <v>21</v>
      </c>
      <c r="B14" s="16">
        <v>0</v>
      </c>
      <c r="C14" s="16">
        <v>0</v>
      </c>
      <c r="D14" s="16">
        <v>0</v>
      </c>
      <c r="E14" s="16">
        <v>0</v>
      </c>
      <c r="J14"/>
      <c r="K14"/>
      <c r="L14"/>
      <c r="M14"/>
      <c r="N14"/>
    </row>
    <row r="15" spans="1:14" x14ac:dyDescent="0.25">
      <c r="A15" s="39" t="s">
        <v>32</v>
      </c>
      <c r="B15" s="16">
        <v>3</v>
      </c>
      <c r="C15" s="16">
        <v>2</v>
      </c>
      <c r="D15" s="16">
        <v>0</v>
      </c>
      <c r="E15" s="16">
        <v>0</v>
      </c>
      <c r="J15"/>
      <c r="K15"/>
      <c r="L15"/>
      <c r="M15"/>
      <c r="N15"/>
    </row>
    <row r="16" spans="1:14" x14ac:dyDescent="0.25">
      <c r="A16" s="54" t="s">
        <v>36</v>
      </c>
      <c r="B16" s="16">
        <v>3</v>
      </c>
      <c r="C16" s="16">
        <v>2</v>
      </c>
      <c r="D16" s="16">
        <v>0</v>
      </c>
      <c r="E16" s="16">
        <v>0</v>
      </c>
      <c r="J16"/>
      <c r="K16"/>
      <c r="L16"/>
      <c r="M16"/>
      <c r="N16"/>
    </row>
    <row r="17" spans="1:14" x14ac:dyDescent="0.25">
      <c r="A17" s="44" t="s">
        <v>44</v>
      </c>
      <c r="B17" s="16">
        <v>0</v>
      </c>
      <c r="C17" s="16">
        <v>0</v>
      </c>
      <c r="D17" s="16">
        <v>0</v>
      </c>
      <c r="E17" s="16">
        <v>0</v>
      </c>
      <c r="J17"/>
      <c r="K17"/>
      <c r="L17"/>
      <c r="M17"/>
      <c r="N17"/>
    </row>
    <row r="18" spans="1:14" x14ac:dyDescent="0.25">
      <c r="A18" s="51" t="s">
        <v>48</v>
      </c>
      <c r="B18" s="16">
        <v>0</v>
      </c>
      <c r="C18" s="16">
        <v>0</v>
      </c>
      <c r="D18" s="16">
        <v>0</v>
      </c>
      <c r="E18" s="16">
        <v>0</v>
      </c>
      <c r="J18"/>
      <c r="K18"/>
      <c r="L18"/>
      <c r="M18"/>
      <c r="N18"/>
    </row>
    <row r="19" spans="1:14" x14ac:dyDescent="0.25">
      <c r="A19" s="36" t="s">
        <v>18</v>
      </c>
      <c r="B19" s="16">
        <v>0</v>
      </c>
      <c r="C19" s="16">
        <v>0</v>
      </c>
      <c r="D19" s="16">
        <v>0</v>
      </c>
      <c r="E19" s="16">
        <v>0</v>
      </c>
      <c r="J19"/>
      <c r="K19"/>
      <c r="L19"/>
      <c r="M19"/>
      <c r="N19"/>
    </row>
    <row r="20" spans="1:14" x14ac:dyDescent="0.25">
      <c r="A20" s="36" t="s">
        <v>18</v>
      </c>
      <c r="B20" s="16">
        <v>0</v>
      </c>
      <c r="C20" s="16">
        <v>0</v>
      </c>
      <c r="D20" s="16">
        <v>0</v>
      </c>
      <c r="E20" s="16">
        <v>0</v>
      </c>
      <c r="J20"/>
      <c r="K20"/>
      <c r="L20"/>
      <c r="M20"/>
      <c r="N20"/>
    </row>
    <row r="21" spans="1:14" x14ac:dyDescent="0.25">
      <c r="A21" s="49" t="s">
        <v>12</v>
      </c>
      <c r="B21" s="16">
        <v>0</v>
      </c>
      <c r="C21" s="16">
        <v>0</v>
      </c>
      <c r="D21" s="16">
        <v>0</v>
      </c>
      <c r="E21" s="16">
        <v>0</v>
      </c>
      <c r="J21"/>
      <c r="K21"/>
      <c r="L21"/>
      <c r="M21"/>
      <c r="N21"/>
    </row>
    <row r="22" spans="1:14" x14ac:dyDescent="0.25">
      <c r="A22" s="32" t="s">
        <v>22</v>
      </c>
      <c r="B22" s="16">
        <v>0</v>
      </c>
      <c r="C22" s="16">
        <v>0</v>
      </c>
      <c r="D22" s="16">
        <v>0</v>
      </c>
      <c r="E22" s="16">
        <v>0</v>
      </c>
      <c r="J22"/>
      <c r="K22"/>
      <c r="L22"/>
      <c r="M22"/>
      <c r="N22"/>
    </row>
    <row r="23" spans="1:14" x14ac:dyDescent="0.25">
      <c r="A23" s="44" t="s">
        <v>22</v>
      </c>
      <c r="B23" s="16">
        <v>0</v>
      </c>
      <c r="C23" s="16">
        <v>0</v>
      </c>
      <c r="D23" s="16">
        <v>0</v>
      </c>
      <c r="E23" s="16">
        <v>0</v>
      </c>
      <c r="J23"/>
      <c r="K23"/>
      <c r="L23"/>
      <c r="M23"/>
      <c r="N23"/>
    </row>
    <row r="24" spans="1:14" x14ac:dyDescent="0.25">
      <c r="A24" s="37" t="s">
        <v>26</v>
      </c>
      <c r="B24" s="16">
        <v>0</v>
      </c>
      <c r="C24" s="16">
        <v>0</v>
      </c>
      <c r="D24" s="16">
        <v>0</v>
      </c>
      <c r="E24" s="16">
        <v>0.5</v>
      </c>
      <c r="J24"/>
      <c r="K24"/>
      <c r="L24"/>
      <c r="M24"/>
      <c r="N24"/>
    </row>
    <row r="25" spans="1:14" x14ac:dyDescent="0.25">
      <c r="A25" s="32" t="s">
        <v>20</v>
      </c>
      <c r="B25" s="16">
        <v>0</v>
      </c>
      <c r="C25" s="16">
        <v>0</v>
      </c>
      <c r="D25" s="16">
        <v>0</v>
      </c>
      <c r="E25" s="16">
        <v>0</v>
      </c>
      <c r="J25"/>
      <c r="K25"/>
      <c r="L25"/>
      <c r="M25"/>
      <c r="N25"/>
    </row>
    <row r="26" spans="1:14" x14ac:dyDescent="0.25">
      <c r="A26" s="32" t="s">
        <v>104</v>
      </c>
      <c r="B26" s="16">
        <v>0</v>
      </c>
      <c r="C26" s="16">
        <v>0</v>
      </c>
      <c r="D26" s="16">
        <v>0</v>
      </c>
      <c r="E26" s="16">
        <v>0</v>
      </c>
      <c r="J26"/>
      <c r="K26"/>
      <c r="L26"/>
      <c r="M26"/>
      <c r="N26"/>
    </row>
    <row r="27" spans="1:14" x14ac:dyDescent="0.25">
      <c r="A27" s="45" t="s">
        <v>91</v>
      </c>
      <c r="B27" s="16">
        <v>0</v>
      </c>
      <c r="C27" s="16">
        <v>0</v>
      </c>
      <c r="D27" s="16">
        <v>0</v>
      </c>
      <c r="E27" s="16">
        <v>0</v>
      </c>
      <c r="J27"/>
      <c r="K27"/>
      <c r="L27"/>
      <c r="M27"/>
      <c r="N27"/>
    </row>
    <row r="28" spans="1:14" x14ac:dyDescent="0.25">
      <c r="A28" s="32" t="s">
        <v>76</v>
      </c>
      <c r="B28" s="16">
        <v>0</v>
      </c>
      <c r="C28" s="16">
        <v>0</v>
      </c>
      <c r="D28" s="16">
        <v>0</v>
      </c>
      <c r="E28" s="16">
        <v>0</v>
      </c>
      <c r="J28"/>
      <c r="K28"/>
      <c r="L28"/>
      <c r="M28"/>
      <c r="N28"/>
    </row>
    <row r="29" spans="1:14" x14ac:dyDescent="0.25">
      <c r="A29" s="32" t="s">
        <v>16</v>
      </c>
      <c r="B29" s="16">
        <v>0</v>
      </c>
      <c r="C29" s="16">
        <v>0</v>
      </c>
      <c r="D29" s="16">
        <v>0</v>
      </c>
      <c r="E29" s="16">
        <v>0</v>
      </c>
      <c r="J29"/>
      <c r="K29"/>
      <c r="L29"/>
      <c r="M29"/>
      <c r="N29"/>
    </row>
    <row r="30" spans="1:14" x14ac:dyDescent="0.25">
      <c r="A30" s="32" t="s">
        <v>14</v>
      </c>
      <c r="B30" s="16">
        <v>0</v>
      </c>
      <c r="C30" s="16">
        <v>0</v>
      </c>
      <c r="D30" s="16">
        <v>0</v>
      </c>
      <c r="E30" s="16">
        <v>0</v>
      </c>
      <c r="J30"/>
      <c r="K30"/>
      <c r="L30"/>
      <c r="M30"/>
      <c r="N30"/>
    </row>
    <row r="31" spans="1:14" x14ac:dyDescent="0.25">
      <c r="A31" s="49" t="s">
        <v>17</v>
      </c>
      <c r="B31" s="16">
        <v>0</v>
      </c>
      <c r="C31" s="16">
        <v>0</v>
      </c>
      <c r="D31" s="16">
        <v>0</v>
      </c>
      <c r="E31" s="16">
        <v>0</v>
      </c>
      <c r="J31"/>
      <c r="K31"/>
      <c r="L31"/>
      <c r="M31"/>
      <c r="N31"/>
    </row>
    <row r="32" spans="1:14" x14ac:dyDescent="0.25">
      <c r="A32" s="49" t="s">
        <v>23</v>
      </c>
      <c r="B32" s="16">
        <v>0</v>
      </c>
      <c r="C32" s="16">
        <v>0</v>
      </c>
      <c r="D32" s="16">
        <v>0</v>
      </c>
      <c r="E32" s="16">
        <v>0</v>
      </c>
      <c r="J32"/>
      <c r="K32"/>
      <c r="L32"/>
      <c r="M32"/>
      <c r="N32"/>
    </row>
    <row r="33" spans="1:14" x14ac:dyDescent="0.25">
      <c r="A33" s="32" t="s">
        <v>15</v>
      </c>
      <c r="B33" s="16">
        <v>0</v>
      </c>
      <c r="C33" s="16">
        <v>0</v>
      </c>
      <c r="D33" s="16">
        <v>0</v>
      </c>
      <c r="E33" s="16">
        <v>0</v>
      </c>
      <c r="J33"/>
      <c r="K33"/>
      <c r="L33"/>
      <c r="M33"/>
      <c r="N33"/>
    </row>
    <row r="34" spans="1:14" x14ac:dyDescent="0.25">
      <c r="A34" s="42" t="s">
        <v>31</v>
      </c>
      <c r="B34" s="10">
        <v>4</v>
      </c>
      <c r="C34" s="10">
        <v>2</v>
      </c>
      <c r="D34" s="10">
        <v>0</v>
      </c>
      <c r="E34" s="10">
        <v>0</v>
      </c>
      <c r="J34"/>
      <c r="K34"/>
      <c r="L34"/>
      <c r="M34"/>
      <c r="N34"/>
    </row>
    <row r="35" spans="1:14" x14ac:dyDescent="0.25">
      <c r="A35" s="39" t="s">
        <v>81</v>
      </c>
      <c r="B35" s="16">
        <v>0</v>
      </c>
      <c r="C35" s="16">
        <v>0</v>
      </c>
      <c r="D35" s="16">
        <v>15</v>
      </c>
      <c r="E35" s="16">
        <v>0</v>
      </c>
      <c r="J35"/>
      <c r="K35"/>
      <c r="L35"/>
      <c r="M35"/>
      <c r="N35"/>
    </row>
    <row r="36" spans="1:14" x14ac:dyDescent="0.25">
      <c r="A36" s="40" t="s">
        <v>83</v>
      </c>
      <c r="B36" s="16">
        <v>0</v>
      </c>
      <c r="C36" s="16">
        <v>0</v>
      </c>
      <c r="D36" s="16">
        <v>10</v>
      </c>
      <c r="E36" s="16">
        <v>0</v>
      </c>
      <c r="J36"/>
      <c r="K36"/>
      <c r="L36"/>
      <c r="M36"/>
      <c r="N36"/>
    </row>
    <row r="37" spans="1:14" x14ac:dyDescent="0.25">
      <c r="A37" s="40" t="s">
        <v>82</v>
      </c>
      <c r="B37" s="10">
        <v>0</v>
      </c>
      <c r="C37" s="10">
        <v>0</v>
      </c>
      <c r="D37" s="10">
        <v>0</v>
      </c>
      <c r="E37" s="10">
        <v>0</v>
      </c>
      <c r="J37"/>
      <c r="K37"/>
      <c r="L37"/>
      <c r="M37"/>
      <c r="N37"/>
    </row>
    <row r="38" spans="1:14" x14ac:dyDescent="0.25">
      <c r="A38" s="39" t="s">
        <v>27</v>
      </c>
      <c r="B38" s="10">
        <v>10</v>
      </c>
      <c r="C38" s="10">
        <v>5</v>
      </c>
      <c r="D38" s="10">
        <v>0</v>
      </c>
      <c r="E38" s="10">
        <v>1</v>
      </c>
      <c r="J38"/>
      <c r="K38"/>
      <c r="L38"/>
      <c r="M38"/>
      <c r="N38"/>
    </row>
    <row r="39" spans="1:14" x14ac:dyDescent="0.25">
      <c r="A39" s="39" t="s">
        <v>25</v>
      </c>
      <c r="B39" s="16">
        <v>10</v>
      </c>
      <c r="C39" s="16">
        <v>5</v>
      </c>
      <c r="D39" s="16">
        <v>0</v>
      </c>
      <c r="E39" s="16">
        <v>0</v>
      </c>
      <c r="J39"/>
      <c r="K39"/>
      <c r="L39"/>
      <c r="M39"/>
      <c r="N39"/>
    </row>
    <row r="40" spans="1:14" x14ac:dyDescent="0.25">
      <c r="A40" s="32" t="s">
        <v>77</v>
      </c>
      <c r="B40" s="16">
        <v>0</v>
      </c>
      <c r="C40" s="16">
        <v>0</v>
      </c>
      <c r="D40" s="16">
        <v>2</v>
      </c>
      <c r="E40" s="16">
        <v>0</v>
      </c>
      <c r="J40"/>
      <c r="K40"/>
      <c r="L40"/>
      <c r="M40"/>
      <c r="N40"/>
    </row>
    <row r="41" spans="1:14" x14ac:dyDescent="0.25">
      <c r="A41" s="52" t="s">
        <v>33</v>
      </c>
      <c r="B41" s="16">
        <v>1</v>
      </c>
      <c r="C41" s="16">
        <v>0</v>
      </c>
      <c r="D41" s="16">
        <v>0</v>
      </c>
      <c r="E41" s="16">
        <v>0</v>
      </c>
      <c r="J41"/>
      <c r="K41"/>
      <c r="L41"/>
      <c r="M41"/>
      <c r="N41"/>
    </row>
    <row r="42" spans="1:14" x14ac:dyDescent="0.25">
      <c r="A42" s="57" t="s">
        <v>80</v>
      </c>
      <c r="B42" s="16">
        <v>2</v>
      </c>
      <c r="C42" s="16">
        <v>1</v>
      </c>
      <c r="D42" s="16">
        <v>2</v>
      </c>
      <c r="E42" s="16"/>
      <c r="J42"/>
      <c r="K42"/>
      <c r="L42"/>
      <c r="M42"/>
      <c r="N42"/>
    </row>
    <row r="43" spans="1:14" x14ac:dyDescent="0.25">
      <c r="A43" s="39" t="s">
        <v>97</v>
      </c>
      <c r="B43" s="16">
        <v>0</v>
      </c>
      <c r="C43" s="16">
        <v>1</v>
      </c>
      <c r="D43" s="16">
        <v>0</v>
      </c>
      <c r="E43" s="16">
        <v>0</v>
      </c>
      <c r="J43"/>
      <c r="K43"/>
      <c r="L43"/>
      <c r="M43"/>
      <c r="N43"/>
    </row>
    <row r="44" spans="1:14" x14ac:dyDescent="0.25">
      <c r="A44" s="39" t="s">
        <v>96</v>
      </c>
      <c r="B44" s="16">
        <v>0</v>
      </c>
      <c r="C44" s="16">
        <v>1</v>
      </c>
      <c r="D44" s="16">
        <v>0</v>
      </c>
      <c r="E44" s="16">
        <v>0</v>
      </c>
      <c r="J44"/>
      <c r="K44"/>
      <c r="L44"/>
      <c r="M44"/>
      <c r="N44"/>
    </row>
    <row r="45" spans="1:14" x14ac:dyDescent="0.25">
      <c r="A45" s="45" t="s">
        <v>106</v>
      </c>
      <c r="B45" s="16">
        <v>0</v>
      </c>
      <c r="C45" s="16">
        <v>1</v>
      </c>
      <c r="D45" s="16">
        <v>0</v>
      </c>
      <c r="E45" s="16">
        <v>0</v>
      </c>
      <c r="J45"/>
      <c r="K45"/>
      <c r="L45"/>
      <c r="M45"/>
      <c r="N45"/>
    </row>
    <row r="46" spans="1:14" x14ac:dyDescent="0.25">
      <c r="A46" s="38" t="s">
        <v>89</v>
      </c>
      <c r="B46" s="16">
        <v>6</v>
      </c>
      <c r="C46" s="16">
        <v>4</v>
      </c>
      <c r="D46" s="16">
        <v>0</v>
      </c>
      <c r="E46" s="16">
        <v>0</v>
      </c>
      <c r="J46"/>
      <c r="K46"/>
      <c r="L46"/>
      <c r="M46"/>
      <c r="N46"/>
    </row>
    <row r="47" spans="1:14" x14ac:dyDescent="0.25">
      <c r="A47" s="41" t="s">
        <v>87</v>
      </c>
      <c r="B47" s="16">
        <v>0</v>
      </c>
      <c r="C47" s="16">
        <v>0</v>
      </c>
      <c r="D47" s="16">
        <v>0</v>
      </c>
      <c r="E47" s="16">
        <v>0</v>
      </c>
      <c r="J47"/>
      <c r="K47"/>
      <c r="L47"/>
      <c r="M47"/>
      <c r="N47"/>
    </row>
    <row r="48" spans="1:14" x14ac:dyDescent="0.25">
      <c r="A48" s="45" t="s">
        <v>47</v>
      </c>
      <c r="B48" s="16">
        <v>0</v>
      </c>
      <c r="C48" s="16">
        <v>0</v>
      </c>
      <c r="D48" s="16">
        <v>0</v>
      </c>
      <c r="E48" s="16">
        <v>0</v>
      </c>
      <c r="J48"/>
      <c r="K48"/>
      <c r="L48"/>
      <c r="M48"/>
      <c r="N48"/>
    </row>
    <row r="49" spans="1:14" x14ac:dyDescent="0.25">
      <c r="A49" s="45" t="s">
        <v>43</v>
      </c>
      <c r="B49" s="16">
        <v>0</v>
      </c>
      <c r="C49" s="16">
        <v>0</v>
      </c>
      <c r="D49" s="16">
        <v>0</v>
      </c>
      <c r="E49" s="16">
        <v>0</v>
      </c>
      <c r="J49"/>
      <c r="K49"/>
      <c r="L49"/>
      <c r="M49"/>
      <c r="N49"/>
    </row>
    <row r="50" spans="1:14" x14ac:dyDescent="0.25">
      <c r="A50" s="58" t="s">
        <v>85</v>
      </c>
      <c r="B50" s="16">
        <v>1</v>
      </c>
      <c r="C50" s="16">
        <v>0</v>
      </c>
      <c r="D50" s="16">
        <v>0</v>
      </c>
      <c r="E50" s="16">
        <v>0</v>
      </c>
      <c r="J50"/>
      <c r="K50"/>
      <c r="L50"/>
      <c r="M50"/>
      <c r="N50"/>
    </row>
    <row r="51" spans="1:14" x14ac:dyDescent="0.25">
      <c r="A51" s="52" t="s">
        <v>84</v>
      </c>
      <c r="B51" s="16">
        <v>0</v>
      </c>
      <c r="C51" s="16">
        <v>0</v>
      </c>
      <c r="D51" s="16">
        <v>0</v>
      </c>
      <c r="E51" s="16">
        <v>0</v>
      </c>
      <c r="J51"/>
      <c r="K51"/>
      <c r="L51"/>
      <c r="M51"/>
      <c r="N51"/>
    </row>
    <row r="52" spans="1:14" x14ac:dyDescent="0.25">
      <c r="A52" s="53" t="s">
        <v>74</v>
      </c>
      <c r="B52" s="16">
        <v>0</v>
      </c>
      <c r="C52" s="16">
        <v>0</v>
      </c>
      <c r="D52" s="16">
        <v>0</v>
      </c>
      <c r="E52" s="16">
        <v>0</v>
      </c>
      <c r="J52"/>
      <c r="K52"/>
      <c r="L52"/>
      <c r="M52"/>
      <c r="N52"/>
    </row>
    <row r="53" spans="1:14" x14ac:dyDescent="0.25">
      <c r="A53" s="35" t="s">
        <v>75</v>
      </c>
      <c r="B53" s="16">
        <v>0</v>
      </c>
      <c r="C53" s="16">
        <v>0</v>
      </c>
      <c r="D53" s="16">
        <v>0</v>
      </c>
      <c r="E53" s="16">
        <v>0</v>
      </c>
      <c r="J53"/>
      <c r="K53"/>
      <c r="L53"/>
      <c r="M53"/>
      <c r="N53"/>
    </row>
    <row r="54" spans="1:14" x14ac:dyDescent="0.25">
      <c r="A54" s="35" t="s">
        <v>78</v>
      </c>
      <c r="B54" s="16">
        <v>0</v>
      </c>
      <c r="C54" s="16">
        <v>0</v>
      </c>
      <c r="D54" s="16">
        <v>0</v>
      </c>
      <c r="E54" s="16">
        <v>0</v>
      </c>
      <c r="J54"/>
      <c r="K54"/>
      <c r="L54"/>
      <c r="M54"/>
      <c r="N54"/>
    </row>
    <row r="55" spans="1:14" x14ac:dyDescent="0.25">
      <c r="A55" s="35" t="s">
        <v>79</v>
      </c>
      <c r="B55" s="16">
        <v>0</v>
      </c>
      <c r="C55" s="16">
        <v>0</v>
      </c>
      <c r="D55" s="16">
        <v>0</v>
      </c>
      <c r="E55" s="16">
        <v>0</v>
      </c>
      <c r="J55"/>
      <c r="K55"/>
      <c r="L55"/>
      <c r="M55"/>
      <c r="N55"/>
    </row>
    <row r="56" spans="1:14" x14ac:dyDescent="0.25">
      <c r="A56" s="54" t="s">
        <v>38</v>
      </c>
      <c r="B56" s="16">
        <v>4</v>
      </c>
      <c r="C56" s="16">
        <v>5</v>
      </c>
      <c r="D56" s="16">
        <v>0</v>
      </c>
      <c r="E56" s="16">
        <v>0</v>
      </c>
      <c r="J56"/>
      <c r="K56"/>
      <c r="L56"/>
      <c r="M56"/>
      <c r="N56"/>
    </row>
    <row r="57" spans="1:14" x14ac:dyDescent="0.25">
      <c r="A57" s="56" t="s">
        <v>90</v>
      </c>
      <c r="B57" s="16">
        <v>4</v>
      </c>
      <c r="C57" s="16">
        <v>5</v>
      </c>
      <c r="D57" s="16">
        <v>0</v>
      </c>
      <c r="E57" s="16">
        <v>0</v>
      </c>
      <c r="J57"/>
      <c r="K57"/>
      <c r="L57"/>
      <c r="M57"/>
      <c r="N57"/>
    </row>
    <row r="58" spans="1:14" x14ac:dyDescent="0.25">
      <c r="A58" s="52" t="s">
        <v>98</v>
      </c>
      <c r="B58" s="10">
        <v>15</v>
      </c>
      <c r="C58" s="10">
        <v>10</v>
      </c>
      <c r="D58" s="10"/>
      <c r="E58" s="10">
        <v>0.5</v>
      </c>
      <c r="J58"/>
      <c r="K58"/>
      <c r="L58"/>
      <c r="M58"/>
      <c r="N58"/>
    </row>
    <row r="59" spans="1:14" x14ac:dyDescent="0.25">
      <c r="A59" s="55" t="s">
        <v>88</v>
      </c>
      <c r="B59" s="10">
        <v>15</v>
      </c>
      <c r="C59" s="10">
        <v>10</v>
      </c>
      <c r="D59" s="10"/>
      <c r="E59" s="10">
        <v>0.5</v>
      </c>
      <c r="J59"/>
      <c r="K59"/>
      <c r="L59"/>
      <c r="M59"/>
      <c r="N59"/>
    </row>
    <row r="60" spans="1:14" x14ac:dyDescent="0.25">
      <c r="A60" s="47" t="s">
        <v>42</v>
      </c>
      <c r="B60" s="16">
        <v>20</v>
      </c>
      <c r="C60" s="16">
        <v>15</v>
      </c>
      <c r="D60" s="16"/>
      <c r="E60" s="16">
        <v>0.5</v>
      </c>
      <c r="J60"/>
      <c r="K60"/>
      <c r="L60"/>
      <c r="M60"/>
      <c r="N60"/>
    </row>
    <row r="61" spans="1:14" x14ac:dyDescent="0.25">
      <c r="A61" s="48" t="s">
        <v>101</v>
      </c>
      <c r="B61" s="16">
        <v>4</v>
      </c>
      <c r="C61" s="16">
        <v>5</v>
      </c>
      <c r="D61" s="16">
        <v>0</v>
      </c>
      <c r="E61" s="16">
        <v>0</v>
      </c>
      <c r="J61"/>
      <c r="K61"/>
      <c r="L61"/>
      <c r="M61"/>
      <c r="N61"/>
    </row>
    <row r="62" spans="1:14" x14ac:dyDescent="0.25">
      <c r="A62" s="44" t="s">
        <v>45</v>
      </c>
      <c r="B62" s="16">
        <v>4</v>
      </c>
      <c r="C62" s="16">
        <v>5</v>
      </c>
      <c r="D62" s="16">
        <v>0</v>
      </c>
      <c r="E62" s="16">
        <v>0</v>
      </c>
      <c r="J62"/>
      <c r="K62"/>
      <c r="L62"/>
      <c r="M62"/>
      <c r="N62"/>
    </row>
    <row r="63" spans="1:14" x14ac:dyDescent="0.25">
      <c r="A63" s="40" t="s">
        <v>99</v>
      </c>
      <c r="B63" s="16"/>
      <c r="C63" s="16"/>
      <c r="D63" s="16"/>
      <c r="E63" s="16"/>
      <c r="J63"/>
      <c r="K63"/>
      <c r="L63"/>
      <c r="M63"/>
      <c r="N63"/>
    </row>
    <row r="64" spans="1:14" x14ac:dyDescent="0.25">
      <c r="A64" s="39" t="s">
        <v>100</v>
      </c>
      <c r="B64" s="16">
        <v>12</v>
      </c>
      <c r="C64" s="16">
        <v>8</v>
      </c>
      <c r="D64" s="16">
        <v>0</v>
      </c>
      <c r="E64" s="16">
        <v>0</v>
      </c>
      <c r="J64"/>
      <c r="K64"/>
      <c r="L64"/>
      <c r="M64"/>
      <c r="N64"/>
    </row>
    <row r="65" spans="1:14" x14ac:dyDescent="0.25">
      <c r="A65" s="43" t="s">
        <v>92</v>
      </c>
      <c r="B65" s="16">
        <v>30</v>
      </c>
      <c r="C65" s="16">
        <v>12</v>
      </c>
      <c r="D65" s="16">
        <v>0</v>
      </c>
      <c r="E65" s="16">
        <v>0</v>
      </c>
      <c r="J65"/>
      <c r="K65"/>
      <c r="L65"/>
      <c r="M65"/>
      <c r="N65"/>
    </row>
    <row r="66" spans="1:14" x14ac:dyDescent="0.25">
      <c r="A66" s="43" t="s">
        <v>46</v>
      </c>
      <c r="B66" s="16">
        <v>4</v>
      </c>
      <c r="C66" s="16">
        <v>3</v>
      </c>
      <c r="D66" s="16">
        <v>0</v>
      </c>
      <c r="E66" s="16">
        <v>0</v>
      </c>
      <c r="J66"/>
      <c r="K66"/>
      <c r="L66"/>
      <c r="M66"/>
      <c r="N66"/>
    </row>
    <row r="67" spans="1:14" x14ac:dyDescent="0.25">
      <c r="A67" s="42" t="s">
        <v>30</v>
      </c>
      <c r="B67" s="10">
        <v>5</v>
      </c>
      <c r="C67" s="10">
        <v>3</v>
      </c>
      <c r="D67" s="10">
        <v>0</v>
      </c>
      <c r="E67" s="10">
        <v>0</v>
      </c>
      <c r="J67"/>
      <c r="K67"/>
      <c r="L67"/>
      <c r="M67"/>
      <c r="N67"/>
    </row>
    <row r="68" spans="1:14" x14ac:dyDescent="0.25">
      <c r="A68" s="42" t="s">
        <v>28</v>
      </c>
      <c r="B68" s="16">
        <v>2</v>
      </c>
      <c r="C68" s="16">
        <v>1</v>
      </c>
      <c r="D68" s="16">
        <v>0</v>
      </c>
      <c r="E68" s="16">
        <v>0</v>
      </c>
      <c r="J68"/>
      <c r="K68"/>
      <c r="L68"/>
      <c r="M68"/>
      <c r="N68"/>
    </row>
    <row r="69" spans="1:14" x14ac:dyDescent="0.25">
      <c r="A69" s="41" t="s">
        <v>86</v>
      </c>
      <c r="B69" s="16">
        <v>0</v>
      </c>
      <c r="C69" s="16">
        <v>0</v>
      </c>
      <c r="D69" s="16">
        <v>0</v>
      </c>
      <c r="E69" s="16">
        <v>0</v>
      </c>
      <c r="J69"/>
      <c r="K69"/>
      <c r="L69"/>
      <c r="M69"/>
      <c r="N69"/>
    </row>
    <row r="70" spans="1:14" x14ac:dyDescent="0.25">
      <c r="A70" s="45" t="s">
        <v>103</v>
      </c>
      <c r="B70" s="16">
        <v>3</v>
      </c>
      <c r="C70" s="16">
        <v>2</v>
      </c>
      <c r="D70" s="16">
        <v>0</v>
      </c>
      <c r="E70" s="16">
        <v>0</v>
      </c>
      <c r="J70"/>
      <c r="K70"/>
      <c r="L70"/>
      <c r="M70"/>
      <c r="N70"/>
    </row>
    <row r="71" spans="1:14" x14ac:dyDescent="0.25">
      <c r="A71" s="32" t="s">
        <v>19</v>
      </c>
      <c r="B71" s="16">
        <v>2</v>
      </c>
      <c r="C71" s="16">
        <v>1</v>
      </c>
      <c r="D71" s="16">
        <v>0</v>
      </c>
      <c r="E71" s="16">
        <v>0</v>
      </c>
      <c r="J71"/>
      <c r="K71"/>
      <c r="L71"/>
      <c r="M71"/>
      <c r="N71"/>
    </row>
    <row r="72" spans="1:14" x14ac:dyDescent="0.25">
      <c r="A72" s="44" t="s">
        <v>37</v>
      </c>
      <c r="B72" s="16">
        <v>0</v>
      </c>
      <c r="C72" s="16">
        <v>0</v>
      </c>
      <c r="D72" s="16">
        <v>30</v>
      </c>
      <c r="E72" s="16">
        <v>0</v>
      </c>
      <c r="J72"/>
      <c r="K72"/>
      <c r="L72"/>
      <c r="M72"/>
      <c r="N72"/>
    </row>
    <row r="73" spans="1:14" x14ac:dyDescent="0.25">
      <c r="J73"/>
      <c r="K73"/>
      <c r="L73"/>
      <c r="M73"/>
      <c r="N73"/>
    </row>
    <row r="74" spans="1:14" x14ac:dyDescent="0.25">
      <c r="J74"/>
      <c r="K74"/>
      <c r="L74"/>
      <c r="M74"/>
      <c r="N74"/>
    </row>
    <row r="75" spans="1:14" x14ac:dyDescent="0.25">
      <c r="J75"/>
      <c r="K75"/>
      <c r="L75"/>
      <c r="M75"/>
      <c r="N75"/>
    </row>
    <row r="76" spans="1:14" x14ac:dyDescent="0.25">
      <c r="J76"/>
      <c r="K76"/>
      <c r="L76"/>
      <c r="M76"/>
      <c r="N76"/>
    </row>
    <row r="77" spans="1:14" x14ac:dyDescent="0.25">
      <c r="J77"/>
      <c r="K77"/>
      <c r="L77"/>
      <c r="M77"/>
      <c r="N77"/>
    </row>
    <row r="78" spans="1:14" x14ac:dyDescent="0.25">
      <c r="J78"/>
      <c r="K78"/>
      <c r="L78"/>
      <c r="M78"/>
      <c r="N78"/>
    </row>
    <row r="79" spans="1:14" x14ac:dyDescent="0.25">
      <c r="J79"/>
      <c r="K79"/>
      <c r="L79"/>
      <c r="M79"/>
      <c r="N79"/>
    </row>
    <row r="80" spans="1:14" x14ac:dyDescent="0.25">
      <c r="J80"/>
      <c r="K80"/>
      <c r="L80"/>
      <c r="M80"/>
      <c r="N80"/>
    </row>
    <row r="81" spans="10:14" x14ac:dyDescent="0.25">
      <c r="J81"/>
      <c r="K81"/>
      <c r="L81"/>
      <c r="M81"/>
      <c r="N81"/>
    </row>
    <row r="82" spans="10:14" x14ac:dyDescent="0.25">
      <c r="J82"/>
      <c r="K82"/>
      <c r="L82"/>
      <c r="M82"/>
      <c r="N82"/>
    </row>
    <row r="83" spans="10:14" x14ac:dyDescent="0.25">
      <c r="J83"/>
      <c r="K83"/>
      <c r="L83"/>
      <c r="M83"/>
      <c r="N83"/>
    </row>
    <row r="84" spans="10:14" x14ac:dyDescent="0.25">
      <c r="J84"/>
      <c r="K84"/>
      <c r="L84"/>
      <c r="M84"/>
      <c r="N84"/>
    </row>
    <row r="85" spans="10:14" x14ac:dyDescent="0.25">
      <c r="J85"/>
      <c r="K85"/>
      <c r="L85"/>
      <c r="M85"/>
      <c r="N85"/>
    </row>
    <row r="86" spans="10:14" x14ac:dyDescent="0.25">
      <c r="J86"/>
      <c r="K86"/>
      <c r="L86"/>
      <c r="M86"/>
      <c r="N86"/>
    </row>
    <row r="87" spans="10:14" x14ac:dyDescent="0.25">
      <c r="J87"/>
      <c r="K87"/>
      <c r="L87"/>
      <c r="M87"/>
      <c r="N87"/>
    </row>
    <row r="88" spans="10:14" x14ac:dyDescent="0.25">
      <c r="J88"/>
      <c r="K88"/>
      <c r="L88"/>
      <c r="M88"/>
      <c r="N88"/>
    </row>
    <row r="89" spans="10:14" x14ac:dyDescent="0.25">
      <c r="J89"/>
      <c r="K89"/>
      <c r="L89"/>
      <c r="M89"/>
      <c r="N89"/>
    </row>
    <row r="90" spans="10:14" x14ac:dyDescent="0.25">
      <c r="J90"/>
      <c r="K90"/>
      <c r="L90"/>
      <c r="M90"/>
      <c r="N90"/>
    </row>
    <row r="91" spans="10:14" x14ac:dyDescent="0.25">
      <c r="J91"/>
      <c r="K91"/>
      <c r="L91"/>
      <c r="M91"/>
      <c r="N91"/>
    </row>
    <row r="92" spans="10:14" x14ac:dyDescent="0.25">
      <c r="J92"/>
      <c r="K92"/>
      <c r="L92"/>
      <c r="M92"/>
      <c r="N92"/>
    </row>
    <row r="93" spans="10:14" x14ac:dyDescent="0.25">
      <c r="J93"/>
      <c r="K93"/>
      <c r="L93"/>
      <c r="M93"/>
      <c r="N93"/>
    </row>
    <row r="94" spans="10:14" x14ac:dyDescent="0.25">
      <c r="J94"/>
      <c r="K94"/>
      <c r="L94"/>
      <c r="M94"/>
      <c r="N94"/>
    </row>
    <row r="95" spans="10:14" x14ac:dyDescent="0.25">
      <c r="J95"/>
      <c r="K95"/>
      <c r="L95"/>
      <c r="M95"/>
      <c r="N95"/>
    </row>
    <row r="96" spans="10:14" x14ac:dyDescent="0.25">
      <c r="J96"/>
      <c r="K96"/>
      <c r="L96"/>
      <c r="M96"/>
      <c r="N96"/>
    </row>
    <row r="97" spans="10:14" x14ac:dyDescent="0.25">
      <c r="J97"/>
      <c r="K97"/>
      <c r="L97"/>
      <c r="M97"/>
      <c r="N97"/>
    </row>
    <row r="98" spans="10:14" x14ac:dyDescent="0.25">
      <c r="J98"/>
      <c r="K98"/>
      <c r="L98"/>
      <c r="M98"/>
      <c r="N98"/>
    </row>
    <row r="99" spans="10:14" x14ac:dyDescent="0.25">
      <c r="J99"/>
      <c r="K99"/>
      <c r="L99"/>
      <c r="M99"/>
      <c r="N99"/>
    </row>
    <row r="100" spans="10:14" x14ac:dyDescent="0.25">
      <c r="J100"/>
      <c r="K100"/>
      <c r="L100"/>
      <c r="M100"/>
      <c r="N100"/>
    </row>
    <row r="101" spans="10:14" x14ac:dyDescent="0.25">
      <c r="J101"/>
      <c r="K101"/>
      <c r="L101"/>
      <c r="M101"/>
      <c r="N101"/>
    </row>
    <row r="102" spans="10:14" x14ac:dyDescent="0.25">
      <c r="J102"/>
      <c r="K102"/>
      <c r="L102"/>
      <c r="M102"/>
      <c r="N102"/>
    </row>
    <row r="103" spans="10:14" x14ac:dyDescent="0.25">
      <c r="J103"/>
      <c r="K103"/>
      <c r="L103"/>
      <c r="M103"/>
      <c r="N103"/>
    </row>
    <row r="104" spans="10:14" x14ac:dyDescent="0.25">
      <c r="J104"/>
      <c r="K104"/>
      <c r="L104"/>
      <c r="M104"/>
      <c r="N104"/>
    </row>
    <row r="105" spans="10:14" x14ac:dyDescent="0.25">
      <c r="J105"/>
      <c r="K105"/>
      <c r="L105"/>
      <c r="M105"/>
      <c r="N105"/>
    </row>
    <row r="106" spans="10:14" x14ac:dyDescent="0.25">
      <c r="J106"/>
      <c r="K106"/>
      <c r="L106"/>
      <c r="M106"/>
      <c r="N106"/>
    </row>
    <row r="107" spans="10:14" x14ac:dyDescent="0.25">
      <c r="J107"/>
      <c r="K107"/>
      <c r="L107"/>
      <c r="M107"/>
      <c r="N107"/>
    </row>
    <row r="108" spans="10:14" x14ac:dyDescent="0.25">
      <c r="J108"/>
      <c r="K108"/>
      <c r="L108"/>
      <c r="M108"/>
      <c r="N108"/>
    </row>
    <row r="109" spans="10:14" x14ac:dyDescent="0.25">
      <c r="J109"/>
      <c r="K109"/>
      <c r="L109"/>
      <c r="M109"/>
      <c r="N109"/>
    </row>
    <row r="110" spans="10:14" x14ac:dyDescent="0.25">
      <c r="J110"/>
      <c r="K110"/>
      <c r="L110"/>
      <c r="M110"/>
      <c r="N110"/>
    </row>
    <row r="111" spans="10:14" x14ac:dyDescent="0.25">
      <c r="J111"/>
      <c r="K111"/>
      <c r="L111"/>
      <c r="M111"/>
      <c r="N11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nomenclature</vt:lpstr>
      <vt:lpstr>base</vt:lpstr>
      <vt:lpstr>nomenclature!taux_2d</vt:lpstr>
      <vt:lpstr>nomenclature!taux_3d</vt:lpstr>
      <vt:lpstr>nomenclature!Taux_doc</vt:lpstr>
      <vt:lpstr>nomenclature!Taux_rob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Berard</dc:creator>
  <cp:lastModifiedBy>Micot, Nicolas            UTC CCS</cp:lastModifiedBy>
  <cp:lastPrinted>2018-05-03T13:00:44Z</cp:lastPrinted>
  <dcterms:created xsi:type="dcterms:W3CDTF">2018-05-03T12:44:05Z</dcterms:created>
  <dcterms:modified xsi:type="dcterms:W3CDTF">2018-06-22T06:54:37Z</dcterms:modified>
</cp:coreProperties>
</file>