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235" yWindow="-105" windowWidth="14115" windowHeight="12570" tabRatio="798"/>
  </bookViews>
  <sheets>
    <sheet name="Feuillet1" sheetId="8" r:id="rId1"/>
    <sheet name="Facturation " sheetId="3" r:id="rId2"/>
  </sheets>
  <calcPr calcId="145621"/>
</workbook>
</file>

<file path=xl/calcChain.xml><?xml version="1.0" encoding="utf-8"?>
<calcChain xmlns="http://schemas.openxmlformats.org/spreadsheetml/2006/main">
  <c r="L15" i="8" l="1"/>
  <c r="I15" i="8"/>
  <c r="M5" i="8" l="1"/>
  <c r="J28" i="8" l="1"/>
  <c r="U15" i="8"/>
  <c r="T15" i="8"/>
  <c r="R15" i="8"/>
  <c r="F15" i="8"/>
  <c r="E15" i="8"/>
  <c r="M13" i="8"/>
  <c r="G13" i="8"/>
  <c r="G26" i="8" s="1"/>
  <c r="M12" i="8"/>
  <c r="G12" i="8"/>
  <c r="G25" i="8" s="1"/>
  <c r="M11" i="8"/>
  <c r="O11" i="8" s="1"/>
  <c r="P11" i="8" s="1"/>
  <c r="M24" i="8" s="1"/>
  <c r="G11" i="8"/>
  <c r="G24" i="8" s="1"/>
  <c r="M10" i="8"/>
  <c r="G10" i="8"/>
  <c r="G23" i="8" s="1"/>
  <c r="M8" i="8"/>
  <c r="G8" i="8"/>
  <c r="G21" i="8" s="1"/>
  <c r="M7" i="8"/>
  <c r="K7" i="8" s="1"/>
  <c r="G7" i="8"/>
  <c r="M6" i="8"/>
  <c r="K6" i="8" s="1"/>
  <c r="G6" i="8"/>
  <c r="G5" i="8"/>
  <c r="G18" i="8" s="1"/>
  <c r="F3" i="3"/>
  <c r="H3" i="3"/>
  <c r="K8" i="8" l="1"/>
  <c r="O8" i="8"/>
  <c r="P8" i="8" s="1"/>
  <c r="M21" i="8" s="1"/>
  <c r="K13" i="8"/>
  <c r="O13" i="8"/>
  <c r="P13" i="8" s="1"/>
  <c r="M26" i="8" s="1"/>
  <c r="F18" i="8"/>
  <c r="E18" i="8"/>
  <c r="K10" i="8"/>
  <c r="O10" i="8"/>
  <c r="P10" i="8" s="1"/>
  <c r="M23" i="8" s="1"/>
  <c r="K12" i="8"/>
  <c r="O12" i="8"/>
  <c r="P12" i="8" s="1"/>
  <c r="M25" i="8" s="1"/>
  <c r="G20" i="8"/>
  <c r="O7" i="8"/>
  <c r="P7" i="8" s="1"/>
  <c r="O6" i="8"/>
  <c r="G19" i="8"/>
  <c r="K5" i="8"/>
  <c r="O5" i="8"/>
  <c r="K11" i="8"/>
  <c r="G15" i="8"/>
  <c r="M15" i="8"/>
  <c r="P5" i="8" l="1"/>
  <c r="M18" i="8" s="1"/>
  <c r="I18" i="8" s="1"/>
  <c r="L18" i="8"/>
  <c r="M20" i="8"/>
  <c r="P6" i="8"/>
  <c r="O15" i="8"/>
  <c r="K15" i="8"/>
  <c r="E19" i="8" l="1"/>
  <c r="F19" i="8" s="1"/>
  <c r="M19" i="8"/>
  <c r="P15" i="8"/>
  <c r="I23" i="8" l="1"/>
  <c r="I20" i="8"/>
  <c r="E23" i="8"/>
  <c r="I25" i="8"/>
  <c r="E25" i="8"/>
  <c r="E24" i="8"/>
  <c r="I26" i="8"/>
  <c r="I19" i="8"/>
  <c r="I21" i="8"/>
  <c r="I24" i="8"/>
  <c r="E20" i="8"/>
  <c r="E21" i="8"/>
  <c r="E26" i="8"/>
  <c r="L19" i="8" l="1"/>
  <c r="L20" i="8" s="1"/>
  <c r="E28" i="8"/>
  <c r="G28" i="8"/>
  <c r="M28" i="8"/>
  <c r="I28" i="8" l="1"/>
  <c r="F20" i="8"/>
  <c r="F21" i="8" s="1"/>
  <c r="L21" i="8" l="1"/>
  <c r="F23" i="8" s="1"/>
  <c r="L23" i="8" l="1"/>
  <c r="L24" i="8" s="1"/>
  <c r="F24" i="8" l="1"/>
  <c r="F25" i="8" s="1"/>
  <c r="L25" i="8" l="1"/>
  <c r="L26" i="8" s="1"/>
  <c r="L28" i="8" s="1"/>
  <c r="E3" i="3" s="1"/>
  <c r="F26" i="8" l="1"/>
  <c r="F28" i="8" s="1"/>
  <c r="D3" i="3" s="1"/>
  <c r="G3" i="3" s="1"/>
</calcChain>
</file>

<file path=xl/sharedStrings.xml><?xml version="1.0" encoding="utf-8"?>
<sst xmlns="http://schemas.openxmlformats.org/spreadsheetml/2006/main" count="43" uniqueCount="34">
  <si>
    <t>Taux horaire au 23/02/18</t>
  </si>
  <si>
    <t>Nom / Prénom</t>
  </si>
  <si>
    <t>TOTAL</t>
  </si>
  <si>
    <t>Voyage</t>
  </si>
  <si>
    <t>Le ….../..…./…...</t>
  </si>
  <si>
    <t>Préparation VP</t>
  </si>
  <si>
    <t>Circulation</t>
  </si>
  <si>
    <t>Générateur/j</t>
  </si>
  <si>
    <t>TOTAL fourgons</t>
  </si>
  <si>
    <t>horaires dimanche et jours fériés</t>
  </si>
  <si>
    <t>Stockage/j</t>
  </si>
  <si>
    <r>
      <t xml:space="preserve">au-delà de 8 heures sup          </t>
    </r>
    <r>
      <rPr>
        <sz val="8"/>
        <color theme="0"/>
        <rFont val="Century Gothic"/>
        <family val="2"/>
      </rPr>
      <t>dans la même semaine</t>
    </r>
  </si>
  <si>
    <r>
      <t xml:space="preserve">8 heures sup           </t>
    </r>
    <r>
      <rPr>
        <sz val="8"/>
        <color theme="0"/>
        <rFont val="Century Gothic"/>
        <family val="2"/>
      </rPr>
      <t>dans la même semaine</t>
    </r>
  </si>
  <si>
    <t>JOUR</t>
  </si>
  <si>
    <t>NUIT</t>
  </si>
  <si>
    <t>A verser à l'agent</t>
  </si>
  <si>
    <t>AGENT</t>
  </si>
  <si>
    <r>
      <t xml:space="preserve">Prise service           </t>
    </r>
    <r>
      <rPr>
        <sz val="8"/>
        <color theme="0"/>
        <rFont val="Century Gothic"/>
        <family val="2"/>
      </rPr>
      <t xml:space="preserve"> (à partir de 6h)</t>
    </r>
  </si>
  <si>
    <t xml:space="preserve">Fin de service  </t>
  </si>
  <si>
    <t>TOTAL HEURES JOUR</t>
  </si>
  <si>
    <t>TOTAL HEURES NUIT</t>
  </si>
  <si>
    <t>EXTRAS</t>
  </si>
  <si>
    <t>FOURGONS</t>
  </si>
  <si>
    <t>TOTAL HEURES SUP JOUR</t>
  </si>
  <si>
    <t>TOTAL HEURES SUP NUIT</t>
  </si>
  <si>
    <t>COÛT TOTAL HEURES SUP JOUR</t>
  </si>
  <si>
    <t>COÛT TOTAL HEURES SUP NUIT</t>
  </si>
  <si>
    <t>COÛT TOTAL DIMANCHE ET JOURS FÉRIÉS</t>
  </si>
  <si>
    <r>
      <t xml:space="preserve">Début nuit                    </t>
    </r>
    <r>
      <rPr>
        <sz val="8"/>
        <color theme="0"/>
        <rFont val="Century Gothic"/>
        <family val="2"/>
      </rPr>
      <t xml:space="preserve"> (à partir de 21h)</t>
    </r>
  </si>
  <si>
    <t>TOTAL HEURES</t>
  </si>
  <si>
    <r>
      <t xml:space="preserve">Fin horaires jour </t>
    </r>
    <r>
      <rPr>
        <sz val="8"/>
        <color theme="0"/>
        <rFont val="Century Gothic"/>
        <family val="2"/>
      </rPr>
      <t>(jusqu'à 21h)</t>
    </r>
  </si>
  <si>
    <t>HEURES SUP</t>
  </si>
  <si>
    <t>HEURES NORMALES</t>
  </si>
  <si>
    <t xml:space="preserve">NOM/Prénom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</si>
</sst>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#,##0.00\ &quot;€&quot;"/>
    <numFmt numFmtId="165" formatCode="h:mm;@"/>
    <numFmt numFmtId="166" formatCode="0.0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entury Gothic"/>
      <family val="2"/>
    </font>
    <font>
      <sz val="12"/>
      <color theme="1"/>
      <name val="Century Gothic"/>
      <family val="2"/>
    </font>
    <font>
      <b/>
      <sz val="12"/>
      <color theme="1"/>
      <name val="Century Gothic"/>
      <family val="2"/>
    </font>
    <font>
      <b/>
      <sz val="12"/>
      <color theme="0"/>
      <name val="Century Gothic"/>
      <family val="2"/>
    </font>
    <font>
      <sz val="8"/>
      <color theme="0"/>
      <name val="Century Gothic"/>
      <family val="2"/>
    </font>
    <font>
      <b/>
      <sz val="14"/>
      <color theme="0"/>
      <name val="Century Gothic"/>
      <family val="2"/>
    </font>
    <font>
      <b/>
      <sz val="14"/>
      <color theme="0"/>
      <name val="Calibri"/>
      <family val="2"/>
      <scheme val="minor"/>
    </font>
    <font>
      <sz val="11"/>
      <color rgb="FF1F497D"/>
      <name val="Wingdings"/>
      <charset val="2"/>
    </font>
    <font>
      <sz val="11"/>
      <color rgb="FF1F497D"/>
      <name val="Courier New"/>
      <family val="3"/>
    </font>
    <font>
      <b/>
      <sz val="11"/>
      <color rgb="FF1F497D"/>
      <name val="Wingdings 3"/>
      <family val="1"/>
      <charset val="2"/>
    </font>
    <font>
      <b/>
      <sz val="18"/>
      <color theme="0"/>
      <name val="Century Gothic"/>
      <family val="2"/>
    </font>
    <font>
      <sz val="11"/>
      <color rgb="FF1F497D"/>
      <name val="Wingdings 3"/>
      <family val="1"/>
      <charset val="2"/>
    </font>
    <font>
      <b/>
      <sz val="11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34998626667073579"/>
        <bgColor indexed="64"/>
      </patternFill>
    </fill>
  </fills>
  <borders count="2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theme="9" tint="-0.499984740745262"/>
      </right>
      <top style="medium">
        <color indexed="64"/>
      </top>
      <bottom style="medium">
        <color indexed="64"/>
      </bottom>
      <diagonal/>
    </border>
    <border>
      <left style="thin">
        <color theme="9" tint="-0.499984740745262"/>
      </left>
      <right style="medium">
        <color indexed="64"/>
      </right>
      <top style="thin">
        <color theme="5" tint="0.59999389629810485"/>
      </top>
      <bottom style="thin">
        <color theme="5" tint="0.59999389629810485"/>
      </bottom>
      <diagonal/>
    </border>
    <border>
      <left style="thin">
        <color theme="9" tint="-0.499984740745262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theme="5" tint="0.59999389629810485"/>
      </top>
      <bottom style="thin">
        <color theme="5" tint="0.59999389629810485"/>
      </bottom>
      <diagonal/>
    </border>
    <border>
      <left/>
      <right style="medium">
        <color indexed="64"/>
      </right>
      <top style="thin">
        <color theme="5" tint="0.59999389629810485"/>
      </top>
      <bottom style="thin">
        <color theme="5" tint="0.59999389629810485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theme="5" tint="0.59999389629810485"/>
      </top>
      <bottom style="thin">
        <color theme="5" tint="0.59999389629810485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theme="0" tint="-0.249977111117893"/>
      </bottom>
      <diagonal/>
    </border>
    <border>
      <left style="medium">
        <color indexed="64"/>
      </left>
      <right style="medium">
        <color indexed="64"/>
      </right>
      <top style="thin">
        <color theme="0" tint="-0.249977111117893"/>
      </top>
      <bottom style="medium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133">
    <xf numFmtId="0" fontId="0" fillId="0" borderId="0" xfId="0"/>
    <xf numFmtId="0" fontId="2" fillId="0" borderId="0" xfId="0" applyFont="1"/>
    <xf numFmtId="0" fontId="3" fillId="0" borderId="0" xfId="0" applyFont="1"/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5" fillId="3" borderId="5" xfId="0" applyFont="1" applyFill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 vertical="center" wrapText="1"/>
    </xf>
    <xf numFmtId="2" fontId="3" fillId="0" borderId="0" xfId="0" applyNumberFormat="1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 wrapText="1"/>
    </xf>
    <xf numFmtId="0" fontId="3" fillId="0" borderId="14" xfId="0" applyNumberFormat="1" applyFont="1" applyFill="1" applyBorder="1" applyAlignment="1">
      <alignment horizontal="center" vertical="center"/>
    </xf>
    <xf numFmtId="0" fontId="3" fillId="0" borderId="17" xfId="0" applyNumberFormat="1" applyFont="1" applyFill="1" applyBorder="1" applyAlignment="1">
      <alignment horizontal="center" vertical="center"/>
    </xf>
    <xf numFmtId="2" fontId="3" fillId="0" borderId="18" xfId="0" applyNumberFormat="1" applyFont="1" applyFill="1" applyBorder="1" applyAlignment="1">
      <alignment horizontal="center" vertical="center"/>
    </xf>
    <xf numFmtId="2" fontId="3" fillId="0" borderId="14" xfId="0" applyNumberFormat="1" applyFont="1" applyFill="1" applyBorder="1" applyAlignment="1">
      <alignment horizontal="center" vertical="center"/>
    </xf>
    <xf numFmtId="2" fontId="3" fillId="0" borderId="8" xfId="0" applyNumberFormat="1" applyFont="1" applyFill="1" applyBorder="1" applyAlignment="1">
      <alignment horizontal="center" vertical="center"/>
    </xf>
    <xf numFmtId="2" fontId="3" fillId="0" borderId="9" xfId="0" applyNumberFormat="1" applyFont="1" applyFill="1" applyBorder="1" applyAlignment="1">
      <alignment horizontal="center" vertical="center"/>
    </xf>
    <xf numFmtId="2" fontId="3" fillId="5" borderId="16" xfId="2" applyNumberFormat="1" applyFont="1" applyFill="1" applyBorder="1" applyAlignment="1">
      <alignment horizontal="center" vertical="center"/>
    </xf>
    <xf numFmtId="2" fontId="3" fillId="5" borderId="17" xfId="2" applyNumberFormat="1" applyFont="1" applyFill="1" applyBorder="1" applyAlignment="1">
      <alignment horizontal="center" vertical="center"/>
    </xf>
    <xf numFmtId="2" fontId="3" fillId="0" borderId="4" xfId="0" applyNumberFormat="1" applyFont="1" applyFill="1" applyBorder="1" applyAlignment="1">
      <alignment horizontal="center" vertical="center"/>
    </xf>
    <xf numFmtId="2" fontId="3" fillId="5" borderId="19" xfId="2" applyNumberFormat="1" applyFont="1" applyFill="1" applyBorder="1" applyAlignment="1">
      <alignment horizontal="center" vertical="center"/>
    </xf>
    <xf numFmtId="164" fontId="3" fillId="0" borderId="16" xfId="0" applyNumberFormat="1" applyFont="1" applyFill="1" applyBorder="1" applyAlignment="1">
      <alignment horizontal="center" vertical="center"/>
    </xf>
    <xf numFmtId="164" fontId="3" fillId="0" borderId="17" xfId="0" applyNumberFormat="1" applyFont="1" applyFill="1" applyBorder="1" applyAlignment="1">
      <alignment horizontal="center" vertical="center"/>
    </xf>
    <xf numFmtId="164" fontId="3" fillId="0" borderId="19" xfId="0" applyNumberFormat="1" applyFont="1" applyFill="1" applyBorder="1" applyAlignment="1">
      <alignment horizontal="center" vertical="center"/>
    </xf>
    <xf numFmtId="0" fontId="5" fillId="3" borderId="15" xfId="0" applyFont="1" applyFill="1" applyBorder="1" applyAlignment="1">
      <alignment horizontal="center" vertical="center" wrapText="1"/>
    </xf>
    <xf numFmtId="0" fontId="4" fillId="5" borderId="20" xfId="0" applyFont="1" applyFill="1" applyBorder="1" applyAlignment="1">
      <alignment horizontal="center" vertical="center"/>
    </xf>
    <xf numFmtId="0" fontId="4" fillId="2" borderId="20" xfId="0" applyFont="1" applyFill="1" applyBorder="1" applyAlignment="1">
      <alignment horizontal="center" vertical="center"/>
    </xf>
    <xf numFmtId="0" fontId="4" fillId="5" borderId="13" xfId="0" applyFont="1" applyFill="1" applyBorder="1" applyAlignment="1">
      <alignment horizontal="center" vertical="center"/>
    </xf>
    <xf numFmtId="164" fontId="3" fillId="5" borderId="6" xfId="0" applyNumberFormat="1" applyFont="1" applyFill="1" applyBorder="1" applyAlignment="1">
      <alignment horizontal="center" vertical="center"/>
    </xf>
    <xf numFmtId="164" fontId="3" fillId="2" borderId="6" xfId="0" applyNumberFormat="1" applyFont="1" applyFill="1" applyBorder="1" applyAlignment="1">
      <alignment horizontal="center" vertical="center"/>
    </xf>
    <xf numFmtId="164" fontId="3" fillId="5" borderId="7" xfId="0" applyNumberFormat="1" applyFont="1" applyFill="1" applyBorder="1" applyAlignment="1">
      <alignment horizontal="center" vertical="center"/>
    </xf>
    <xf numFmtId="0" fontId="0" fillId="7" borderId="0" xfId="0" applyFill="1"/>
    <xf numFmtId="0" fontId="3" fillId="7" borderId="0" xfId="0" applyFont="1" applyFill="1"/>
    <xf numFmtId="0" fontId="2" fillId="7" borderId="0" xfId="0" applyFont="1" applyFill="1"/>
    <xf numFmtId="0" fontId="3" fillId="7" borderId="0" xfId="0" applyFont="1" applyFill="1" applyAlignment="1">
      <alignment horizontal="center" vertical="center"/>
    </xf>
    <xf numFmtId="0" fontId="3" fillId="7" borderId="0" xfId="0" applyFont="1" applyFill="1" applyAlignment="1">
      <alignment horizontal="center"/>
    </xf>
    <xf numFmtId="0" fontId="5" fillId="3" borderId="16" xfId="0" applyFont="1" applyFill="1" applyBorder="1" applyAlignment="1">
      <alignment horizontal="center" vertical="center" wrapText="1"/>
    </xf>
    <xf numFmtId="165" fontId="3" fillId="0" borderId="9" xfId="0" applyNumberFormat="1" applyFont="1" applyFill="1" applyBorder="1" applyAlignment="1">
      <alignment horizontal="center" vertical="center"/>
    </xf>
    <xf numFmtId="165" fontId="3" fillId="0" borderId="0" xfId="0" applyNumberFormat="1" applyFont="1" applyFill="1" applyBorder="1" applyAlignment="1">
      <alignment horizontal="center" vertical="center"/>
    </xf>
    <xf numFmtId="165" fontId="3" fillId="0" borderId="4" xfId="0" applyNumberFormat="1" applyFont="1" applyFill="1" applyBorder="1" applyAlignment="1">
      <alignment horizontal="center" vertical="center"/>
    </xf>
    <xf numFmtId="0" fontId="3" fillId="0" borderId="18" xfId="0" applyNumberFormat="1" applyFont="1" applyFill="1" applyBorder="1" applyAlignment="1">
      <alignment horizontal="center" vertical="center"/>
    </xf>
    <xf numFmtId="164" fontId="3" fillId="0" borderId="0" xfId="0" applyNumberFormat="1" applyFont="1" applyAlignment="1">
      <alignment horizontal="center" vertical="center"/>
    </xf>
    <xf numFmtId="0" fontId="9" fillId="0" borderId="0" xfId="0" applyFont="1" applyAlignment="1">
      <alignment horizontal="left" vertical="center" indent="5"/>
    </xf>
    <xf numFmtId="0" fontId="10" fillId="0" borderId="0" xfId="0" applyFont="1" applyAlignment="1">
      <alignment horizontal="left" vertical="center" indent="10"/>
    </xf>
    <xf numFmtId="0" fontId="11" fillId="0" borderId="0" xfId="0" applyFont="1" applyAlignment="1">
      <alignment vertical="center"/>
    </xf>
    <xf numFmtId="0" fontId="0" fillId="0" borderId="0" xfId="0" applyAlignment="1">
      <alignment horizontal="center" vertical="center"/>
    </xf>
    <xf numFmtId="0" fontId="3" fillId="6" borderId="0" xfId="0" applyFont="1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6" borderId="0" xfId="0" applyFill="1" applyBorder="1" applyAlignment="1">
      <alignment horizontal="center" vertical="center"/>
    </xf>
    <xf numFmtId="0" fontId="3" fillId="0" borderId="8" xfId="0" applyNumberFormat="1" applyFont="1" applyFill="1" applyBorder="1" applyAlignment="1">
      <alignment horizontal="center" vertical="center"/>
    </xf>
    <xf numFmtId="0" fontId="3" fillId="0" borderId="19" xfId="0" applyNumberFormat="1" applyFont="1" applyFill="1" applyBorder="1" applyAlignment="1">
      <alignment horizontal="center" vertical="center"/>
    </xf>
    <xf numFmtId="0" fontId="3" fillId="0" borderId="16" xfId="0" applyNumberFormat="1" applyFont="1" applyFill="1" applyBorder="1" applyAlignment="1">
      <alignment horizontal="center" vertical="center"/>
    </xf>
    <xf numFmtId="2" fontId="8" fillId="3" borderId="12" xfId="0" applyNumberFormat="1" applyFont="1" applyFill="1" applyBorder="1" applyAlignment="1">
      <alignment horizontal="center" vertical="center"/>
    </xf>
    <xf numFmtId="2" fontId="3" fillId="5" borderId="16" xfId="0" applyNumberFormat="1" applyFont="1" applyFill="1" applyBorder="1" applyAlignment="1">
      <alignment horizontal="center" vertical="center"/>
    </xf>
    <xf numFmtId="2" fontId="3" fillId="5" borderId="17" xfId="0" applyNumberFormat="1" applyFont="1" applyFill="1" applyBorder="1" applyAlignment="1">
      <alignment horizontal="center" vertical="center"/>
    </xf>
    <xf numFmtId="2" fontId="3" fillId="5" borderId="19" xfId="0" applyNumberFormat="1" applyFont="1" applyFill="1" applyBorder="1" applyAlignment="1">
      <alignment horizontal="center" vertical="center"/>
    </xf>
    <xf numFmtId="2" fontId="8" fillId="3" borderId="10" xfId="0" applyNumberFormat="1" applyFont="1" applyFill="1" applyBorder="1" applyAlignment="1">
      <alignment horizontal="center" vertical="center"/>
    </xf>
    <xf numFmtId="2" fontId="8" fillId="3" borderId="11" xfId="0" applyNumberFormat="1" applyFont="1" applyFill="1" applyBorder="1" applyAlignment="1">
      <alignment horizontal="center" vertical="center"/>
    </xf>
    <xf numFmtId="0" fontId="5" fillId="3" borderId="18" xfId="0" applyFont="1" applyFill="1" applyBorder="1" applyAlignment="1">
      <alignment horizontal="center" vertical="center" wrapText="1"/>
    </xf>
    <xf numFmtId="0" fontId="5" fillId="3" borderId="9" xfId="0" applyFont="1" applyFill="1" applyBorder="1" applyAlignment="1">
      <alignment horizontal="center" vertical="center" wrapText="1"/>
    </xf>
    <xf numFmtId="164" fontId="3" fillId="5" borderId="4" xfId="0" applyNumberFormat="1" applyFont="1" applyFill="1" applyBorder="1" applyAlignment="1">
      <alignment horizontal="center" vertical="center"/>
    </xf>
    <xf numFmtId="165" fontId="8" fillId="3" borderId="10" xfId="0" applyNumberFormat="1" applyFont="1" applyFill="1" applyBorder="1" applyAlignment="1">
      <alignment horizontal="center" vertical="center"/>
    </xf>
    <xf numFmtId="165" fontId="8" fillId="3" borderId="11" xfId="0" applyNumberFormat="1" applyFont="1" applyFill="1" applyBorder="1" applyAlignment="1">
      <alignment horizontal="center" vertical="center"/>
    </xf>
    <xf numFmtId="0" fontId="12" fillId="3" borderId="15" xfId="0" applyFont="1" applyFill="1" applyBorder="1" applyAlignment="1">
      <alignment horizontal="center" vertical="center" wrapText="1"/>
    </xf>
    <xf numFmtId="0" fontId="3" fillId="0" borderId="23" xfId="0" applyFont="1" applyFill="1" applyBorder="1" applyAlignment="1">
      <alignment horizontal="center" vertical="center"/>
    </xf>
    <xf numFmtId="0" fontId="3" fillId="0" borderId="13" xfId="0" applyFont="1" applyFill="1" applyBorder="1" applyAlignment="1">
      <alignment horizontal="center" vertical="center"/>
    </xf>
    <xf numFmtId="0" fontId="3" fillId="0" borderId="22" xfId="0" applyFont="1" applyFill="1" applyBorder="1" applyAlignment="1">
      <alignment horizontal="center" vertical="center"/>
    </xf>
    <xf numFmtId="0" fontId="7" fillId="3" borderId="15" xfId="0" applyFont="1" applyFill="1" applyBorder="1" applyAlignment="1">
      <alignment horizontal="center" vertical="center"/>
    </xf>
    <xf numFmtId="164" fontId="3" fillId="5" borderId="24" xfId="0" applyNumberFormat="1" applyFont="1" applyFill="1" applyBorder="1" applyAlignment="1">
      <alignment horizontal="center" vertical="center"/>
    </xf>
    <xf numFmtId="164" fontId="3" fillId="2" borderId="24" xfId="0" applyNumberFormat="1" applyFont="1" applyFill="1" applyBorder="1" applyAlignment="1">
      <alignment horizontal="center" vertical="center"/>
    </xf>
    <xf numFmtId="164" fontId="4" fillId="2" borderId="25" xfId="0" applyNumberFormat="1" applyFont="1" applyFill="1" applyBorder="1" applyAlignment="1">
      <alignment horizontal="center" vertical="center"/>
    </xf>
    <xf numFmtId="164" fontId="4" fillId="5" borderId="26" xfId="0" applyNumberFormat="1" applyFont="1" applyFill="1" applyBorder="1" applyAlignment="1">
      <alignment horizontal="center" vertical="center"/>
    </xf>
    <xf numFmtId="164" fontId="3" fillId="5" borderId="20" xfId="0" applyNumberFormat="1" applyFont="1" applyFill="1" applyBorder="1" applyAlignment="1">
      <alignment horizontal="center" vertical="center"/>
    </xf>
    <xf numFmtId="164" fontId="3" fillId="2" borderId="20" xfId="0" applyNumberFormat="1" applyFont="1" applyFill="1" applyBorder="1" applyAlignment="1">
      <alignment horizontal="center" vertical="center"/>
    </xf>
    <xf numFmtId="164" fontId="3" fillId="5" borderId="13" xfId="0" applyNumberFormat="1" applyFont="1" applyFill="1" applyBorder="1" applyAlignment="1">
      <alignment horizontal="center" vertical="center"/>
    </xf>
    <xf numFmtId="164" fontId="3" fillId="5" borderId="21" xfId="1" applyNumberFormat="1" applyFont="1" applyFill="1" applyBorder="1" applyAlignment="1">
      <alignment horizontal="center" vertical="center"/>
    </xf>
    <xf numFmtId="164" fontId="3" fillId="2" borderId="21" xfId="1" applyNumberFormat="1" applyFont="1" applyFill="1" applyBorder="1" applyAlignment="1">
      <alignment horizontal="center" vertical="center"/>
    </xf>
    <xf numFmtId="164" fontId="3" fillId="5" borderId="19" xfId="1" applyNumberFormat="1" applyFont="1" applyFill="1" applyBorder="1" applyAlignment="1">
      <alignment horizontal="center" vertical="center"/>
    </xf>
    <xf numFmtId="2" fontId="3" fillId="6" borderId="0" xfId="0" applyNumberFormat="1" applyFont="1" applyFill="1" applyBorder="1" applyAlignment="1">
      <alignment horizontal="center" vertical="center"/>
    </xf>
    <xf numFmtId="165" fontId="3" fillId="6" borderId="0" xfId="2" applyNumberFormat="1" applyFont="1" applyFill="1" applyBorder="1" applyAlignment="1">
      <alignment horizontal="center" vertical="center"/>
    </xf>
    <xf numFmtId="2" fontId="8" fillId="6" borderId="0" xfId="0" applyNumberFormat="1" applyFont="1" applyFill="1" applyBorder="1" applyAlignment="1">
      <alignment horizontal="center" vertical="center"/>
    </xf>
    <xf numFmtId="2" fontId="3" fillId="5" borderId="22" xfId="0" applyNumberFormat="1" applyFont="1" applyFill="1" applyBorder="1" applyAlignment="1">
      <alignment horizontal="center" vertical="center"/>
    </xf>
    <xf numFmtId="2" fontId="3" fillId="5" borderId="23" xfId="0" applyNumberFormat="1" applyFont="1" applyFill="1" applyBorder="1" applyAlignment="1">
      <alignment horizontal="center" vertical="center"/>
    </xf>
    <xf numFmtId="2" fontId="3" fillId="5" borderId="13" xfId="0" applyNumberFormat="1" applyFont="1" applyFill="1" applyBorder="1" applyAlignment="1">
      <alignment horizontal="center" vertical="center"/>
    </xf>
    <xf numFmtId="0" fontId="13" fillId="0" borderId="0" xfId="0" applyFont="1" applyAlignment="1">
      <alignment vertical="center"/>
    </xf>
    <xf numFmtId="0" fontId="9" fillId="6" borderId="0" xfId="0" applyFont="1" applyFill="1" applyAlignment="1">
      <alignment horizontal="left" vertical="center" indent="5"/>
    </xf>
    <xf numFmtId="0" fontId="13" fillId="6" borderId="0" xfId="0" applyFont="1" applyFill="1" applyAlignment="1">
      <alignment vertical="center"/>
    </xf>
    <xf numFmtId="166" fontId="3" fillId="0" borderId="9" xfId="0" applyNumberFormat="1" applyFont="1" applyFill="1" applyBorder="1" applyAlignment="1">
      <alignment horizontal="center" vertical="center"/>
    </xf>
    <xf numFmtId="166" fontId="3" fillId="0" borderId="0" xfId="0" applyNumberFormat="1" applyFont="1" applyFill="1" applyBorder="1" applyAlignment="1">
      <alignment horizontal="center" vertical="center"/>
    </xf>
    <xf numFmtId="166" fontId="3" fillId="0" borderId="4" xfId="0" applyNumberFormat="1" applyFont="1" applyFill="1" applyBorder="1" applyAlignment="1">
      <alignment horizontal="center" vertical="center"/>
    </xf>
    <xf numFmtId="166" fontId="0" fillId="6" borderId="0" xfId="0" applyNumberFormat="1" applyFill="1" applyBorder="1" applyAlignment="1">
      <alignment horizontal="center" vertical="center"/>
    </xf>
    <xf numFmtId="166" fontId="3" fillId="0" borderId="9" xfId="0" applyNumberFormat="1" applyFont="1" applyBorder="1" applyAlignment="1">
      <alignment horizontal="center" vertical="center"/>
    </xf>
    <xf numFmtId="166" fontId="3" fillId="0" borderId="0" xfId="0" applyNumberFormat="1" applyFont="1" applyBorder="1" applyAlignment="1">
      <alignment horizontal="center" vertical="center"/>
    </xf>
    <xf numFmtId="164" fontId="3" fillId="0" borderId="0" xfId="0" applyNumberFormat="1" applyFont="1"/>
    <xf numFmtId="164" fontId="8" fillId="3" borderId="11" xfId="1" applyNumberFormat="1" applyFont="1" applyFill="1" applyBorder="1" applyAlignment="1">
      <alignment horizontal="center" vertical="center"/>
    </xf>
    <xf numFmtId="0" fontId="0" fillId="6" borderId="0" xfId="0" applyFill="1" applyAlignment="1">
      <alignment horizontal="center" vertical="center"/>
    </xf>
    <xf numFmtId="0" fontId="3" fillId="6" borderId="0" xfId="0" applyFont="1" applyFill="1" applyAlignment="1">
      <alignment horizontal="center" vertical="center"/>
    </xf>
    <xf numFmtId="0" fontId="5" fillId="6" borderId="0" xfId="0" applyFont="1" applyFill="1" applyBorder="1" applyAlignment="1">
      <alignment horizontal="center" vertical="center" wrapText="1"/>
    </xf>
    <xf numFmtId="0" fontId="0" fillId="6" borderId="0" xfId="0" applyFill="1" applyAlignment="1">
      <alignment horizontal="center" vertical="center"/>
    </xf>
    <xf numFmtId="2" fontId="3" fillId="6" borderId="14" xfId="0" applyNumberFormat="1" applyFont="1" applyFill="1" applyBorder="1" applyAlignment="1">
      <alignment horizontal="center" vertical="center"/>
    </xf>
    <xf numFmtId="2" fontId="0" fillId="6" borderId="0" xfId="0" applyNumberFormat="1" applyFill="1" applyBorder="1" applyAlignment="1">
      <alignment horizontal="center" vertical="center"/>
    </xf>
    <xf numFmtId="165" fontId="0" fillId="6" borderId="0" xfId="0" applyNumberFormat="1" applyFill="1" applyBorder="1" applyAlignment="1">
      <alignment horizontal="center" vertical="center"/>
    </xf>
    <xf numFmtId="2" fontId="7" fillId="3" borderId="10" xfId="0" applyNumberFormat="1" applyFont="1" applyFill="1" applyBorder="1" applyAlignment="1">
      <alignment horizontal="center" vertical="center"/>
    </xf>
    <xf numFmtId="2" fontId="7" fillId="3" borderId="12" xfId="0" applyNumberFormat="1" applyFont="1" applyFill="1" applyBorder="1" applyAlignment="1">
      <alignment horizontal="center" vertical="center"/>
    </xf>
    <xf numFmtId="165" fontId="4" fillId="0" borderId="18" xfId="0" applyNumberFormat="1" applyFont="1" applyFill="1" applyBorder="1" applyAlignment="1">
      <alignment horizontal="center" vertical="center"/>
    </xf>
    <xf numFmtId="165" fontId="4" fillId="0" borderId="9" xfId="0" applyNumberFormat="1" applyFont="1" applyFill="1" applyBorder="1" applyAlignment="1">
      <alignment horizontal="center" vertical="center"/>
    </xf>
    <xf numFmtId="165" fontId="4" fillId="0" borderId="14" xfId="0" applyNumberFormat="1" applyFont="1" applyFill="1" applyBorder="1" applyAlignment="1">
      <alignment horizontal="center" vertical="center"/>
    </xf>
    <xf numFmtId="165" fontId="4" fillId="0" borderId="0" xfId="0" applyNumberFormat="1" applyFont="1" applyFill="1" applyBorder="1" applyAlignment="1">
      <alignment horizontal="center" vertical="center"/>
    </xf>
    <xf numFmtId="165" fontId="4" fillId="0" borderId="8" xfId="0" applyNumberFormat="1" applyFont="1" applyFill="1" applyBorder="1" applyAlignment="1">
      <alignment horizontal="center" vertical="center"/>
    </xf>
    <xf numFmtId="165" fontId="4" fillId="0" borderId="4" xfId="0" applyNumberFormat="1" applyFont="1" applyFill="1" applyBorder="1" applyAlignment="1">
      <alignment horizontal="center" vertical="center"/>
    </xf>
    <xf numFmtId="165" fontId="14" fillId="6" borderId="0" xfId="0" applyNumberFormat="1" applyFont="1" applyFill="1" applyBorder="1" applyAlignment="1">
      <alignment horizontal="center" vertical="center"/>
    </xf>
    <xf numFmtId="166" fontId="0" fillId="0" borderId="0" xfId="0" applyNumberFormat="1" applyAlignment="1">
      <alignment horizontal="center" vertical="center"/>
    </xf>
    <xf numFmtId="2" fontId="3" fillId="0" borderId="9" xfId="0" applyNumberFormat="1" applyFont="1" applyBorder="1" applyAlignment="1">
      <alignment horizontal="center" vertical="center"/>
    </xf>
    <xf numFmtId="2" fontId="3" fillId="0" borderId="0" xfId="0" applyNumberFormat="1" applyFont="1" applyBorder="1" applyAlignment="1">
      <alignment horizontal="center" vertical="center"/>
    </xf>
    <xf numFmtId="0" fontId="0" fillId="6" borderId="0" xfId="0" applyFill="1" applyAlignment="1">
      <alignment horizontal="center" vertical="center"/>
    </xf>
    <xf numFmtId="0" fontId="12" fillId="3" borderId="0" xfId="0" applyFont="1" applyFill="1" applyBorder="1" applyAlignment="1">
      <alignment horizontal="center" vertical="center" wrapText="1"/>
    </xf>
    <xf numFmtId="0" fontId="5" fillId="3" borderId="0" xfId="0" applyFont="1" applyFill="1" applyBorder="1" applyAlignment="1">
      <alignment horizontal="center" vertical="center" wrapText="1"/>
    </xf>
    <xf numFmtId="2" fontId="3" fillId="5" borderId="0" xfId="2" applyNumberFormat="1" applyFont="1" applyFill="1" applyBorder="1" applyAlignment="1">
      <alignment horizontal="center" vertical="center"/>
    </xf>
    <xf numFmtId="165" fontId="3" fillId="5" borderId="0" xfId="2" applyNumberFormat="1" applyFont="1" applyFill="1" applyBorder="1" applyAlignment="1">
      <alignment horizontal="center" vertical="center"/>
    </xf>
    <xf numFmtId="2" fontId="3" fillId="5" borderId="0" xfId="0" applyNumberFormat="1" applyFont="1" applyFill="1" applyBorder="1" applyAlignment="1">
      <alignment horizontal="center" vertical="center"/>
    </xf>
    <xf numFmtId="2" fontId="8" fillId="3" borderId="0" xfId="0" applyNumberFormat="1" applyFont="1" applyFill="1" applyBorder="1" applyAlignment="1">
      <alignment horizontal="center" vertical="center"/>
    </xf>
    <xf numFmtId="0" fontId="0" fillId="6" borderId="0" xfId="0" applyFill="1" applyAlignment="1">
      <alignment horizontal="center" vertical="center"/>
    </xf>
    <xf numFmtId="0" fontId="3" fillId="6" borderId="0" xfId="0" applyFont="1" applyFill="1" applyAlignment="1">
      <alignment horizontal="center" vertical="center"/>
    </xf>
    <xf numFmtId="0" fontId="12" fillId="6" borderId="0" xfId="0" applyFont="1" applyFill="1" applyBorder="1" applyAlignment="1">
      <alignment horizontal="center" vertical="center" wrapText="1"/>
    </xf>
    <xf numFmtId="0" fontId="12" fillId="3" borderId="1" xfId="0" applyFont="1" applyFill="1" applyBorder="1" applyAlignment="1">
      <alignment horizontal="center" vertical="center" wrapText="1"/>
    </xf>
    <xf numFmtId="0" fontId="12" fillId="3" borderId="3" xfId="0" applyFont="1" applyFill="1" applyBorder="1" applyAlignment="1">
      <alignment horizontal="center" vertical="center" wrapText="1"/>
    </xf>
    <xf numFmtId="0" fontId="12" fillId="3" borderId="2" xfId="0" applyFont="1" applyFill="1" applyBorder="1" applyAlignment="1">
      <alignment horizontal="center" vertical="center" wrapText="1"/>
    </xf>
    <xf numFmtId="0" fontId="5" fillId="6" borderId="0" xfId="0" applyFont="1" applyFill="1" applyBorder="1" applyAlignment="1">
      <alignment horizontal="center" vertical="center" wrapText="1"/>
    </xf>
    <xf numFmtId="0" fontId="4" fillId="4" borderId="18" xfId="0" applyFont="1" applyFill="1" applyBorder="1" applyAlignment="1">
      <alignment horizontal="center" vertical="center"/>
    </xf>
    <xf numFmtId="0" fontId="4" fillId="4" borderId="14" xfId="0" applyFont="1" applyFill="1" applyBorder="1" applyAlignment="1">
      <alignment horizontal="center" vertical="center"/>
    </xf>
    <xf numFmtId="0" fontId="4" fillId="4" borderId="8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0" fontId="7" fillId="3" borderId="3" xfId="0" applyFont="1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/>
    </xf>
  </cellXfs>
  <cellStyles count="3">
    <cellStyle name="Milliers" xfId="2" builtinId="3"/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-0.249977111117893"/>
  </sheetPr>
  <dimension ref="A1:V30"/>
  <sheetViews>
    <sheetView showGridLines="0" tabSelected="1" topLeftCell="A5" zoomScale="70" zoomScaleNormal="70" workbookViewId="0">
      <selection activeCell="A17" sqref="A17:D28"/>
    </sheetView>
  </sheetViews>
  <sheetFormatPr baseColWidth="10" defaultRowHeight="17.25" outlineLevelRow="1" x14ac:dyDescent="0.25"/>
  <cols>
    <col min="1" max="1" width="1.7109375" style="4" customWidth="1"/>
    <col min="2" max="2" width="20.7109375" style="44" customWidth="1"/>
    <col min="3" max="3" width="20.7109375" style="46" customWidth="1"/>
    <col min="4" max="4" width="1.7109375" style="44" customWidth="1"/>
    <col min="5" max="7" width="20.7109375" style="44" customWidth="1"/>
    <col min="8" max="8" width="1.7109375" style="44" customWidth="1"/>
    <col min="9" max="16" width="20.7109375" style="44" customWidth="1"/>
    <col min="17" max="17" width="1.7109375" style="46" customWidth="1"/>
    <col min="18" max="18" width="20.7109375" style="46" customWidth="1"/>
    <col min="19" max="19" width="1.7109375" style="44" customWidth="1"/>
    <col min="20" max="20" width="20.7109375" style="44" customWidth="1"/>
    <col min="21" max="21" width="15.5703125" style="44" customWidth="1"/>
    <col min="22" max="22" width="1.7109375" style="44" customWidth="1"/>
    <col min="23" max="24" width="15.5703125" style="44" customWidth="1"/>
    <col min="25" max="26" width="1.7109375" style="44" customWidth="1"/>
    <col min="27" max="27" width="20.85546875" style="44" customWidth="1"/>
    <col min="28" max="28" width="15.7109375" style="44" customWidth="1"/>
    <col min="29" max="29" width="1.7109375" style="44" customWidth="1"/>
    <col min="30" max="31" width="20.85546875" style="44" customWidth="1"/>
    <col min="32" max="32" width="1.7109375" style="44" customWidth="1"/>
    <col min="33" max="16384" width="11.42578125" style="44"/>
  </cols>
  <sheetData>
    <row r="1" spans="1:22" ht="9" customHeight="1" x14ac:dyDescent="0.25">
      <c r="A1" s="95"/>
      <c r="B1" s="94"/>
      <c r="C1" s="94"/>
      <c r="D1" s="94"/>
      <c r="E1" s="94"/>
      <c r="F1" s="94"/>
      <c r="G1" s="94"/>
      <c r="H1" s="94"/>
      <c r="I1" s="94"/>
      <c r="J1" s="94"/>
      <c r="K1" s="94"/>
      <c r="L1" s="94"/>
      <c r="M1" s="94"/>
      <c r="N1" s="97"/>
      <c r="O1" s="97"/>
      <c r="P1" s="94"/>
      <c r="Q1" s="94"/>
      <c r="R1" s="94"/>
      <c r="S1" s="94"/>
      <c r="T1" s="94"/>
      <c r="U1" s="94"/>
      <c r="V1" s="120"/>
    </row>
    <row r="2" spans="1:22" ht="9" customHeight="1" thickBot="1" x14ac:dyDescent="0.3">
      <c r="A2" s="121"/>
      <c r="B2" s="121"/>
      <c r="C2" s="121"/>
      <c r="D2" s="121"/>
      <c r="E2" s="121"/>
      <c r="F2" s="121"/>
      <c r="G2" s="121"/>
      <c r="H2" s="121"/>
      <c r="I2" s="121"/>
      <c r="J2" s="121"/>
      <c r="K2" s="121"/>
      <c r="L2" s="121"/>
      <c r="M2" s="121"/>
      <c r="N2" s="121"/>
      <c r="O2" s="121"/>
      <c r="P2" s="121"/>
      <c r="Q2" s="121"/>
      <c r="R2" s="121"/>
      <c r="S2" s="121"/>
      <c r="T2" s="121"/>
      <c r="U2" s="121"/>
      <c r="V2" s="120"/>
    </row>
    <row r="3" spans="1:22" ht="30.75" customHeight="1" thickBot="1" x14ac:dyDescent="0.3">
      <c r="A3" s="95"/>
      <c r="B3" s="123" t="s">
        <v>16</v>
      </c>
      <c r="C3" s="124"/>
      <c r="D3" s="45"/>
      <c r="E3" s="123" t="s">
        <v>13</v>
      </c>
      <c r="F3" s="125"/>
      <c r="G3" s="124"/>
      <c r="H3" s="126"/>
      <c r="I3" s="123" t="s">
        <v>14</v>
      </c>
      <c r="J3" s="125"/>
      <c r="K3" s="125"/>
      <c r="L3" s="125"/>
      <c r="M3" s="124"/>
      <c r="N3" s="114"/>
      <c r="O3" s="114"/>
      <c r="P3" s="114"/>
      <c r="Q3" s="94"/>
      <c r="R3" s="62" t="s">
        <v>21</v>
      </c>
      <c r="S3" s="122"/>
      <c r="T3" s="123" t="s">
        <v>22</v>
      </c>
      <c r="U3" s="124"/>
      <c r="V3" s="120"/>
    </row>
    <row r="4" spans="1:22" ht="45" customHeight="1" thickBot="1" x14ac:dyDescent="0.3">
      <c r="A4" s="95"/>
      <c r="B4" s="8" t="s">
        <v>33</v>
      </c>
      <c r="C4" s="9" t="s">
        <v>3</v>
      </c>
      <c r="D4" s="47"/>
      <c r="E4" s="57" t="s">
        <v>17</v>
      </c>
      <c r="F4" s="58" t="s">
        <v>30</v>
      </c>
      <c r="G4" s="35" t="s">
        <v>19</v>
      </c>
      <c r="H4" s="126"/>
      <c r="I4" s="8" t="s">
        <v>28</v>
      </c>
      <c r="J4" s="6"/>
      <c r="K4" s="6"/>
      <c r="L4" s="6" t="s">
        <v>18</v>
      </c>
      <c r="M4" s="9" t="s">
        <v>20</v>
      </c>
      <c r="N4" s="9" t="s">
        <v>32</v>
      </c>
      <c r="O4" s="23" t="s">
        <v>29</v>
      </c>
      <c r="P4" s="23" t="s">
        <v>31</v>
      </c>
      <c r="Q4" s="94"/>
      <c r="R4" s="23" t="s">
        <v>9</v>
      </c>
      <c r="S4" s="122"/>
      <c r="T4" s="8" t="s">
        <v>10</v>
      </c>
      <c r="U4" s="9" t="s">
        <v>7</v>
      </c>
      <c r="V4" s="120"/>
    </row>
    <row r="5" spans="1:22" ht="30.75" customHeight="1" x14ac:dyDescent="0.25">
      <c r="A5" s="95"/>
      <c r="B5" s="127" t="s">
        <v>5</v>
      </c>
      <c r="C5" s="20" t="s">
        <v>4</v>
      </c>
      <c r="D5" s="47"/>
      <c r="E5" s="103">
        <v>0.33333333333333331</v>
      </c>
      <c r="F5" s="104">
        <v>0.875</v>
      </c>
      <c r="G5" s="16">
        <f>HOUR(F5-E5-INT(F5-E5))</f>
        <v>13</v>
      </c>
      <c r="H5" s="126"/>
      <c r="I5" s="103">
        <v>0.875</v>
      </c>
      <c r="J5" s="36">
        <v>0</v>
      </c>
      <c r="K5" s="15">
        <f>IF(AND(M5&gt;8,M5&lt;&gt;0),(M5-8)-L18,0)</f>
        <v>0</v>
      </c>
      <c r="L5" s="36">
        <v>4.1666666666666664E-2</v>
      </c>
      <c r="M5" s="52">
        <f>HOUR(L5-I5-INT(L5-I5))</f>
        <v>4</v>
      </c>
      <c r="N5" s="52">
        <v>8</v>
      </c>
      <c r="O5" s="80">
        <f>M5+G5</f>
        <v>17</v>
      </c>
      <c r="P5" s="80">
        <f>MAX(0,O5-N5)</f>
        <v>9</v>
      </c>
      <c r="Q5" s="94"/>
      <c r="R5" s="63">
        <v>0</v>
      </c>
      <c r="S5" s="122"/>
      <c r="T5" s="10">
        <v>0</v>
      </c>
      <c r="U5" s="11">
        <v>0</v>
      </c>
      <c r="V5" s="120"/>
    </row>
    <row r="6" spans="1:22" ht="30.75" customHeight="1" x14ac:dyDescent="0.25">
      <c r="A6" s="95"/>
      <c r="B6" s="128"/>
      <c r="C6" s="21" t="s">
        <v>4</v>
      </c>
      <c r="D6" s="47"/>
      <c r="E6" s="105">
        <v>0</v>
      </c>
      <c r="F6" s="106">
        <v>0</v>
      </c>
      <c r="G6" s="17">
        <f>HOUR(F6-E6-INT(F6-E6))</f>
        <v>0</v>
      </c>
      <c r="H6" s="126"/>
      <c r="I6" s="105">
        <v>0</v>
      </c>
      <c r="J6" s="37">
        <v>1</v>
      </c>
      <c r="K6" s="7">
        <f>IF(AND(M6&gt;8,M6&lt;&gt;0),(M6-8)-L19,0)</f>
        <v>0</v>
      </c>
      <c r="L6" s="37">
        <v>0</v>
      </c>
      <c r="M6" s="53">
        <f>HOUR(L6-I6-INT(L6-I6))</f>
        <v>0</v>
      </c>
      <c r="N6" s="53">
        <v>8</v>
      </c>
      <c r="O6" s="81">
        <f t="shared" ref="O6:O8" si="0">M6+G6</f>
        <v>0</v>
      </c>
      <c r="P6" s="81">
        <f t="shared" ref="P6:P8" si="1">MAX(0,O6-N6)</f>
        <v>0</v>
      </c>
      <c r="Q6" s="94"/>
      <c r="R6" s="63">
        <v>0</v>
      </c>
      <c r="S6" s="122"/>
      <c r="T6" s="10">
        <v>0</v>
      </c>
      <c r="U6" s="11">
        <v>0</v>
      </c>
      <c r="V6" s="120"/>
    </row>
    <row r="7" spans="1:22" ht="30.75" customHeight="1" x14ac:dyDescent="0.25">
      <c r="A7" s="95"/>
      <c r="B7" s="128"/>
      <c r="C7" s="21" t="s">
        <v>4</v>
      </c>
      <c r="D7" s="47"/>
      <c r="E7" s="105">
        <v>0</v>
      </c>
      <c r="F7" s="106">
        <v>0</v>
      </c>
      <c r="G7" s="17">
        <f>HOUR(F7-E7-INT(F7-E7))</f>
        <v>0</v>
      </c>
      <c r="H7" s="126"/>
      <c r="I7" s="105">
        <v>0</v>
      </c>
      <c r="J7" s="37">
        <v>1</v>
      </c>
      <c r="K7" s="7">
        <f t="shared" ref="K7:K13" si="2">IF(AND(M7&gt;8,M7&lt;&gt;0),(M7-8)-L20,0)</f>
        <v>0</v>
      </c>
      <c r="L7" s="37">
        <v>0</v>
      </c>
      <c r="M7" s="53">
        <f>HOUR(L7-I7-INT(L7-I7))</f>
        <v>0</v>
      </c>
      <c r="N7" s="53">
        <v>8</v>
      </c>
      <c r="O7" s="81">
        <f t="shared" si="0"/>
        <v>0</v>
      </c>
      <c r="P7" s="81">
        <f t="shared" si="1"/>
        <v>0</v>
      </c>
      <c r="Q7" s="94"/>
      <c r="R7" s="63">
        <v>0</v>
      </c>
      <c r="S7" s="122"/>
      <c r="T7" s="10">
        <v>0</v>
      </c>
      <c r="U7" s="11">
        <v>0</v>
      </c>
      <c r="V7" s="120"/>
    </row>
    <row r="8" spans="1:22" ht="30.75" customHeight="1" thickBot="1" x14ac:dyDescent="0.3">
      <c r="A8" s="95"/>
      <c r="B8" s="129"/>
      <c r="C8" s="22" t="s">
        <v>4</v>
      </c>
      <c r="D8" s="47"/>
      <c r="E8" s="107">
        <v>0</v>
      </c>
      <c r="F8" s="108">
        <v>0</v>
      </c>
      <c r="G8" s="19">
        <f>HOUR(F8-E8-INT(F8-E8))</f>
        <v>0</v>
      </c>
      <c r="H8" s="126"/>
      <c r="I8" s="107">
        <v>0</v>
      </c>
      <c r="J8" s="38">
        <v>1</v>
      </c>
      <c r="K8" s="18">
        <f t="shared" si="2"/>
        <v>0</v>
      </c>
      <c r="L8" s="38">
        <v>0</v>
      </c>
      <c r="M8" s="54">
        <f>HOUR(L8-I8-INT(L8-I8))</f>
        <v>0</v>
      </c>
      <c r="N8" s="54">
        <v>8</v>
      </c>
      <c r="O8" s="82">
        <f t="shared" si="0"/>
        <v>0</v>
      </c>
      <c r="P8" s="82">
        <f t="shared" si="1"/>
        <v>0</v>
      </c>
      <c r="Q8" s="94"/>
      <c r="R8" s="64">
        <v>0</v>
      </c>
      <c r="S8" s="122"/>
      <c r="T8" s="48">
        <v>0</v>
      </c>
      <c r="U8" s="49">
        <v>0</v>
      </c>
      <c r="V8" s="120"/>
    </row>
    <row r="9" spans="1:22" ht="9" customHeight="1" thickBot="1" x14ac:dyDescent="0.3">
      <c r="A9" s="95"/>
      <c r="B9" s="47"/>
      <c r="C9" s="47"/>
      <c r="D9" s="47"/>
      <c r="E9" s="109"/>
      <c r="F9" s="109"/>
      <c r="G9" s="47"/>
      <c r="H9" s="126"/>
      <c r="I9" s="109"/>
      <c r="J9" s="100"/>
      <c r="K9" s="99"/>
      <c r="L9" s="100"/>
      <c r="M9" s="47"/>
      <c r="N9" s="47"/>
      <c r="O9" s="77"/>
      <c r="P9" s="77"/>
      <c r="Q9" s="94"/>
      <c r="R9" s="45"/>
      <c r="S9" s="122"/>
      <c r="T9" s="45"/>
      <c r="U9" s="47"/>
      <c r="V9" s="120"/>
    </row>
    <row r="10" spans="1:22" ht="30.75" customHeight="1" x14ac:dyDescent="0.25">
      <c r="A10" s="95"/>
      <c r="B10" s="127" t="s">
        <v>6</v>
      </c>
      <c r="C10" s="20" t="s">
        <v>4</v>
      </c>
      <c r="D10" s="47"/>
      <c r="E10" s="103">
        <v>0</v>
      </c>
      <c r="F10" s="104">
        <v>0</v>
      </c>
      <c r="G10" s="16">
        <f>HOUR(F10-E10-INT(F10-E10))</f>
        <v>0</v>
      </c>
      <c r="H10" s="126"/>
      <c r="I10" s="103">
        <v>0</v>
      </c>
      <c r="J10" s="36">
        <v>0</v>
      </c>
      <c r="K10" s="15">
        <f t="shared" si="2"/>
        <v>0</v>
      </c>
      <c r="L10" s="36">
        <v>0</v>
      </c>
      <c r="M10" s="52">
        <f>HOUR(L10-I10-INT(L10-I10))</f>
        <v>0</v>
      </c>
      <c r="N10" s="52">
        <v>8</v>
      </c>
      <c r="O10" s="52">
        <f t="shared" ref="O10:O13" si="3">M10+G10</f>
        <v>0</v>
      </c>
      <c r="P10" s="52">
        <f t="shared" ref="P10:P13" si="4">MAX(0,O10-N10)</f>
        <v>0</v>
      </c>
      <c r="Q10" s="94"/>
      <c r="R10" s="65">
        <v>0</v>
      </c>
      <c r="S10" s="122"/>
      <c r="T10" s="39">
        <v>0</v>
      </c>
      <c r="U10" s="50">
        <v>0</v>
      </c>
      <c r="V10" s="120"/>
    </row>
    <row r="11" spans="1:22" ht="30.75" customHeight="1" x14ac:dyDescent="0.25">
      <c r="A11" s="95"/>
      <c r="B11" s="128"/>
      <c r="C11" s="21" t="s">
        <v>4</v>
      </c>
      <c r="D11" s="47"/>
      <c r="E11" s="105">
        <v>0</v>
      </c>
      <c r="F11" s="106">
        <v>0</v>
      </c>
      <c r="G11" s="17">
        <f>HOUR(F11-E11-INT(F11-E11))</f>
        <v>0</v>
      </c>
      <c r="H11" s="126"/>
      <c r="I11" s="105">
        <v>0</v>
      </c>
      <c r="J11" s="37">
        <v>0</v>
      </c>
      <c r="K11" s="7">
        <f t="shared" si="2"/>
        <v>0</v>
      </c>
      <c r="L11" s="37">
        <v>0</v>
      </c>
      <c r="M11" s="53">
        <f>HOUR(L11-I11-INT(L11-I11))</f>
        <v>0</v>
      </c>
      <c r="N11" s="53">
        <v>8</v>
      </c>
      <c r="O11" s="53">
        <f t="shared" si="3"/>
        <v>0</v>
      </c>
      <c r="P11" s="53">
        <f t="shared" si="4"/>
        <v>0</v>
      </c>
      <c r="Q11" s="94"/>
      <c r="R11" s="63">
        <v>0</v>
      </c>
      <c r="S11" s="122"/>
      <c r="T11" s="10">
        <v>0</v>
      </c>
      <c r="U11" s="11">
        <v>0</v>
      </c>
      <c r="V11" s="120"/>
    </row>
    <row r="12" spans="1:22" ht="30.75" customHeight="1" x14ac:dyDescent="0.25">
      <c r="A12" s="95"/>
      <c r="B12" s="128"/>
      <c r="C12" s="21" t="s">
        <v>4</v>
      </c>
      <c r="D12" s="47"/>
      <c r="E12" s="105">
        <v>0</v>
      </c>
      <c r="F12" s="106">
        <v>0</v>
      </c>
      <c r="G12" s="17">
        <f>HOUR(F12-E12-INT(F12-E12))</f>
        <v>0</v>
      </c>
      <c r="H12" s="126"/>
      <c r="I12" s="105">
        <v>0</v>
      </c>
      <c r="J12" s="37">
        <v>0</v>
      </c>
      <c r="K12" s="7">
        <f t="shared" si="2"/>
        <v>0</v>
      </c>
      <c r="L12" s="37">
        <v>0</v>
      </c>
      <c r="M12" s="53">
        <f>HOUR(L12-I12-INT(L12-I12))</f>
        <v>0</v>
      </c>
      <c r="N12" s="53">
        <v>8</v>
      </c>
      <c r="O12" s="53">
        <f t="shared" si="3"/>
        <v>0</v>
      </c>
      <c r="P12" s="53">
        <f t="shared" si="4"/>
        <v>0</v>
      </c>
      <c r="Q12" s="94"/>
      <c r="R12" s="63">
        <v>0</v>
      </c>
      <c r="S12" s="122"/>
      <c r="T12" s="10">
        <v>0</v>
      </c>
      <c r="U12" s="11">
        <v>0</v>
      </c>
      <c r="V12" s="120"/>
    </row>
    <row r="13" spans="1:22" ht="30.75" customHeight="1" thickBot="1" x14ac:dyDescent="0.3">
      <c r="A13" s="95"/>
      <c r="B13" s="129"/>
      <c r="C13" s="22" t="s">
        <v>4</v>
      </c>
      <c r="D13" s="47"/>
      <c r="E13" s="107">
        <v>0</v>
      </c>
      <c r="F13" s="108">
        <v>0</v>
      </c>
      <c r="G13" s="19">
        <f>HOUR(F13-E13-INT(F13-E13))</f>
        <v>0</v>
      </c>
      <c r="H13" s="126"/>
      <c r="I13" s="107">
        <v>0</v>
      </c>
      <c r="J13" s="38">
        <v>0</v>
      </c>
      <c r="K13" s="18">
        <f t="shared" si="2"/>
        <v>0</v>
      </c>
      <c r="L13" s="38">
        <v>0</v>
      </c>
      <c r="M13" s="54">
        <f>HOUR(L13-I13-INT(L13-I13))</f>
        <v>0</v>
      </c>
      <c r="N13" s="54">
        <v>8</v>
      </c>
      <c r="O13" s="54">
        <f t="shared" si="3"/>
        <v>0</v>
      </c>
      <c r="P13" s="54">
        <f t="shared" si="4"/>
        <v>0</v>
      </c>
      <c r="Q13" s="94"/>
      <c r="R13" s="64">
        <v>0</v>
      </c>
      <c r="S13" s="122"/>
      <c r="T13" s="48">
        <v>0</v>
      </c>
      <c r="U13" s="49">
        <v>0</v>
      </c>
      <c r="V13" s="120"/>
    </row>
    <row r="14" spans="1:22" ht="9.75" customHeight="1" thickBot="1" x14ac:dyDescent="0.3">
      <c r="A14" s="95"/>
      <c r="B14" s="94"/>
      <c r="C14" s="94"/>
      <c r="D14" s="94"/>
      <c r="E14" s="94"/>
      <c r="F14" s="94"/>
      <c r="G14" s="94"/>
      <c r="H14" s="126"/>
      <c r="I14" s="94"/>
      <c r="J14" s="94"/>
      <c r="K14" s="94"/>
      <c r="L14" s="94"/>
      <c r="M14" s="94"/>
      <c r="N14" s="97"/>
      <c r="O14" s="94"/>
      <c r="P14" s="97"/>
      <c r="Q14" s="94"/>
      <c r="R14" s="94"/>
      <c r="S14" s="122"/>
      <c r="T14" s="94"/>
      <c r="U14" s="94"/>
      <c r="V14" s="120"/>
    </row>
    <row r="15" spans="1:22" ht="30.75" customHeight="1" thickBot="1" x14ac:dyDescent="0.3">
      <c r="A15" s="95"/>
      <c r="B15" s="130" t="s">
        <v>2</v>
      </c>
      <c r="C15" s="131"/>
      <c r="D15" s="94"/>
      <c r="E15" s="60">
        <f>SUM(E5:E13)</f>
        <v>0.33333333333333331</v>
      </c>
      <c r="F15" s="61">
        <f>SUM(F5:F13)</f>
        <v>0.875</v>
      </c>
      <c r="G15" s="51">
        <f>SUM(G5:G13)</f>
        <v>13</v>
      </c>
      <c r="H15" s="126"/>
      <c r="I15" s="61">
        <f t="shared" ref="I15:L15" si="5">SUM(I5:I13)</f>
        <v>0.875</v>
      </c>
      <c r="J15" s="93"/>
      <c r="K15" s="93">
        <f>SUM(K5:K13)*2.7</f>
        <v>0</v>
      </c>
      <c r="L15" s="61">
        <f t="shared" si="5"/>
        <v>4.1666666666666664E-2</v>
      </c>
      <c r="M15" s="56">
        <f>SUM(M5:M13)</f>
        <v>4</v>
      </c>
      <c r="N15" s="56"/>
      <c r="O15" s="56">
        <f>SUM(O5:O13)</f>
        <v>17</v>
      </c>
      <c r="P15" s="56">
        <f>SUM(P5:P13)</f>
        <v>9</v>
      </c>
      <c r="Q15" s="94"/>
      <c r="R15" s="66">
        <f>SUM(R5:R13)</f>
        <v>0</v>
      </c>
      <c r="S15" s="122"/>
      <c r="T15" s="101">
        <f>SUM(T5:T13)</f>
        <v>0</v>
      </c>
      <c r="U15" s="102">
        <f>SUM(U5:U13)</f>
        <v>0</v>
      </c>
      <c r="V15" s="120"/>
    </row>
    <row r="16" spans="1:22" ht="9.75" customHeight="1" thickBot="1" x14ac:dyDescent="0.3">
      <c r="A16" s="95"/>
      <c r="B16" s="94"/>
      <c r="C16" s="120"/>
      <c r="D16" s="120"/>
      <c r="E16" s="120"/>
      <c r="F16" s="120"/>
      <c r="G16" s="120"/>
      <c r="H16" s="126"/>
      <c r="I16" s="132"/>
      <c r="J16" s="132"/>
      <c r="K16" s="132"/>
      <c r="L16" s="132"/>
      <c r="M16" s="132"/>
      <c r="N16" s="47"/>
      <c r="O16" s="47"/>
      <c r="P16" s="47"/>
      <c r="Q16" s="120"/>
      <c r="R16" s="120"/>
      <c r="S16" s="120"/>
      <c r="T16" s="120"/>
      <c r="U16" s="120"/>
      <c r="V16" s="120"/>
    </row>
    <row r="17" spans="1:22" ht="45" customHeight="1" outlineLevel="1" thickBot="1" x14ac:dyDescent="0.3">
      <c r="A17" s="121"/>
      <c r="B17" s="121"/>
      <c r="C17" s="121"/>
      <c r="D17" s="121"/>
      <c r="E17" s="8" t="s">
        <v>12</v>
      </c>
      <c r="F17" s="6" t="s">
        <v>11</v>
      </c>
      <c r="G17" s="35" t="s">
        <v>23</v>
      </c>
      <c r="H17" s="126"/>
      <c r="I17" s="8" t="s">
        <v>12</v>
      </c>
      <c r="J17" s="58"/>
      <c r="K17" s="58"/>
      <c r="L17" s="58" t="s">
        <v>11</v>
      </c>
      <c r="M17" s="35" t="s">
        <v>24</v>
      </c>
      <c r="N17" s="115"/>
      <c r="O17" s="115"/>
      <c r="P17" s="96"/>
      <c r="Q17" s="120"/>
      <c r="R17" s="120"/>
      <c r="S17" s="120"/>
      <c r="T17" s="120"/>
      <c r="U17" s="120"/>
      <c r="V17" s="120"/>
    </row>
    <row r="18" spans="1:22" ht="30.75" customHeight="1" outlineLevel="1" x14ac:dyDescent="0.25">
      <c r="A18" s="121"/>
      <c r="B18" s="121"/>
      <c r="C18" s="121"/>
      <c r="D18" s="121"/>
      <c r="E18" s="12">
        <f>MIN(8,SUM(G$18:G18))</f>
        <v>5</v>
      </c>
      <c r="F18" s="15">
        <f>MAX(0,G18-8)</f>
        <v>0</v>
      </c>
      <c r="G18" s="52">
        <f>MAX(0,G5-N5)</f>
        <v>5</v>
      </c>
      <c r="H18" s="126"/>
      <c r="I18" s="12">
        <f>MIN(8,SUM(G$18:G18,M$18:M18))</f>
        <v>8</v>
      </c>
      <c r="J18" s="86"/>
      <c r="K18" s="86"/>
      <c r="L18" s="15">
        <f>IF(O5&gt;16,O5-16,0)</f>
        <v>1</v>
      </c>
      <c r="M18" s="16">
        <f>MAX(0,P5-G18)</f>
        <v>4</v>
      </c>
      <c r="N18" s="116"/>
      <c r="O18" s="116"/>
      <c r="P18" s="84"/>
      <c r="Q18" s="120"/>
      <c r="R18" s="120"/>
      <c r="S18" s="120"/>
      <c r="T18" s="120"/>
      <c r="U18" s="120"/>
      <c r="V18" s="120"/>
    </row>
    <row r="19" spans="1:22" ht="30.75" customHeight="1" outlineLevel="1" x14ac:dyDescent="0.25">
      <c r="A19" s="121"/>
      <c r="B19" s="121"/>
      <c r="C19" s="121"/>
      <c r="D19" s="121"/>
      <c r="E19" s="13">
        <f>MIN(8,SUM(G$18:G19,M$18:M18))</f>
        <v>8</v>
      </c>
      <c r="F19" s="7">
        <f>SUM(G$18:G19,M$18:M18)-E19-SUM(F$18:F18,L$18:L18)</f>
        <v>0</v>
      </c>
      <c r="G19" s="53">
        <f t="shared" ref="G19:G21" si="6">MAX(0,G6-N6)</f>
        <v>0</v>
      </c>
      <c r="H19" s="126"/>
      <c r="I19" s="13">
        <f>MIN(8,SUM(G$18:G19,M$18:M19))</f>
        <v>8</v>
      </c>
      <c r="J19" s="87"/>
      <c r="K19" s="87"/>
      <c r="L19" s="7">
        <f>SUM(G$18:G18,M$18:M19)-I19-SUM(F$18:F18,L$18:L18)</f>
        <v>0</v>
      </c>
      <c r="M19" s="17">
        <f t="shared" ref="M19:M21" si="7">MAX(0,P6-G19)</f>
        <v>0</v>
      </c>
      <c r="N19" s="116"/>
      <c r="O19" s="116"/>
      <c r="P19" s="84"/>
      <c r="Q19" s="120"/>
      <c r="R19" s="120"/>
      <c r="S19" s="120"/>
      <c r="T19" s="120"/>
      <c r="U19" s="120"/>
      <c r="V19" s="120"/>
    </row>
    <row r="20" spans="1:22" ht="30.75" customHeight="1" outlineLevel="1" x14ac:dyDescent="0.25">
      <c r="A20" s="121"/>
      <c r="B20" s="121"/>
      <c r="C20" s="121"/>
      <c r="D20" s="121"/>
      <c r="E20" s="13">
        <f>MIN(8,SUM(G$18:G20,M$18:M19))</f>
        <v>8</v>
      </c>
      <c r="F20" s="7">
        <f>SUM(G$18:G20,M$18:M19)-E20-SUM(F$18:F19,L$18:L19)</f>
        <v>0</v>
      </c>
      <c r="G20" s="53">
        <f t="shared" si="6"/>
        <v>0</v>
      </c>
      <c r="H20" s="126"/>
      <c r="I20" s="13">
        <f>MIN(8,SUM(G$18:G20,M$18:M20))</f>
        <v>8</v>
      </c>
      <c r="J20" s="87"/>
      <c r="K20" s="87"/>
      <c r="L20" s="7">
        <f>SUM(G$18:G19,M$18:M20)-I20-SUM(F$18:F19,L$18:L19)</f>
        <v>0</v>
      </c>
      <c r="M20" s="17">
        <f>MAX(0,P7-G20)</f>
        <v>0</v>
      </c>
      <c r="N20" s="117"/>
      <c r="O20" s="117"/>
      <c r="P20" s="85"/>
      <c r="Q20" s="120"/>
      <c r="R20" s="120"/>
      <c r="S20" s="120"/>
      <c r="T20" s="120"/>
      <c r="U20" s="120"/>
      <c r="V20" s="120"/>
    </row>
    <row r="21" spans="1:22" ht="31.5" customHeight="1" outlineLevel="1" thickBot="1" x14ac:dyDescent="0.3">
      <c r="A21" s="121"/>
      <c r="B21" s="121"/>
      <c r="C21" s="121"/>
      <c r="D21" s="121"/>
      <c r="E21" s="14">
        <f>MIN(8,SUM(G$18:G21,M$18:M20))</f>
        <v>8</v>
      </c>
      <c r="F21" s="18">
        <f>SUM(G$18:G21,M$18:M20)-E21-SUM(F$18:F20,L$18:L20)</f>
        <v>0</v>
      </c>
      <c r="G21" s="54">
        <f t="shared" si="6"/>
        <v>0</v>
      </c>
      <c r="H21" s="126"/>
      <c r="I21" s="14">
        <f>MIN(8,SUM(G$18:G21,M$18:M21))</f>
        <v>8</v>
      </c>
      <c r="J21" s="88"/>
      <c r="K21" s="88"/>
      <c r="L21" s="18">
        <f>SUM(G$18:G20,M$18:M21)-I21-SUM(F$18:F20,L$18:L20)</f>
        <v>0</v>
      </c>
      <c r="M21" s="19">
        <f t="shared" si="7"/>
        <v>0</v>
      </c>
      <c r="N21" s="117"/>
      <c r="O21" s="117"/>
      <c r="P21" s="78"/>
      <c r="Q21" s="120"/>
      <c r="R21" s="120"/>
      <c r="S21" s="120"/>
      <c r="T21" s="120"/>
      <c r="U21" s="120"/>
      <c r="V21" s="120"/>
    </row>
    <row r="22" spans="1:22" ht="9.75" customHeight="1" outlineLevel="1" thickBot="1" x14ac:dyDescent="0.3">
      <c r="A22" s="121"/>
      <c r="B22" s="121"/>
      <c r="C22" s="121"/>
      <c r="D22" s="121"/>
      <c r="E22" s="98"/>
      <c r="F22" s="47"/>
      <c r="G22" s="47"/>
      <c r="H22" s="126"/>
      <c r="I22" s="98"/>
      <c r="J22" s="89"/>
      <c r="K22" s="89"/>
      <c r="L22" s="99"/>
      <c r="M22" s="47"/>
      <c r="N22" s="47"/>
      <c r="O22" s="47"/>
      <c r="P22" s="47"/>
      <c r="Q22" s="120"/>
      <c r="R22" s="120"/>
      <c r="S22" s="120"/>
      <c r="T22" s="120"/>
      <c r="U22" s="120"/>
      <c r="V22" s="120"/>
    </row>
    <row r="23" spans="1:22" ht="30.75" customHeight="1" outlineLevel="1" x14ac:dyDescent="0.25">
      <c r="A23" s="121"/>
      <c r="B23" s="121"/>
      <c r="C23" s="121"/>
      <c r="D23" s="121"/>
      <c r="E23" s="12">
        <f>MIN(8,SUM(G$18:G23,M$18:M22))</f>
        <v>8</v>
      </c>
      <c r="F23" s="15">
        <f>SUM(G$18:G23,M$18:M22)-E23-SUM(F$18:F22,L$18:L22)</f>
        <v>0</v>
      </c>
      <c r="G23" s="52">
        <f t="shared" ref="G23:G26" si="8">MAX(0,G10-N10)</f>
        <v>0</v>
      </c>
      <c r="H23" s="126"/>
      <c r="I23" s="12">
        <f>MIN(8,SUM(G$18:G23,M$18:M23))</f>
        <v>8</v>
      </c>
      <c r="J23" s="90"/>
      <c r="K23" s="90"/>
      <c r="L23" s="111">
        <f>SUM(G$18:G22,M$18:M23)-I23-SUM(F$18:F22,L$18:L22)</f>
        <v>0</v>
      </c>
      <c r="M23" s="52">
        <f t="shared" ref="M23:M26" si="9">MAX(0,P10-G23)</f>
        <v>0</v>
      </c>
      <c r="N23" s="118"/>
      <c r="O23" s="118"/>
      <c r="P23" s="77"/>
      <c r="Q23" s="120"/>
      <c r="R23" s="120"/>
      <c r="S23" s="120"/>
      <c r="T23" s="120"/>
      <c r="U23" s="120"/>
      <c r="V23" s="120"/>
    </row>
    <row r="24" spans="1:22" ht="30.75" customHeight="1" outlineLevel="1" x14ac:dyDescent="0.25">
      <c r="A24" s="121"/>
      <c r="B24" s="121"/>
      <c r="C24" s="121"/>
      <c r="D24" s="121"/>
      <c r="E24" s="13">
        <f>MIN(8,SUM(G$18:G24,M$18:M23))</f>
        <v>8</v>
      </c>
      <c r="F24" s="7">
        <f>SUM(G$18:G24,M$18:M23)-E24-SUM(F$18:F23,L$18:L23)</f>
        <v>0</v>
      </c>
      <c r="G24" s="53">
        <f t="shared" si="8"/>
        <v>0</v>
      </c>
      <c r="H24" s="126"/>
      <c r="I24" s="13">
        <f>MIN(8,SUM(G$18:G24,M$18:M24))</f>
        <v>8</v>
      </c>
      <c r="J24" s="91"/>
      <c r="K24" s="91"/>
      <c r="L24" s="112">
        <f>SUM(G$18:G23,M$18:M24)-I24-SUM(F$18:F23,L$18:L23)</f>
        <v>0</v>
      </c>
      <c r="M24" s="53">
        <f t="shared" si="9"/>
        <v>0</v>
      </c>
      <c r="N24" s="118"/>
      <c r="O24" s="118"/>
      <c r="P24" s="77"/>
      <c r="Q24" s="120"/>
      <c r="R24" s="120"/>
      <c r="S24" s="120"/>
      <c r="T24" s="120"/>
      <c r="U24" s="120"/>
      <c r="V24" s="120"/>
    </row>
    <row r="25" spans="1:22" ht="30.75" customHeight="1" outlineLevel="1" x14ac:dyDescent="0.25">
      <c r="A25" s="121"/>
      <c r="B25" s="121"/>
      <c r="C25" s="121"/>
      <c r="D25" s="121"/>
      <c r="E25" s="13">
        <f>MIN(8,SUM(G$18:G25,M$18:M24))</f>
        <v>8</v>
      </c>
      <c r="F25" s="7">
        <f>SUM(G$18:G25,M$18:M24)-E25-SUM(F$18:F24,L$18:L24)</f>
        <v>0</v>
      </c>
      <c r="G25" s="53">
        <f t="shared" si="8"/>
        <v>0</v>
      </c>
      <c r="H25" s="126"/>
      <c r="I25" s="13">
        <f>MIN(8,SUM(G$18:G25,M$18:M25))</f>
        <v>8</v>
      </c>
      <c r="J25" s="87"/>
      <c r="K25" s="87"/>
      <c r="L25" s="7">
        <f>SUM(G$18:G24,M$18:M25)-I25-SUM(F$18:F24,L$18:L24)</f>
        <v>0</v>
      </c>
      <c r="M25" s="53">
        <f t="shared" si="9"/>
        <v>0</v>
      </c>
      <c r="N25" s="118"/>
      <c r="O25" s="118"/>
      <c r="P25" s="77"/>
      <c r="Q25" s="120"/>
      <c r="R25" s="120"/>
      <c r="S25" s="120"/>
      <c r="T25" s="120"/>
      <c r="U25" s="120"/>
      <c r="V25" s="120"/>
    </row>
    <row r="26" spans="1:22" ht="30.75" customHeight="1" outlineLevel="1" thickBot="1" x14ac:dyDescent="0.3">
      <c r="A26" s="121"/>
      <c r="B26" s="121"/>
      <c r="C26" s="121"/>
      <c r="D26" s="121"/>
      <c r="E26" s="14">
        <f>MIN(8,SUM(G$18:G26,M$18:M25))</f>
        <v>8</v>
      </c>
      <c r="F26" s="18">
        <f>SUM(G$18:G26,M$18:M25)-E26-SUM(F$18:F25,L$18:L25)</f>
        <v>0</v>
      </c>
      <c r="G26" s="54">
        <f t="shared" si="8"/>
        <v>0</v>
      </c>
      <c r="H26" s="126"/>
      <c r="I26" s="14">
        <f>MIN(8,SUM(G$18:G26,M$18:M26))</f>
        <v>8</v>
      </c>
      <c r="J26" s="88"/>
      <c r="K26" s="88"/>
      <c r="L26" s="18">
        <f>SUM(G$18:G25,M$18:M26)-I26-SUM(F$18:F25,L$18:L25)</f>
        <v>0</v>
      </c>
      <c r="M26" s="54">
        <f t="shared" si="9"/>
        <v>0</v>
      </c>
      <c r="N26" s="118"/>
      <c r="O26" s="118"/>
      <c r="P26" s="77"/>
      <c r="Q26" s="120"/>
      <c r="R26" s="120"/>
      <c r="S26" s="120"/>
      <c r="T26" s="120"/>
      <c r="U26" s="120"/>
      <c r="V26" s="120"/>
    </row>
    <row r="27" spans="1:22" ht="9.75" customHeight="1" outlineLevel="1" thickBot="1" x14ac:dyDescent="0.3">
      <c r="A27" s="121"/>
      <c r="B27" s="121"/>
      <c r="C27" s="121"/>
      <c r="D27" s="121"/>
      <c r="E27" s="94"/>
      <c r="F27" s="94"/>
      <c r="G27" s="94"/>
      <c r="H27" s="126"/>
      <c r="I27" s="113"/>
      <c r="J27" s="94"/>
      <c r="K27" s="94"/>
      <c r="L27" s="94"/>
      <c r="M27" s="94"/>
      <c r="N27" s="97"/>
      <c r="O27" s="97"/>
      <c r="P27" s="94"/>
      <c r="Q27" s="120"/>
      <c r="R27" s="120"/>
      <c r="S27" s="120"/>
      <c r="T27" s="120"/>
      <c r="U27" s="120"/>
      <c r="V27" s="120"/>
    </row>
    <row r="28" spans="1:22" ht="30.75" customHeight="1" outlineLevel="1" thickBot="1" x14ac:dyDescent="0.3">
      <c r="A28" s="121"/>
      <c r="B28" s="121"/>
      <c r="C28" s="121"/>
      <c r="D28" s="121"/>
      <c r="E28" s="55">
        <f>G18+SUMIF(I19:I26,"&lt;8",G19:G26)</f>
        <v>5</v>
      </c>
      <c r="F28" s="56">
        <f>SUM(F18:F26)</f>
        <v>0</v>
      </c>
      <c r="G28" s="51">
        <f>SUM(G18:G26)</f>
        <v>5</v>
      </c>
      <c r="H28" s="126"/>
      <c r="I28" s="55">
        <f>MIN(8-E28,SUMIF(E18:E26,"&lt;8",M18:M26))</f>
        <v>3</v>
      </c>
      <c r="J28" s="55">
        <f t="shared" ref="J28" si="10">(J19+J18+J20+J21+J23+J24+J25+J26)*24</f>
        <v>0</v>
      </c>
      <c r="K28" s="55"/>
      <c r="L28" s="55">
        <f>SUM(L18:L26)</f>
        <v>1</v>
      </c>
      <c r="M28" s="51">
        <f>SUM(M18:M26)</f>
        <v>4</v>
      </c>
      <c r="N28" s="119"/>
      <c r="O28" s="119"/>
      <c r="P28" s="79"/>
      <c r="Q28" s="120"/>
      <c r="R28" s="120"/>
      <c r="S28" s="120"/>
      <c r="T28" s="120"/>
      <c r="U28" s="120"/>
      <c r="V28" s="120"/>
    </row>
    <row r="30" spans="1:22" x14ac:dyDescent="0.25">
      <c r="I30" s="110"/>
    </row>
  </sheetData>
  <mergeCells count="15">
    <mergeCell ref="V1:V15"/>
    <mergeCell ref="A2:U2"/>
    <mergeCell ref="S3:S15"/>
    <mergeCell ref="T3:U3"/>
    <mergeCell ref="Q16:V28"/>
    <mergeCell ref="B3:C3"/>
    <mergeCell ref="E3:G3"/>
    <mergeCell ref="H3:H28"/>
    <mergeCell ref="I3:M3"/>
    <mergeCell ref="B5:B8"/>
    <mergeCell ref="B10:B13"/>
    <mergeCell ref="B15:C15"/>
    <mergeCell ref="C16:G16"/>
    <mergeCell ref="I16:M16"/>
    <mergeCell ref="A17:D28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 tint="-0.499984740745262"/>
  </sheetPr>
  <dimension ref="A1:R29"/>
  <sheetViews>
    <sheetView zoomScale="70" zoomScaleNormal="70" workbookViewId="0">
      <selection activeCell="C20" sqref="C20"/>
    </sheetView>
  </sheetViews>
  <sheetFormatPr baseColWidth="10" defaultRowHeight="17.25" x14ac:dyDescent="0.3"/>
  <cols>
    <col min="1" max="1" width="1.85546875" customWidth="1"/>
    <col min="2" max="2" width="20.7109375" style="2" customWidth="1"/>
    <col min="3" max="3" width="20.7109375" customWidth="1"/>
    <col min="4" max="6" width="30.7109375" customWidth="1"/>
    <col min="7" max="8" width="28.7109375" customWidth="1"/>
    <col min="9" max="9" width="1.85546875" customWidth="1"/>
  </cols>
  <sheetData>
    <row r="1" spans="1:18" ht="9" customHeight="1" thickBot="1" x14ac:dyDescent="0.35">
      <c r="A1" s="30"/>
      <c r="B1" s="31"/>
      <c r="C1" s="30"/>
      <c r="D1" s="30"/>
      <c r="E1" s="30"/>
      <c r="F1" s="30"/>
      <c r="G1" s="30"/>
      <c r="H1" s="30"/>
      <c r="I1" s="30"/>
    </row>
    <row r="2" spans="1:18" ht="60" customHeight="1" thickBot="1" x14ac:dyDescent="0.35">
      <c r="A2" s="30"/>
      <c r="B2" s="23" t="s">
        <v>1</v>
      </c>
      <c r="C2" s="5" t="s">
        <v>0</v>
      </c>
      <c r="D2" s="9" t="s">
        <v>25</v>
      </c>
      <c r="E2" s="9" t="s">
        <v>26</v>
      </c>
      <c r="F2" s="9" t="s">
        <v>27</v>
      </c>
      <c r="G2" s="35" t="s">
        <v>15</v>
      </c>
      <c r="H2" s="23" t="s">
        <v>8</v>
      </c>
      <c r="I2" s="31"/>
      <c r="J2" s="2"/>
      <c r="K2" s="2"/>
      <c r="L2" s="2"/>
      <c r="M2" s="2"/>
      <c r="N2" s="2"/>
      <c r="O2" s="2"/>
      <c r="P2" s="2"/>
      <c r="Q2" s="2"/>
      <c r="R2" s="2"/>
    </row>
    <row r="3" spans="1:18" ht="42" customHeight="1" thickBot="1" x14ac:dyDescent="0.35">
      <c r="A3" s="30"/>
      <c r="B3" s="24"/>
      <c r="C3" s="71">
        <v>13.65</v>
      </c>
      <c r="D3" s="74">
        <f>SUM(C3*(1+25%)*Feuillet1!E28,C3*(1+50%)*Feuillet1!F28)</f>
        <v>85.3125</v>
      </c>
      <c r="E3" s="27">
        <f>SUM((C3+2.7)*(1+25%)*Feuillet1!I28,(C3+2.7)*(1+50%)*Feuillet1!L28)</f>
        <v>85.837500000000006</v>
      </c>
      <c r="F3" s="67">
        <f>(C3+4.5)*Feuillet1!R15</f>
        <v>0</v>
      </c>
      <c r="G3" s="69">
        <f>D3+E3+F3</f>
        <v>171.15</v>
      </c>
      <c r="H3" s="71">
        <f>500*Feuillet1!T15+900*Feuillet1!U15</f>
        <v>0</v>
      </c>
      <c r="I3" s="32"/>
      <c r="J3" s="1"/>
      <c r="K3" s="1"/>
    </row>
    <row r="4" spans="1:18" ht="42" customHeight="1" x14ac:dyDescent="0.3">
      <c r="A4" s="30"/>
      <c r="B4" s="25"/>
      <c r="C4" s="72"/>
      <c r="D4" s="75"/>
      <c r="E4" s="28"/>
      <c r="F4" s="68"/>
      <c r="G4" s="69"/>
      <c r="H4" s="72"/>
      <c r="I4" s="31"/>
      <c r="J4" s="2"/>
      <c r="K4" s="2"/>
      <c r="L4" s="2"/>
      <c r="M4" s="2"/>
      <c r="N4" s="2"/>
      <c r="O4" s="2"/>
      <c r="P4" s="2"/>
      <c r="Q4" s="2"/>
      <c r="R4" s="2"/>
    </row>
    <row r="5" spans="1:18" ht="42" customHeight="1" thickBot="1" x14ac:dyDescent="0.35">
      <c r="A5" s="30"/>
      <c r="B5" s="26"/>
      <c r="C5" s="73"/>
      <c r="D5" s="76"/>
      <c r="E5" s="29"/>
      <c r="F5" s="59"/>
      <c r="G5" s="70"/>
      <c r="H5" s="73"/>
      <c r="I5" s="31"/>
      <c r="J5" s="2"/>
      <c r="K5" s="2"/>
      <c r="L5" s="2"/>
      <c r="M5" s="2"/>
      <c r="N5" s="2"/>
      <c r="O5" s="2"/>
      <c r="P5" s="2"/>
      <c r="Q5" s="2"/>
      <c r="R5" s="2"/>
    </row>
    <row r="6" spans="1:18" ht="9" customHeight="1" x14ac:dyDescent="0.3">
      <c r="A6" s="30"/>
      <c r="B6" s="33"/>
      <c r="C6" s="33"/>
      <c r="D6" s="33"/>
      <c r="E6" s="33"/>
      <c r="F6" s="33"/>
      <c r="G6" s="34"/>
      <c r="H6" s="34"/>
      <c r="I6" s="31"/>
      <c r="J6" s="2"/>
      <c r="K6" s="2"/>
      <c r="L6" s="2"/>
      <c r="M6" s="2"/>
      <c r="N6" s="2"/>
      <c r="O6" s="2"/>
      <c r="P6" s="2"/>
      <c r="Q6" s="2"/>
      <c r="R6" s="2"/>
    </row>
    <row r="7" spans="1:18" x14ac:dyDescent="0.3">
      <c r="B7" s="4"/>
      <c r="C7" s="4"/>
      <c r="D7" s="4"/>
      <c r="E7" s="4"/>
      <c r="F7" s="4"/>
      <c r="G7" s="3"/>
      <c r="H7" s="3"/>
      <c r="I7" s="2"/>
      <c r="J7" s="2"/>
      <c r="K7" s="2"/>
      <c r="L7" s="2"/>
      <c r="M7" s="2"/>
      <c r="N7" s="2"/>
      <c r="O7" s="2"/>
      <c r="P7" s="2"/>
      <c r="Q7" s="2"/>
      <c r="R7" s="2"/>
    </row>
    <row r="8" spans="1:18" x14ac:dyDescent="0.3">
      <c r="B8" s="4"/>
      <c r="C8" s="4"/>
      <c r="D8" s="4"/>
      <c r="E8" s="4"/>
      <c r="F8" s="4"/>
      <c r="G8" s="3"/>
      <c r="H8" s="3"/>
      <c r="I8" s="2"/>
      <c r="J8" s="2"/>
      <c r="K8" s="2"/>
      <c r="L8" s="2"/>
      <c r="M8" s="2"/>
      <c r="N8" s="2"/>
      <c r="O8" s="2"/>
      <c r="P8" s="2"/>
      <c r="Q8" s="2"/>
      <c r="R8" s="2"/>
    </row>
    <row r="9" spans="1:18" x14ac:dyDescent="0.3">
      <c r="B9" s="4"/>
      <c r="C9" s="4"/>
      <c r="D9" s="4"/>
      <c r="E9" s="4"/>
      <c r="F9" s="4"/>
      <c r="G9" s="3"/>
      <c r="H9" s="3"/>
      <c r="J9" s="2"/>
      <c r="K9" s="2"/>
      <c r="L9" s="2"/>
      <c r="M9" s="2"/>
      <c r="N9" s="2"/>
      <c r="O9" s="2"/>
      <c r="P9" s="2"/>
      <c r="Q9" s="2"/>
      <c r="R9" s="2"/>
    </row>
    <row r="10" spans="1:18" x14ac:dyDescent="0.3">
      <c r="B10" s="4"/>
      <c r="C10" s="41"/>
      <c r="E10" s="40"/>
      <c r="F10" s="4"/>
      <c r="G10" s="3"/>
      <c r="H10" s="3"/>
      <c r="I10" s="2"/>
      <c r="J10" s="2"/>
      <c r="K10" s="2"/>
      <c r="L10" s="2"/>
      <c r="M10" s="2"/>
      <c r="N10" s="2"/>
      <c r="O10" s="2"/>
      <c r="P10" s="2"/>
      <c r="Q10" s="2"/>
      <c r="R10" s="2"/>
    </row>
    <row r="11" spans="1:18" x14ac:dyDescent="0.3">
      <c r="C11" s="41"/>
      <c r="D11" s="4"/>
      <c r="E11" s="40"/>
      <c r="F11" s="4"/>
      <c r="G11" s="3"/>
      <c r="H11" s="3"/>
      <c r="I11" s="2"/>
      <c r="J11" s="2"/>
      <c r="K11" s="2"/>
      <c r="L11" s="2"/>
      <c r="M11" s="2"/>
      <c r="N11" s="2"/>
      <c r="O11" s="2"/>
      <c r="P11" s="2"/>
      <c r="Q11" s="2"/>
      <c r="R11" s="2"/>
    </row>
    <row r="12" spans="1:18" x14ac:dyDescent="0.3">
      <c r="C12" s="83"/>
      <c r="D12" s="4"/>
      <c r="E12" s="4"/>
      <c r="F12" s="4"/>
      <c r="G12" s="3"/>
      <c r="H12" s="3"/>
      <c r="I12" s="2"/>
      <c r="J12" s="2"/>
      <c r="K12" s="2"/>
      <c r="L12" s="2"/>
      <c r="M12" s="2"/>
      <c r="N12" s="2"/>
      <c r="O12" s="2"/>
      <c r="P12" s="2"/>
      <c r="Q12" s="2"/>
      <c r="R12" s="2"/>
    </row>
    <row r="13" spans="1:18" x14ac:dyDescent="0.3">
      <c r="C13" s="42"/>
      <c r="D13" s="4"/>
      <c r="E13" s="4"/>
      <c r="F13" s="4"/>
      <c r="G13" s="3"/>
      <c r="H13" s="3"/>
      <c r="I13" s="2"/>
      <c r="J13" s="2"/>
      <c r="K13" s="2"/>
      <c r="L13" s="2"/>
      <c r="M13" s="2"/>
      <c r="N13" s="2"/>
      <c r="O13" s="2"/>
      <c r="P13" s="2"/>
      <c r="Q13" s="2"/>
      <c r="R13" s="2"/>
    </row>
    <row r="14" spans="1:18" x14ac:dyDescent="0.3">
      <c r="B14" s="92"/>
      <c r="C14" s="43"/>
      <c r="D14" s="4"/>
      <c r="E14" s="4"/>
      <c r="F14" s="4"/>
      <c r="G14" s="3"/>
      <c r="H14" s="3"/>
      <c r="I14" s="2"/>
      <c r="J14" s="2"/>
      <c r="K14" s="2"/>
      <c r="L14" s="2"/>
      <c r="M14" s="2"/>
      <c r="N14" s="2"/>
      <c r="O14" s="2"/>
      <c r="P14" s="2"/>
      <c r="Q14" s="2"/>
      <c r="R14" s="2"/>
    </row>
    <row r="15" spans="1:18" x14ac:dyDescent="0.3">
      <c r="C15" s="1"/>
      <c r="D15" s="4"/>
      <c r="E15" s="4"/>
      <c r="F15" s="4"/>
      <c r="G15" s="3"/>
      <c r="H15" s="3"/>
      <c r="I15" s="2"/>
      <c r="J15" s="2"/>
      <c r="K15" s="2"/>
      <c r="L15" s="2"/>
      <c r="M15" s="2"/>
      <c r="N15" s="2"/>
      <c r="O15" s="2"/>
      <c r="P15" s="2"/>
      <c r="Q15" s="2"/>
      <c r="R15" s="2"/>
    </row>
    <row r="16" spans="1:18" x14ac:dyDescent="0.3">
      <c r="C16" s="1"/>
      <c r="D16" s="4"/>
      <c r="E16" s="4"/>
      <c r="F16" s="4"/>
      <c r="G16" s="3"/>
      <c r="H16" s="3"/>
      <c r="I16" s="2"/>
      <c r="J16" s="2"/>
      <c r="K16" s="2"/>
      <c r="L16" s="2"/>
      <c r="M16" s="2"/>
      <c r="N16" s="2"/>
      <c r="O16" s="2"/>
      <c r="P16" s="2"/>
      <c r="Q16" s="2"/>
      <c r="R16" s="2"/>
    </row>
    <row r="17" spans="3:18" x14ac:dyDescent="0.3">
      <c r="C17" s="1"/>
      <c r="D17" s="4"/>
      <c r="E17" s="4"/>
      <c r="F17" s="4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</row>
    <row r="18" spans="3:18" x14ac:dyDescent="0.3">
      <c r="C18" s="1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</row>
    <row r="19" spans="3:18" x14ac:dyDescent="0.3"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</row>
    <row r="20" spans="3:18" x14ac:dyDescent="0.3"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</row>
    <row r="21" spans="3:18" x14ac:dyDescent="0.3">
      <c r="D21" s="1"/>
      <c r="E21" s="1"/>
      <c r="F21" s="1"/>
      <c r="G21" s="1"/>
      <c r="H21" s="1"/>
      <c r="I21" s="2"/>
      <c r="J21" s="2"/>
      <c r="K21" s="2"/>
      <c r="L21" s="2"/>
      <c r="M21" s="2"/>
      <c r="N21" s="2"/>
      <c r="O21" s="2"/>
      <c r="P21" s="2"/>
      <c r="Q21" s="2"/>
      <c r="R21" s="2"/>
    </row>
    <row r="22" spans="3:18" x14ac:dyDescent="0.3">
      <c r="D22" s="1"/>
      <c r="E22" s="1"/>
      <c r="F22" s="1"/>
      <c r="G22" s="1"/>
      <c r="H22" s="1"/>
      <c r="I22" s="2"/>
      <c r="J22" s="2"/>
      <c r="K22" s="2"/>
      <c r="L22" s="2"/>
      <c r="M22" s="2"/>
      <c r="N22" s="2"/>
      <c r="O22" s="2"/>
      <c r="P22" s="2"/>
      <c r="Q22" s="2"/>
      <c r="R22" s="2"/>
    </row>
    <row r="23" spans="3:18" x14ac:dyDescent="0.3">
      <c r="D23" s="1"/>
      <c r="E23" s="1"/>
      <c r="F23" s="1"/>
      <c r="G23" s="1"/>
      <c r="H23" s="1"/>
      <c r="I23" s="2"/>
      <c r="J23" s="2"/>
      <c r="K23" s="2"/>
      <c r="L23" s="2"/>
      <c r="M23" s="2"/>
      <c r="N23" s="2"/>
      <c r="O23" s="2"/>
      <c r="P23" s="2"/>
      <c r="Q23" s="2"/>
      <c r="R23" s="2"/>
    </row>
    <row r="24" spans="3:18" x14ac:dyDescent="0.3">
      <c r="D24" s="1"/>
      <c r="E24" s="1"/>
      <c r="F24" s="1"/>
      <c r="G24" s="1"/>
      <c r="H24" s="1"/>
      <c r="I24" s="2"/>
      <c r="J24" s="2"/>
      <c r="K24" s="2"/>
      <c r="L24" s="2"/>
      <c r="M24" s="2"/>
      <c r="N24" s="2"/>
      <c r="O24" s="2"/>
      <c r="P24" s="2"/>
      <c r="Q24" s="2"/>
      <c r="R24" s="2"/>
    </row>
    <row r="25" spans="3:18" x14ac:dyDescent="0.3">
      <c r="D25" s="1"/>
      <c r="E25" s="1"/>
      <c r="F25" s="1"/>
      <c r="G25" s="1"/>
      <c r="H25" s="1"/>
      <c r="I25" s="2"/>
      <c r="J25" s="2"/>
      <c r="K25" s="2"/>
      <c r="L25" s="2"/>
      <c r="M25" s="2"/>
      <c r="N25" s="2"/>
      <c r="O25" s="2"/>
      <c r="P25" s="2"/>
      <c r="Q25" s="2"/>
      <c r="R25" s="2"/>
    </row>
    <row r="26" spans="3:18" x14ac:dyDescent="0.3">
      <c r="I26" s="2"/>
      <c r="J26" s="2"/>
      <c r="K26" s="2"/>
      <c r="L26" s="2"/>
      <c r="M26" s="2"/>
      <c r="N26" s="2"/>
      <c r="O26" s="2"/>
      <c r="P26" s="2"/>
      <c r="Q26" s="2"/>
      <c r="R26" s="2"/>
    </row>
    <row r="27" spans="3:18" x14ac:dyDescent="0.3">
      <c r="I27" s="2"/>
      <c r="J27" s="2"/>
      <c r="K27" s="2"/>
      <c r="L27" s="2"/>
      <c r="M27" s="2"/>
      <c r="N27" s="2"/>
      <c r="O27" s="2"/>
      <c r="P27" s="2"/>
      <c r="Q27" s="2"/>
      <c r="R27" s="2"/>
    </row>
    <row r="28" spans="3:18" x14ac:dyDescent="0.3">
      <c r="I28" s="2"/>
      <c r="J28" s="2"/>
      <c r="K28" s="2"/>
      <c r="L28" s="2"/>
      <c r="M28" s="2"/>
      <c r="N28" s="2"/>
      <c r="O28" s="2"/>
      <c r="P28" s="2"/>
      <c r="Q28" s="2"/>
      <c r="R28" s="2"/>
    </row>
    <row r="29" spans="3:18" x14ac:dyDescent="0.3">
      <c r="I29" s="2"/>
      <c r="J29" s="2"/>
      <c r="K29" s="2"/>
      <c r="L29" s="2"/>
      <c r="M29" s="2"/>
      <c r="N29" s="2"/>
      <c r="O29" s="2"/>
      <c r="P29" s="2"/>
      <c r="Q29" s="2"/>
      <c r="R29" s="2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Feuillet1</vt:lpstr>
      <vt:lpstr>Facturation </vt:lpstr>
    </vt:vector>
  </TitlesOfParts>
  <Company>SNCF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FPVE01701</dc:creator>
  <cp:lastModifiedBy>Micot, Nicolas            UTC CCS</cp:lastModifiedBy>
  <dcterms:created xsi:type="dcterms:W3CDTF">2018-03-23T10:06:46Z</dcterms:created>
  <dcterms:modified xsi:type="dcterms:W3CDTF">2018-06-25T07:54:04Z</dcterms:modified>
</cp:coreProperties>
</file>