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75" windowWidth="21840" windowHeight="12045" activeTab="3"/>
  </bookViews>
  <sheets>
    <sheet name="Feuil1" sheetId="1" r:id="rId1"/>
    <sheet name="Gel valeurs" sheetId="3" r:id="rId2"/>
    <sheet name="BDD" sheetId="2" r:id="rId3"/>
    <sheet name="Synthèse" sheetId="4" r:id="rId4"/>
  </sheets>
  <calcPr calcId="145621"/>
  <pivotCaches>
    <pivotCache cacheId="6" r:id="rId5"/>
  </pivotCaches>
</workbook>
</file>

<file path=xl/calcChain.xml><?xml version="1.0" encoding="utf-8"?>
<calcChain xmlns="http://schemas.openxmlformats.org/spreadsheetml/2006/main">
  <c r="Q27" i="1" l="1" a="1"/>
  <c r="Q27" i="1"/>
  <c r="Q30" i="1" a="1"/>
  <c r="Q30" i="1"/>
  <c r="Q34" i="1" a="1"/>
  <c r="Q34" i="1"/>
  <c r="P27" i="1" l="1"/>
  <c r="P30" i="1"/>
  <c r="P34" i="1"/>
  <c r="L29" i="1"/>
  <c r="K29" i="1"/>
  <c r="P29" i="1" s="1"/>
  <c r="Q29" i="1" s="1" a="1"/>
  <c r="Q29" i="1" s="1"/>
  <c r="I23" i="1"/>
  <c r="J23" i="1"/>
  <c r="J22" i="1"/>
  <c r="I22" i="1"/>
  <c r="J11" i="1"/>
  <c r="I11" i="1"/>
  <c r="I9" i="1"/>
  <c r="J9" i="1"/>
  <c r="J8" i="1"/>
  <c r="I8" i="1"/>
  <c r="H19" i="1"/>
  <c r="G19" i="1"/>
  <c r="E32" i="1"/>
  <c r="P32" i="1" s="1"/>
  <c r="Q32" i="1" s="1" a="1"/>
  <c r="Q32" i="1" s="1"/>
  <c r="F32" i="1"/>
  <c r="E33" i="1"/>
  <c r="P33" i="1" s="1"/>
  <c r="Q33" i="1" s="1" a="1"/>
  <c r="Q33" i="1" s="1"/>
  <c r="F33" i="1"/>
  <c r="F31" i="1"/>
  <c r="E31" i="1"/>
  <c r="P31" i="1" s="1"/>
  <c r="Q31" i="1" s="1" a="1"/>
  <c r="Q31" i="1" s="1"/>
  <c r="F28" i="1"/>
  <c r="E28" i="1"/>
  <c r="P28" i="1" s="1"/>
  <c r="Q28" i="1" s="1" a="1"/>
  <c r="Q28" i="1" s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P18" i="1" s="1"/>
  <c r="Q18" i="1" s="1" a="1"/>
  <c r="Q18" i="1" s="1"/>
  <c r="F18" i="1"/>
  <c r="E19" i="1"/>
  <c r="F19" i="1"/>
  <c r="E20" i="1"/>
  <c r="P20" i="1" s="1"/>
  <c r="F20" i="1"/>
  <c r="E21" i="1"/>
  <c r="P21" i="1" s="1"/>
  <c r="F21" i="1"/>
  <c r="E22" i="1"/>
  <c r="F22" i="1"/>
  <c r="E23" i="1"/>
  <c r="F23" i="1"/>
  <c r="E24" i="1"/>
  <c r="P24" i="1" s="1"/>
  <c r="Q24" i="1" s="1" a="1"/>
  <c r="Q24" i="1" s="1"/>
  <c r="F24" i="1"/>
  <c r="E25" i="1"/>
  <c r="P25" i="1" s="1"/>
  <c r="Q25" i="1" s="1" a="1"/>
  <c r="Q25" i="1" s="1"/>
  <c r="F25" i="1"/>
  <c r="E26" i="1"/>
  <c r="P26" i="1" s="1"/>
  <c r="Q26" i="1" s="1" a="1"/>
  <c r="Q26" i="1" s="1"/>
  <c r="F26" i="1"/>
  <c r="F5" i="1"/>
  <c r="E5" i="1"/>
  <c r="D6" i="1"/>
  <c r="D7" i="1"/>
  <c r="D8" i="1"/>
  <c r="D9" i="1"/>
  <c r="D10" i="1"/>
  <c r="D11" i="1"/>
  <c r="D12" i="1"/>
  <c r="D13" i="1"/>
  <c r="D14" i="1"/>
  <c r="D15" i="1"/>
  <c r="D16" i="1"/>
  <c r="D17" i="1"/>
  <c r="D5" i="1"/>
  <c r="C6" i="1"/>
  <c r="C7" i="1"/>
  <c r="P7" i="1" s="1"/>
  <c r="C8" i="1"/>
  <c r="C9" i="1"/>
  <c r="C10" i="1"/>
  <c r="C11" i="1"/>
  <c r="C12" i="1"/>
  <c r="C13" i="1"/>
  <c r="C14" i="1"/>
  <c r="C15" i="1"/>
  <c r="P15" i="1" s="1"/>
  <c r="C16" i="1"/>
  <c r="C17" i="1"/>
  <c r="C5" i="1"/>
  <c r="Q15" i="1" l="1" a="1"/>
  <c r="Q15" i="1" s="1"/>
  <c r="Q7" i="1" a="1"/>
  <c r="Q7" i="1" s="1"/>
  <c r="Q21" i="1" a="1"/>
  <c r="Q21" i="1" s="1"/>
  <c r="Q20" i="1" a="1"/>
  <c r="Q20" i="1" s="1"/>
  <c r="P14" i="1"/>
  <c r="Q14" i="1" s="1" a="1"/>
  <c r="Q14" i="1" s="1"/>
  <c r="P10" i="1"/>
  <c r="Q10" i="1" s="1" a="1"/>
  <c r="Q10" i="1" s="1"/>
  <c r="P6" i="1"/>
  <c r="Q6" i="1" s="1" a="1"/>
  <c r="Q6" i="1" s="1"/>
  <c r="P17" i="1"/>
  <c r="Q17" i="1" s="1" a="1"/>
  <c r="Q17" i="1" s="1"/>
  <c r="P13" i="1"/>
  <c r="Q13" i="1" s="1" a="1"/>
  <c r="Q13" i="1" s="1"/>
  <c r="P9" i="1"/>
  <c r="Q9" i="1" s="1" a="1"/>
  <c r="Q9" i="1" s="1"/>
  <c r="P22" i="1"/>
  <c r="Q22" i="1" s="1" a="1"/>
  <c r="Q22" i="1" s="1"/>
  <c r="P12" i="1"/>
  <c r="Q12" i="1" s="1" a="1"/>
  <c r="Q12" i="1" s="1"/>
  <c r="P16" i="1"/>
  <c r="Q16" i="1" s="1" a="1"/>
  <c r="Q16" i="1" s="1"/>
  <c r="P8" i="1"/>
  <c r="Q8" i="1" s="1" a="1"/>
  <c r="Q8" i="1" s="1"/>
  <c r="P11" i="1"/>
  <c r="Q11" i="1" s="1" a="1"/>
  <c r="Q11" i="1" s="1"/>
  <c r="P23" i="1"/>
  <c r="Q23" i="1" s="1" a="1"/>
  <c r="Q23" i="1" s="1"/>
  <c r="P19" i="1"/>
  <c r="Q19" i="1" s="1" a="1"/>
  <c r="Q19" i="1" s="1"/>
  <c r="P5" i="1"/>
  <c r="Q5" i="1" s="1" a="1"/>
  <c r="Q5" i="1" s="1"/>
</calcChain>
</file>

<file path=xl/sharedStrings.xml><?xml version="1.0" encoding="utf-8"?>
<sst xmlns="http://schemas.openxmlformats.org/spreadsheetml/2006/main" count="458" uniqueCount="52">
  <si>
    <t>Fournisseurs consultés</t>
  </si>
  <si>
    <t>Prix total</t>
  </si>
  <si>
    <t>Marge</t>
  </si>
  <si>
    <t>Prix le plus bas</t>
  </si>
  <si>
    <t>Fournisseur retenu</t>
  </si>
  <si>
    <t>En attente</t>
  </si>
  <si>
    <t/>
  </si>
  <si>
    <t>Fournisseur 1</t>
  </si>
  <si>
    <t>Fournisseur 2</t>
  </si>
  <si>
    <t>Fournisseur 3</t>
  </si>
  <si>
    <t>Fournisseur 4</t>
  </si>
  <si>
    <t>Fournisseur 5</t>
  </si>
  <si>
    <t>Fournisseur 6</t>
  </si>
  <si>
    <t>Produit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</si>
  <si>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</si>
  <si>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</si>
  <si>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</si>
  <si>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</si>
  <si>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</si>
  <si>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</si>
  <si>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</si>
  <si>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</si>
  <si>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</si>
  <si>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</si>
  <si>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</si>
  <si>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</si>
  <si>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</si>
  <si>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</si>
  <si>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</si>
  <si>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</si>
  <si>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</si>
  <si>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</si>
  <si>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</si>
  <si>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</si>
  <si>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</si>
  <si>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</si>
  <si>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</si>
  <si>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</si>
  <si>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</si>
  <si>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</si>
  <si>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</si>
  <si>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</si>
  <si>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</si>
  <si>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</si>
  <si>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Fournisseur</t>
  </si>
  <si>
    <t>Statut</t>
  </si>
  <si>
    <t>en attente</t>
  </si>
  <si>
    <t>Étiquettes de lignes</t>
  </si>
  <si>
    <t>Total général</t>
  </si>
  <si>
    <t>Min de Prix total</t>
  </si>
  <si>
    <t>(vide)</t>
  </si>
  <si>
    <t>Max de 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</si>
</sst>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1F497D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FF"/>
        <bgColor rgb="FF4F81BD"/>
      </patternFill>
    </fill>
    <fill>
      <patternFill patternType="solid">
        <fgColor rgb="FF4F81BD"/>
        <bgColor rgb="FF4F81BD"/>
      </patternFill>
    </fill>
    <fill>
      <patternFill patternType="solid">
        <fgColor rgb="FFDCE6F1"/>
        <bgColor rgb="FFDCE6F1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rgb="FF95B3D7"/>
      </top>
      <bottom/>
      <diagonal/>
    </border>
    <border>
      <left style="thin">
        <color indexed="64"/>
      </left>
      <right style="medium">
        <color indexed="64"/>
      </right>
      <top style="thin">
        <color rgb="FF95B3D7"/>
      </top>
      <bottom/>
      <diagonal/>
    </border>
    <border>
      <left style="medium">
        <color indexed="64"/>
      </left>
      <right style="thin">
        <color indexed="64"/>
      </right>
      <top style="thin">
        <color rgb="FF95B3D7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rgb="FF95B3D7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95B3D7"/>
      </top>
      <bottom/>
      <diagonal/>
    </border>
    <border>
      <left style="medium">
        <color indexed="64"/>
      </left>
      <right style="medium">
        <color indexed="64"/>
      </right>
      <top style="thin">
        <color rgb="FF95B3D7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2" borderId="0" xfId="0" applyFill="1"/>
    <xf numFmtId="0" fontId="3" fillId="4" borderId="0" xfId="0" applyFont="1" applyFill="1" applyBorder="1"/>
    <xf numFmtId="0" fontId="2" fillId="6" borderId="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44" fontId="3" fillId="7" borderId="10" xfId="1" applyFont="1" applyFill="1" applyBorder="1"/>
    <xf numFmtId="44" fontId="5" fillId="7" borderId="11" xfId="1" applyFont="1" applyFill="1" applyBorder="1" applyAlignment="1">
      <alignment horizontal="center"/>
    </xf>
    <xf numFmtId="8" fontId="3" fillId="7" borderId="10" xfId="1" applyNumberFormat="1" applyFont="1" applyFill="1" applyBorder="1"/>
    <xf numFmtId="9" fontId="5" fillId="7" borderId="11" xfId="2" applyFont="1" applyFill="1" applyBorder="1" applyAlignment="1">
      <alignment horizontal="center"/>
    </xf>
    <xf numFmtId="44" fontId="3" fillId="0" borderId="12" xfId="1" applyFont="1" applyFill="1" applyBorder="1"/>
    <xf numFmtId="44" fontId="5" fillId="0" borderId="13" xfId="1" applyFont="1" applyFill="1" applyBorder="1" applyAlignment="1">
      <alignment horizontal="center"/>
    </xf>
    <xf numFmtId="8" fontId="3" fillId="0" borderId="12" xfId="1" applyNumberFormat="1" applyFont="1" applyFill="1" applyBorder="1"/>
    <xf numFmtId="9" fontId="5" fillId="0" borderId="13" xfId="2" applyFont="1" applyFill="1" applyBorder="1" applyAlignment="1">
      <alignment horizontal="center"/>
    </xf>
    <xf numFmtId="44" fontId="3" fillId="7" borderId="12" xfId="1" applyFont="1" applyFill="1" applyBorder="1"/>
    <xf numFmtId="44" fontId="5" fillId="7" borderId="13" xfId="1" applyFont="1" applyFill="1" applyBorder="1" applyAlignment="1">
      <alignment horizontal="center"/>
    </xf>
    <xf numFmtId="8" fontId="3" fillId="7" borderId="12" xfId="1" applyNumberFormat="1" applyFont="1" applyFill="1" applyBorder="1"/>
    <xf numFmtId="9" fontId="5" fillId="7" borderId="13" xfId="2" applyFont="1" applyFill="1" applyBorder="1" applyAlignment="1">
      <alignment horizontal="center"/>
    </xf>
    <xf numFmtId="44" fontId="3" fillId="0" borderId="13" xfId="1" applyFont="1" applyFill="1" applyBorder="1" applyAlignment="1">
      <alignment horizontal="center"/>
    </xf>
    <xf numFmtId="44" fontId="3" fillId="0" borderId="12" xfId="1" applyNumberFormat="1" applyFont="1" applyFill="1" applyBorder="1" applyAlignment="1">
      <alignment horizontal="left"/>
    </xf>
    <xf numFmtId="9" fontId="3" fillId="0" borderId="13" xfId="2" applyFont="1" applyFill="1" applyBorder="1" applyAlignment="1">
      <alignment horizontal="center"/>
    </xf>
    <xf numFmtId="44" fontId="3" fillId="7" borderId="13" xfId="1" applyFont="1" applyFill="1" applyBorder="1" applyAlignment="1">
      <alignment horizontal="center"/>
    </xf>
    <xf numFmtId="44" fontId="3" fillId="7" borderId="12" xfId="1" applyFont="1" applyFill="1" applyBorder="1" applyAlignment="1">
      <alignment horizontal="left"/>
    </xf>
    <xf numFmtId="9" fontId="3" fillId="7" borderId="13" xfId="2" applyFont="1" applyFill="1" applyBorder="1" applyAlignment="1">
      <alignment horizontal="center"/>
    </xf>
    <xf numFmtId="44" fontId="3" fillId="0" borderId="13" xfId="1" applyFont="1" applyFill="1" applyBorder="1"/>
    <xf numFmtId="9" fontId="3" fillId="0" borderId="13" xfId="2" applyFont="1" applyFill="1" applyBorder="1"/>
    <xf numFmtId="44" fontId="3" fillId="7" borderId="13" xfId="1" applyFont="1" applyFill="1" applyBorder="1"/>
    <xf numFmtId="9" fontId="3" fillId="7" borderId="13" xfId="2" applyFont="1" applyFill="1" applyBorder="1"/>
    <xf numFmtId="44" fontId="3" fillId="0" borderId="14" xfId="1" applyFont="1" applyFill="1" applyBorder="1"/>
    <xf numFmtId="44" fontId="3" fillId="0" borderId="15" xfId="1" applyFont="1" applyFill="1" applyBorder="1"/>
    <xf numFmtId="9" fontId="3" fillId="0" borderId="15" xfId="2" applyFont="1" applyFill="1" applyBorder="1"/>
    <xf numFmtId="0" fontId="2" fillId="6" borderId="16" xfId="0" applyFont="1" applyFill="1" applyBorder="1" applyAlignment="1">
      <alignment horizontal="center"/>
    </xf>
    <xf numFmtId="9" fontId="5" fillId="7" borderId="17" xfId="2" applyFont="1" applyFill="1" applyBorder="1" applyAlignment="1">
      <alignment horizontal="center"/>
    </xf>
    <xf numFmtId="9" fontId="5" fillId="0" borderId="18" xfId="2" applyFont="1" applyFill="1" applyBorder="1" applyAlignment="1">
      <alignment horizontal="center"/>
    </xf>
    <xf numFmtId="9" fontId="5" fillId="7" borderId="18" xfId="2" applyFont="1" applyFill="1" applyBorder="1" applyAlignment="1">
      <alignment horizontal="center"/>
    </xf>
    <xf numFmtId="9" fontId="3" fillId="0" borderId="18" xfId="2" applyFont="1" applyFill="1" applyBorder="1" applyAlignment="1">
      <alignment horizontal="center"/>
    </xf>
    <xf numFmtId="9" fontId="3" fillId="7" borderId="18" xfId="2" applyFont="1" applyFill="1" applyBorder="1" applyAlignment="1">
      <alignment horizontal="center"/>
    </xf>
    <xf numFmtId="9" fontId="3" fillId="0" borderId="18" xfId="2" applyFont="1" applyFill="1" applyBorder="1"/>
    <xf numFmtId="9" fontId="3" fillId="7" borderId="18" xfId="2" applyFont="1" applyFill="1" applyBorder="1"/>
    <xf numFmtId="9" fontId="3" fillId="0" borderId="19" xfId="2" applyFont="1" applyFill="1" applyBorder="1"/>
    <xf numFmtId="0" fontId="4" fillId="5" borderId="4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44" fontId="3" fillId="0" borderId="0" xfId="1" applyFont="1" applyFill="1" applyBorder="1"/>
    <xf numFmtId="44" fontId="5" fillId="0" borderId="0" xfId="1" applyFont="1" applyFill="1" applyBorder="1" applyAlignment="1">
      <alignment horizontal="center"/>
    </xf>
    <xf numFmtId="8" fontId="3" fillId="0" borderId="0" xfId="1" applyNumberFormat="1" applyFont="1" applyFill="1" applyBorder="1"/>
    <xf numFmtId="44" fontId="3" fillId="0" borderId="0" xfId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5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color auto="1"/>
      </font>
      <fill>
        <patternFill>
          <bgColor rgb="FFDA9694"/>
        </patternFill>
      </fill>
    </dxf>
    <dxf>
      <font>
        <b val="0"/>
        <i val="0"/>
        <color auto="1"/>
      </font>
      <fill>
        <patternFill>
          <bgColor rgb="FFFABF8F"/>
        </patternFill>
      </fill>
    </dxf>
    <dxf>
      <font>
        <b val="0"/>
        <i val="0"/>
        <color auto="1"/>
      </font>
      <fill>
        <patternFill>
          <bgColor rgb="FFC4D79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auto="1"/>
      </font>
      <fill>
        <patternFill>
          <bgColor rgb="FFDA9694"/>
        </patternFill>
      </fill>
    </dxf>
    <dxf>
      <font>
        <b val="0"/>
        <i val="0"/>
        <color auto="1"/>
      </font>
      <fill>
        <patternFill>
          <bgColor rgb="FFFABF8F"/>
        </patternFill>
      </fill>
    </dxf>
    <dxf>
      <font>
        <b val="0"/>
        <i val="0"/>
        <color auto="1"/>
      </font>
      <fill>
        <patternFill>
          <bgColor rgb="FFC4D79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auto="1"/>
      </font>
      <fill>
        <patternFill>
          <bgColor rgb="FFDA9694"/>
        </patternFill>
      </fill>
    </dxf>
    <dxf>
      <font>
        <b val="0"/>
        <i val="0"/>
        <color auto="1"/>
      </font>
      <fill>
        <patternFill>
          <bgColor rgb="FFFABF8F"/>
        </patternFill>
      </fill>
    </dxf>
    <dxf>
      <font>
        <b val="0"/>
        <i val="0"/>
        <color auto="1"/>
      </font>
      <fill>
        <patternFill>
          <bgColor rgb="FFC4D79B"/>
        </patternFill>
      </fill>
    </dxf>
    <dxf>
      <font>
        <b val="0"/>
        <i val="0"/>
        <color auto="1"/>
      </font>
      <fill>
        <patternFill>
          <bgColor rgb="FFDA9694"/>
        </patternFill>
      </fill>
    </dxf>
    <dxf>
      <font>
        <b val="0"/>
        <i val="0"/>
        <color auto="1"/>
      </font>
      <fill>
        <patternFill>
          <bgColor rgb="FFFABF8F"/>
        </patternFill>
      </fill>
    </dxf>
    <dxf>
      <font>
        <b val="0"/>
        <i val="0"/>
        <color auto="1"/>
      </font>
      <fill>
        <patternFill>
          <bgColor rgb="FFC4D79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79.581798148145" createdVersion="4" refreshedVersion="4" minRefreshableVersion="3" recordCount="78">
  <cacheSource type="worksheet">
    <worksheetSource name="Tableau1"/>
  </cacheSource>
  <cacheFields count="5">
    <cacheField name="Produit" numFmtId="0">
      <sharedItems containsSemiMixedTypes="0" containsString="0" containsNumber="1" containsInteger="1" minValue="1" maxValue="30" count="3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</sharedItems>
    </cacheField>
    <cacheField name="Fournisseur" numFmtId="0">
      <sharedItems containsSemiMixedTypes="0" containsString="0" containsNumber="1" containsInteger="1" minValue="1" maxValue="6" count="6">
        <n v="1"/>
        <n v="2"/>
        <n v="4"/>
        <n v="6"/>
        <n v="3"/>
        <n v="5"/>
      </sharedItems>
    </cacheField>
    <cacheField name="Statut" numFmtId="0">
      <sharedItems containsBlank="1" count="2">
        <m/>
        <s v="en attente"/>
      </sharedItems>
    </cacheField>
    <cacheField name="Prix total" numFmtId="0">
      <sharedItems containsString="0" containsBlank="1" containsNumber="1" containsInteger="1" minValue="250" maxValue="9482" count="50">
        <n v="9276"/>
        <n v="6493"/>
        <n v="6016"/>
        <n v="7792"/>
        <n v="5107"/>
        <n v="2282"/>
        <n v="7054"/>
        <n v="2813"/>
        <n v="4303"/>
        <m/>
        <n v="3875"/>
        <n v="9161"/>
        <n v="3085"/>
        <n v="8133"/>
        <n v="8842"/>
        <n v="9126"/>
        <n v="8152"/>
        <n v="3499"/>
        <n v="9444"/>
        <n v="3970"/>
        <n v="6762"/>
        <n v="2956"/>
        <n v="6781"/>
        <n v="5684"/>
        <n v="8992"/>
        <n v="5155"/>
        <n v="8869"/>
        <n v="4892"/>
        <n v="5280"/>
        <n v="8389"/>
        <n v="2666"/>
        <n v="2853"/>
        <n v="8999"/>
        <n v="7340"/>
        <n v="250"/>
        <n v="5769"/>
        <n v="1290"/>
        <n v="4802"/>
        <n v="9482"/>
        <n v="2164"/>
        <n v="2324"/>
        <n v="8914"/>
        <n v="2068"/>
        <n v="3680"/>
        <n v="6996"/>
        <n v="5010"/>
        <n v="9146"/>
        <n v="2234"/>
        <n v="8479"/>
        <n v="3815"/>
      </sharedItems>
    </cacheField>
    <cacheField name="Marge" numFmtId="0">
      <sharedItems containsString="0" containsBlank="1" containsNumber="1" containsInteger="1" minValue="-1986" maxValue="27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8">
  <r>
    <x v="0"/>
    <x v="0"/>
    <x v="0"/>
    <x v="0"/>
    <n v="1424"/>
  </r>
  <r>
    <x v="0"/>
    <x v="1"/>
    <x v="0"/>
    <x v="1"/>
    <n v="698"/>
  </r>
  <r>
    <x v="1"/>
    <x v="0"/>
    <x v="0"/>
    <x v="2"/>
    <n v="-1602"/>
  </r>
  <r>
    <x v="1"/>
    <x v="1"/>
    <x v="0"/>
    <x v="3"/>
    <n v="-935"/>
  </r>
  <r>
    <x v="2"/>
    <x v="0"/>
    <x v="0"/>
    <x v="4"/>
    <n v="801"/>
  </r>
  <r>
    <x v="2"/>
    <x v="1"/>
    <x v="0"/>
    <x v="5"/>
    <n v="293"/>
  </r>
  <r>
    <x v="3"/>
    <x v="0"/>
    <x v="0"/>
    <x v="6"/>
    <n v="-426"/>
  </r>
  <r>
    <x v="3"/>
    <x v="1"/>
    <x v="0"/>
    <x v="7"/>
    <n v="-1122"/>
  </r>
  <r>
    <x v="3"/>
    <x v="2"/>
    <x v="0"/>
    <x v="8"/>
    <n v="1601"/>
  </r>
  <r>
    <x v="3"/>
    <x v="3"/>
    <x v="1"/>
    <x v="9"/>
    <m/>
  </r>
  <r>
    <x v="4"/>
    <x v="0"/>
    <x v="0"/>
    <x v="10"/>
    <n v="174"/>
  </r>
  <r>
    <x v="4"/>
    <x v="1"/>
    <x v="0"/>
    <x v="11"/>
    <n v="619"/>
  </r>
  <r>
    <x v="4"/>
    <x v="2"/>
    <x v="0"/>
    <x v="12"/>
    <n v="132"/>
  </r>
  <r>
    <x v="4"/>
    <x v="3"/>
    <x v="1"/>
    <x v="9"/>
    <m/>
  </r>
  <r>
    <x v="5"/>
    <x v="0"/>
    <x v="0"/>
    <x v="13"/>
    <n v="1484"/>
  </r>
  <r>
    <x v="5"/>
    <x v="1"/>
    <x v="0"/>
    <x v="14"/>
    <n v="-1463"/>
  </r>
  <r>
    <x v="6"/>
    <x v="0"/>
    <x v="0"/>
    <x v="15"/>
    <n v="901"/>
  </r>
  <r>
    <x v="6"/>
    <x v="1"/>
    <x v="0"/>
    <x v="16"/>
    <n v="1778"/>
  </r>
  <r>
    <x v="6"/>
    <x v="2"/>
    <x v="0"/>
    <x v="17"/>
    <n v="1168"/>
  </r>
  <r>
    <x v="6"/>
    <x v="3"/>
    <x v="1"/>
    <x v="9"/>
    <m/>
  </r>
  <r>
    <x v="7"/>
    <x v="0"/>
    <x v="0"/>
    <x v="18"/>
    <n v="650"/>
  </r>
  <r>
    <x v="7"/>
    <x v="1"/>
    <x v="0"/>
    <x v="19"/>
    <n v="-1599"/>
  </r>
  <r>
    <x v="8"/>
    <x v="0"/>
    <x v="0"/>
    <x v="20"/>
    <n v="639"/>
  </r>
  <r>
    <x v="8"/>
    <x v="1"/>
    <x v="0"/>
    <x v="21"/>
    <n v="1132"/>
  </r>
  <r>
    <x v="9"/>
    <x v="0"/>
    <x v="0"/>
    <x v="22"/>
    <n v="833"/>
  </r>
  <r>
    <x v="9"/>
    <x v="1"/>
    <x v="0"/>
    <x v="23"/>
    <n v="1291"/>
  </r>
  <r>
    <x v="10"/>
    <x v="0"/>
    <x v="0"/>
    <x v="24"/>
    <n v="-1840"/>
  </r>
  <r>
    <x v="10"/>
    <x v="1"/>
    <x v="0"/>
    <x v="25"/>
    <n v="1594"/>
  </r>
  <r>
    <x v="11"/>
    <x v="0"/>
    <x v="0"/>
    <x v="26"/>
    <n v="-1937"/>
  </r>
  <r>
    <x v="11"/>
    <x v="1"/>
    <x v="0"/>
    <x v="27"/>
    <n v="1330"/>
  </r>
  <r>
    <x v="12"/>
    <x v="0"/>
    <x v="0"/>
    <x v="28"/>
    <n v="405"/>
  </r>
  <r>
    <x v="12"/>
    <x v="1"/>
    <x v="0"/>
    <x v="29"/>
    <n v="249"/>
  </r>
  <r>
    <x v="13"/>
    <x v="1"/>
    <x v="0"/>
    <x v="30"/>
    <n v="-587"/>
  </r>
  <r>
    <x v="14"/>
    <x v="0"/>
    <x v="1"/>
    <x v="9"/>
    <m/>
  </r>
  <r>
    <x v="14"/>
    <x v="1"/>
    <x v="0"/>
    <x v="31"/>
    <n v="270"/>
  </r>
  <r>
    <x v="14"/>
    <x v="4"/>
    <x v="0"/>
    <x v="32"/>
    <n v="1583"/>
  </r>
  <r>
    <x v="15"/>
    <x v="0"/>
    <x v="1"/>
    <x v="9"/>
    <m/>
  </r>
  <r>
    <x v="15"/>
    <x v="1"/>
    <x v="0"/>
    <x v="33"/>
    <n v="1618"/>
  </r>
  <r>
    <x v="15"/>
    <x v="4"/>
    <x v="0"/>
    <x v="34"/>
    <n v="2750"/>
  </r>
  <r>
    <x v="16"/>
    <x v="0"/>
    <x v="1"/>
    <x v="9"/>
    <m/>
  </r>
  <r>
    <x v="16"/>
    <x v="1"/>
    <x v="0"/>
    <x v="35"/>
    <n v="-376"/>
  </r>
  <r>
    <x v="16"/>
    <x v="4"/>
    <x v="0"/>
    <x v="36"/>
    <n v="-430"/>
  </r>
  <r>
    <x v="17"/>
    <x v="0"/>
    <x v="1"/>
    <x v="9"/>
    <m/>
  </r>
  <r>
    <x v="17"/>
    <x v="1"/>
    <x v="0"/>
    <x v="37"/>
    <n v="1532"/>
  </r>
  <r>
    <x v="17"/>
    <x v="2"/>
    <x v="0"/>
    <x v="38"/>
    <n v="-1766"/>
  </r>
  <r>
    <x v="17"/>
    <x v="3"/>
    <x v="1"/>
    <x v="9"/>
    <m/>
  </r>
  <r>
    <x v="18"/>
    <x v="0"/>
    <x v="1"/>
    <x v="9"/>
    <m/>
  </r>
  <r>
    <x v="18"/>
    <x v="1"/>
    <x v="0"/>
    <x v="39"/>
    <n v="-628"/>
  </r>
  <r>
    <x v="18"/>
    <x v="2"/>
    <x v="0"/>
    <x v="40"/>
    <n v="-890"/>
  </r>
  <r>
    <x v="18"/>
    <x v="3"/>
    <x v="1"/>
    <x v="9"/>
    <m/>
  </r>
  <r>
    <x v="19"/>
    <x v="0"/>
    <x v="1"/>
    <x v="9"/>
    <m/>
  </r>
  <r>
    <x v="19"/>
    <x v="1"/>
    <x v="0"/>
    <x v="41"/>
    <n v="1526"/>
  </r>
  <r>
    <x v="19"/>
    <x v="4"/>
    <x v="1"/>
    <x v="9"/>
    <m/>
  </r>
  <r>
    <x v="20"/>
    <x v="1"/>
    <x v="0"/>
    <x v="42"/>
    <n v="-845"/>
  </r>
  <r>
    <x v="20"/>
    <x v="2"/>
    <x v="1"/>
    <x v="9"/>
    <m/>
  </r>
  <r>
    <x v="20"/>
    <x v="3"/>
    <x v="1"/>
    <x v="9"/>
    <m/>
  </r>
  <r>
    <x v="21"/>
    <x v="1"/>
    <x v="0"/>
    <x v="43"/>
    <n v="-551"/>
  </r>
  <r>
    <x v="21"/>
    <x v="2"/>
    <x v="1"/>
    <x v="9"/>
    <m/>
  </r>
  <r>
    <x v="21"/>
    <x v="3"/>
    <x v="1"/>
    <x v="9"/>
    <m/>
  </r>
  <r>
    <x v="22"/>
    <x v="2"/>
    <x v="1"/>
    <x v="9"/>
    <m/>
  </r>
  <r>
    <x v="22"/>
    <x v="3"/>
    <x v="1"/>
    <x v="9"/>
    <m/>
  </r>
  <r>
    <x v="23"/>
    <x v="1"/>
    <x v="0"/>
    <x v="44"/>
    <n v="-134"/>
  </r>
  <r>
    <x v="23"/>
    <x v="2"/>
    <x v="1"/>
    <x v="9"/>
    <m/>
  </r>
  <r>
    <x v="23"/>
    <x v="3"/>
    <x v="1"/>
    <x v="9"/>
    <m/>
  </r>
  <r>
    <x v="24"/>
    <x v="4"/>
    <x v="0"/>
    <x v="45"/>
    <n v="-1344"/>
  </r>
  <r>
    <x v="24"/>
    <x v="5"/>
    <x v="0"/>
    <x v="46"/>
    <n v="1902"/>
  </r>
  <r>
    <x v="24"/>
    <x v="3"/>
    <x v="1"/>
    <x v="9"/>
    <m/>
  </r>
  <r>
    <x v="25"/>
    <x v="4"/>
    <x v="0"/>
    <x v="34"/>
    <n v="550"/>
  </r>
  <r>
    <x v="26"/>
    <x v="0"/>
    <x v="1"/>
    <x v="9"/>
    <m/>
  </r>
  <r>
    <x v="26"/>
    <x v="1"/>
    <x v="0"/>
    <x v="47"/>
    <n v="-1986"/>
  </r>
  <r>
    <x v="26"/>
    <x v="4"/>
    <x v="1"/>
    <x v="9"/>
    <m/>
  </r>
  <r>
    <x v="27"/>
    <x v="0"/>
    <x v="1"/>
    <x v="9"/>
    <m/>
  </r>
  <r>
    <x v="27"/>
    <x v="1"/>
    <x v="0"/>
    <x v="48"/>
    <n v="1620"/>
  </r>
  <r>
    <x v="28"/>
    <x v="1"/>
    <x v="0"/>
    <x v="49"/>
    <n v="-963"/>
  </r>
  <r>
    <x v="28"/>
    <x v="2"/>
    <x v="1"/>
    <x v="9"/>
    <m/>
  </r>
  <r>
    <x v="28"/>
    <x v="3"/>
    <x v="1"/>
    <x v="9"/>
    <m/>
  </r>
  <r>
    <x v="29"/>
    <x v="4"/>
    <x v="1"/>
    <x v="9"/>
    <m/>
  </r>
  <r>
    <x v="29"/>
    <x v="3"/>
    <x v="1"/>
    <x v="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D33" firstHeaderRow="0" firstDataRow="1" firstDataCol="2" rowPageCount="1" colPageCount="1"/>
  <pivotFields count="5">
    <pivotField axis="axisRow" outline="0"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axis="axisRow" showAll="0" measureFilter="1" defaultSubtotal="0">
      <items count="6">
        <item x="0"/>
        <item x="1"/>
        <item x="4"/>
        <item x="2"/>
        <item x="5"/>
        <item x="3"/>
      </items>
    </pivotField>
    <pivotField axis="axisPage" multipleItemSelectionAllowed="1" showAll="0" defaultSubtotal="0">
      <items count="2">
        <item h="1" x="1"/>
        <item x="0"/>
      </items>
    </pivotField>
    <pivotField dataField="1" outline="0" showAll="0" minSubtotal="1">
      <items count="51">
        <item x="34"/>
        <item x="36"/>
        <item x="42"/>
        <item x="39"/>
        <item x="47"/>
        <item x="5"/>
        <item x="40"/>
        <item x="30"/>
        <item x="7"/>
        <item x="31"/>
        <item x="21"/>
        <item x="12"/>
        <item x="17"/>
        <item x="43"/>
        <item x="49"/>
        <item x="10"/>
        <item x="19"/>
        <item x="8"/>
        <item x="37"/>
        <item x="27"/>
        <item x="45"/>
        <item x="4"/>
        <item x="25"/>
        <item x="28"/>
        <item x="23"/>
        <item x="35"/>
        <item x="2"/>
        <item x="1"/>
        <item x="20"/>
        <item x="22"/>
        <item x="44"/>
        <item x="6"/>
        <item x="33"/>
        <item x="3"/>
        <item x="13"/>
        <item x="16"/>
        <item x="29"/>
        <item x="48"/>
        <item x="14"/>
        <item x="26"/>
        <item x="41"/>
        <item x="24"/>
        <item x="32"/>
        <item x="15"/>
        <item x="46"/>
        <item x="11"/>
        <item x="0"/>
        <item x="18"/>
        <item x="38"/>
        <item x="9"/>
        <item t="min"/>
      </items>
    </pivotField>
    <pivotField dataField="1" showAll="0" defaultSubtotal="0"/>
  </pivotFields>
  <rowFields count="2">
    <field x="0"/>
    <field x="1"/>
  </rowFields>
  <rowItems count="29">
    <i>
      <x/>
      <x v="1"/>
    </i>
    <i>
      <x v="1"/>
      <x/>
    </i>
    <i>
      <x v="2"/>
      <x v="1"/>
    </i>
    <i>
      <x v="3"/>
      <x v="1"/>
    </i>
    <i>
      <x v="4"/>
      <x v="3"/>
    </i>
    <i>
      <x v="5"/>
      <x/>
    </i>
    <i>
      <x v="6"/>
      <x v="3"/>
    </i>
    <i>
      <x v="7"/>
      <x v="1"/>
    </i>
    <i>
      <x v="8"/>
      <x v="1"/>
    </i>
    <i>
      <x v="9"/>
      <x v="1"/>
    </i>
    <i>
      <x v="10"/>
      <x v="1"/>
    </i>
    <i>
      <x v="11"/>
      <x v="1"/>
    </i>
    <i>
      <x v="12"/>
      <x/>
    </i>
    <i>
      <x v="13"/>
      <x v="1"/>
    </i>
    <i>
      <x v="14"/>
      <x v="1"/>
    </i>
    <i>
      <x v="15"/>
      <x v="2"/>
    </i>
    <i>
      <x v="16"/>
      <x v="2"/>
    </i>
    <i>
      <x v="17"/>
      <x v="1"/>
    </i>
    <i>
      <x v="18"/>
      <x v="1"/>
    </i>
    <i>
      <x v="19"/>
      <x v="1"/>
    </i>
    <i>
      <x v="20"/>
      <x v="1"/>
    </i>
    <i>
      <x v="21"/>
      <x v="1"/>
    </i>
    <i>
      <x v="23"/>
      <x v="1"/>
    </i>
    <i>
      <x v="24"/>
      <x v="2"/>
    </i>
    <i>
      <x v="25"/>
      <x v="2"/>
    </i>
    <i>
      <x v="26"/>
      <x v="1"/>
    </i>
    <i>
      <x v="27"/>
      <x v="1"/>
    </i>
    <i>
      <x v="28"/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-1"/>
  </pageFields>
  <dataFields count="2">
    <dataField name="Min de Prix total" fld="3" subtotal="min" baseField="1" baseItem="0"/>
    <dataField name="Max de Marge" fld="4" subtotal="max" baseField="1" baseItem="1"/>
  </dataFields>
  <pivotTableStyleInfo name="PivotStyleLight16" showRowHeaders="1" showColHeaders="1" showRowStripes="0" showColStripes="0" showLastColumn="1"/>
  <filters count="1">
    <filter fld="1" type="count" evalOrder="-1" id="4" iMeasureFld="0">
      <autoFilter ref="A1">
        <filterColumn colId="0">
          <top10 top="0"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79" totalsRowShown="0" headerRowDxfId="0" dataDxfId="1">
  <autoFilter ref="A1:E79"/>
  <tableColumns count="5">
    <tableColumn id="1" name="Produit" dataDxfId="6"/>
    <tableColumn id="2" name="Fournisseur" dataDxfId="5"/>
    <tableColumn id="3" name="Statut" dataDxfId="4"/>
    <tableColumn id="4" name="Prix total" dataDxfId="3"/>
    <tableColumn id="5" name="Marge" dataDxfId="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34"/>
  <sheetViews>
    <sheetView workbookViewId="0">
      <selection activeCell="G12" sqref="G12"/>
    </sheetView>
  </sheetViews>
  <sheetFormatPr baseColWidth="10" defaultRowHeight="15" x14ac:dyDescent="0.25"/>
  <cols>
    <col min="1" max="1" width="2.28515625" style="1" customWidth="1"/>
    <col min="2" max="2" width="11.42578125" style="1"/>
    <col min="3" max="14" width="15.7109375" style="1" customWidth="1"/>
    <col min="15" max="15" width="4.140625" style="1" customWidth="1"/>
    <col min="16" max="16" width="17.85546875" style="1" customWidth="1"/>
    <col min="17" max="17" width="33.42578125" style="1" customWidth="1"/>
    <col min="18" max="16384" width="11.42578125" style="1"/>
  </cols>
  <sheetData>
    <row r="1" spans="2:17" ht="7.5" customHeight="1" thickBot="1" x14ac:dyDescent="0.3"/>
    <row r="2" spans="2:17" ht="15.75" thickBot="1" x14ac:dyDescent="0.3">
      <c r="C2" s="43" t="s">
        <v>0</v>
      </c>
      <c r="D2" s="44"/>
      <c r="E2" s="44"/>
      <c r="F2" s="44"/>
      <c r="G2" s="44"/>
      <c r="H2" s="44"/>
      <c r="I2" s="44"/>
      <c r="J2" s="44"/>
      <c r="K2" s="44"/>
      <c r="L2" s="44"/>
      <c r="M2" s="44"/>
      <c r="N2" s="45"/>
      <c r="O2" s="2"/>
      <c r="P2" s="2"/>
      <c r="Q2" s="2"/>
    </row>
    <row r="3" spans="2:17" ht="15.75" thickBot="1" x14ac:dyDescent="0.3">
      <c r="C3" s="41" t="s">
        <v>7</v>
      </c>
      <c r="D3" s="42"/>
      <c r="E3" s="41" t="s">
        <v>8</v>
      </c>
      <c r="F3" s="42"/>
      <c r="G3" s="41" t="s">
        <v>9</v>
      </c>
      <c r="H3" s="42"/>
      <c r="I3" s="41" t="s">
        <v>10</v>
      </c>
      <c r="J3" s="42"/>
      <c r="K3" s="41" t="s">
        <v>11</v>
      </c>
      <c r="L3" s="42"/>
      <c r="M3" s="41" t="s">
        <v>12</v>
      </c>
      <c r="N3" s="42"/>
      <c r="O3" s="2"/>
      <c r="P3" s="2"/>
      <c r="Q3" s="2"/>
    </row>
    <row r="4" spans="2:17" x14ac:dyDescent="0.25">
      <c r="B4" s="32" t="s">
        <v>13</v>
      </c>
      <c r="C4" s="3" t="s">
        <v>1</v>
      </c>
      <c r="D4" s="4" t="s">
        <v>2</v>
      </c>
      <c r="E4" s="3" t="s">
        <v>1</v>
      </c>
      <c r="F4" s="4" t="s">
        <v>2</v>
      </c>
      <c r="G4" s="3" t="s">
        <v>1</v>
      </c>
      <c r="H4" s="4" t="s">
        <v>2</v>
      </c>
      <c r="I4" s="3" t="s">
        <v>1</v>
      </c>
      <c r="J4" s="4" t="s">
        <v>2</v>
      </c>
      <c r="K4" s="3" t="s">
        <v>1</v>
      </c>
      <c r="L4" s="4" t="s">
        <v>2</v>
      </c>
      <c r="M4" s="3" t="s">
        <v>1</v>
      </c>
      <c r="N4" s="4" t="s">
        <v>2</v>
      </c>
      <c r="O4" s="2"/>
      <c r="P4" s="5" t="s">
        <v>3</v>
      </c>
      <c r="Q4" s="6" t="s">
        <v>4</v>
      </c>
    </row>
    <row r="5" spans="2:17" x14ac:dyDescent="0.25">
      <c r="B5" s="33" t="s">
        <v>14</v>
      </c>
      <c r="C5" s="7">
        <f ca="1">RANDBETWEEN(2000,10000)</f>
        <v>4260</v>
      </c>
      <c r="D5" s="8">
        <f ca="1">RANDBETWEEN(-2000,2000)</f>
        <v>1810</v>
      </c>
      <c r="E5" s="9">
        <f ca="1">RANDBETWEEN(2000,10000)</f>
        <v>4736</v>
      </c>
      <c r="F5" s="8">
        <f ca="1">RANDBETWEEN(-2000,2000)</f>
        <v>294</v>
      </c>
      <c r="G5" s="7"/>
      <c r="H5" s="8" t="s">
        <v>6</v>
      </c>
      <c r="I5" s="7"/>
      <c r="J5" s="8" t="s">
        <v>6</v>
      </c>
      <c r="K5" s="7"/>
      <c r="L5" s="8" t="s">
        <v>6</v>
      </c>
      <c r="M5" s="7"/>
      <c r="N5" s="8" t="s">
        <v>6</v>
      </c>
      <c r="O5" s="2"/>
      <c r="P5" s="7">
        <f ca="1">MIN(C5,E5,G5,I5,K5,M5)</f>
        <v>4260</v>
      </c>
      <c r="Q5" s="10" t="str">
        <f t="array" aca="1" ref="Q5" ca="1">IF(P5&lt;&gt;0,INDEX($C$3:$N$3,1,MATCH(P5,IF($C$4:$N$4=$C$4,$C5:$N5,""),0)),"")</f>
        <v>Fournisseur 1</v>
      </c>
    </row>
    <row r="6" spans="2:17" x14ac:dyDescent="0.25">
      <c r="B6" s="34" t="s">
        <v>15</v>
      </c>
      <c r="C6" s="11">
        <f t="shared" ref="C6:C17" ca="1" si="0">RANDBETWEEN(2000,10000)</f>
        <v>4471</v>
      </c>
      <c r="D6" s="12">
        <f t="shared" ref="D6:D17" ca="1" si="1">RANDBETWEEN(-2000,2000)</f>
        <v>-1745</v>
      </c>
      <c r="E6" s="13">
        <f t="shared" ref="E6:K29" ca="1" si="2">RANDBETWEEN(2000,10000)</f>
        <v>3234</v>
      </c>
      <c r="F6" s="12">
        <f t="shared" ref="F6:L29" ca="1" si="3">RANDBETWEEN(-2000,2000)</f>
        <v>-835</v>
      </c>
      <c r="G6" s="11"/>
      <c r="H6" s="12" t="s">
        <v>6</v>
      </c>
      <c r="I6" s="11"/>
      <c r="J6" s="12" t="s">
        <v>6</v>
      </c>
      <c r="K6" s="11"/>
      <c r="L6" s="12" t="s">
        <v>6</v>
      </c>
      <c r="M6" s="11"/>
      <c r="N6" s="12" t="s">
        <v>6</v>
      </c>
      <c r="O6" s="2"/>
      <c r="P6" s="11">
        <f t="shared" ref="P6:P34" ca="1" si="4">MIN(C6,E6,G6,I6,K6,M6)</f>
        <v>3234</v>
      </c>
      <c r="Q6" s="14" t="str">
        <f t="array" aca="1" ref="Q6" ca="1">IF(P6&lt;&gt;0,INDEX($C$3:$N$3,1,MATCH(P6,IF($C$4:$N$4=$C$4,$C6:$N6,""),0)),"")</f>
        <v>Fournisseur 2</v>
      </c>
    </row>
    <row r="7" spans="2:17" x14ac:dyDescent="0.25">
      <c r="B7" s="35" t="s">
        <v>16</v>
      </c>
      <c r="C7" s="15">
        <f t="shared" ca="1" si="0"/>
        <v>4895</v>
      </c>
      <c r="D7" s="16">
        <f t="shared" ca="1" si="1"/>
        <v>-133</v>
      </c>
      <c r="E7" s="17">
        <f t="shared" ca="1" si="2"/>
        <v>8670</v>
      </c>
      <c r="F7" s="16">
        <f t="shared" ca="1" si="3"/>
        <v>-1231</v>
      </c>
      <c r="G7" s="15"/>
      <c r="H7" s="16" t="s">
        <v>6</v>
      </c>
      <c r="I7" s="15"/>
      <c r="J7" s="16" t="s">
        <v>6</v>
      </c>
      <c r="K7" s="15"/>
      <c r="L7" s="16" t="s">
        <v>6</v>
      </c>
      <c r="M7" s="15"/>
      <c r="N7" s="16" t="s">
        <v>6</v>
      </c>
      <c r="O7" s="2"/>
      <c r="P7" s="15">
        <f t="shared" ca="1" si="4"/>
        <v>4895</v>
      </c>
      <c r="Q7" s="18" t="str">
        <f t="array" aca="1" ref="Q7" ca="1">IF(P7&lt;&gt;0,INDEX($C$3:$N$3,1,MATCH(P7,IF($C$4:$N$4=$C$4,$C7:$N7,""),0)),"")</f>
        <v>Fournisseur 1</v>
      </c>
    </row>
    <row r="8" spans="2:17" x14ac:dyDescent="0.25">
      <c r="B8" s="36" t="s">
        <v>17</v>
      </c>
      <c r="C8" s="11">
        <f t="shared" ca="1" si="0"/>
        <v>2117</v>
      </c>
      <c r="D8" s="19">
        <f t="shared" ca="1" si="1"/>
        <v>-1753</v>
      </c>
      <c r="E8" s="13">
        <f t="shared" ca="1" si="2"/>
        <v>5932</v>
      </c>
      <c r="F8" s="19">
        <f t="shared" ca="1" si="3"/>
        <v>-996</v>
      </c>
      <c r="G8" s="11"/>
      <c r="H8" s="19" t="s">
        <v>6</v>
      </c>
      <c r="I8" s="13">
        <f t="shared" ca="1" si="2"/>
        <v>2582</v>
      </c>
      <c r="J8" s="19">
        <f t="shared" ca="1" si="3"/>
        <v>-1573</v>
      </c>
      <c r="K8" s="11"/>
      <c r="L8" s="19" t="s">
        <v>6</v>
      </c>
      <c r="M8" s="20" t="s">
        <v>5</v>
      </c>
      <c r="N8" s="19" t="s">
        <v>6</v>
      </c>
      <c r="O8" s="2"/>
      <c r="P8" s="20">
        <f t="shared" ca="1" si="4"/>
        <v>2117</v>
      </c>
      <c r="Q8" s="21" t="str">
        <f t="array" aca="1" ref="Q8" ca="1">IF(P8&lt;&gt;0,INDEX($C$3:$N$3,1,MATCH(P8,IF($C$4:$N$4=$C$4,$C8:$N8,""),0)),"")</f>
        <v>Fournisseur 1</v>
      </c>
    </row>
    <row r="9" spans="2:17" x14ac:dyDescent="0.25">
      <c r="B9" s="37" t="s">
        <v>18</v>
      </c>
      <c r="C9" s="15">
        <f t="shared" ca="1" si="0"/>
        <v>2629</v>
      </c>
      <c r="D9" s="22">
        <f t="shared" ca="1" si="1"/>
        <v>-1491</v>
      </c>
      <c r="E9" s="17">
        <f t="shared" ca="1" si="2"/>
        <v>5971</v>
      </c>
      <c r="F9" s="22">
        <f t="shared" ca="1" si="3"/>
        <v>-1565</v>
      </c>
      <c r="G9" s="15"/>
      <c r="H9" s="22" t="s">
        <v>6</v>
      </c>
      <c r="I9" s="17">
        <f t="shared" ca="1" si="2"/>
        <v>4409</v>
      </c>
      <c r="J9" s="22">
        <f t="shared" ca="1" si="3"/>
        <v>815</v>
      </c>
      <c r="K9" s="15"/>
      <c r="L9" s="22" t="s">
        <v>6</v>
      </c>
      <c r="M9" s="15" t="s">
        <v>5</v>
      </c>
      <c r="N9" s="22" t="s">
        <v>6</v>
      </c>
      <c r="O9" s="2"/>
      <c r="P9" s="23">
        <f t="shared" ca="1" si="4"/>
        <v>2629</v>
      </c>
      <c r="Q9" s="24" t="str">
        <f t="array" aca="1" ref="Q9" ca="1">IF(P9&lt;&gt;0,INDEX($C$3:$N$3,1,MATCH(P9,IF($C$4:$N$4=$C$4,$C9:$N9,""),0)),"")</f>
        <v>Fournisseur 1</v>
      </c>
    </row>
    <row r="10" spans="2:17" x14ac:dyDescent="0.25">
      <c r="B10" s="36" t="s">
        <v>19</v>
      </c>
      <c r="C10" s="11">
        <f t="shared" ca="1" si="0"/>
        <v>9440</v>
      </c>
      <c r="D10" s="19">
        <f t="shared" ca="1" si="1"/>
        <v>1724</v>
      </c>
      <c r="E10" s="13">
        <f t="shared" ca="1" si="2"/>
        <v>8979</v>
      </c>
      <c r="F10" s="19">
        <f t="shared" ca="1" si="3"/>
        <v>-110</v>
      </c>
      <c r="G10" s="11"/>
      <c r="H10" s="19" t="s">
        <v>6</v>
      </c>
      <c r="I10" s="11"/>
      <c r="J10" s="19" t="s">
        <v>6</v>
      </c>
      <c r="K10" s="11"/>
      <c r="L10" s="19" t="s">
        <v>6</v>
      </c>
      <c r="M10" s="11"/>
      <c r="N10" s="19" t="s">
        <v>6</v>
      </c>
      <c r="O10" s="2"/>
      <c r="P10" s="11">
        <f t="shared" ca="1" si="4"/>
        <v>8979</v>
      </c>
      <c r="Q10" s="21" t="str">
        <f t="array" aca="1" ref="Q10" ca="1">IF(P10&lt;&gt;0,INDEX($C$3:$N$3,1,MATCH(P10,IF($C$4:$N$4=$C$4,$C10:$N10,""),0)),"")</f>
        <v>Fournisseur 2</v>
      </c>
    </row>
    <row r="11" spans="2:17" x14ac:dyDescent="0.25">
      <c r="B11" s="37" t="s">
        <v>20</v>
      </c>
      <c r="C11" s="15">
        <f t="shared" ca="1" si="0"/>
        <v>2759</v>
      </c>
      <c r="D11" s="22">
        <f t="shared" ca="1" si="1"/>
        <v>-993</v>
      </c>
      <c r="E11" s="17">
        <f t="shared" ca="1" si="2"/>
        <v>7641</v>
      </c>
      <c r="F11" s="22">
        <f t="shared" ca="1" si="3"/>
        <v>1283</v>
      </c>
      <c r="G11" s="15"/>
      <c r="H11" s="22" t="s">
        <v>6</v>
      </c>
      <c r="I11" s="17">
        <f t="shared" ca="1" si="2"/>
        <v>6638</v>
      </c>
      <c r="J11" s="22">
        <f t="shared" ca="1" si="3"/>
        <v>-405</v>
      </c>
      <c r="K11" s="15"/>
      <c r="L11" s="22" t="s">
        <v>6</v>
      </c>
      <c r="M11" s="15" t="s">
        <v>5</v>
      </c>
      <c r="N11" s="22" t="s">
        <v>6</v>
      </c>
      <c r="O11" s="2"/>
      <c r="P11" s="23">
        <f t="shared" ca="1" si="4"/>
        <v>2759</v>
      </c>
      <c r="Q11" s="24" t="str">
        <f t="array" aca="1" ref="Q11" ca="1">IF(P11&lt;&gt;0,INDEX($C$3:$N$3,1,MATCH(P11,IF($C$4:$N$4=$C$4,$C11:$N11,""),0)),"")</f>
        <v>Fournisseur 1</v>
      </c>
    </row>
    <row r="12" spans="2:17" x14ac:dyDescent="0.25">
      <c r="B12" s="36" t="s">
        <v>21</v>
      </c>
      <c r="C12" s="11">
        <f t="shared" ca="1" si="0"/>
        <v>3703</v>
      </c>
      <c r="D12" s="19">
        <f t="shared" ca="1" si="1"/>
        <v>-1075</v>
      </c>
      <c r="E12" s="13">
        <f t="shared" ca="1" si="2"/>
        <v>6827</v>
      </c>
      <c r="F12" s="19">
        <f t="shared" ca="1" si="3"/>
        <v>921</v>
      </c>
      <c r="G12" s="11"/>
      <c r="H12" s="19" t="s">
        <v>6</v>
      </c>
      <c r="I12" s="11"/>
      <c r="J12" s="19" t="s">
        <v>6</v>
      </c>
      <c r="K12" s="11"/>
      <c r="L12" s="19" t="s">
        <v>6</v>
      </c>
      <c r="M12" s="11"/>
      <c r="N12" s="19" t="s">
        <v>6</v>
      </c>
      <c r="O12" s="2"/>
      <c r="P12" s="11">
        <f t="shared" ca="1" si="4"/>
        <v>3703</v>
      </c>
      <c r="Q12" s="21" t="str">
        <f t="array" aca="1" ref="Q12" ca="1">IF(P12&lt;&gt;0,INDEX($C$3:$N$3,1,MATCH(P12,IF($C$4:$N$4=$C$4,$C12:$N12,""),0)),"")</f>
        <v>Fournisseur 1</v>
      </c>
    </row>
    <row r="13" spans="2:17" x14ac:dyDescent="0.25">
      <c r="B13" s="37" t="s">
        <v>22</v>
      </c>
      <c r="C13" s="15">
        <f t="shared" ca="1" si="0"/>
        <v>3580</v>
      </c>
      <c r="D13" s="22">
        <f t="shared" ca="1" si="1"/>
        <v>-718</v>
      </c>
      <c r="E13" s="17">
        <f t="shared" ca="1" si="2"/>
        <v>7405</v>
      </c>
      <c r="F13" s="22">
        <f t="shared" ca="1" si="3"/>
        <v>-959</v>
      </c>
      <c r="G13" s="15"/>
      <c r="H13" s="22" t="s">
        <v>6</v>
      </c>
      <c r="I13" s="15"/>
      <c r="J13" s="22" t="s">
        <v>6</v>
      </c>
      <c r="K13" s="15"/>
      <c r="L13" s="22" t="s">
        <v>6</v>
      </c>
      <c r="M13" s="15"/>
      <c r="N13" s="22" t="s">
        <v>6</v>
      </c>
      <c r="O13" s="2"/>
      <c r="P13" s="15">
        <f t="shared" ca="1" si="4"/>
        <v>3580</v>
      </c>
      <c r="Q13" s="24" t="str">
        <f t="array" aca="1" ref="Q13" ca="1">IF(P13&lt;&gt;0,INDEX($C$3:$N$3,1,MATCH(P13,IF($C$4:$N$4=$C$4,$C13:$N13,""),0)),"")</f>
        <v>Fournisseur 1</v>
      </c>
    </row>
    <row r="14" spans="2:17" x14ac:dyDescent="0.25">
      <c r="B14" s="36" t="s">
        <v>23</v>
      </c>
      <c r="C14" s="11">
        <f t="shared" ca="1" si="0"/>
        <v>3992</v>
      </c>
      <c r="D14" s="19">
        <f t="shared" ca="1" si="1"/>
        <v>1930</v>
      </c>
      <c r="E14" s="13">
        <f t="shared" ca="1" si="2"/>
        <v>5439</v>
      </c>
      <c r="F14" s="19">
        <f t="shared" ca="1" si="3"/>
        <v>-348</v>
      </c>
      <c r="G14" s="11"/>
      <c r="H14" s="19" t="s">
        <v>6</v>
      </c>
      <c r="I14" s="11"/>
      <c r="J14" s="19" t="s">
        <v>6</v>
      </c>
      <c r="K14" s="11"/>
      <c r="L14" s="19" t="s">
        <v>6</v>
      </c>
      <c r="M14" s="11"/>
      <c r="N14" s="19" t="s">
        <v>6</v>
      </c>
      <c r="O14" s="2"/>
      <c r="P14" s="11">
        <f t="shared" ca="1" si="4"/>
        <v>3992</v>
      </c>
      <c r="Q14" s="21" t="str">
        <f t="array" aca="1" ref="Q14" ca="1">IF(P14&lt;&gt;0,INDEX($C$3:$N$3,1,MATCH(P14,IF($C$4:$N$4=$C$4,$C14:$N14,""),0)),"")</f>
        <v>Fournisseur 1</v>
      </c>
    </row>
    <row r="15" spans="2:17" x14ac:dyDescent="0.25">
      <c r="B15" s="37" t="s">
        <v>24</v>
      </c>
      <c r="C15" s="15">
        <f t="shared" ca="1" si="0"/>
        <v>2317</v>
      </c>
      <c r="D15" s="22">
        <f t="shared" ca="1" si="1"/>
        <v>-1564</v>
      </c>
      <c r="E15" s="17">
        <f t="shared" ca="1" si="2"/>
        <v>6188</v>
      </c>
      <c r="F15" s="22">
        <f t="shared" ca="1" si="3"/>
        <v>1262</v>
      </c>
      <c r="G15" s="15"/>
      <c r="H15" s="22" t="s">
        <v>6</v>
      </c>
      <c r="I15" s="15"/>
      <c r="J15" s="22" t="s">
        <v>6</v>
      </c>
      <c r="K15" s="15"/>
      <c r="L15" s="22" t="s">
        <v>6</v>
      </c>
      <c r="M15" s="15"/>
      <c r="N15" s="22" t="s">
        <v>6</v>
      </c>
      <c r="O15" s="2"/>
      <c r="P15" s="15">
        <f t="shared" ca="1" si="4"/>
        <v>2317</v>
      </c>
      <c r="Q15" s="24" t="str">
        <f t="array" aca="1" ref="Q15" ca="1">IF(P15&lt;&gt;0,INDEX($C$3:$N$3,1,MATCH(P15,IF($C$4:$N$4=$C$4,$C15:$N15,""),0)),"")</f>
        <v>Fournisseur 1</v>
      </c>
    </row>
    <row r="16" spans="2:17" x14ac:dyDescent="0.25">
      <c r="B16" s="36" t="s">
        <v>25</v>
      </c>
      <c r="C16" s="11">
        <f t="shared" ca="1" si="0"/>
        <v>4332</v>
      </c>
      <c r="D16" s="19">
        <f t="shared" ca="1" si="1"/>
        <v>-1760</v>
      </c>
      <c r="E16" s="13">
        <f t="shared" ca="1" si="2"/>
        <v>4597</v>
      </c>
      <c r="F16" s="19">
        <f t="shared" ca="1" si="3"/>
        <v>1470</v>
      </c>
      <c r="G16" s="11"/>
      <c r="H16" s="19" t="s">
        <v>6</v>
      </c>
      <c r="I16" s="11"/>
      <c r="J16" s="19" t="s">
        <v>6</v>
      </c>
      <c r="K16" s="11"/>
      <c r="L16" s="19" t="s">
        <v>6</v>
      </c>
      <c r="M16" s="11"/>
      <c r="N16" s="19" t="s">
        <v>6</v>
      </c>
      <c r="O16" s="2"/>
      <c r="P16" s="11">
        <f t="shared" ca="1" si="4"/>
        <v>4332</v>
      </c>
      <c r="Q16" s="21" t="str">
        <f t="array" aca="1" ref="Q16" ca="1">IF(P16&lt;&gt;0,INDEX($C$3:$N$3,1,MATCH(P16,IF($C$4:$N$4=$C$4,$C16:$N16,""),0)),"")</f>
        <v>Fournisseur 1</v>
      </c>
    </row>
    <row r="17" spans="2:17" x14ac:dyDescent="0.25">
      <c r="B17" s="37" t="s">
        <v>26</v>
      </c>
      <c r="C17" s="15">
        <f t="shared" ca="1" si="0"/>
        <v>9310</v>
      </c>
      <c r="D17" s="22">
        <f t="shared" ca="1" si="1"/>
        <v>1162</v>
      </c>
      <c r="E17" s="17">
        <f t="shared" ca="1" si="2"/>
        <v>5713</v>
      </c>
      <c r="F17" s="22">
        <f t="shared" ca="1" si="3"/>
        <v>-996</v>
      </c>
      <c r="G17" s="15"/>
      <c r="H17" s="22" t="s">
        <v>6</v>
      </c>
      <c r="I17" s="15"/>
      <c r="J17" s="22" t="s">
        <v>6</v>
      </c>
      <c r="K17" s="15"/>
      <c r="L17" s="22" t="s">
        <v>6</v>
      </c>
      <c r="M17" s="15"/>
      <c r="N17" s="22" t="s">
        <v>6</v>
      </c>
      <c r="O17" s="2"/>
      <c r="P17" s="15">
        <f t="shared" ca="1" si="4"/>
        <v>5713</v>
      </c>
      <c r="Q17" s="24" t="str">
        <f t="array" aca="1" ref="Q17" ca="1">IF(P17&lt;&gt;0,INDEX($C$3:$N$3,1,MATCH(P17,IF($C$4:$N$4=$C$4,$C17:$N17,""),0)),"")</f>
        <v>Fournisseur 2</v>
      </c>
    </row>
    <row r="18" spans="2:17" x14ac:dyDescent="0.25">
      <c r="B18" s="38" t="s">
        <v>27</v>
      </c>
      <c r="C18" s="11"/>
      <c r="D18" s="25" t="s">
        <v>6</v>
      </c>
      <c r="E18" s="11">
        <f t="shared" ca="1" si="2"/>
        <v>4696</v>
      </c>
      <c r="F18" s="25">
        <f t="shared" ca="1" si="3"/>
        <v>1538</v>
      </c>
      <c r="G18" s="11"/>
      <c r="H18" s="25" t="s">
        <v>6</v>
      </c>
      <c r="I18" s="11"/>
      <c r="J18" s="25" t="s">
        <v>6</v>
      </c>
      <c r="K18" s="11"/>
      <c r="L18" s="25" t="s">
        <v>6</v>
      </c>
      <c r="M18" s="11"/>
      <c r="N18" s="25" t="s">
        <v>6</v>
      </c>
      <c r="O18" s="2"/>
      <c r="P18" s="11">
        <f t="shared" ca="1" si="4"/>
        <v>4696</v>
      </c>
      <c r="Q18" s="26" t="str">
        <f t="array" aca="1" ref="Q18" ca="1">IF(P18&lt;&gt;0,INDEX($C$3:$N$3,1,MATCH(P18,IF($C$4:$N$4=$C$4,$C18:$N18,""),0)),"")</f>
        <v>Fournisseur 2</v>
      </c>
    </row>
    <row r="19" spans="2:17" x14ac:dyDescent="0.25">
      <c r="B19" s="39" t="s">
        <v>28</v>
      </c>
      <c r="C19" s="15" t="s">
        <v>5</v>
      </c>
      <c r="D19" s="27" t="s">
        <v>6</v>
      </c>
      <c r="E19" s="17">
        <f t="shared" ca="1" si="2"/>
        <v>9384</v>
      </c>
      <c r="F19" s="27">
        <f t="shared" ca="1" si="3"/>
        <v>1873</v>
      </c>
      <c r="G19" s="17">
        <f t="shared" ca="1" si="2"/>
        <v>2082</v>
      </c>
      <c r="H19" s="27">
        <f t="shared" ca="1" si="3"/>
        <v>-1868</v>
      </c>
      <c r="I19" s="15"/>
      <c r="J19" s="27" t="s">
        <v>6</v>
      </c>
      <c r="K19" s="15"/>
      <c r="L19" s="27" t="s">
        <v>6</v>
      </c>
      <c r="M19" s="15"/>
      <c r="N19" s="27" t="s">
        <v>6</v>
      </c>
      <c r="O19" s="2"/>
      <c r="P19" s="15">
        <f t="shared" ca="1" si="4"/>
        <v>2082</v>
      </c>
      <c r="Q19" s="28" t="str">
        <f t="array" aca="1" ref="Q19" ca="1">IF(P19&lt;&gt;0,INDEX($C$3:$N$3,1,MATCH(P19,IF($C$4:$N$4=$C$4,$C19:$N19,""),0)),"")</f>
        <v>Fournisseur 3</v>
      </c>
    </row>
    <row r="20" spans="2:17" x14ac:dyDescent="0.25">
      <c r="B20" s="38" t="s">
        <v>29</v>
      </c>
      <c r="C20" s="11" t="s">
        <v>5</v>
      </c>
      <c r="D20" s="25" t="s">
        <v>6</v>
      </c>
      <c r="E20" s="13">
        <f t="shared" ca="1" si="2"/>
        <v>7757</v>
      </c>
      <c r="F20" s="25">
        <f t="shared" ca="1" si="3"/>
        <v>1520</v>
      </c>
      <c r="G20" s="13">
        <v>250</v>
      </c>
      <c r="H20" s="25">
        <v>2750</v>
      </c>
      <c r="I20" s="11"/>
      <c r="J20" s="25" t="s">
        <v>6</v>
      </c>
      <c r="K20" s="11"/>
      <c r="L20" s="25" t="s">
        <v>6</v>
      </c>
      <c r="M20" s="11"/>
      <c r="N20" s="25" t="s">
        <v>6</v>
      </c>
      <c r="O20" s="2"/>
      <c r="P20" s="11">
        <f t="shared" ca="1" si="4"/>
        <v>250</v>
      </c>
      <c r="Q20" s="26" t="str">
        <f t="array" aca="1" ref="Q20" ca="1">IF(P20&lt;&gt;0,INDEX($C$3:$N$3,1,MATCH(P20,IF($C$4:$N$4=$C$4,$C20:$N20,""),0)),"")</f>
        <v>Fournisseur 3</v>
      </c>
    </row>
    <row r="21" spans="2:17" x14ac:dyDescent="0.25">
      <c r="B21" s="39" t="s">
        <v>30</v>
      </c>
      <c r="C21" s="15" t="s">
        <v>5</v>
      </c>
      <c r="D21" s="27" t="s">
        <v>6</v>
      </c>
      <c r="E21" s="17">
        <f t="shared" ca="1" si="2"/>
        <v>5750</v>
      </c>
      <c r="F21" s="27">
        <f t="shared" ca="1" si="3"/>
        <v>-1253</v>
      </c>
      <c r="G21" s="17">
        <v>1290</v>
      </c>
      <c r="H21" s="27">
        <v>-430</v>
      </c>
      <c r="I21" s="15"/>
      <c r="J21" s="27" t="s">
        <v>6</v>
      </c>
      <c r="K21" s="15"/>
      <c r="L21" s="27" t="s">
        <v>6</v>
      </c>
      <c r="M21" s="15"/>
      <c r="N21" s="27" t="s">
        <v>6</v>
      </c>
      <c r="O21" s="2"/>
      <c r="P21" s="15">
        <f t="shared" ca="1" si="4"/>
        <v>1290</v>
      </c>
      <c r="Q21" s="28" t="str">
        <f t="array" aca="1" ref="Q21" ca="1">IF(P21&lt;&gt;0,INDEX($C$3:$N$3,1,MATCH(P21,IF($C$4:$N$4=$C$4,$C21:$N21,""),0)),"")</f>
        <v>Fournisseur 3</v>
      </c>
    </row>
    <row r="22" spans="2:17" x14ac:dyDescent="0.25">
      <c r="B22" s="38" t="s">
        <v>31</v>
      </c>
      <c r="C22" s="11" t="s">
        <v>5</v>
      </c>
      <c r="D22" s="25" t="s">
        <v>6</v>
      </c>
      <c r="E22" s="13">
        <f t="shared" ca="1" si="2"/>
        <v>3791</v>
      </c>
      <c r="F22" s="25">
        <f t="shared" ca="1" si="3"/>
        <v>1036</v>
      </c>
      <c r="G22" s="11"/>
      <c r="H22" s="25" t="s">
        <v>6</v>
      </c>
      <c r="I22" s="13">
        <f t="shared" ca="1" si="2"/>
        <v>7282</v>
      </c>
      <c r="J22" s="25">
        <f t="shared" ca="1" si="3"/>
        <v>-1188</v>
      </c>
      <c r="K22" s="11"/>
      <c r="L22" s="25" t="s">
        <v>6</v>
      </c>
      <c r="M22" s="20" t="s">
        <v>5</v>
      </c>
      <c r="N22" s="25" t="s">
        <v>6</v>
      </c>
      <c r="O22" s="2"/>
      <c r="P22" s="20">
        <f t="shared" ca="1" si="4"/>
        <v>3791</v>
      </c>
      <c r="Q22" s="26" t="str">
        <f t="array" aca="1" ref="Q22" ca="1">IF(P22&lt;&gt;0,INDEX($C$3:$N$3,1,MATCH(P22,IF($C$4:$N$4=$C$4,$C22:$N22,""),0)),"")</f>
        <v>Fournisseur 2</v>
      </c>
    </row>
    <row r="23" spans="2:17" x14ac:dyDescent="0.25">
      <c r="B23" s="39" t="s">
        <v>32</v>
      </c>
      <c r="C23" s="15" t="s">
        <v>5</v>
      </c>
      <c r="D23" s="27" t="s">
        <v>6</v>
      </c>
      <c r="E23" s="17">
        <f t="shared" ca="1" si="2"/>
        <v>5459</v>
      </c>
      <c r="F23" s="27">
        <f t="shared" ca="1" si="3"/>
        <v>-712</v>
      </c>
      <c r="G23" s="15"/>
      <c r="H23" s="27" t="s">
        <v>6</v>
      </c>
      <c r="I23" s="17">
        <f t="shared" ca="1" si="2"/>
        <v>5529</v>
      </c>
      <c r="J23" s="27">
        <f t="shared" ca="1" si="3"/>
        <v>128</v>
      </c>
      <c r="K23" s="15"/>
      <c r="L23" s="27" t="s">
        <v>6</v>
      </c>
      <c r="M23" s="15" t="s">
        <v>5</v>
      </c>
      <c r="N23" s="27" t="s">
        <v>6</v>
      </c>
      <c r="O23" s="2"/>
      <c r="P23" s="15">
        <f t="shared" ca="1" si="4"/>
        <v>5459</v>
      </c>
      <c r="Q23" s="28" t="str">
        <f t="array" aca="1" ref="Q23" ca="1">IF(P23&lt;&gt;0,INDEX($C$3:$N$3,1,MATCH(P23,IF($C$4:$N$4=$C$4,$C23:$N23,""),0)),"")</f>
        <v>Fournisseur 2</v>
      </c>
    </row>
    <row r="24" spans="2:17" x14ac:dyDescent="0.25">
      <c r="B24" s="38" t="s">
        <v>33</v>
      </c>
      <c r="C24" s="11" t="s">
        <v>5</v>
      </c>
      <c r="D24" s="25" t="s">
        <v>6</v>
      </c>
      <c r="E24" s="13">
        <f t="shared" ca="1" si="2"/>
        <v>2137</v>
      </c>
      <c r="F24" s="25">
        <f t="shared" ca="1" si="3"/>
        <v>764</v>
      </c>
      <c r="G24" s="20" t="s">
        <v>5</v>
      </c>
      <c r="H24" s="25" t="s">
        <v>6</v>
      </c>
      <c r="I24" s="11"/>
      <c r="J24" s="25" t="s">
        <v>6</v>
      </c>
      <c r="K24" s="11"/>
      <c r="L24" s="25" t="s">
        <v>6</v>
      </c>
      <c r="M24" s="11"/>
      <c r="N24" s="25" t="s">
        <v>6</v>
      </c>
      <c r="O24" s="2"/>
      <c r="P24" s="11">
        <f t="shared" ca="1" si="4"/>
        <v>2137</v>
      </c>
      <c r="Q24" s="26" t="str">
        <f t="array" aca="1" ref="Q24" ca="1">IF(P24&lt;&gt;0,INDEX($C$3:$N$3,1,MATCH(P24,IF($C$4:$N$4=$C$4,$C24:$N24,""),0)),"")</f>
        <v>Fournisseur 2</v>
      </c>
    </row>
    <row r="25" spans="2:17" x14ac:dyDescent="0.25">
      <c r="B25" s="39" t="s">
        <v>34</v>
      </c>
      <c r="C25" s="15"/>
      <c r="D25" s="27" t="s">
        <v>6</v>
      </c>
      <c r="E25" s="15">
        <f t="shared" ca="1" si="2"/>
        <v>7716</v>
      </c>
      <c r="F25" s="27">
        <f t="shared" ca="1" si="3"/>
        <v>1692</v>
      </c>
      <c r="G25" s="15"/>
      <c r="H25" s="27" t="s">
        <v>6</v>
      </c>
      <c r="I25" s="15" t="s">
        <v>5</v>
      </c>
      <c r="J25" s="27" t="s">
        <v>6</v>
      </c>
      <c r="K25" s="15"/>
      <c r="L25" s="27" t="s">
        <v>6</v>
      </c>
      <c r="M25" s="15" t="s">
        <v>5</v>
      </c>
      <c r="N25" s="27" t="s">
        <v>6</v>
      </c>
      <c r="O25" s="2"/>
      <c r="P25" s="15">
        <f t="shared" ca="1" si="4"/>
        <v>7716</v>
      </c>
      <c r="Q25" s="28" t="str">
        <f t="array" aca="1" ref="Q25" ca="1">IF(P25&lt;&gt;0,INDEX($C$3:$N$3,1,MATCH(P25,IF($C$4:$N$4=$C$4,$C25:$N25,""),0)),"")</f>
        <v>Fournisseur 2</v>
      </c>
    </row>
    <row r="26" spans="2:17" x14ac:dyDescent="0.25">
      <c r="B26" s="38" t="s">
        <v>35</v>
      </c>
      <c r="C26" s="11"/>
      <c r="D26" s="25" t="s">
        <v>6</v>
      </c>
      <c r="E26" s="11">
        <f t="shared" ca="1" si="2"/>
        <v>3629</v>
      </c>
      <c r="F26" s="25">
        <f t="shared" ca="1" si="3"/>
        <v>-1578</v>
      </c>
      <c r="G26" s="11"/>
      <c r="H26" s="25" t="s">
        <v>6</v>
      </c>
      <c r="I26" s="11" t="s">
        <v>5</v>
      </c>
      <c r="J26" s="25" t="s">
        <v>6</v>
      </c>
      <c r="K26" s="11"/>
      <c r="L26" s="25" t="s">
        <v>6</v>
      </c>
      <c r="M26" s="11" t="s">
        <v>5</v>
      </c>
      <c r="N26" s="25" t="s">
        <v>6</v>
      </c>
      <c r="O26" s="2"/>
      <c r="P26" s="11">
        <f t="shared" ca="1" si="4"/>
        <v>3629</v>
      </c>
      <c r="Q26" s="26" t="str">
        <f t="array" aca="1" ref="Q26" ca="1">IF(P26&lt;&gt;0,INDEX($C$3:$N$3,1,MATCH(P26,IF($C$4:$N$4=$C$4,$C26:$N26,""),0)),"")</f>
        <v>Fournisseur 2</v>
      </c>
    </row>
    <row r="27" spans="2:17" x14ac:dyDescent="0.25">
      <c r="B27" s="39" t="s">
        <v>36</v>
      </c>
      <c r="C27" s="15"/>
      <c r="D27" s="27" t="s">
        <v>6</v>
      </c>
      <c r="E27" s="15"/>
      <c r="F27" s="27" t="s">
        <v>6</v>
      </c>
      <c r="G27" s="15"/>
      <c r="H27" s="27" t="s">
        <v>6</v>
      </c>
      <c r="I27" s="15" t="s">
        <v>5</v>
      </c>
      <c r="J27" s="27" t="s">
        <v>6</v>
      </c>
      <c r="K27" s="15"/>
      <c r="L27" s="27" t="s">
        <v>6</v>
      </c>
      <c r="M27" s="15" t="s">
        <v>5</v>
      </c>
      <c r="N27" s="27" t="s">
        <v>6</v>
      </c>
      <c r="O27" s="2"/>
      <c r="P27" s="15">
        <f t="shared" si="4"/>
        <v>0</v>
      </c>
      <c r="Q27" s="28" t="str">
        <f t="array" ref="Q27">IF(P27&lt;&gt;0,INDEX($C$3:$N$3,1,MATCH(P27,IF($C$4:$N$4=$C$4,$C27:$N27,""),0)),"")</f>
        <v/>
      </c>
    </row>
    <row r="28" spans="2:17" x14ac:dyDescent="0.25">
      <c r="B28" s="38" t="s">
        <v>37</v>
      </c>
      <c r="C28" s="11"/>
      <c r="D28" s="25" t="s">
        <v>6</v>
      </c>
      <c r="E28" s="11">
        <f t="shared" ca="1" si="2"/>
        <v>9871</v>
      </c>
      <c r="F28" s="25">
        <f t="shared" ca="1" si="3"/>
        <v>-789</v>
      </c>
      <c r="G28" s="11"/>
      <c r="H28" s="25" t="s">
        <v>6</v>
      </c>
      <c r="I28" s="11" t="s">
        <v>5</v>
      </c>
      <c r="J28" s="25" t="s">
        <v>6</v>
      </c>
      <c r="K28" s="11"/>
      <c r="L28" s="25" t="s">
        <v>6</v>
      </c>
      <c r="M28" s="11" t="s">
        <v>5</v>
      </c>
      <c r="N28" s="25" t="s">
        <v>6</v>
      </c>
      <c r="O28" s="2"/>
      <c r="P28" s="11">
        <f t="shared" ca="1" si="4"/>
        <v>9871</v>
      </c>
      <c r="Q28" s="26" t="str">
        <f t="array" aca="1" ref="Q28" ca="1">IF(P28&lt;&gt;0,INDEX($C$3:$N$3,1,MATCH(P28,IF($C$4:$N$4=$C$4,$C28:$N28,""),0)),"")</f>
        <v>Fournisseur 2</v>
      </c>
    </row>
    <row r="29" spans="2:17" x14ac:dyDescent="0.25">
      <c r="B29" s="39" t="s">
        <v>38</v>
      </c>
      <c r="C29" s="15"/>
      <c r="D29" s="27" t="s">
        <v>6</v>
      </c>
      <c r="E29" s="15"/>
      <c r="F29" s="27" t="s">
        <v>6</v>
      </c>
      <c r="G29" s="15">
        <v>5010</v>
      </c>
      <c r="H29" s="27">
        <v>-1344</v>
      </c>
      <c r="I29" s="15"/>
      <c r="J29" s="27" t="s">
        <v>6</v>
      </c>
      <c r="K29" s="17">
        <f t="shared" ca="1" si="2"/>
        <v>9921</v>
      </c>
      <c r="L29" s="27">
        <f t="shared" ca="1" si="3"/>
        <v>-273</v>
      </c>
      <c r="M29" s="15" t="s">
        <v>5</v>
      </c>
      <c r="N29" s="27" t="s">
        <v>6</v>
      </c>
      <c r="O29" s="2"/>
      <c r="P29" s="15">
        <f t="shared" ca="1" si="4"/>
        <v>5010</v>
      </c>
      <c r="Q29" s="28" t="str">
        <f t="array" aca="1" ref="Q29" ca="1">IF(P29&lt;&gt;0,INDEX($C$3:$N$3,1,MATCH(P29,IF($C$4:$N$4=$C$4,$C29:$N29,""),0)),"")</f>
        <v>Fournisseur 3</v>
      </c>
    </row>
    <row r="30" spans="2:17" x14ac:dyDescent="0.25">
      <c r="B30" s="38" t="s">
        <v>39</v>
      </c>
      <c r="C30" s="11"/>
      <c r="D30" s="25" t="s">
        <v>6</v>
      </c>
      <c r="E30" s="11"/>
      <c r="F30" s="25" t="s">
        <v>6</v>
      </c>
      <c r="G30" s="11">
        <v>250</v>
      </c>
      <c r="H30" s="25">
        <v>550</v>
      </c>
      <c r="I30" s="11"/>
      <c r="J30" s="25" t="s">
        <v>6</v>
      </c>
      <c r="K30" s="11"/>
      <c r="L30" s="25" t="s">
        <v>6</v>
      </c>
      <c r="M30" s="11"/>
      <c r="N30" s="25" t="s">
        <v>6</v>
      </c>
      <c r="O30" s="2"/>
      <c r="P30" s="11">
        <f t="shared" si="4"/>
        <v>250</v>
      </c>
      <c r="Q30" s="26" t="str">
        <f t="array" ref="Q30">IF(P30&lt;&gt;0,INDEX($C$3:$N$3,1,MATCH(P30,IF($C$4:$N$4=$C$4,$C30:$N30,""),0)),"")</f>
        <v>Fournisseur 3</v>
      </c>
    </row>
    <row r="31" spans="2:17" x14ac:dyDescent="0.25">
      <c r="B31" s="39" t="s">
        <v>40</v>
      </c>
      <c r="C31" s="15" t="s">
        <v>5</v>
      </c>
      <c r="D31" s="27" t="s">
        <v>6</v>
      </c>
      <c r="E31" s="15">
        <f t="shared" ref="E31:E33" ca="1" si="5">RANDBETWEEN(2000,10000)</f>
        <v>6578</v>
      </c>
      <c r="F31" s="27">
        <f t="shared" ref="F31:F33" ca="1" si="6">RANDBETWEEN(-2000,2000)</f>
        <v>140</v>
      </c>
      <c r="G31" s="15" t="s">
        <v>5</v>
      </c>
      <c r="H31" s="27" t="s">
        <v>6</v>
      </c>
      <c r="I31" s="15"/>
      <c r="J31" s="27" t="s">
        <v>6</v>
      </c>
      <c r="K31" s="15"/>
      <c r="L31" s="27" t="s">
        <v>6</v>
      </c>
      <c r="M31" s="15"/>
      <c r="N31" s="27" t="s">
        <v>6</v>
      </c>
      <c r="O31" s="2"/>
      <c r="P31" s="15">
        <f t="shared" ca="1" si="4"/>
        <v>6578</v>
      </c>
      <c r="Q31" s="28" t="str">
        <f t="array" aca="1" ref="Q31" ca="1">IF(P31&lt;&gt;0,INDEX($C$3:$N$3,1,MATCH(P31,IF($C$4:$N$4=$C$4,$C31:$N31,""),0)),"")</f>
        <v>Fournisseur 2</v>
      </c>
    </row>
    <row r="32" spans="2:17" x14ac:dyDescent="0.25">
      <c r="B32" s="38" t="s">
        <v>41</v>
      </c>
      <c r="C32" s="11" t="s">
        <v>5</v>
      </c>
      <c r="D32" s="25" t="s">
        <v>6</v>
      </c>
      <c r="E32" s="15">
        <f t="shared" ca="1" si="5"/>
        <v>3585</v>
      </c>
      <c r="F32" s="27">
        <f t="shared" ca="1" si="6"/>
        <v>598</v>
      </c>
      <c r="G32" s="11"/>
      <c r="H32" s="25" t="s">
        <v>6</v>
      </c>
      <c r="I32" s="11"/>
      <c r="J32" s="25" t="s">
        <v>6</v>
      </c>
      <c r="K32" s="11"/>
      <c r="L32" s="25" t="s">
        <v>6</v>
      </c>
      <c r="M32" s="11"/>
      <c r="N32" s="25" t="s">
        <v>6</v>
      </c>
      <c r="O32" s="2"/>
      <c r="P32" s="11">
        <f t="shared" ca="1" si="4"/>
        <v>3585</v>
      </c>
      <c r="Q32" s="26" t="str">
        <f t="array" aca="1" ref="Q32" ca="1">IF(P32&lt;&gt;0,INDEX($C$3:$N$3,1,MATCH(P32,IF($C$4:$N$4=$C$4,$C32:$N32,""),0)),"")</f>
        <v>Fournisseur 2</v>
      </c>
    </row>
    <row r="33" spans="2:17" x14ac:dyDescent="0.25">
      <c r="B33" s="39" t="s">
        <v>42</v>
      </c>
      <c r="C33" s="15"/>
      <c r="D33" s="27" t="s">
        <v>6</v>
      </c>
      <c r="E33" s="15">
        <f t="shared" ca="1" si="5"/>
        <v>4468</v>
      </c>
      <c r="F33" s="27">
        <f t="shared" ca="1" si="6"/>
        <v>-594</v>
      </c>
      <c r="G33" s="15"/>
      <c r="H33" s="27" t="s">
        <v>6</v>
      </c>
      <c r="I33" s="15" t="s">
        <v>5</v>
      </c>
      <c r="J33" s="27" t="s">
        <v>6</v>
      </c>
      <c r="K33" s="15"/>
      <c r="L33" s="27" t="s">
        <v>6</v>
      </c>
      <c r="M33" s="15" t="s">
        <v>5</v>
      </c>
      <c r="N33" s="27" t="s">
        <v>6</v>
      </c>
      <c r="O33" s="2"/>
      <c r="P33" s="15">
        <f t="shared" ca="1" si="4"/>
        <v>4468</v>
      </c>
      <c r="Q33" s="28" t="str">
        <f t="array" aca="1" ref="Q33" ca="1">IF(P33&lt;&gt;0,INDEX($C$3:$N$3,1,MATCH(P33,IF($C$4:$N$4=$C$4,$C33:$N33,""),0)),"")</f>
        <v>Fournisseur 2</v>
      </c>
    </row>
    <row r="34" spans="2:17" ht="15.75" thickBot="1" x14ac:dyDescent="0.3">
      <c r="B34" s="40" t="s">
        <v>43</v>
      </c>
      <c r="C34" s="29"/>
      <c r="D34" s="30" t="s">
        <v>6</v>
      </c>
      <c r="E34" s="29"/>
      <c r="F34" s="30" t="s">
        <v>6</v>
      </c>
      <c r="G34" s="29" t="s">
        <v>5</v>
      </c>
      <c r="H34" s="30" t="s">
        <v>6</v>
      </c>
      <c r="I34" s="29"/>
      <c r="J34" s="30" t="s">
        <v>6</v>
      </c>
      <c r="K34" s="29"/>
      <c r="L34" s="30" t="s">
        <v>6</v>
      </c>
      <c r="M34" s="29" t="s">
        <v>5</v>
      </c>
      <c r="N34" s="30" t="s">
        <v>6</v>
      </c>
      <c r="O34" s="2"/>
      <c r="P34" s="29">
        <f t="shared" si="4"/>
        <v>0</v>
      </c>
      <c r="Q34" s="31" t="str">
        <f t="array" ref="Q34">IF(P34&lt;&gt;0,INDEX($C$3:$N$3,1,MATCH(P34,IF($C$4:$N$4=$C$4,$C34:$N34,""),0)),"")</f>
        <v/>
      </c>
    </row>
  </sheetData>
  <mergeCells count="7">
    <mergeCell ref="I3:J3"/>
    <mergeCell ref="K3:L3"/>
    <mergeCell ref="M3:N3"/>
    <mergeCell ref="C3:D3"/>
    <mergeCell ref="C2:N2"/>
    <mergeCell ref="E3:F3"/>
    <mergeCell ref="G3:H3"/>
  </mergeCells>
  <conditionalFormatting sqref="Q5:Q34">
    <cfRule type="expression" dxfId="33" priority="16">
      <formula>AND($S5&lt;&gt;"",$S5&gt;=20%)</formula>
    </cfRule>
    <cfRule type="expression" dxfId="32" priority="17">
      <formula>AND($S5&lt;&gt;"",$S5&lt;=20%,$S5&gt;=0)</formula>
    </cfRule>
    <cfRule type="expression" dxfId="31" priority="18">
      <formula>AND($S5&lt;&gt;"",$S5&lt;0%)</formula>
    </cfRule>
  </conditionalFormatting>
  <conditionalFormatting sqref="F5:F34">
    <cfRule type="expression" dxfId="30" priority="14">
      <formula>AND(F5&lt;&gt;"",F5&gt;0)</formula>
    </cfRule>
    <cfRule type="expression" dxfId="29" priority="15">
      <formula>AND(F5&lt;&gt;"",F5&lt;0)</formula>
    </cfRule>
  </conditionalFormatting>
  <conditionalFormatting sqref="D5:D34">
    <cfRule type="expression" dxfId="28" priority="12">
      <formula>AND(D5&lt;&gt;"",D5&gt;0)</formula>
    </cfRule>
    <cfRule type="expression" dxfId="27" priority="13">
      <formula>AND(D5&lt;&gt;"",D5&lt;0)</formula>
    </cfRule>
  </conditionalFormatting>
  <conditionalFormatting sqref="H5:H34">
    <cfRule type="expression" dxfId="26" priority="10">
      <formula>AND(H5&lt;&gt;"",H5&gt;0)</formula>
    </cfRule>
    <cfRule type="expression" dxfId="25" priority="11">
      <formula>AND(H5&lt;&gt;"",H5&lt;0)</formula>
    </cfRule>
  </conditionalFormatting>
  <conditionalFormatting sqref="J5:J34">
    <cfRule type="expression" dxfId="24" priority="8">
      <formula>AND(J5&lt;&gt;"",J5&gt;0)</formula>
    </cfRule>
    <cfRule type="expression" dxfId="23" priority="9">
      <formula>AND(J5&lt;&gt;"",J5&lt;0)</formula>
    </cfRule>
  </conditionalFormatting>
  <conditionalFormatting sqref="L5:L34">
    <cfRule type="expression" dxfId="22" priority="6">
      <formula>AND(L5&lt;&gt;"",L5&gt;0)</formula>
    </cfRule>
    <cfRule type="expression" dxfId="21" priority="7">
      <formula>AND(L5&lt;&gt;"",L5&lt;0)</formula>
    </cfRule>
  </conditionalFormatting>
  <conditionalFormatting sqref="N5:N34">
    <cfRule type="expression" dxfId="20" priority="4">
      <formula>AND(N5&lt;&gt;"",N5&gt;0)</formula>
    </cfRule>
    <cfRule type="expression" dxfId="19" priority="5">
      <formula>AND(N5&lt;&gt;"",N5&lt;0)</formula>
    </cfRule>
  </conditionalFormatting>
  <conditionalFormatting sqref="B5:B34">
    <cfRule type="expression" dxfId="18" priority="1">
      <formula>AND($S5&lt;&gt;"",$S5&gt;=20%)</formula>
    </cfRule>
    <cfRule type="expression" dxfId="17" priority="2">
      <formula>AND($S5&lt;&gt;"",$S5&lt;=20%,$S5&gt;=0)</formula>
    </cfRule>
    <cfRule type="expression" dxfId="16" priority="3">
      <formula>AND($S5&lt;&gt;"",$S5&lt;0%)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workbookViewId="0">
      <selection activeCell="O11" sqref="O11"/>
    </sheetView>
  </sheetViews>
  <sheetFormatPr baseColWidth="10" defaultRowHeight="15" x14ac:dyDescent="0.25"/>
  <sheetData>
    <row r="1" spans="1:13" ht="15.75" thickBot="1" x14ac:dyDescent="0.3">
      <c r="A1" s="1"/>
      <c r="B1" s="43" t="s">
        <v>0</v>
      </c>
      <c r="C1" s="44"/>
      <c r="D1" s="44"/>
      <c r="E1" s="44"/>
      <c r="F1" s="44"/>
      <c r="G1" s="44"/>
      <c r="H1" s="44"/>
      <c r="I1" s="44"/>
      <c r="J1" s="44"/>
      <c r="K1" s="44"/>
      <c r="L1" s="44"/>
      <c r="M1" s="45"/>
    </row>
    <row r="2" spans="1:13" ht="15.75" thickBot="1" x14ac:dyDescent="0.3">
      <c r="A2" s="1"/>
      <c r="B2" s="41" t="s">
        <v>7</v>
      </c>
      <c r="C2" s="42"/>
      <c r="D2" s="41" t="s">
        <v>8</v>
      </c>
      <c r="E2" s="42"/>
      <c r="F2" s="41" t="s">
        <v>9</v>
      </c>
      <c r="G2" s="42"/>
      <c r="H2" s="41" t="s">
        <v>10</v>
      </c>
      <c r="I2" s="42"/>
      <c r="J2" s="41" t="s">
        <v>11</v>
      </c>
      <c r="K2" s="42"/>
      <c r="L2" s="41" t="s">
        <v>12</v>
      </c>
      <c r="M2" s="42"/>
    </row>
    <row r="3" spans="1:13" x14ac:dyDescent="0.25">
      <c r="A3" s="32" t="s">
        <v>13</v>
      </c>
      <c r="B3" s="3" t="s">
        <v>1</v>
      </c>
      <c r="C3" s="4" t="s">
        <v>2</v>
      </c>
      <c r="D3" s="3" t="s">
        <v>1</v>
      </c>
      <c r="E3" s="4" t="s">
        <v>2</v>
      </c>
      <c r="F3" s="3" t="s">
        <v>1</v>
      </c>
      <c r="G3" s="4" t="s">
        <v>2</v>
      </c>
      <c r="H3" s="3" t="s">
        <v>1</v>
      </c>
      <c r="I3" s="4" t="s">
        <v>2</v>
      </c>
      <c r="J3" s="3" t="s">
        <v>1</v>
      </c>
      <c r="K3" s="4" t="s">
        <v>2</v>
      </c>
      <c r="L3" s="3" t="s">
        <v>1</v>
      </c>
      <c r="M3" s="4" t="s">
        <v>2</v>
      </c>
    </row>
    <row r="4" spans="1:13" x14ac:dyDescent="0.25">
      <c r="A4" s="33" t="s">
        <v>14</v>
      </c>
      <c r="B4" s="7">
        <v>9276</v>
      </c>
      <c r="C4" s="8">
        <v>1424</v>
      </c>
      <c r="D4" s="9">
        <v>6493</v>
      </c>
      <c r="E4" s="8">
        <v>698</v>
      </c>
      <c r="F4" s="7"/>
      <c r="G4" s="8" t="s">
        <v>6</v>
      </c>
      <c r="H4" s="7"/>
      <c r="I4" s="8" t="s">
        <v>6</v>
      </c>
      <c r="J4" s="7"/>
      <c r="K4" s="8" t="s">
        <v>6</v>
      </c>
      <c r="L4" s="7"/>
      <c r="M4" s="8" t="s">
        <v>6</v>
      </c>
    </row>
    <row r="5" spans="1:13" x14ac:dyDescent="0.25">
      <c r="A5" s="34" t="s">
        <v>15</v>
      </c>
      <c r="B5" s="11">
        <v>6016</v>
      </c>
      <c r="C5" s="12">
        <v>-1602</v>
      </c>
      <c r="D5" s="13">
        <v>7792</v>
      </c>
      <c r="E5" s="12">
        <v>-935</v>
      </c>
      <c r="F5" s="11"/>
      <c r="G5" s="12" t="s">
        <v>6</v>
      </c>
      <c r="H5" s="11"/>
      <c r="I5" s="12" t="s">
        <v>6</v>
      </c>
      <c r="J5" s="11"/>
      <c r="K5" s="12" t="s">
        <v>6</v>
      </c>
      <c r="L5" s="11"/>
      <c r="M5" s="12" t="s">
        <v>6</v>
      </c>
    </row>
    <row r="6" spans="1:13" x14ac:dyDescent="0.25">
      <c r="A6" s="35" t="s">
        <v>16</v>
      </c>
      <c r="B6" s="15">
        <v>5107</v>
      </c>
      <c r="C6" s="16">
        <v>801</v>
      </c>
      <c r="D6" s="17">
        <v>2282</v>
      </c>
      <c r="E6" s="16">
        <v>293</v>
      </c>
      <c r="F6" s="15"/>
      <c r="G6" s="16" t="s">
        <v>6</v>
      </c>
      <c r="H6" s="15"/>
      <c r="I6" s="16" t="s">
        <v>6</v>
      </c>
      <c r="J6" s="15"/>
      <c r="K6" s="16" t="s">
        <v>6</v>
      </c>
      <c r="L6" s="15"/>
      <c r="M6" s="16" t="s">
        <v>6</v>
      </c>
    </row>
    <row r="7" spans="1:13" x14ac:dyDescent="0.25">
      <c r="A7" s="36" t="s">
        <v>17</v>
      </c>
      <c r="B7" s="11">
        <v>7054</v>
      </c>
      <c r="C7" s="19">
        <v>-426</v>
      </c>
      <c r="D7" s="13">
        <v>2813</v>
      </c>
      <c r="E7" s="19">
        <v>-1122</v>
      </c>
      <c r="F7" s="11"/>
      <c r="G7" s="19" t="s">
        <v>6</v>
      </c>
      <c r="H7" s="13">
        <v>4303</v>
      </c>
      <c r="I7" s="19">
        <v>1601</v>
      </c>
      <c r="J7" s="11"/>
      <c r="K7" s="19" t="s">
        <v>6</v>
      </c>
      <c r="L7" s="20" t="s">
        <v>5</v>
      </c>
      <c r="M7" s="19" t="s">
        <v>6</v>
      </c>
    </row>
    <row r="8" spans="1:13" x14ac:dyDescent="0.25">
      <c r="A8" s="37" t="s">
        <v>18</v>
      </c>
      <c r="B8" s="15">
        <v>3875</v>
      </c>
      <c r="C8" s="22">
        <v>174</v>
      </c>
      <c r="D8" s="17">
        <v>9161</v>
      </c>
      <c r="E8" s="22">
        <v>619</v>
      </c>
      <c r="F8" s="15"/>
      <c r="G8" s="22" t="s">
        <v>6</v>
      </c>
      <c r="H8" s="17">
        <v>3085</v>
      </c>
      <c r="I8" s="22">
        <v>132</v>
      </c>
      <c r="J8" s="15"/>
      <c r="K8" s="22" t="s">
        <v>6</v>
      </c>
      <c r="L8" s="15" t="s">
        <v>5</v>
      </c>
      <c r="M8" s="22" t="s">
        <v>6</v>
      </c>
    </row>
    <row r="9" spans="1:13" x14ac:dyDescent="0.25">
      <c r="A9" s="36" t="s">
        <v>19</v>
      </c>
      <c r="B9" s="11">
        <v>8133</v>
      </c>
      <c r="C9" s="19">
        <v>1484</v>
      </c>
      <c r="D9" s="13">
        <v>8842</v>
      </c>
      <c r="E9" s="19">
        <v>-1463</v>
      </c>
      <c r="F9" s="11"/>
      <c r="G9" s="19" t="s">
        <v>6</v>
      </c>
      <c r="H9" s="11"/>
      <c r="I9" s="19" t="s">
        <v>6</v>
      </c>
      <c r="J9" s="11"/>
      <c r="K9" s="19" t="s">
        <v>6</v>
      </c>
      <c r="L9" s="11"/>
      <c r="M9" s="19" t="s">
        <v>6</v>
      </c>
    </row>
    <row r="10" spans="1:13" x14ac:dyDescent="0.25">
      <c r="A10" s="37" t="s">
        <v>20</v>
      </c>
      <c r="B10" s="15">
        <v>9126</v>
      </c>
      <c r="C10" s="22">
        <v>901</v>
      </c>
      <c r="D10" s="17">
        <v>8152</v>
      </c>
      <c r="E10" s="22">
        <v>1778</v>
      </c>
      <c r="F10" s="15"/>
      <c r="G10" s="22" t="s">
        <v>6</v>
      </c>
      <c r="H10" s="17">
        <v>3499</v>
      </c>
      <c r="I10" s="22">
        <v>1168</v>
      </c>
      <c r="J10" s="15"/>
      <c r="K10" s="22" t="s">
        <v>6</v>
      </c>
      <c r="L10" s="15" t="s">
        <v>5</v>
      </c>
      <c r="M10" s="22" t="s">
        <v>6</v>
      </c>
    </row>
    <row r="11" spans="1:13" x14ac:dyDescent="0.25">
      <c r="A11" s="36" t="s">
        <v>21</v>
      </c>
      <c r="B11" s="11">
        <v>9444</v>
      </c>
      <c r="C11" s="19">
        <v>650</v>
      </c>
      <c r="D11" s="13">
        <v>3970</v>
      </c>
      <c r="E11" s="19">
        <v>-1599</v>
      </c>
      <c r="F11" s="11"/>
      <c r="G11" s="19" t="s">
        <v>6</v>
      </c>
      <c r="H11" s="11"/>
      <c r="I11" s="19" t="s">
        <v>6</v>
      </c>
      <c r="J11" s="11"/>
      <c r="K11" s="19" t="s">
        <v>6</v>
      </c>
      <c r="L11" s="11"/>
      <c r="M11" s="19" t="s">
        <v>6</v>
      </c>
    </row>
    <row r="12" spans="1:13" x14ac:dyDescent="0.25">
      <c r="A12" s="37" t="s">
        <v>22</v>
      </c>
      <c r="B12" s="15">
        <v>6762</v>
      </c>
      <c r="C12" s="22">
        <v>639</v>
      </c>
      <c r="D12" s="17">
        <v>2956</v>
      </c>
      <c r="E12" s="22">
        <v>1132</v>
      </c>
      <c r="F12" s="15"/>
      <c r="G12" s="22" t="s">
        <v>6</v>
      </c>
      <c r="H12" s="15"/>
      <c r="I12" s="22" t="s">
        <v>6</v>
      </c>
      <c r="J12" s="15"/>
      <c r="K12" s="22" t="s">
        <v>6</v>
      </c>
      <c r="L12" s="15"/>
      <c r="M12" s="22" t="s">
        <v>6</v>
      </c>
    </row>
    <row r="13" spans="1:13" x14ac:dyDescent="0.25">
      <c r="A13" s="36" t="s">
        <v>23</v>
      </c>
      <c r="B13" s="11">
        <v>6781</v>
      </c>
      <c r="C13" s="19">
        <v>833</v>
      </c>
      <c r="D13" s="13">
        <v>5684</v>
      </c>
      <c r="E13" s="19">
        <v>1291</v>
      </c>
      <c r="F13" s="11"/>
      <c r="G13" s="19" t="s">
        <v>6</v>
      </c>
      <c r="H13" s="11"/>
      <c r="I13" s="19" t="s">
        <v>6</v>
      </c>
      <c r="J13" s="11"/>
      <c r="K13" s="19" t="s">
        <v>6</v>
      </c>
      <c r="L13" s="11"/>
      <c r="M13" s="19" t="s">
        <v>6</v>
      </c>
    </row>
    <row r="14" spans="1:13" x14ac:dyDescent="0.25">
      <c r="A14" s="37" t="s">
        <v>24</v>
      </c>
      <c r="B14" s="15">
        <v>8992</v>
      </c>
      <c r="C14" s="22">
        <v>-1840</v>
      </c>
      <c r="D14" s="17">
        <v>5155</v>
      </c>
      <c r="E14" s="22">
        <v>1594</v>
      </c>
      <c r="F14" s="15"/>
      <c r="G14" s="22" t="s">
        <v>6</v>
      </c>
      <c r="H14" s="15"/>
      <c r="I14" s="22" t="s">
        <v>6</v>
      </c>
      <c r="J14" s="15"/>
      <c r="K14" s="22" t="s">
        <v>6</v>
      </c>
      <c r="L14" s="15"/>
      <c r="M14" s="22" t="s">
        <v>6</v>
      </c>
    </row>
    <row r="15" spans="1:13" x14ac:dyDescent="0.25">
      <c r="A15" s="36" t="s">
        <v>25</v>
      </c>
      <c r="B15" s="11">
        <v>8869</v>
      </c>
      <c r="C15" s="19">
        <v>-1937</v>
      </c>
      <c r="D15" s="13">
        <v>4892</v>
      </c>
      <c r="E15" s="19">
        <v>1330</v>
      </c>
      <c r="F15" s="11"/>
      <c r="G15" s="19" t="s">
        <v>6</v>
      </c>
      <c r="H15" s="11"/>
      <c r="I15" s="19" t="s">
        <v>6</v>
      </c>
      <c r="J15" s="11"/>
      <c r="K15" s="19" t="s">
        <v>6</v>
      </c>
      <c r="L15" s="11"/>
      <c r="M15" s="19" t="s">
        <v>6</v>
      </c>
    </row>
    <row r="16" spans="1:13" x14ac:dyDescent="0.25">
      <c r="A16" s="37" t="s">
        <v>26</v>
      </c>
      <c r="B16" s="15">
        <v>5280</v>
      </c>
      <c r="C16" s="22">
        <v>405</v>
      </c>
      <c r="D16" s="17">
        <v>8389</v>
      </c>
      <c r="E16" s="22">
        <v>249</v>
      </c>
      <c r="F16" s="15"/>
      <c r="G16" s="22" t="s">
        <v>6</v>
      </c>
      <c r="H16" s="15"/>
      <c r="I16" s="22" t="s">
        <v>6</v>
      </c>
      <c r="J16" s="15"/>
      <c r="K16" s="22" t="s">
        <v>6</v>
      </c>
      <c r="L16" s="15"/>
      <c r="M16" s="22" t="s">
        <v>6</v>
      </c>
    </row>
    <row r="17" spans="1:13" x14ac:dyDescent="0.25">
      <c r="A17" s="38" t="s">
        <v>27</v>
      </c>
      <c r="B17" s="11"/>
      <c r="C17" s="25" t="s">
        <v>6</v>
      </c>
      <c r="D17" s="11">
        <v>2666</v>
      </c>
      <c r="E17" s="25">
        <v>-587</v>
      </c>
      <c r="F17" s="11"/>
      <c r="G17" s="25" t="s">
        <v>6</v>
      </c>
      <c r="H17" s="11"/>
      <c r="I17" s="25" t="s">
        <v>6</v>
      </c>
      <c r="J17" s="11"/>
      <c r="K17" s="25" t="s">
        <v>6</v>
      </c>
      <c r="L17" s="11"/>
      <c r="M17" s="25" t="s">
        <v>6</v>
      </c>
    </row>
    <row r="18" spans="1:13" x14ac:dyDescent="0.25">
      <c r="A18" s="39" t="s">
        <v>28</v>
      </c>
      <c r="B18" s="15" t="s">
        <v>5</v>
      </c>
      <c r="C18" s="27" t="s">
        <v>6</v>
      </c>
      <c r="D18" s="17">
        <v>2853</v>
      </c>
      <c r="E18" s="27">
        <v>270</v>
      </c>
      <c r="F18" s="17">
        <v>8999</v>
      </c>
      <c r="G18" s="27">
        <v>1583</v>
      </c>
      <c r="H18" s="15"/>
      <c r="I18" s="27" t="s">
        <v>6</v>
      </c>
      <c r="J18" s="15"/>
      <c r="K18" s="27" t="s">
        <v>6</v>
      </c>
      <c r="L18" s="15"/>
      <c r="M18" s="27" t="s">
        <v>6</v>
      </c>
    </row>
    <row r="19" spans="1:13" x14ac:dyDescent="0.25">
      <c r="A19" s="38" t="s">
        <v>29</v>
      </c>
      <c r="B19" s="11" t="s">
        <v>5</v>
      </c>
      <c r="C19" s="25" t="s">
        <v>6</v>
      </c>
      <c r="D19" s="13">
        <v>7340</v>
      </c>
      <c r="E19" s="25">
        <v>1618</v>
      </c>
      <c r="F19" s="13">
        <v>250</v>
      </c>
      <c r="G19" s="25">
        <v>2750</v>
      </c>
      <c r="H19" s="11"/>
      <c r="I19" s="25" t="s">
        <v>6</v>
      </c>
      <c r="J19" s="11"/>
      <c r="K19" s="25" t="s">
        <v>6</v>
      </c>
      <c r="L19" s="11"/>
      <c r="M19" s="25" t="s">
        <v>6</v>
      </c>
    </row>
    <row r="20" spans="1:13" x14ac:dyDescent="0.25">
      <c r="A20" s="39" t="s">
        <v>30</v>
      </c>
      <c r="B20" s="15" t="s">
        <v>5</v>
      </c>
      <c r="C20" s="27" t="s">
        <v>6</v>
      </c>
      <c r="D20" s="17">
        <v>5769</v>
      </c>
      <c r="E20" s="27">
        <v>-376</v>
      </c>
      <c r="F20" s="17">
        <v>1290</v>
      </c>
      <c r="G20" s="27">
        <v>-430</v>
      </c>
      <c r="H20" s="15"/>
      <c r="I20" s="27" t="s">
        <v>6</v>
      </c>
      <c r="J20" s="15"/>
      <c r="K20" s="27" t="s">
        <v>6</v>
      </c>
      <c r="L20" s="15"/>
      <c r="M20" s="27" t="s">
        <v>6</v>
      </c>
    </row>
    <row r="21" spans="1:13" x14ac:dyDescent="0.25">
      <c r="A21" s="38" t="s">
        <v>31</v>
      </c>
      <c r="B21" s="11" t="s">
        <v>5</v>
      </c>
      <c r="C21" s="25" t="s">
        <v>6</v>
      </c>
      <c r="D21" s="13">
        <v>4802</v>
      </c>
      <c r="E21" s="25">
        <v>1532</v>
      </c>
      <c r="F21" s="11"/>
      <c r="G21" s="25" t="s">
        <v>6</v>
      </c>
      <c r="H21" s="13">
        <v>9482</v>
      </c>
      <c r="I21" s="25">
        <v>-1766</v>
      </c>
      <c r="J21" s="11"/>
      <c r="K21" s="25" t="s">
        <v>6</v>
      </c>
      <c r="L21" s="20" t="s">
        <v>5</v>
      </c>
      <c r="M21" s="25" t="s">
        <v>6</v>
      </c>
    </row>
    <row r="22" spans="1:13" x14ac:dyDescent="0.25">
      <c r="A22" s="39" t="s">
        <v>32</v>
      </c>
      <c r="B22" s="15" t="s">
        <v>5</v>
      </c>
      <c r="C22" s="27" t="s">
        <v>6</v>
      </c>
      <c r="D22" s="17">
        <v>2164</v>
      </c>
      <c r="E22" s="27">
        <v>-628</v>
      </c>
      <c r="F22" s="15"/>
      <c r="G22" s="27" t="s">
        <v>6</v>
      </c>
      <c r="H22" s="17">
        <v>2324</v>
      </c>
      <c r="I22" s="27">
        <v>-890</v>
      </c>
      <c r="J22" s="15"/>
      <c r="K22" s="27" t="s">
        <v>6</v>
      </c>
      <c r="L22" s="15" t="s">
        <v>5</v>
      </c>
      <c r="M22" s="27" t="s">
        <v>6</v>
      </c>
    </row>
    <row r="23" spans="1:13" x14ac:dyDescent="0.25">
      <c r="A23" s="38" t="s">
        <v>33</v>
      </c>
      <c r="B23" s="11" t="s">
        <v>5</v>
      </c>
      <c r="C23" s="25" t="s">
        <v>6</v>
      </c>
      <c r="D23" s="13">
        <v>8914</v>
      </c>
      <c r="E23" s="25">
        <v>1526</v>
      </c>
      <c r="F23" s="20" t="s">
        <v>5</v>
      </c>
      <c r="G23" s="25" t="s">
        <v>6</v>
      </c>
      <c r="H23" s="11"/>
      <c r="I23" s="25" t="s">
        <v>6</v>
      </c>
      <c r="J23" s="11"/>
      <c r="K23" s="25" t="s">
        <v>6</v>
      </c>
      <c r="L23" s="11"/>
      <c r="M23" s="25" t="s">
        <v>6</v>
      </c>
    </row>
    <row r="24" spans="1:13" x14ac:dyDescent="0.25">
      <c r="A24" s="39" t="s">
        <v>34</v>
      </c>
      <c r="B24" s="15"/>
      <c r="C24" s="27" t="s">
        <v>6</v>
      </c>
      <c r="D24" s="15">
        <v>2068</v>
      </c>
      <c r="E24" s="27">
        <v>-845</v>
      </c>
      <c r="F24" s="15"/>
      <c r="G24" s="27" t="s">
        <v>6</v>
      </c>
      <c r="H24" s="15" t="s">
        <v>5</v>
      </c>
      <c r="I24" s="27" t="s">
        <v>6</v>
      </c>
      <c r="J24" s="15"/>
      <c r="K24" s="27" t="s">
        <v>6</v>
      </c>
      <c r="L24" s="15" t="s">
        <v>5</v>
      </c>
      <c r="M24" s="27" t="s">
        <v>6</v>
      </c>
    </row>
    <row r="25" spans="1:13" x14ac:dyDescent="0.25">
      <c r="A25" s="38" t="s">
        <v>35</v>
      </c>
      <c r="B25" s="11"/>
      <c r="C25" s="25" t="s">
        <v>6</v>
      </c>
      <c r="D25" s="11">
        <v>3680</v>
      </c>
      <c r="E25" s="25">
        <v>-551</v>
      </c>
      <c r="F25" s="11"/>
      <c r="G25" s="25" t="s">
        <v>6</v>
      </c>
      <c r="H25" s="11" t="s">
        <v>5</v>
      </c>
      <c r="I25" s="25" t="s">
        <v>6</v>
      </c>
      <c r="J25" s="11"/>
      <c r="K25" s="25" t="s">
        <v>6</v>
      </c>
      <c r="L25" s="11" t="s">
        <v>5</v>
      </c>
      <c r="M25" s="25" t="s">
        <v>6</v>
      </c>
    </row>
    <row r="26" spans="1:13" x14ac:dyDescent="0.25">
      <c r="A26" s="39" t="s">
        <v>36</v>
      </c>
      <c r="B26" s="15"/>
      <c r="C26" s="27" t="s">
        <v>6</v>
      </c>
      <c r="D26" s="15"/>
      <c r="E26" s="27" t="s">
        <v>6</v>
      </c>
      <c r="F26" s="15"/>
      <c r="G26" s="27" t="s">
        <v>6</v>
      </c>
      <c r="H26" s="15" t="s">
        <v>5</v>
      </c>
      <c r="I26" s="27" t="s">
        <v>6</v>
      </c>
      <c r="J26" s="15"/>
      <c r="K26" s="27" t="s">
        <v>6</v>
      </c>
      <c r="L26" s="15" t="s">
        <v>5</v>
      </c>
      <c r="M26" s="27" t="s">
        <v>6</v>
      </c>
    </row>
    <row r="27" spans="1:13" x14ac:dyDescent="0.25">
      <c r="A27" s="38" t="s">
        <v>37</v>
      </c>
      <c r="B27" s="11"/>
      <c r="C27" s="25" t="s">
        <v>6</v>
      </c>
      <c r="D27" s="11">
        <v>6996</v>
      </c>
      <c r="E27" s="25">
        <v>-134</v>
      </c>
      <c r="F27" s="11"/>
      <c r="G27" s="25" t="s">
        <v>6</v>
      </c>
      <c r="H27" s="11" t="s">
        <v>5</v>
      </c>
      <c r="I27" s="25" t="s">
        <v>6</v>
      </c>
      <c r="J27" s="11"/>
      <c r="K27" s="25" t="s">
        <v>6</v>
      </c>
      <c r="L27" s="11" t="s">
        <v>5</v>
      </c>
      <c r="M27" s="25" t="s">
        <v>6</v>
      </c>
    </row>
    <row r="28" spans="1:13" x14ac:dyDescent="0.25">
      <c r="A28" s="39" t="s">
        <v>38</v>
      </c>
      <c r="B28" s="15"/>
      <c r="C28" s="27" t="s">
        <v>6</v>
      </c>
      <c r="D28" s="15"/>
      <c r="E28" s="27" t="s">
        <v>6</v>
      </c>
      <c r="F28" s="15">
        <v>5010</v>
      </c>
      <c r="G28" s="27">
        <v>-1344</v>
      </c>
      <c r="H28" s="15"/>
      <c r="I28" s="27" t="s">
        <v>6</v>
      </c>
      <c r="J28" s="17">
        <v>9146</v>
      </c>
      <c r="K28" s="27">
        <v>1902</v>
      </c>
      <c r="L28" s="15" t="s">
        <v>5</v>
      </c>
      <c r="M28" s="27" t="s">
        <v>6</v>
      </c>
    </row>
    <row r="29" spans="1:13" x14ac:dyDescent="0.25">
      <c r="A29" s="38" t="s">
        <v>39</v>
      </c>
      <c r="B29" s="11"/>
      <c r="C29" s="25" t="s">
        <v>6</v>
      </c>
      <c r="D29" s="11"/>
      <c r="E29" s="25" t="s">
        <v>6</v>
      </c>
      <c r="F29" s="11">
        <v>250</v>
      </c>
      <c r="G29" s="25">
        <v>550</v>
      </c>
      <c r="H29" s="11"/>
      <c r="I29" s="25" t="s">
        <v>6</v>
      </c>
      <c r="J29" s="11"/>
      <c r="K29" s="25" t="s">
        <v>6</v>
      </c>
      <c r="L29" s="11"/>
      <c r="M29" s="25" t="s">
        <v>6</v>
      </c>
    </row>
    <row r="30" spans="1:13" x14ac:dyDescent="0.25">
      <c r="A30" s="39" t="s">
        <v>40</v>
      </c>
      <c r="B30" s="15" t="s">
        <v>5</v>
      </c>
      <c r="C30" s="27" t="s">
        <v>6</v>
      </c>
      <c r="D30" s="15">
        <v>2234</v>
      </c>
      <c r="E30" s="27">
        <v>-1986</v>
      </c>
      <c r="F30" s="15" t="s">
        <v>5</v>
      </c>
      <c r="G30" s="27" t="s">
        <v>6</v>
      </c>
      <c r="H30" s="15"/>
      <c r="I30" s="27" t="s">
        <v>6</v>
      </c>
      <c r="J30" s="15"/>
      <c r="K30" s="27" t="s">
        <v>6</v>
      </c>
      <c r="L30" s="15"/>
      <c r="M30" s="27" t="s">
        <v>6</v>
      </c>
    </row>
    <row r="31" spans="1:13" x14ac:dyDescent="0.25">
      <c r="A31" s="38" t="s">
        <v>41</v>
      </c>
      <c r="B31" s="11" t="s">
        <v>5</v>
      </c>
      <c r="C31" s="25" t="s">
        <v>6</v>
      </c>
      <c r="D31" s="15">
        <v>8479</v>
      </c>
      <c r="E31" s="27">
        <v>1620</v>
      </c>
      <c r="F31" s="11"/>
      <c r="G31" s="25" t="s">
        <v>6</v>
      </c>
      <c r="H31" s="11"/>
      <c r="I31" s="25" t="s">
        <v>6</v>
      </c>
      <c r="J31" s="11"/>
      <c r="K31" s="25" t="s">
        <v>6</v>
      </c>
      <c r="L31" s="11"/>
      <c r="M31" s="25" t="s">
        <v>6</v>
      </c>
    </row>
    <row r="32" spans="1:13" x14ac:dyDescent="0.25">
      <c r="A32" s="39" t="s">
        <v>42</v>
      </c>
      <c r="B32" s="15"/>
      <c r="C32" s="27" t="s">
        <v>6</v>
      </c>
      <c r="D32" s="15">
        <v>3815</v>
      </c>
      <c r="E32" s="27">
        <v>-963</v>
      </c>
      <c r="F32" s="15"/>
      <c r="G32" s="27" t="s">
        <v>6</v>
      </c>
      <c r="H32" s="15" t="s">
        <v>5</v>
      </c>
      <c r="I32" s="27" t="s">
        <v>6</v>
      </c>
      <c r="J32" s="15"/>
      <c r="K32" s="27" t="s">
        <v>6</v>
      </c>
      <c r="L32" s="15" t="s">
        <v>5</v>
      </c>
      <c r="M32" s="27" t="s">
        <v>6</v>
      </c>
    </row>
    <row r="33" spans="1:13" ht="15.75" thickBot="1" x14ac:dyDescent="0.3">
      <c r="A33" s="40" t="s">
        <v>43</v>
      </c>
      <c r="B33" s="29"/>
      <c r="C33" s="30" t="s">
        <v>6</v>
      </c>
      <c r="D33" s="29"/>
      <c r="E33" s="30" t="s">
        <v>6</v>
      </c>
      <c r="F33" s="29" t="s">
        <v>5</v>
      </c>
      <c r="G33" s="30" t="s">
        <v>6</v>
      </c>
      <c r="H33" s="29"/>
      <c r="I33" s="30" t="s">
        <v>6</v>
      </c>
      <c r="J33" s="29"/>
      <c r="K33" s="30" t="s">
        <v>6</v>
      </c>
      <c r="L33" s="29" t="s">
        <v>5</v>
      </c>
      <c r="M33" s="30" t="s">
        <v>6</v>
      </c>
    </row>
  </sheetData>
  <mergeCells count="7">
    <mergeCell ref="B1:M1"/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2C47F73D-19D3-49DB-B13B-0A40ADFD7CEE}">
            <xm:f>AND(Feuil1!C4&lt;&gt;"",Feuil1!C4&gt;0)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expression" priority="2" id="{F8CA7878-A53C-4618-A6F1-28DB865D1EC8}">
            <xm:f>AND(Feuil1!C4&lt;&gt;"",Feuil1!C4&lt;0)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E4:E33 C4:C33 G4:G33 I4:I33 K4:K33 M4:M33</xm:sqref>
        </x14:conditionalFormatting>
        <x14:conditionalFormatting xmlns:xm="http://schemas.microsoft.com/office/excel/2006/main">
          <x14:cfRule type="expression" priority="-1" id="{1B78B085-0C66-4A5D-8884-F2F58A2B88F9}">
            <xm:f>AND(Feuil1!$S4&lt;&gt;"",Feuil1!$S4&gt;=20%)</xm:f>
            <x14:dxf>
              <font>
                <b val="0"/>
                <i val="0"/>
                <color auto="1"/>
              </font>
              <fill>
                <patternFill>
                  <bgColor rgb="FFC4D79B"/>
                </patternFill>
              </fill>
            </x14:dxf>
          </x14:cfRule>
          <x14:cfRule type="expression" priority="-1" id="{B15E19D3-97E1-4116-B6E5-3ED34352263D}">
            <xm:f>AND(Feuil1!$S4&lt;&gt;"",Feuil1!$S4&lt;=20%,Feuil1!$S4&gt;=0)</xm:f>
            <x14:dxf>
              <font>
                <b val="0"/>
                <i val="0"/>
                <color auto="1"/>
              </font>
              <fill>
                <patternFill>
                  <bgColor rgb="FFFABF8F"/>
                </patternFill>
              </fill>
            </x14:dxf>
          </x14:cfRule>
          <x14:cfRule type="expression" priority="3" id="{C11ECE27-4905-48E7-8110-703C44F4A040}">
            <xm:f>AND(Feuil1!$S4&lt;&gt;"",Feuil1!$S4&lt;0%)</xm:f>
            <x14:dxf>
              <font>
                <b val="0"/>
                <i val="0"/>
                <color auto="1"/>
              </font>
              <fill>
                <patternFill>
                  <bgColor rgb="FFDA9694"/>
                </patternFill>
              </fill>
            </x14:dxf>
          </x14:cfRule>
          <xm:sqref>A4:A33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9"/>
  <sheetViews>
    <sheetView topLeftCell="A2" workbookViewId="0">
      <selection activeCell="C4" sqref="C4"/>
    </sheetView>
  </sheetViews>
  <sheetFormatPr baseColWidth="10" defaultRowHeight="15" x14ac:dyDescent="0.25"/>
  <cols>
    <col min="1" max="1" width="9.7109375" customWidth="1"/>
    <col min="2" max="2" width="13.5703125" customWidth="1"/>
    <col min="3" max="3" width="10.28515625" bestFit="1" customWidth="1"/>
    <col min="4" max="4" width="11.140625" customWidth="1"/>
    <col min="5" max="5" width="10.85546875" bestFit="1" customWidth="1"/>
  </cols>
  <sheetData>
    <row r="1" spans="1:5" x14ac:dyDescent="0.25">
      <c r="A1" s="50" t="s">
        <v>13</v>
      </c>
      <c r="B1" s="50" t="s">
        <v>44</v>
      </c>
      <c r="C1" s="50" t="s">
        <v>45</v>
      </c>
      <c r="D1" s="50" t="s">
        <v>1</v>
      </c>
      <c r="E1" s="50" t="s">
        <v>2</v>
      </c>
    </row>
    <row r="2" spans="1:5" x14ac:dyDescent="0.25">
      <c r="A2" s="50">
        <v>1</v>
      </c>
      <c r="B2" s="50">
        <v>1</v>
      </c>
      <c r="C2" s="50"/>
      <c r="D2" s="46">
        <v>9276</v>
      </c>
      <c r="E2" s="47">
        <v>1424</v>
      </c>
    </row>
    <row r="3" spans="1:5" x14ac:dyDescent="0.25">
      <c r="A3" s="50">
        <v>1</v>
      </c>
      <c r="B3" s="50">
        <v>2</v>
      </c>
      <c r="C3" s="50"/>
      <c r="D3" s="48">
        <v>6493</v>
      </c>
      <c r="E3" s="47">
        <v>698</v>
      </c>
    </row>
    <row r="4" spans="1:5" x14ac:dyDescent="0.25">
      <c r="A4" s="50">
        <v>2</v>
      </c>
      <c r="B4" s="50">
        <v>1</v>
      </c>
      <c r="C4" s="50"/>
      <c r="D4" s="46">
        <v>6016</v>
      </c>
      <c r="E4" s="47">
        <v>-1602</v>
      </c>
    </row>
    <row r="5" spans="1:5" x14ac:dyDescent="0.25">
      <c r="A5" s="50">
        <v>2</v>
      </c>
      <c r="B5" s="50">
        <v>2</v>
      </c>
      <c r="C5" s="50"/>
      <c r="D5" s="48">
        <v>7792</v>
      </c>
      <c r="E5" s="47">
        <v>-935</v>
      </c>
    </row>
    <row r="6" spans="1:5" x14ac:dyDescent="0.25">
      <c r="A6" s="50">
        <v>3</v>
      </c>
      <c r="B6" s="50">
        <v>1</v>
      </c>
      <c r="C6" s="50"/>
      <c r="D6" s="46">
        <v>5107</v>
      </c>
      <c r="E6" s="47">
        <v>801</v>
      </c>
    </row>
    <row r="7" spans="1:5" x14ac:dyDescent="0.25">
      <c r="A7" s="50">
        <v>3</v>
      </c>
      <c r="B7" s="50">
        <v>2</v>
      </c>
      <c r="C7" s="50"/>
      <c r="D7" s="48">
        <v>2282</v>
      </c>
      <c r="E7" s="47">
        <v>293</v>
      </c>
    </row>
    <row r="8" spans="1:5" x14ac:dyDescent="0.25">
      <c r="A8" s="50">
        <v>4</v>
      </c>
      <c r="B8" s="50">
        <v>1</v>
      </c>
      <c r="C8" s="50"/>
      <c r="D8" s="46">
        <v>7054</v>
      </c>
      <c r="E8" s="49">
        <v>-426</v>
      </c>
    </row>
    <row r="9" spans="1:5" x14ac:dyDescent="0.25">
      <c r="A9" s="50">
        <v>4</v>
      </c>
      <c r="B9" s="50">
        <v>2</v>
      </c>
      <c r="C9" s="50"/>
      <c r="D9" s="48">
        <v>2813</v>
      </c>
      <c r="E9" s="49">
        <v>-1122</v>
      </c>
    </row>
    <row r="10" spans="1:5" x14ac:dyDescent="0.25">
      <c r="A10" s="50">
        <v>4</v>
      </c>
      <c r="B10" s="50">
        <v>4</v>
      </c>
      <c r="C10" s="50"/>
      <c r="D10" s="48">
        <v>4303</v>
      </c>
      <c r="E10" s="49">
        <v>1601</v>
      </c>
    </row>
    <row r="11" spans="1:5" x14ac:dyDescent="0.25">
      <c r="A11" s="50">
        <v>4</v>
      </c>
      <c r="B11" s="50">
        <v>6</v>
      </c>
      <c r="C11" s="50" t="s">
        <v>46</v>
      </c>
      <c r="D11" s="50"/>
      <c r="E11" s="50"/>
    </row>
    <row r="12" spans="1:5" x14ac:dyDescent="0.25">
      <c r="A12" s="50">
        <v>5</v>
      </c>
      <c r="B12" s="50">
        <v>1</v>
      </c>
      <c r="C12" s="50"/>
      <c r="D12" s="46">
        <v>3875</v>
      </c>
      <c r="E12" s="49">
        <v>174</v>
      </c>
    </row>
    <row r="13" spans="1:5" x14ac:dyDescent="0.25">
      <c r="A13" s="50">
        <v>5</v>
      </c>
      <c r="B13" s="50">
        <v>2</v>
      </c>
      <c r="C13" s="50"/>
      <c r="D13" s="48">
        <v>9161</v>
      </c>
      <c r="E13" s="49">
        <v>619</v>
      </c>
    </row>
    <row r="14" spans="1:5" x14ac:dyDescent="0.25">
      <c r="A14" s="50">
        <v>5</v>
      </c>
      <c r="B14" s="50">
        <v>4</v>
      </c>
      <c r="C14" s="50"/>
      <c r="D14" s="48">
        <v>3085</v>
      </c>
      <c r="E14" s="49">
        <v>132</v>
      </c>
    </row>
    <row r="15" spans="1:5" x14ac:dyDescent="0.25">
      <c r="A15" s="50">
        <v>5</v>
      </c>
      <c r="B15" s="50">
        <v>6</v>
      </c>
      <c r="C15" s="50" t="s">
        <v>46</v>
      </c>
      <c r="D15" s="50"/>
      <c r="E15" s="50"/>
    </row>
    <row r="16" spans="1:5" x14ac:dyDescent="0.25">
      <c r="A16" s="50">
        <v>6</v>
      </c>
      <c r="B16" s="50">
        <v>1</v>
      </c>
      <c r="C16" s="50"/>
      <c r="D16" s="46">
        <v>8133</v>
      </c>
      <c r="E16" s="49">
        <v>1484</v>
      </c>
    </row>
    <row r="17" spans="1:5" x14ac:dyDescent="0.25">
      <c r="A17" s="50">
        <v>6</v>
      </c>
      <c r="B17" s="50">
        <v>2</v>
      </c>
      <c r="C17" s="50"/>
      <c r="D17" s="48">
        <v>8842</v>
      </c>
      <c r="E17" s="49">
        <v>-1463</v>
      </c>
    </row>
    <row r="18" spans="1:5" x14ac:dyDescent="0.25">
      <c r="A18" s="50">
        <v>7</v>
      </c>
      <c r="B18" s="50">
        <v>1</v>
      </c>
      <c r="C18" s="50"/>
      <c r="D18" s="46">
        <v>9126</v>
      </c>
      <c r="E18" s="49">
        <v>901</v>
      </c>
    </row>
    <row r="19" spans="1:5" x14ac:dyDescent="0.25">
      <c r="A19" s="50">
        <v>7</v>
      </c>
      <c r="B19" s="50">
        <v>2</v>
      </c>
      <c r="C19" s="50"/>
      <c r="D19" s="48">
        <v>8152</v>
      </c>
      <c r="E19" s="49">
        <v>1778</v>
      </c>
    </row>
    <row r="20" spans="1:5" x14ac:dyDescent="0.25">
      <c r="A20" s="50">
        <v>7</v>
      </c>
      <c r="B20" s="50">
        <v>4</v>
      </c>
      <c r="C20" s="50"/>
      <c r="D20" s="48">
        <v>3499</v>
      </c>
      <c r="E20" s="49">
        <v>1168</v>
      </c>
    </row>
    <row r="21" spans="1:5" x14ac:dyDescent="0.25">
      <c r="A21" s="50">
        <v>7</v>
      </c>
      <c r="B21" s="50">
        <v>6</v>
      </c>
      <c r="C21" s="50" t="s">
        <v>46</v>
      </c>
      <c r="D21" s="50"/>
      <c r="E21" s="50"/>
    </row>
    <row r="22" spans="1:5" x14ac:dyDescent="0.25">
      <c r="A22" s="50">
        <v>8</v>
      </c>
      <c r="B22" s="50">
        <v>1</v>
      </c>
      <c r="C22" s="50"/>
      <c r="D22" s="46">
        <v>9444</v>
      </c>
      <c r="E22" s="49">
        <v>650</v>
      </c>
    </row>
    <row r="23" spans="1:5" x14ac:dyDescent="0.25">
      <c r="A23" s="50">
        <v>8</v>
      </c>
      <c r="B23" s="50">
        <v>2</v>
      </c>
      <c r="C23" s="50"/>
      <c r="D23" s="48">
        <v>3970</v>
      </c>
      <c r="E23" s="49">
        <v>-1599</v>
      </c>
    </row>
    <row r="24" spans="1:5" x14ac:dyDescent="0.25">
      <c r="A24" s="50">
        <v>9</v>
      </c>
      <c r="B24" s="50">
        <v>1</v>
      </c>
      <c r="C24" s="50"/>
      <c r="D24" s="46">
        <v>6762</v>
      </c>
      <c r="E24" s="49">
        <v>639</v>
      </c>
    </row>
    <row r="25" spans="1:5" x14ac:dyDescent="0.25">
      <c r="A25" s="50">
        <v>9</v>
      </c>
      <c r="B25" s="50">
        <v>2</v>
      </c>
      <c r="C25" s="50"/>
      <c r="D25" s="48">
        <v>2956</v>
      </c>
      <c r="E25" s="49">
        <v>1132</v>
      </c>
    </row>
    <row r="26" spans="1:5" x14ac:dyDescent="0.25">
      <c r="A26" s="50">
        <v>10</v>
      </c>
      <c r="B26" s="50">
        <v>1</v>
      </c>
      <c r="C26" s="50"/>
      <c r="D26" s="46">
        <v>6781</v>
      </c>
      <c r="E26" s="49">
        <v>833</v>
      </c>
    </row>
    <row r="27" spans="1:5" x14ac:dyDescent="0.25">
      <c r="A27" s="50">
        <v>10</v>
      </c>
      <c r="B27" s="50">
        <v>2</v>
      </c>
      <c r="C27" s="50"/>
      <c r="D27" s="48">
        <v>5684</v>
      </c>
      <c r="E27" s="49">
        <v>1291</v>
      </c>
    </row>
    <row r="28" spans="1:5" x14ac:dyDescent="0.25">
      <c r="A28" s="50">
        <v>11</v>
      </c>
      <c r="B28" s="50">
        <v>1</v>
      </c>
      <c r="C28" s="50"/>
      <c r="D28" s="46">
        <v>8992</v>
      </c>
      <c r="E28" s="49">
        <v>-1840</v>
      </c>
    </row>
    <row r="29" spans="1:5" x14ac:dyDescent="0.25">
      <c r="A29" s="50">
        <v>11</v>
      </c>
      <c r="B29" s="50">
        <v>2</v>
      </c>
      <c r="C29" s="50"/>
      <c r="D29" s="48">
        <v>5155</v>
      </c>
      <c r="E29" s="49">
        <v>1594</v>
      </c>
    </row>
    <row r="30" spans="1:5" x14ac:dyDescent="0.25">
      <c r="A30" s="50">
        <v>12</v>
      </c>
      <c r="B30" s="50">
        <v>1</v>
      </c>
      <c r="C30" s="50"/>
      <c r="D30" s="46">
        <v>8869</v>
      </c>
      <c r="E30" s="49">
        <v>-1937</v>
      </c>
    </row>
    <row r="31" spans="1:5" x14ac:dyDescent="0.25">
      <c r="A31" s="50">
        <v>12</v>
      </c>
      <c r="B31" s="50">
        <v>2</v>
      </c>
      <c r="C31" s="50"/>
      <c r="D31" s="48">
        <v>4892</v>
      </c>
      <c r="E31" s="49">
        <v>1330</v>
      </c>
    </row>
    <row r="32" spans="1:5" x14ac:dyDescent="0.25">
      <c r="A32" s="50">
        <v>13</v>
      </c>
      <c r="B32" s="50">
        <v>1</v>
      </c>
      <c r="C32" s="50"/>
      <c r="D32" s="46">
        <v>5280</v>
      </c>
      <c r="E32" s="49">
        <v>405</v>
      </c>
    </row>
    <row r="33" spans="1:5" x14ac:dyDescent="0.25">
      <c r="A33" s="50">
        <v>13</v>
      </c>
      <c r="B33" s="50">
        <v>2</v>
      </c>
      <c r="C33" s="50"/>
      <c r="D33" s="48">
        <v>8389</v>
      </c>
      <c r="E33" s="49">
        <v>249</v>
      </c>
    </row>
    <row r="34" spans="1:5" x14ac:dyDescent="0.25">
      <c r="A34" s="50">
        <v>14</v>
      </c>
      <c r="B34" s="50">
        <v>2</v>
      </c>
      <c r="C34" s="50"/>
      <c r="D34" s="46">
        <v>2666</v>
      </c>
      <c r="E34" s="46">
        <v>-587</v>
      </c>
    </row>
    <row r="35" spans="1:5" x14ac:dyDescent="0.25">
      <c r="A35" s="50">
        <v>15</v>
      </c>
      <c r="B35" s="50">
        <v>1</v>
      </c>
      <c r="C35" s="50" t="s">
        <v>46</v>
      </c>
      <c r="D35" s="50"/>
      <c r="E35" s="50"/>
    </row>
    <row r="36" spans="1:5" x14ac:dyDescent="0.25">
      <c r="A36" s="50">
        <v>15</v>
      </c>
      <c r="B36" s="50">
        <v>2</v>
      </c>
      <c r="C36" s="50"/>
      <c r="D36" s="48">
        <v>2853</v>
      </c>
      <c r="E36" s="46">
        <v>270</v>
      </c>
    </row>
    <row r="37" spans="1:5" x14ac:dyDescent="0.25">
      <c r="A37" s="50">
        <v>15</v>
      </c>
      <c r="B37" s="50">
        <v>3</v>
      </c>
      <c r="C37" s="50"/>
      <c r="D37" s="48">
        <v>8999</v>
      </c>
      <c r="E37" s="46">
        <v>1583</v>
      </c>
    </row>
    <row r="38" spans="1:5" x14ac:dyDescent="0.25">
      <c r="A38" s="50">
        <v>16</v>
      </c>
      <c r="B38" s="50">
        <v>1</v>
      </c>
      <c r="C38" s="50" t="s">
        <v>46</v>
      </c>
      <c r="D38" s="50"/>
      <c r="E38" s="50"/>
    </row>
    <row r="39" spans="1:5" x14ac:dyDescent="0.25">
      <c r="A39" s="50">
        <v>16</v>
      </c>
      <c r="B39" s="50">
        <v>2</v>
      </c>
      <c r="C39" s="50"/>
      <c r="D39" s="48">
        <v>7340</v>
      </c>
      <c r="E39" s="46">
        <v>1618</v>
      </c>
    </row>
    <row r="40" spans="1:5" x14ac:dyDescent="0.25">
      <c r="A40" s="50">
        <v>16</v>
      </c>
      <c r="B40" s="50">
        <v>3</v>
      </c>
      <c r="C40" s="50"/>
      <c r="D40" s="48">
        <v>250</v>
      </c>
      <c r="E40" s="46">
        <v>2750</v>
      </c>
    </row>
    <row r="41" spans="1:5" x14ac:dyDescent="0.25">
      <c r="A41" s="50">
        <v>17</v>
      </c>
      <c r="B41" s="50">
        <v>1</v>
      </c>
      <c r="C41" s="50" t="s">
        <v>46</v>
      </c>
      <c r="D41" s="50"/>
      <c r="E41" s="50"/>
    </row>
    <row r="42" spans="1:5" x14ac:dyDescent="0.25">
      <c r="A42" s="50">
        <v>17</v>
      </c>
      <c r="B42" s="50">
        <v>2</v>
      </c>
      <c r="C42" s="50"/>
      <c r="D42" s="48">
        <v>5769</v>
      </c>
      <c r="E42" s="46">
        <v>-376</v>
      </c>
    </row>
    <row r="43" spans="1:5" x14ac:dyDescent="0.25">
      <c r="A43" s="50">
        <v>17</v>
      </c>
      <c r="B43" s="50">
        <v>3</v>
      </c>
      <c r="C43" s="50"/>
      <c r="D43" s="48">
        <v>1290</v>
      </c>
      <c r="E43" s="46">
        <v>-430</v>
      </c>
    </row>
    <row r="44" spans="1:5" x14ac:dyDescent="0.25">
      <c r="A44" s="50">
        <v>18</v>
      </c>
      <c r="B44" s="50">
        <v>1</v>
      </c>
      <c r="C44" s="50" t="s">
        <v>46</v>
      </c>
      <c r="D44" s="50"/>
      <c r="E44" s="50"/>
    </row>
    <row r="45" spans="1:5" x14ac:dyDescent="0.25">
      <c r="A45" s="50">
        <v>18</v>
      </c>
      <c r="B45" s="50">
        <v>2</v>
      </c>
      <c r="C45" s="50"/>
      <c r="D45" s="48">
        <v>4802</v>
      </c>
      <c r="E45" s="46">
        <v>1532</v>
      </c>
    </row>
    <row r="46" spans="1:5" x14ac:dyDescent="0.25">
      <c r="A46" s="50">
        <v>18</v>
      </c>
      <c r="B46" s="50">
        <v>4</v>
      </c>
      <c r="C46" s="50"/>
      <c r="D46" s="48">
        <v>9482</v>
      </c>
      <c r="E46" s="46">
        <v>-1766</v>
      </c>
    </row>
    <row r="47" spans="1:5" x14ac:dyDescent="0.25">
      <c r="A47" s="50">
        <v>18</v>
      </c>
      <c r="B47" s="50">
        <v>6</v>
      </c>
      <c r="C47" s="50" t="s">
        <v>46</v>
      </c>
      <c r="D47" s="50"/>
      <c r="E47" s="50"/>
    </row>
    <row r="48" spans="1:5" x14ac:dyDescent="0.25">
      <c r="A48" s="50">
        <v>19</v>
      </c>
      <c r="B48" s="50">
        <v>1</v>
      </c>
      <c r="C48" s="50" t="s">
        <v>46</v>
      </c>
      <c r="D48" s="50"/>
      <c r="E48" s="50"/>
    </row>
    <row r="49" spans="1:5" x14ac:dyDescent="0.25">
      <c r="A49" s="50">
        <v>19</v>
      </c>
      <c r="B49" s="50">
        <v>2</v>
      </c>
      <c r="C49" s="50"/>
      <c r="D49" s="48">
        <v>2164</v>
      </c>
      <c r="E49" s="46">
        <v>-628</v>
      </c>
    </row>
    <row r="50" spans="1:5" x14ac:dyDescent="0.25">
      <c r="A50" s="50">
        <v>19</v>
      </c>
      <c r="B50" s="50">
        <v>4</v>
      </c>
      <c r="C50" s="50"/>
      <c r="D50" s="48">
        <v>2324</v>
      </c>
      <c r="E50" s="46">
        <v>-890</v>
      </c>
    </row>
    <row r="51" spans="1:5" x14ac:dyDescent="0.25">
      <c r="A51" s="50">
        <v>19</v>
      </c>
      <c r="B51" s="50">
        <v>6</v>
      </c>
      <c r="C51" s="50" t="s">
        <v>46</v>
      </c>
      <c r="D51" s="50"/>
      <c r="E51" s="50"/>
    </row>
    <row r="52" spans="1:5" x14ac:dyDescent="0.25">
      <c r="A52" s="50">
        <v>20</v>
      </c>
      <c r="B52" s="50">
        <v>1</v>
      </c>
      <c r="C52" s="50" t="s">
        <v>46</v>
      </c>
      <c r="D52" s="50"/>
      <c r="E52" s="50"/>
    </row>
    <row r="53" spans="1:5" x14ac:dyDescent="0.25">
      <c r="A53" s="50">
        <v>20</v>
      </c>
      <c r="B53" s="50">
        <v>2</v>
      </c>
      <c r="C53" s="50"/>
      <c r="D53" s="48">
        <v>8914</v>
      </c>
      <c r="E53" s="46">
        <v>1526</v>
      </c>
    </row>
    <row r="54" spans="1:5" x14ac:dyDescent="0.25">
      <c r="A54" s="50">
        <v>20</v>
      </c>
      <c r="B54" s="50">
        <v>3</v>
      </c>
      <c r="C54" s="50" t="s">
        <v>46</v>
      </c>
      <c r="D54" s="50"/>
      <c r="E54" s="50"/>
    </row>
    <row r="55" spans="1:5" x14ac:dyDescent="0.25">
      <c r="A55" s="50">
        <v>21</v>
      </c>
      <c r="B55" s="50">
        <v>2</v>
      </c>
      <c r="C55" s="50"/>
      <c r="D55" s="46">
        <v>2068</v>
      </c>
      <c r="E55" s="46">
        <v>-845</v>
      </c>
    </row>
    <row r="56" spans="1:5" x14ac:dyDescent="0.25">
      <c r="A56" s="50">
        <v>21</v>
      </c>
      <c r="B56" s="50">
        <v>4</v>
      </c>
      <c r="C56" s="50" t="s">
        <v>46</v>
      </c>
      <c r="D56" s="50"/>
      <c r="E56" s="50"/>
    </row>
    <row r="57" spans="1:5" x14ac:dyDescent="0.25">
      <c r="A57" s="50">
        <v>21</v>
      </c>
      <c r="B57" s="50">
        <v>6</v>
      </c>
      <c r="C57" s="50" t="s">
        <v>46</v>
      </c>
      <c r="D57" s="50"/>
      <c r="E57" s="50"/>
    </row>
    <row r="58" spans="1:5" x14ac:dyDescent="0.25">
      <c r="A58" s="50">
        <v>22</v>
      </c>
      <c r="B58" s="50">
        <v>2</v>
      </c>
      <c r="C58" s="50"/>
      <c r="D58" s="46">
        <v>3680</v>
      </c>
      <c r="E58" s="46">
        <v>-551</v>
      </c>
    </row>
    <row r="59" spans="1:5" x14ac:dyDescent="0.25">
      <c r="A59" s="50">
        <v>22</v>
      </c>
      <c r="B59" s="50">
        <v>4</v>
      </c>
      <c r="C59" s="50" t="s">
        <v>46</v>
      </c>
      <c r="D59" s="50"/>
      <c r="E59" s="50"/>
    </row>
    <row r="60" spans="1:5" x14ac:dyDescent="0.25">
      <c r="A60" s="50">
        <v>22</v>
      </c>
      <c r="B60" s="50">
        <v>6</v>
      </c>
      <c r="C60" s="50" t="s">
        <v>46</v>
      </c>
      <c r="D60" s="50"/>
      <c r="E60" s="50"/>
    </row>
    <row r="61" spans="1:5" x14ac:dyDescent="0.25">
      <c r="A61" s="50">
        <v>23</v>
      </c>
      <c r="B61" s="50">
        <v>4</v>
      </c>
      <c r="C61" s="50" t="s">
        <v>46</v>
      </c>
      <c r="D61" s="50"/>
      <c r="E61" s="50"/>
    </row>
    <row r="62" spans="1:5" x14ac:dyDescent="0.25">
      <c r="A62" s="50">
        <v>23</v>
      </c>
      <c r="B62" s="50">
        <v>6</v>
      </c>
      <c r="C62" s="50" t="s">
        <v>46</v>
      </c>
      <c r="D62" s="50"/>
      <c r="E62" s="50"/>
    </row>
    <row r="63" spans="1:5" x14ac:dyDescent="0.25">
      <c r="A63" s="50">
        <v>24</v>
      </c>
      <c r="B63" s="50">
        <v>2</v>
      </c>
      <c r="C63" s="50"/>
      <c r="D63" s="46">
        <v>6996</v>
      </c>
      <c r="E63" s="46">
        <v>-134</v>
      </c>
    </row>
    <row r="64" spans="1:5" x14ac:dyDescent="0.25">
      <c r="A64" s="50">
        <v>24</v>
      </c>
      <c r="B64" s="50">
        <v>4</v>
      </c>
      <c r="C64" s="50" t="s">
        <v>46</v>
      </c>
      <c r="D64" s="50"/>
      <c r="E64" s="50"/>
    </row>
    <row r="65" spans="1:5" x14ac:dyDescent="0.25">
      <c r="A65" s="50">
        <v>24</v>
      </c>
      <c r="B65" s="50">
        <v>6</v>
      </c>
      <c r="C65" s="50" t="s">
        <v>46</v>
      </c>
      <c r="D65" s="50"/>
      <c r="E65" s="50"/>
    </row>
    <row r="66" spans="1:5" x14ac:dyDescent="0.25">
      <c r="A66" s="50">
        <v>25</v>
      </c>
      <c r="B66" s="50">
        <v>3</v>
      </c>
      <c r="C66" s="50"/>
      <c r="D66" s="46">
        <v>5010</v>
      </c>
      <c r="E66" s="46">
        <v>-1344</v>
      </c>
    </row>
    <row r="67" spans="1:5" x14ac:dyDescent="0.25">
      <c r="A67" s="50">
        <v>25</v>
      </c>
      <c r="B67" s="50">
        <v>5</v>
      </c>
      <c r="C67" s="50"/>
      <c r="D67" s="48">
        <v>9146</v>
      </c>
      <c r="E67" s="46">
        <v>1902</v>
      </c>
    </row>
    <row r="68" spans="1:5" x14ac:dyDescent="0.25">
      <c r="A68" s="50">
        <v>25</v>
      </c>
      <c r="B68" s="50">
        <v>6</v>
      </c>
      <c r="C68" s="50" t="s">
        <v>46</v>
      </c>
      <c r="D68" s="50"/>
      <c r="E68" s="50"/>
    </row>
    <row r="69" spans="1:5" x14ac:dyDescent="0.25">
      <c r="A69" s="50">
        <v>26</v>
      </c>
      <c r="B69" s="50">
        <v>3</v>
      </c>
      <c r="C69" s="50"/>
      <c r="D69" s="46">
        <v>250</v>
      </c>
      <c r="E69" s="46">
        <v>550</v>
      </c>
    </row>
    <row r="70" spans="1:5" x14ac:dyDescent="0.25">
      <c r="A70" s="50">
        <v>27</v>
      </c>
      <c r="B70" s="50">
        <v>1</v>
      </c>
      <c r="C70" s="50" t="s">
        <v>46</v>
      </c>
      <c r="D70" s="50"/>
      <c r="E70" s="50"/>
    </row>
    <row r="71" spans="1:5" x14ac:dyDescent="0.25">
      <c r="A71" s="50">
        <v>27</v>
      </c>
      <c r="B71" s="50">
        <v>2</v>
      </c>
      <c r="C71" s="50"/>
      <c r="D71" s="46">
        <v>2234</v>
      </c>
      <c r="E71" s="46">
        <v>-1986</v>
      </c>
    </row>
    <row r="72" spans="1:5" x14ac:dyDescent="0.25">
      <c r="A72" s="50">
        <v>27</v>
      </c>
      <c r="B72" s="50">
        <v>3</v>
      </c>
      <c r="C72" s="50" t="s">
        <v>46</v>
      </c>
      <c r="D72" s="50"/>
      <c r="E72" s="50"/>
    </row>
    <row r="73" spans="1:5" x14ac:dyDescent="0.25">
      <c r="A73" s="50">
        <v>28</v>
      </c>
      <c r="B73" s="50">
        <v>1</v>
      </c>
      <c r="C73" s="50" t="s">
        <v>46</v>
      </c>
      <c r="D73" s="50"/>
      <c r="E73" s="50"/>
    </row>
    <row r="74" spans="1:5" x14ac:dyDescent="0.25">
      <c r="A74" s="50">
        <v>28</v>
      </c>
      <c r="B74" s="50">
        <v>2</v>
      </c>
      <c r="C74" s="50"/>
      <c r="D74" s="46">
        <v>8479</v>
      </c>
      <c r="E74" s="46">
        <v>1620</v>
      </c>
    </row>
    <row r="75" spans="1:5" x14ac:dyDescent="0.25">
      <c r="A75" s="50">
        <v>29</v>
      </c>
      <c r="B75" s="50">
        <v>2</v>
      </c>
      <c r="C75" s="50"/>
      <c r="D75" s="46">
        <v>3815</v>
      </c>
      <c r="E75" s="46">
        <v>-963</v>
      </c>
    </row>
    <row r="76" spans="1:5" x14ac:dyDescent="0.25">
      <c r="A76" s="50">
        <v>29</v>
      </c>
      <c r="B76" s="50">
        <v>4</v>
      </c>
      <c r="C76" s="50" t="s">
        <v>46</v>
      </c>
      <c r="D76" s="50"/>
      <c r="E76" s="50"/>
    </row>
    <row r="77" spans="1:5" x14ac:dyDescent="0.25">
      <c r="A77" s="50">
        <v>29</v>
      </c>
      <c r="B77" s="50">
        <v>6</v>
      </c>
      <c r="C77" s="50" t="s">
        <v>46</v>
      </c>
      <c r="D77" s="50"/>
      <c r="E77" s="50"/>
    </row>
    <row r="78" spans="1:5" x14ac:dyDescent="0.25">
      <c r="A78" s="50">
        <v>30</v>
      </c>
      <c r="B78" s="50">
        <v>3</v>
      </c>
      <c r="C78" s="50" t="s">
        <v>46</v>
      </c>
      <c r="D78" s="50"/>
      <c r="E78" s="50"/>
    </row>
    <row r="79" spans="1:5" x14ac:dyDescent="0.25">
      <c r="A79" s="50">
        <v>30</v>
      </c>
      <c r="B79" s="50">
        <v>6</v>
      </c>
      <c r="C79" s="50" t="s">
        <v>46</v>
      </c>
      <c r="D79" s="50"/>
      <c r="E79" s="50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6" id="{9D5B57AE-D3EA-4A6A-967B-5A5D491346B0}">
            <xm:f>AND(Feuil1!S2&lt;&gt;"",Feuil1!S2&gt;0)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expression" priority="107" id="{530C82F6-F353-4D3C-91F1-4742CCED14B8}">
            <xm:f>AND(Feuil1!S2&lt;&gt;"",Feuil1!S2&lt;0)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E2:E10 E12:E14 E16:E20 E22:E34 E37 E39:E40 E42:E43 E45:E46 E49:E50 E53 E55 E58 E63 E66:E67 E69 E71 E74:E75</xm:sqref>
        </x14:conditionalFormatting>
        <x14:conditionalFormatting xmlns:xm="http://schemas.microsoft.com/office/excel/2006/main">
          <x14:cfRule type="expression" priority="44" id="{64E2B75D-5E01-422D-B631-6B63116918D1}">
            <xm:f>AND(Feuil1!S35&lt;&gt;"",Feuil1!S35&gt;0)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expression" priority="45" id="{64643276-B1D7-47D3-9D9C-FCE795FD1436}">
            <xm:f>AND(Feuil1!S35&lt;&gt;"",Feuil1!S35&lt;0)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E36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3"/>
  <sheetViews>
    <sheetView tabSelected="1" workbookViewId="0">
      <selection activeCell="M9" sqref="M9"/>
    </sheetView>
  </sheetViews>
  <sheetFormatPr baseColWidth="10" defaultRowHeight="15" x14ac:dyDescent="0.25"/>
  <cols>
    <col min="1" max="1" width="21" bestFit="1" customWidth="1"/>
    <col min="2" max="2" width="13.7109375" customWidth="1"/>
    <col min="3" max="3" width="15.7109375" customWidth="1"/>
    <col min="4" max="4" width="13.7109375" bestFit="1" customWidth="1"/>
    <col min="5" max="51" width="5" customWidth="1"/>
    <col min="52" max="52" width="12.5703125" bestFit="1" customWidth="1"/>
  </cols>
  <sheetData>
    <row r="2" spans="1:4" x14ac:dyDescent="0.25">
      <c r="A2" s="51" t="s">
        <v>45</v>
      </c>
      <c r="B2" t="s">
        <v>50</v>
      </c>
    </row>
    <row r="4" spans="1:4" x14ac:dyDescent="0.25">
      <c r="A4" s="51" t="s">
        <v>47</v>
      </c>
      <c r="B4" s="51" t="s">
        <v>44</v>
      </c>
      <c r="C4" t="s">
        <v>49</v>
      </c>
      <c r="D4" t="s">
        <v>51</v>
      </c>
    </row>
    <row r="5" spans="1:4" x14ac:dyDescent="0.25">
      <c r="A5" s="52">
        <v>1</v>
      </c>
      <c r="B5" s="52">
        <v>2</v>
      </c>
      <c r="C5" s="53">
        <v>6493</v>
      </c>
      <c r="D5" s="53">
        <v>698</v>
      </c>
    </row>
    <row r="6" spans="1:4" x14ac:dyDescent="0.25">
      <c r="A6" s="52">
        <v>2</v>
      </c>
      <c r="B6" s="52">
        <v>1</v>
      </c>
      <c r="C6" s="53">
        <v>6016</v>
      </c>
      <c r="D6" s="53">
        <v>-1602</v>
      </c>
    </row>
    <row r="7" spans="1:4" x14ac:dyDescent="0.25">
      <c r="A7" s="52">
        <v>3</v>
      </c>
      <c r="B7" s="52">
        <v>2</v>
      </c>
      <c r="C7" s="53">
        <v>2282</v>
      </c>
      <c r="D7" s="53">
        <v>293</v>
      </c>
    </row>
    <row r="8" spans="1:4" x14ac:dyDescent="0.25">
      <c r="A8" s="52">
        <v>4</v>
      </c>
      <c r="B8" s="52">
        <v>2</v>
      </c>
      <c r="C8" s="53">
        <v>2813</v>
      </c>
      <c r="D8" s="53">
        <v>-1122</v>
      </c>
    </row>
    <row r="9" spans="1:4" x14ac:dyDescent="0.25">
      <c r="A9" s="52">
        <v>5</v>
      </c>
      <c r="B9" s="52">
        <v>4</v>
      </c>
      <c r="C9" s="53">
        <v>3085</v>
      </c>
      <c r="D9" s="53">
        <v>132</v>
      </c>
    </row>
    <row r="10" spans="1:4" x14ac:dyDescent="0.25">
      <c r="A10" s="52">
        <v>6</v>
      </c>
      <c r="B10" s="52">
        <v>1</v>
      </c>
      <c r="C10" s="53">
        <v>8133</v>
      </c>
      <c r="D10" s="53">
        <v>1484</v>
      </c>
    </row>
    <row r="11" spans="1:4" x14ac:dyDescent="0.25">
      <c r="A11" s="52">
        <v>7</v>
      </c>
      <c r="B11" s="52">
        <v>4</v>
      </c>
      <c r="C11" s="53">
        <v>3499</v>
      </c>
      <c r="D11" s="53">
        <v>1168</v>
      </c>
    </row>
    <row r="12" spans="1:4" x14ac:dyDescent="0.25">
      <c r="A12" s="52">
        <v>8</v>
      </c>
      <c r="B12" s="52">
        <v>2</v>
      </c>
      <c r="C12" s="53">
        <v>3970</v>
      </c>
      <c r="D12" s="53">
        <v>-1599</v>
      </c>
    </row>
    <row r="13" spans="1:4" x14ac:dyDescent="0.25">
      <c r="A13" s="52">
        <v>9</v>
      </c>
      <c r="B13" s="52">
        <v>2</v>
      </c>
      <c r="C13" s="53">
        <v>2956</v>
      </c>
      <c r="D13" s="53">
        <v>1132</v>
      </c>
    </row>
    <row r="14" spans="1:4" x14ac:dyDescent="0.25">
      <c r="A14" s="52">
        <v>10</v>
      </c>
      <c r="B14" s="52">
        <v>2</v>
      </c>
      <c r="C14" s="53">
        <v>5684</v>
      </c>
      <c r="D14" s="53">
        <v>1291</v>
      </c>
    </row>
    <row r="15" spans="1:4" x14ac:dyDescent="0.25">
      <c r="A15" s="52">
        <v>11</v>
      </c>
      <c r="B15" s="52">
        <v>2</v>
      </c>
      <c r="C15" s="53">
        <v>5155</v>
      </c>
      <c r="D15" s="53">
        <v>1594</v>
      </c>
    </row>
    <row r="16" spans="1:4" x14ac:dyDescent="0.25">
      <c r="A16" s="52">
        <v>12</v>
      </c>
      <c r="B16" s="52">
        <v>2</v>
      </c>
      <c r="C16" s="53">
        <v>4892</v>
      </c>
      <c r="D16" s="53">
        <v>1330</v>
      </c>
    </row>
    <row r="17" spans="1:4" x14ac:dyDescent="0.25">
      <c r="A17" s="52">
        <v>13</v>
      </c>
      <c r="B17" s="52">
        <v>1</v>
      </c>
      <c r="C17" s="53">
        <v>5280</v>
      </c>
      <c r="D17" s="53">
        <v>405</v>
      </c>
    </row>
    <row r="18" spans="1:4" x14ac:dyDescent="0.25">
      <c r="A18" s="52">
        <v>14</v>
      </c>
      <c r="B18" s="52">
        <v>2</v>
      </c>
      <c r="C18" s="53">
        <v>2666</v>
      </c>
      <c r="D18" s="53">
        <v>-587</v>
      </c>
    </row>
    <row r="19" spans="1:4" x14ac:dyDescent="0.25">
      <c r="A19" s="52">
        <v>15</v>
      </c>
      <c r="B19" s="52">
        <v>2</v>
      </c>
      <c r="C19" s="53">
        <v>2853</v>
      </c>
      <c r="D19" s="53">
        <v>270</v>
      </c>
    </row>
    <row r="20" spans="1:4" x14ac:dyDescent="0.25">
      <c r="A20" s="52">
        <v>16</v>
      </c>
      <c r="B20" s="52">
        <v>3</v>
      </c>
      <c r="C20" s="53">
        <v>250</v>
      </c>
      <c r="D20" s="53">
        <v>2750</v>
      </c>
    </row>
    <row r="21" spans="1:4" x14ac:dyDescent="0.25">
      <c r="A21" s="52">
        <v>17</v>
      </c>
      <c r="B21" s="52">
        <v>3</v>
      </c>
      <c r="C21" s="53">
        <v>1290</v>
      </c>
      <c r="D21" s="53">
        <v>-430</v>
      </c>
    </row>
    <row r="22" spans="1:4" x14ac:dyDescent="0.25">
      <c r="A22" s="52">
        <v>18</v>
      </c>
      <c r="B22" s="52">
        <v>2</v>
      </c>
      <c r="C22" s="53">
        <v>4802</v>
      </c>
      <c r="D22" s="53">
        <v>1532</v>
      </c>
    </row>
    <row r="23" spans="1:4" x14ac:dyDescent="0.25">
      <c r="A23" s="52">
        <v>19</v>
      </c>
      <c r="B23" s="52">
        <v>2</v>
      </c>
      <c r="C23" s="53">
        <v>2164</v>
      </c>
      <c r="D23" s="53">
        <v>-628</v>
      </c>
    </row>
    <row r="24" spans="1:4" x14ac:dyDescent="0.25">
      <c r="A24" s="52">
        <v>20</v>
      </c>
      <c r="B24" s="52">
        <v>2</v>
      </c>
      <c r="C24" s="53">
        <v>8914</v>
      </c>
      <c r="D24" s="53">
        <v>1526</v>
      </c>
    </row>
    <row r="25" spans="1:4" x14ac:dyDescent="0.25">
      <c r="A25" s="52">
        <v>21</v>
      </c>
      <c r="B25" s="52">
        <v>2</v>
      </c>
      <c r="C25" s="53">
        <v>2068</v>
      </c>
      <c r="D25" s="53">
        <v>-845</v>
      </c>
    </row>
    <row r="26" spans="1:4" x14ac:dyDescent="0.25">
      <c r="A26" s="52">
        <v>22</v>
      </c>
      <c r="B26" s="52">
        <v>2</v>
      </c>
      <c r="C26" s="53">
        <v>3680</v>
      </c>
      <c r="D26" s="53">
        <v>-551</v>
      </c>
    </row>
    <row r="27" spans="1:4" x14ac:dyDescent="0.25">
      <c r="A27" s="52">
        <v>24</v>
      </c>
      <c r="B27" s="52">
        <v>2</v>
      </c>
      <c r="C27" s="53">
        <v>6996</v>
      </c>
      <c r="D27" s="53">
        <v>-134</v>
      </c>
    </row>
    <row r="28" spans="1:4" x14ac:dyDescent="0.25">
      <c r="A28" s="52">
        <v>25</v>
      </c>
      <c r="B28" s="52">
        <v>3</v>
      </c>
      <c r="C28" s="53">
        <v>5010</v>
      </c>
      <c r="D28" s="53">
        <v>-1344</v>
      </c>
    </row>
    <row r="29" spans="1:4" x14ac:dyDescent="0.25">
      <c r="A29" s="52">
        <v>26</v>
      </c>
      <c r="B29" s="52">
        <v>3</v>
      </c>
      <c r="C29" s="53">
        <v>250</v>
      </c>
      <c r="D29" s="53">
        <v>550</v>
      </c>
    </row>
    <row r="30" spans="1:4" x14ac:dyDescent="0.25">
      <c r="A30" s="52">
        <v>27</v>
      </c>
      <c r="B30" s="52">
        <v>2</v>
      </c>
      <c r="C30" s="53">
        <v>2234</v>
      </c>
      <c r="D30" s="53">
        <v>-1986</v>
      </c>
    </row>
    <row r="31" spans="1:4" x14ac:dyDescent="0.25">
      <c r="A31" s="52">
        <v>28</v>
      </c>
      <c r="B31" s="52">
        <v>2</v>
      </c>
      <c r="C31" s="53">
        <v>8479</v>
      </c>
      <c r="D31" s="53">
        <v>1620</v>
      </c>
    </row>
    <row r="32" spans="1:4" x14ac:dyDescent="0.25">
      <c r="A32" s="52">
        <v>29</v>
      </c>
      <c r="B32" s="52">
        <v>2</v>
      </c>
      <c r="C32" s="53">
        <v>3815</v>
      </c>
      <c r="D32" s="53">
        <v>-963</v>
      </c>
    </row>
    <row r="33" spans="1:4" x14ac:dyDescent="0.25">
      <c r="A33" s="52" t="s">
        <v>48</v>
      </c>
      <c r="C33" s="53">
        <v>250</v>
      </c>
      <c r="D33" s="53">
        <v>2750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Gel valeurs</vt:lpstr>
      <vt:lpstr>BDD</vt:lpstr>
      <vt:lpstr>Synthèse</vt:lpstr>
    </vt:vector>
  </TitlesOfParts>
  <Company>LATecis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adminst</dc:creator>
  <cp:lastModifiedBy>Micot, Nicolas            UTC CCS</cp:lastModifiedBy>
  <dcterms:created xsi:type="dcterms:W3CDTF">2019-01-14T10:01:02Z</dcterms:created>
  <dcterms:modified xsi:type="dcterms:W3CDTF">2019-01-14T13:09:28Z</dcterms:modified>
</cp:coreProperties>
</file>