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/>
  </bookViews>
  <sheets>
    <sheet name="liste bl" sheetId="1" r:id="rId1"/>
    <sheet name="desaveu" sheetId="2" r:id="rId2"/>
    <sheet name="annuaire site" sheetId="4" r:id="rId3"/>
  </sheets>
  <functionGroups builtInGroupCount="17"/>
  <definedNames>
    <definedName name="_xlnm._FilterDatabase" localSheetId="0" hidden="1">'liste bl'!$A$1:$O$101</definedName>
  </definedNames>
  <calcPr calcId="145621"/>
</workbook>
</file>

<file path=xl/calcChain.xml><?xml version="1.0" encoding="utf-8"?>
<calcChain xmlns="http://schemas.openxmlformats.org/spreadsheetml/2006/main">
  <c r="A2" i="1" l="1"/>
  <c r="B7" i="1"/>
  <c r="B2" i="1"/>
  <c r="A2" i="4" l="1"/>
  <c r="A3" i="4"/>
  <c r="A4" i="4"/>
  <c r="A5" i="4"/>
  <c r="A6" i="4"/>
  <c r="A7" i="4"/>
  <c r="A8" i="4"/>
  <c r="A9" i="4"/>
  <c r="A10" i="4"/>
  <c r="B3" i="1"/>
  <c r="B4" i="1"/>
  <c r="B5" i="1"/>
  <c r="B6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A9" i="1"/>
  <c r="A25" i="1"/>
  <c r="A16" i="2"/>
  <c r="A15" i="2"/>
  <c r="A14" i="2"/>
  <c r="A13" i="2"/>
  <c r="A12" i="2"/>
  <c r="A11" i="2"/>
  <c r="A10" i="2"/>
  <c r="A9" i="2"/>
  <c r="A8" i="2"/>
  <c r="A7" i="2"/>
  <c r="A6" i="2"/>
  <c r="A5" i="2"/>
  <c r="A29" i="1" s="1"/>
  <c r="A4" i="2"/>
  <c r="A3" i="2"/>
  <c r="A2" i="2"/>
  <c r="C27" i="1"/>
  <c r="C95" i="1"/>
  <c r="C12" i="1"/>
  <c r="C28" i="1"/>
  <c r="C44" i="1"/>
  <c r="C60" i="1"/>
  <c r="C76" i="1"/>
  <c r="C92" i="1"/>
  <c r="C9" i="1"/>
  <c r="C25" i="1"/>
  <c r="C41" i="1"/>
  <c r="C57" i="1"/>
  <c r="C73" i="1"/>
  <c r="C89" i="1"/>
  <c r="C2" i="1"/>
  <c r="C18" i="1"/>
  <c r="C34" i="1"/>
  <c r="C50" i="1"/>
  <c r="C66" i="1"/>
  <c r="C82" i="1"/>
  <c r="C98" i="1"/>
  <c r="C15" i="1"/>
  <c r="C35" i="1"/>
  <c r="C51" i="1"/>
  <c r="C67" i="1"/>
  <c r="C71" i="1"/>
  <c r="C99" i="1"/>
  <c r="C16" i="1"/>
  <c r="C32" i="1"/>
  <c r="C48" i="1"/>
  <c r="C64" i="1"/>
  <c r="C80" i="1"/>
  <c r="C96" i="1"/>
  <c r="C13" i="1"/>
  <c r="C29" i="1"/>
  <c r="C45" i="1"/>
  <c r="C61" i="1"/>
  <c r="C77" i="1"/>
  <c r="C93" i="1"/>
  <c r="C6" i="1"/>
  <c r="C22" i="1"/>
  <c r="C38" i="1"/>
  <c r="C54" i="1"/>
  <c r="C70" i="1"/>
  <c r="C86" i="1"/>
  <c r="C3" i="1"/>
  <c r="C19" i="1"/>
  <c r="C39" i="1"/>
  <c r="C55" i="1"/>
  <c r="C75" i="1"/>
  <c r="C5" i="1"/>
  <c r="C14" i="1"/>
  <c r="C78" i="1"/>
  <c r="C31" i="1"/>
  <c r="C91" i="1"/>
  <c r="C79" i="1"/>
  <c r="C4" i="1"/>
  <c r="C20" i="1"/>
  <c r="C36" i="1"/>
  <c r="C52" i="1"/>
  <c r="C68" i="1"/>
  <c r="C84" i="1"/>
  <c r="C100" i="1"/>
  <c r="C17" i="1"/>
  <c r="C33" i="1"/>
  <c r="C49" i="1"/>
  <c r="C65" i="1"/>
  <c r="C81" i="1"/>
  <c r="C97" i="1"/>
  <c r="C10" i="1"/>
  <c r="C26" i="1"/>
  <c r="C42" i="1"/>
  <c r="C58" i="1"/>
  <c r="C74" i="1"/>
  <c r="C90" i="1"/>
  <c r="C7" i="1"/>
  <c r="C23" i="1"/>
  <c r="C43" i="1"/>
  <c r="C59" i="1"/>
  <c r="C83" i="1"/>
  <c r="C87" i="1"/>
  <c r="C8" i="1"/>
  <c r="C24" i="1"/>
  <c r="C40" i="1"/>
  <c r="C56" i="1"/>
  <c r="C72" i="1"/>
  <c r="C88" i="1"/>
  <c r="C21" i="1"/>
  <c r="C37" i="1"/>
  <c r="C53" i="1"/>
  <c r="C69" i="1"/>
  <c r="C85" i="1"/>
  <c r="C101" i="1"/>
  <c r="C30" i="1"/>
  <c r="C46" i="1"/>
  <c r="C62" i="1"/>
  <c r="C94" i="1"/>
  <c r="C11" i="1"/>
  <c r="C47" i="1"/>
  <c r="C63" i="1"/>
  <c r="K2" i="1" l="1"/>
  <c r="A100" i="1"/>
  <c r="A92" i="1"/>
  <c r="A88" i="1"/>
  <c r="A80" i="1"/>
  <c r="A72" i="1"/>
  <c r="A68" i="1"/>
  <c r="A60" i="1"/>
  <c r="A52" i="1"/>
  <c r="A48" i="1"/>
  <c r="A40" i="1"/>
  <c r="A36" i="1"/>
  <c r="A32" i="1"/>
  <c r="A28" i="1"/>
  <c r="A20" i="1"/>
  <c r="A16" i="1"/>
  <c r="A12" i="1"/>
  <c r="A8" i="1"/>
  <c r="A4" i="1"/>
  <c r="A99" i="1"/>
  <c r="A95" i="1"/>
  <c r="A91" i="1"/>
  <c r="A87" i="1"/>
  <c r="A83" i="1"/>
  <c r="A79" i="1"/>
  <c r="A75" i="1"/>
  <c r="A71" i="1"/>
  <c r="A67" i="1"/>
  <c r="A63" i="1"/>
  <c r="A59" i="1"/>
  <c r="A55" i="1"/>
  <c r="A51" i="1"/>
  <c r="A47" i="1"/>
  <c r="A43" i="1"/>
  <c r="A39" i="1"/>
  <c r="A35" i="1"/>
  <c r="A31" i="1"/>
  <c r="A27" i="1"/>
  <c r="A23" i="1"/>
  <c r="A19" i="1"/>
  <c r="A15" i="1"/>
  <c r="A11" i="1"/>
  <c r="A7" i="1"/>
  <c r="A3" i="1"/>
  <c r="A21" i="1"/>
  <c r="A17" i="1"/>
  <c r="A13" i="1"/>
  <c r="A5" i="1"/>
  <c r="A96" i="1"/>
  <c r="A84" i="1"/>
  <c r="A76" i="1"/>
  <c r="A64" i="1"/>
  <c r="A56" i="1"/>
  <c r="A44" i="1"/>
  <c r="A24" i="1"/>
  <c r="A98" i="1"/>
  <c r="A94" i="1"/>
  <c r="A90" i="1"/>
  <c r="A86" i="1"/>
  <c r="A82" i="1"/>
  <c r="A78" i="1"/>
  <c r="A74" i="1"/>
  <c r="A70" i="1"/>
  <c r="A66" i="1"/>
  <c r="A62" i="1"/>
  <c r="A58" i="1"/>
  <c r="A54" i="1"/>
  <c r="A50" i="1"/>
  <c r="A46" i="1"/>
  <c r="A42" i="1"/>
  <c r="A38" i="1"/>
  <c r="A34" i="1"/>
  <c r="A30" i="1"/>
  <c r="A26" i="1"/>
  <c r="A22" i="1"/>
  <c r="A18" i="1"/>
  <c r="A14" i="1"/>
  <c r="A10" i="1"/>
  <c r="A6" i="1"/>
  <c r="A101" i="1"/>
  <c r="A97" i="1"/>
  <c r="A93" i="1"/>
  <c r="A89" i="1"/>
  <c r="A85" i="1"/>
  <c r="A81" i="1"/>
  <c r="A77" i="1"/>
  <c r="A73" i="1"/>
  <c r="A69" i="1"/>
  <c r="A65" i="1"/>
  <c r="A61" i="1"/>
  <c r="A57" i="1"/>
  <c r="A53" i="1"/>
  <c r="A49" i="1"/>
  <c r="A45" i="1"/>
  <c r="A41" i="1"/>
  <c r="A37" i="1"/>
  <c r="A33" i="1"/>
  <c r="K101" i="1"/>
  <c r="K89" i="1"/>
  <c r="K97" i="1"/>
  <c r="K82" i="1"/>
  <c r="K86" i="1"/>
  <c r="K90" i="1"/>
  <c r="K83" i="1"/>
  <c r="K87" i="1"/>
  <c r="K91" i="1"/>
  <c r="K96" i="1"/>
  <c r="K84" i="1"/>
  <c r="K81" i="1"/>
  <c r="K85" i="1"/>
  <c r="K17" i="1"/>
  <c r="K18" i="1"/>
  <c r="K94" i="1"/>
  <c r="K19" i="1"/>
  <c r="K95" i="1"/>
  <c r="K99" i="1"/>
  <c r="K24" i="1"/>
  <c r="K9" i="1"/>
  <c r="K13" i="1"/>
  <c r="K21" i="1"/>
  <c r="K16" i="1"/>
  <c r="K45" i="1"/>
  <c r="K22" i="1"/>
  <c r="K26" i="1"/>
  <c r="K38" i="1"/>
  <c r="K74" i="1"/>
  <c r="K51" i="1"/>
  <c r="K59" i="1"/>
  <c r="K63" i="1"/>
  <c r="K79" i="1"/>
  <c r="K4" i="1"/>
  <c r="K8" i="1"/>
  <c r="K28" i="1"/>
  <c r="K32" i="1"/>
  <c r="K48" i="1"/>
  <c r="K33" i="1"/>
  <c r="K61" i="1"/>
  <c r="K42" i="1"/>
  <c r="K62" i="1"/>
  <c r="K98" i="1"/>
  <c r="K23" i="1"/>
  <c r="K25" i="1"/>
  <c r="K53" i="1"/>
  <c r="K15" i="1"/>
  <c r="K14" i="1"/>
  <c r="K34" i="1"/>
  <c r="K46" i="1"/>
  <c r="K66" i="1"/>
  <c r="K78" i="1"/>
  <c r="K11" i="1"/>
  <c r="K27" i="1"/>
  <c r="K31" i="1"/>
  <c r="K35" i="1"/>
  <c r="K39" i="1"/>
  <c r="K47" i="1"/>
  <c r="K67" i="1"/>
  <c r="K75" i="1"/>
  <c r="K12" i="1"/>
  <c r="K36" i="1"/>
  <c r="K40" i="1"/>
  <c r="K64" i="1"/>
  <c r="K68" i="1"/>
  <c r="K72" i="1"/>
  <c r="K49" i="1"/>
  <c r="K57" i="1"/>
  <c r="K65" i="1"/>
  <c r="K69" i="1"/>
  <c r="K73" i="1"/>
  <c r="K77" i="1"/>
  <c r="K7" i="1"/>
  <c r="K70" i="1"/>
  <c r="K3" i="1"/>
  <c r="K43" i="1"/>
  <c r="K55" i="1"/>
  <c r="K71" i="1"/>
  <c r="K44" i="1"/>
  <c r="K56" i="1"/>
  <c r="K76" i="1"/>
  <c r="K5" i="1"/>
  <c r="K29" i="1"/>
  <c r="K37" i="1"/>
  <c r="K41" i="1"/>
  <c r="K58" i="1"/>
  <c r="K54" i="1"/>
  <c r="K50" i="1"/>
  <c r="K6" i="1"/>
  <c r="K10" i="1"/>
  <c r="K30" i="1"/>
  <c r="K20" i="1"/>
  <c r="K80" i="1"/>
  <c r="K100" i="1"/>
  <c r="K52" i="1"/>
  <c r="K60" i="1"/>
  <c r="K88" i="1"/>
  <c r="K92" i="1"/>
  <c r="K93" i="1"/>
</calcChain>
</file>

<file path=xl/sharedStrings.xml><?xml version="1.0" encoding="utf-8"?>
<sst xmlns="http://schemas.openxmlformats.org/spreadsheetml/2006/main" count="735" uniqueCount="183">
  <si>
    <t>Domain Rating</t>
  </si>
  <si>
    <t>URL Rating (desc)</t>
  </si>
  <si>
    <t>Referring Domains</t>
  </si>
  <si>
    <t>Referring Page URL</t>
  </si>
  <si>
    <t>Link URL</t>
  </si>
  <si>
    <t>Link Anchor</t>
  </si>
  <si>
    <t>Type</t>
  </si>
  <si>
    <t>Backlink Status</t>
  </si>
  <si>
    <t>First Seen</t>
  </si>
  <si>
    <t>Language</t>
  </si>
  <si>
    <t>http://www.cybersearch.fr/</t>
  </si>
  <si>
    <t>https://www.smrb-renovation.fr/</t>
  </si>
  <si>
    <t>entreprise de rénovation</t>
  </si>
  <si>
    <t>Dofollow</t>
  </si>
  <si>
    <t>Link removed</t>
  </si>
  <si>
    <t>fr</t>
  </si>
  <si>
    <t>https://www.smrb-renovation.fr/entreprise-de-renovation.html</t>
  </si>
  <si>
    <t>http://www.turiba.lv/lv/aktualitates/arvalstis-dzivojosie-latviesi-velas-studet-dzimtaja-valoda/233/</t>
  </si>
  <si>
    <t>www.smrb-renovation.fr</t>
  </si>
  <si>
    <t>Dofollow, Content</t>
  </si>
  <si>
    <t>en</t>
  </si>
  <si>
    <t>Dropped</t>
  </si>
  <si>
    <t>http://www.cristalab.com/tutoriales/template-de-wordpress-pasar-html5-a-wordpress-iii-c106894l/</t>
  </si>
  <si>
    <t>https://www.smrb-renovation.fr</t>
  </si>
  <si>
    <t>es</t>
  </si>
  <si>
    <t>http://www.psybooks.ru/author/joseph_nicolosi/</t>
  </si>
  <si>
    <t>http://www.abracadacraft.com/billet-de-blog/cadre-coeur-55060</t>
  </si>
  <si>
    <t>http://www.sportkegeln-auerbach.info/cgi-std/gaestebuch.cgi</t>
  </si>
  <si>
    <t>Homepage von https://www.smrb-ren ovation.fr</t>
  </si>
  <si>
    <t>Nofollow, Image</t>
  </si>
  <si>
    <t>http://annu.france-map.fr/</t>
  </si>
  <si>
    <t>http://fotos.practicopedia.lainformacion.com/comida-y-bebida/postres/como-preparar-los-10-mejores-helados-caseros-19943</t>
  </si>
  <si>
    <t>http://theclassical.org/articles/harvey-pekars-cleveland-and-ours</t>
  </si>
  <si>
    <t>http://www.voicetext.com/aboutus/voicetext-blog/voicetext-blog/2016/03/15/hosting-your-first-web-seminar</t>
  </si>
  <si>
    <t>http://www.australiascoralcoast.com/holiday-planner/blog/australia's-coral-coast-blog/2015/12/09/celebrate-new-years-eve-australia-day-2016-at-the-abrolhos-islands-geraldton-marina-western-australia</t>
  </si>
  <si>
    <t>http://greatwesternsupply.com/Web/blog/skin-care/gws/2014/10/06/green-certified-hand-soaps</t>
  </si>
  <si>
    <t>smrb-renovation.fr</t>
  </si>
  <si>
    <t>http://www.columbiamachine.com/about-us/columbia-health-and-wellness/columbia-health-wellness-blog/2013/12/11/are-you-making-your-cold-worse-</t>
  </si>
  <si>
    <t>http://savoir.neopodia.com/20100716-science-terre-disparition-dinosaures-sauropode-theropode-dynastie?t=24</t>
  </si>
  <si>
    <t>http://www.ourpatch.com.au/byron-bay/users/pippas83/blogs/1008-tourists-welcome-but-please-recycle</t>
  </si>
  <si>
    <t>http://www.ofb.biz/safari/article/454.html</t>
  </si>
  <si>
    <t>www.smrb-renovation.fr/entreprise-de-renovation.html</t>
  </si>
  <si>
    <t>http://www.worstpreviews.com/headline.php?id=31264</t>
  </si>
  <si>
    <t>http://www.dealhotelbook.com/blog/post/moscow1</t>
  </si>
  <si>
    <t>http://averoy.mc.no/Klubben/Nyheter/tabid/175/articleType/ArticleView/articleId/496/PEKAILLTREFFET-2015.aspx</t>
  </si>
  <si>
    <t>http://www.gregmellor.com/news.php?n=1&amp;p=000023</t>
  </si>
  <si>
    <t>smrb-renovation.fr/entreprise-de-renovation.html</t>
  </si>
  <si>
    <t>Redirected 301 moved permanently</t>
  </si>
  <si>
    <t>http://www.portlandbusinessgroup.com/blog/portland-business-group-blog/post/precision-castparts-responds-to-bloombergs-unflattering-mark-donegan-profile</t>
  </si>
  <si>
    <t>http://www.holisticlocal.co.uk/articles/view/306/How+Hair+Mineral+Analysis+Can+Unlock+the+Secrets+of+Health</t>
  </si>
  <si>
    <t>http://www.clan-takeda.com/asiemute/articles/219/ring/</t>
  </si>
  <si>
    <t>https://www.smrb-renovation.fr/entreprise-de-renov</t>
  </si>
  <si>
    <t>http://asisaid.com/journal/article/1239.html</t>
  </si>
  <si>
    <t>http://www.simcoemuskokahealth.org/HealthUnit/employment/JobDescriptions/docs/default-source/hu-job-descriptions/Facilities_Intrastructure_Coordinator</t>
  </si>
  <si>
    <t>http://www.awakin.org/read/audio.php?op=play&amp;tid=1090</t>
  </si>
  <si>
    <t>https://www.frontrange.edu/home/blog-frontrange-edu/2012/08/06/6-Tips-to-Get-You-Mentally-Prepared-for-College</t>
  </si>
  <si>
    <t>http://www.coloradoplc.org/assessment/assessments/reading-informational-texts-and-informational-writing-performance-assessment-</t>
  </si>
  <si>
    <t>Redirected 302 redirect</t>
  </si>
  <si>
    <t>http://www.potholes.co.uk/stories/view/1395/Hammonds_road_Little_Baddow_towards_Boreham/page:19</t>
  </si>
  <si>
    <t>Nofollow</t>
  </si>
  <si>
    <t>http://trib.com/cuba-tobacco-bumper-crop-photo-gallery/image_7d980d0b-54d6-571e-b523-6dc6970206d4.html</t>
  </si>
  <si>
    <t>http://www.avaliving.com/article.php?aid=888</t>
  </si>
  <si>
    <t>http://hartmannreport.com/link/neoliberalism-ideology-root-all-our-problems-0</t>
  </si>
  <si>
    <t>http://www.holisticlocal.com.au/articles/view/519/Great+Expectations</t>
  </si>
  <si>
    <t>https://www.batitel.com/guideweb/dir/</t>
  </si>
  <si>
    <t>http://www.gjsentinel.com/blogs/haute_mamas/entry/wordless-wednesday-summer-photo-essay</t>
  </si>
  <si>
    <t>http://www.electronic-music.ch/index.php/vjdobermann</t>
  </si>
  <si>
    <t>http://www.russianparentsworld.com/article/party-supply-providers</t>
  </si>
  <si>
    <t>http://www.dziennik.com/publicystyka/artykul/wspominanie-zmarlych</t>
  </si>
  <si>
    <t>pl</t>
  </si>
  <si>
    <t>Entreprise générale de bâtiment 77 Seine-et-Marne</t>
  </si>
  <si>
    <t>Dofollow, Image</t>
  </si>
  <si>
    <t>http://www.macig.de/article.php/20051218225130656</t>
  </si>
  <si>
    <t>de</t>
  </si>
  <si>
    <t>http://www.annuaire-renovation.fr/</t>
  </si>
  <si>
    <t>http://www.pop-rock.com/albums-1990-99/article/pulp-this-is-hardcore</t>
  </si>
  <si>
    <t>http://app.ridealongwithmrf.com/content/joint-biggest-win-wc-history</t>
  </si>
  <si>
    <t>https://www.weightlossbuddy.com/blogs/weightlossbuddy/archive/2015/04/10/help-im-sick.aspx</t>
  </si>
  <si>
    <t>http://www.lametropole.com/blog/gaetan-couture/réflexions-de-vacances</t>
  </si>
  <si>
    <t>https://fr.mappy.com/poi/50ad786484aedec6f6c097c6</t>
  </si>
  <si>
    <t>Site web</t>
  </si>
  <si>
    <t>https://www.movethecrowd.me/blog/tips-and-resources/news/your-hustle-can-be-viable</t>
  </si>
  <si>
    <t>http://www.webokase.fr/entreprise-et-economie/entreprise-de-renovation/</t>
  </si>
  <si>
    <t>http://www.hbma.org/blog/ehrs-outsourcing-on-the-agenda-for-hbma</t>
  </si>
  <si>
    <t>http://mp3league.net/album85776/R-Kelly/Double-Up/</t>
  </si>
  <si>
    <t>http://disneybreak.co.uk/article.php?story=wetnwildclosing</t>
  </si>
  <si>
    <t xml:space="preserve"> 404 not found</t>
  </si>
  <si>
    <t>http://www.projectlibre.com/discussion/constraints-analysis</t>
  </si>
  <si>
    <t>http://www.cretetravel.com/blog/story/the-history-of-casa-delfino-hotel-chania-crete/</t>
  </si>
  <si>
    <t>http://www.faithbuilder.co.uk/Teams/YouthTeam/YouthTeamNews/tabid/421/articleType/ArticleView/articleId/1204/Result-and-Next-weeks-matches.aspx</t>
  </si>
  <si>
    <t>http://www.50connect.co.uk/blogs/natural-remedies-for-anxiety-keeping-your-cool-wit</t>
  </si>
  <si>
    <t>http://dailyenmoveme.com/en/smart-city/waterfront-between-international-experience-and-case-genova</t>
  </si>
  <si>
    <t>http://www.holisticlocal.com/articles/view/519/Great+Expectations</t>
  </si>
  <si>
    <t>Nofollow, Content</t>
  </si>
  <si>
    <t>https://novotech.com/learn/M2M-Blog/blog/2012/04/17/working-through-an-m2m-field-trial</t>
  </si>
  <si>
    <t>http://froggodgames.com/comment/3913</t>
  </si>
  <si>
    <t>https://talesofthefroggod.com/comment/3913</t>
  </si>
  <si>
    <t>http://www.chelsey.co.nz/forums/articles/movie-review-saving-santa</t>
  </si>
  <si>
    <t>.</t>
  </si>
  <si>
    <t>http://liuprogram.net/Voices/LIU-Blog/September-2013/‘Pray-for-me!’.aspx</t>
  </si>
  <si>
    <t>http://www.placemaillardville.ca/family-fun-day/2016/images/default-source/gallery1/eventphotographer-0845</t>
  </si>
  <si>
    <t>http://swisselectronicmusic.ch/index.php/vjdobermann</t>
  </si>
  <si>
    <t>http://www.osden.cz/vzkazy/?od=36160</t>
  </si>
  <si>
    <t>http://www.mihilaradio.com/article10419-construction-work-diyagama-mahinda-rajapaksa-sports-complex-accelerated-for-national-festival.html</t>
  </si>
  <si>
    <t>http://whataboutmomblog.com/amenager-bureau.htm</t>
  </si>
  <si>
    <t>https://www.smrb-renovation.fr/client/cache/contenu/1000_590____2__amenagement-plateau-bureau_339_375.jpg</t>
  </si>
  <si>
    <t>http://www.holisticlocal.ca/articles/view/519/Great+Expectations</t>
  </si>
  <si>
    <t>http://www.ethiomeet.com/public/blog/view/id_2610/title_2610/page_5/</t>
  </si>
  <si>
    <t>http://ridgewayng.com/amenager-bureau.htm</t>
  </si>
  <si>
    <t>http://bcsjava.com/blg/aah/comment.php?mode=view&amp;cid=275</t>
  </si>
  <si>
    <t>http://lalawgroup.us/amenagement-bureau.htm</t>
  </si>
  <si>
    <t>https://www.smrb-renovation.fr/client/gfx/photos/contenu/stockvault-office-interior104069_188.jpg</t>
  </si>
  <si>
    <t>http://www.swisselectronicmusic.com/index.php/vjdobermann</t>
  </si>
  <si>
    <t>http://www.jjfrance.com/amenagement-bureau.html</t>
  </si>
  <si>
    <t>https://www.smrb-renovation.fr/client/cache/contenu/1000_590____2__amenagement-plateau-bureau_339.jpg</t>
  </si>
  <si>
    <t>http://lionsofjudah.us/amenager-bureau.htm</t>
  </si>
  <si>
    <t>http://moneymoo.info/amenagement-de-bureau.html</t>
  </si>
  <si>
    <t>http://antoniogarcia.info/amenager-bureau.htm</t>
  </si>
  <si>
    <t>http://casasdarvore.com/bureau-amenagement-17-lille/</t>
  </si>
  <si>
    <t>http://teengirls.club/wc-handicape-plan/</t>
  </si>
  <si>
    <t>http://www.smrb-renovation.fr/client/cache/contenu/900_700______img_1756_171.jpg</t>
  </si>
  <si>
    <t>Travaux de plomberie</t>
  </si>
  <si>
    <t>http://www.swisselectronicmusic.net/index.php/vjdobermann</t>
  </si>
  <si>
    <t>http://democracydirect.us/amenagement-bureau.html</t>
  </si>
  <si>
    <t>http://rellik.us/amenager-bureau.htm</t>
  </si>
  <si>
    <t>http://gotompibank.com/bureau-amenagement-99-besancon/</t>
  </si>
  <si>
    <t>https://www.froggod.com/comment/940</t>
  </si>
  <si>
    <t>http://usdp.us/tous-travaux-platrerie-15-toulouse/</t>
  </si>
  <si>
    <t>https://www.smrb-renovation.fr/client/cache/contenu/900_700______img_1745_96.jpg</t>
  </si>
  <si>
    <t>http://smd77.net/businest/annonces/vos-travaux-de-renovation-en-seine-et-marne</t>
  </si>
  <si>
    <t>http://smd77.fr/businest/annonces/vos-travaux-de-renovation-en-seine-et-marne</t>
  </si>
  <si>
    <t>http://ansomone.us/amenagement-bureau.htm</t>
  </si>
  <si>
    <t>http://onte.club/wc-handicapes/</t>
  </si>
  <si>
    <t>http://mc.iaveroy.no/Klubben/Nyheter/tabid/175/articleType/ArticleView/articleId/495/rsfest.aspx</t>
  </si>
  <si>
    <t>http://swisselectronicmusic.org/index.php/vjdobermann</t>
  </si>
  <si>
    <t>http://www.smd77.eu/businest/annonces/vos-travaux-de-renovation-en-seine-et-marne</t>
  </si>
  <si>
    <t>http://216.92.209.72/headline.php?id=31264</t>
  </si>
  <si>
    <t>http://electronicmusic.ch/index.php/vjdobermann</t>
  </si>
  <si>
    <t>http://shopland.pw/revetement-de-sol-pvc-saint-maclou.html</t>
  </si>
  <si>
    <t>https://www.smrb-renovation.fr/client/cache/contenu/900_700______pvc-escalier-3_52.jpg</t>
  </si>
  <si>
    <t>http://swiss-electronic-music.com/index.php/vjdobermann</t>
  </si>
  <si>
    <t>http://www.yaid.me/entreprise-generale-du-batiment-ile-de-france.htm</t>
  </si>
  <si>
    <t>Entreprise générale de batiment Paris et 77</t>
  </si>
  <si>
    <t>https://192.163.235.104/blog/marching-cyclopean-deeps</t>
  </si>
  <si>
    <t>desavouer</t>
  </si>
  <si>
    <t>ok</t>
  </si>
  <si>
    <t>% ancre</t>
  </si>
  <si>
    <t>Eric</t>
  </si>
  <si>
    <t>GENERALISTE</t>
  </si>
  <si>
    <t>Home/Gardening</t>
  </si>
  <si>
    <t>500 mots mini</t>
  </si>
  <si>
    <t>Arts</t>
  </si>
  <si>
    <t>Regional/Europe</t>
  </si>
  <si>
    <t>Society</t>
  </si>
  <si>
    <t>lozzoo.com</t>
  </si>
  <si>
    <t>cybersearch.fr</t>
  </si>
  <si>
    <t>leregain.fr</t>
  </si>
  <si>
    <t>Sports/Soccer</t>
  </si>
  <si>
    <t>ways-magazine.fr</t>
  </si>
  <si>
    <t>https://www.nomdedomaine.fr/</t>
  </si>
  <si>
    <t>Entreprise Spécialisée dans les Travaux de Rénovation</t>
  </si>
  <si>
    <t>renovation.fr/</t>
  </si>
  <si>
    <t>http://www.renovation.fr</t>
  </si>
  <si>
    <t>http://leregain.fr/2018/04/05/faire-appel-a-un-expert-en-amenagement-pour-revoir-lamenagement-de-votre-espace-professionnel/</t>
  </si>
  <si>
    <t>http://ways-magazine.fr/testlink/</t>
  </si>
  <si>
    <t>www.lozzoo.com/annuaire/77-seine-et-marne/</t>
  </si>
  <si>
    <t>https://fr.mappy.com</t>
  </si>
  <si>
    <t>graines-et-plante.info</t>
  </si>
  <si>
    <t>viewpluss.com</t>
  </si>
  <si>
    <t>naturelweb.fr</t>
  </si>
  <si>
    <t>big-news.info</t>
  </si>
  <si>
    <t>propulser.fr</t>
  </si>
  <si>
    <t>webokase.fr/</t>
  </si>
  <si>
    <t>501 mots mini</t>
  </si>
  <si>
    <t>ESTCACHE</t>
  </si>
  <si>
    <t>TROUVE DOMAINE</t>
  </si>
  <si>
    <t>DOMAINE</t>
  </si>
  <si>
    <t>Colonne1</t>
  </si>
  <si>
    <t>40</t>
  </si>
  <si>
    <t>49</t>
  </si>
  <si>
    <t>3078</t>
  </si>
  <si>
    <t>68702</t>
  </si>
  <si>
    <t xml:space="preserve"> -   €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</si>
</sst>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16" fillId="33" borderId="0" xfId="0" applyFont="1" applyFill="1" applyAlignment="1">
      <alignment horizontal="center"/>
    </xf>
    <xf numFmtId="0" fontId="18" fillId="0" borderId="0" xfId="42" applyAlignment="1">
      <alignment horizontal="center"/>
    </xf>
    <xf numFmtId="0" fontId="0" fillId="34" borderId="0" xfId="0" applyFill="1" applyAlignment="1">
      <alignment horizontal="left"/>
    </xf>
    <xf numFmtId="0" fontId="18" fillId="34" borderId="0" xfId="42" applyFill="1" applyAlignment="1">
      <alignment horizontal="left"/>
    </xf>
    <xf numFmtId="0" fontId="0" fillId="34" borderId="0" xfId="0" applyFill="1"/>
    <xf numFmtId="0" fontId="19" fillId="0" borderId="0" xfId="0" applyFont="1" applyAlignment="1">
      <alignment horizontal="left"/>
    </xf>
    <xf numFmtId="0" fontId="19" fillId="33" borderId="0" xfId="0" applyFont="1" applyFill="1" applyAlignment="1">
      <alignment horizontal="left"/>
    </xf>
    <xf numFmtId="0" fontId="0" fillId="0" borderId="10" xfId="0" applyFont="1" applyFill="1" applyBorder="1" applyAlignment="1"/>
    <xf numFmtId="0" fontId="0" fillId="0" borderId="10" xfId="0" applyFont="1" applyFill="1" applyBorder="1" applyAlignment="1">
      <alignment horizontal="center"/>
    </xf>
    <xf numFmtId="0" fontId="14" fillId="0" borderId="10" xfId="0" applyFont="1" applyFill="1" applyBorder="1" applyAlignment="1">
      <alignment horizontal="center"/>
    </xf>
    <xf numFmtId="0" fontId="20" fillId="0" borderId="10" xfId="0" applyFont="1" applyFill="1" applyBorder="1" applyAlignment="1">
      <alignment horizontal="left"/>
    </xf>
    <xf numFmtId="0" fontId="20" fillId="0" borderId="10" xfId="0" applyFont="1" applyFill="1" applyBorder="1" applyAlignment="1">
      <alignment horizontal="center"/>
    </xf>
    <xf numFmtId="0" fontId="18" fillId="0" borderId="0" xfId="42" applyAlignment="1">
      <alignment horizontal="left"/>
    </xf>
    <xf numFmtId="0" fontId="0" fillId="0" borderId="0" xfId="0" applyFill="1" applyAlignment="1">
      <alignment horizontal="center"/>
    </xf>
    <xf numFmtId="0" fontId="18" fillId="0" borderId="0" xfId="42" applyFill="1" applyAlignment="1">
      <alignment horizontal="center"/>
    </xf>
    <xf numFmtId="0" fontId="0" fillId="0" borderId="10" xfId="0" applyBorder="1"/>
    <xf numFmtId="9" fontId="0" fillId="0" borderId="0" xfId="44" applyFont="1" applyAlignment="1">
      <alignment horizontal="center"/>
    </xf>
    <xf numFmtId="164" fontId="0" fillId="0" borderId="11" xfId="43" applyNumberFormat="1" applyFont="1" applyFill="1" applyBorder="1" applyAlignment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Monétaire" xfId="43" builtinId="4"/>
    <cellStyle name="Neutre" xfId="8" builtinId="28" customBuiltin="1"/>
    <cellStyle name="Normal" xfId="0" builtinId="0"/>
    <cellStyle name="Pourcentage" xfId="44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border outline="0">
        <right style="thin">
          <color indexed="64"/>
        </right>
      </border>
    </dxf>
    <dxf>
      <fill>
        <patternFill>
          <bgColor theme="5" tint="0.39994506668294322"/>
        </patternFill>
      </fill>
    </dxf>
    <dxf>
      <fill>
        <patternFill>
          <bgColor theme="6"/>
        </patternFill>
      </fill>
    </dxf>
    <dxf>
      <fill>
        <patternFill patternType="solid">
          <fgColor indexed="64"/>
          <bgColor theme="5" tint="0.59999389629810485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Liste_bl" displayName="Liste_bl" ref="A1:O101" totalsRowShown="0" headerRowDxfId="32" dataDxfId="31">
  <autoFilter ref="A1:O101">
    <filterColumn colId="6">
      <filters blank="1"/>
    </filterColumn>
  </autoFilter>
  <tableColumns count="15">
    <tableColumn id="1" name="TROUVE DOMAINE" dataDxfId="30">
      <calculatedColumnFormula>IFERROR(VLOOKUP(Liste_bl[[#This Row],[DOMAINE]],desaveu[DOMAINE],1,FALSE),"pas trouvé")</calculatedColumnFormula>
    </tableColumn>
    <tableColumn id="2" name="DOMAINE" dataDxfId="29">
      <calculatedColumnFormula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calculatedColumnFormula>
    </tableColumn>
    <tableColumn id="3" name="ESTCACHE" dataDxfId="28">
      <calculatedColumnFormula>ESTCACHE(Liste_bl[[#This Row],[ESTCACHE]],1)</calculatedColumnFormula>
    </tableColumn>
    <tableColumn id="4" name="Domain Rating" dataDxfId="27"/>
    <tableColumn id="5" name="URL Rating (desc)" dataDxfId="26"/>
    <tableColumn id="6" name="Referring Domains" dataDxfId="25"/>
    <tableColumn id="7" name="desavouer" dataDxfId="24"/>
    <tableColumn id="8" name="Referring Page URL" dataDxfId="23" dataCellStyle="Lien hypertexte"/>
    <tableColumn id="9" name="Link URL" dataDxfId="22"/>
    <tableColumn id="10" name="Link Anchor" dataDxfId="21"/>
    <tableColumn id="11" name="% ancre" dataDxfId="20" dataCellStyle="Pourcentage">
      <calculatedColumnFormula>COUNTIFS(Liste_bl[Link Anchor],Liste_bl[[#This Row],[Link Anchor]],Liste_bl[ESTCACHE],FALSE)/COUNTIF(Liste_bl[ESTCACHE],FALSE)</calculatedColumnFormula>
    </tableColumn>
    <tableColumn id="12" name="Type" dataDxfId="19"/>
    <tableColumn id="13" name="Backlink Status" dataDxfId="18"/>
    <tableColumn id="14" name="First Seen" dataDxfId="17"/>
    <tableColumn id="15" name="Language" dataDxfId="1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desaveu" displayName="desaveu" ref="A1:B16" totalsRowShown="0">
  <autoFilter ref="A1:B16"/>
  <tableColumns count="2">
    <tableColumn id="1" name="DOMAINE">
      <calculatedColumnFormula>MID(B2,IFERROR(FIND("//",B2)+2,1),IFERROR((FIND("/",B2,IFERROR(FIND("//",B2)+2,1)))-(IFERROR(FIND("//",B2)+2,1)),LEN(B2)))</calculatedColumnFormula>
    </tableColumn>
    <tableColumn id="2" name="Colonne1" dataDxfId="15" dataCellStyle="Lien hypertext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L10" totalsRowShown="0" tableBorderDxfId="12">
  <autoFilter ref="A1:L10"/>
  <tableColumns count="12">
    <tableColumn id="1" name="TROUVE DOMAINE" dataDxfId="11">
      <calculatedColumnFormula>IFERROR(VLOOKUP(Tableau3[[#This Row],[graines-et-plante.info]],Liste_bl[Referring Page URL],1,FALSE),"pas trouvé")</calculatedColumnFormula>
    </tableColumn>
    <tableColumn id="2" name="Eric" dataDxfId="10"/>
    <tableColumn id="3" name="GENERALISTE" dataDxfId="9"/>
    <tableColumn id="4" name="Colonne1" dataDxfId="8"/>
    <tableColumn id="5" name="graines-et-plante.info" dataDxfId="7"/>
    <tableColumn id="6" name="40" dataDxfId="6"/>
    <tableColumn id="7" name="49" dataDxfId="5"/>
    <tableColumn id="8" name="3078" dataDxfId="4"/>
    <tableColumn id="9" name="Home/Gardening" dataDxfId="3"/>
    <tableColumn id="10" name="500 mots mini" dataDxfId="2"/>
    <tableColumn id="11" name="68702" dataDxfId="1"/>
    <tableColumn id="12" name=" -   € " dataDxfId="0" dataCellStyle="Monétair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gotompibank.com/bureau-amenagement-99-besancon/" TargetMode="External"/><Relationship Id="rId13" Type="http://schemas.openxmlformats.org/officeDocument/2006/relationships/hyperlink" Target="http://antoniogarcia.info/amenager-bureau.htm" TargetMode="External"/><Relationship Id="rId18" Type="http://schemas.openxmlformats.org/officeDocument/2006/relationships/hyperlink" Target="https://www.nomdedomaine.fr/" TargetMode="External"/><Relationship Id="rId26" Type="http://schemas.openxmlformats.org/officeDocument/2006/relationships/hyperlink" Target="https://www.nomdedomaine.fr/" TargetMode="External"/><Relationship Id="rId3" Type="http://schemas.openxmlformats.org/officeDocument/2006/relationships/hyperlink" Target="http://lionsofjudah.us/amenager-bureau.htm" TargetMode="External"/><Relationship Id="rId21" Type="http://schemas.openxmlformats.org/officeDocument/2006/relationships/hyperlink" Target="https://www.nomdedomaine.fr/" TargetMode="External"/><Relationship Id="rId34" Type="http://schemas.openxmlformats.org/officeDocument/2006/relationships/table" Target="../tables/table1.xml"/><Relationship Id="rId7" Type="http://schemas.openxmlformats.org/officeDocument/2006/relationships/hyperlink" Target="http://www.swisselectronicmusic.com/index.php/vjdobermann" TargetMode="External"/><Relationship Id="rId12" Type="http://schemas.openxmlformats.org/officeDocument/2006/relationships/hyperlink" Target="http://www.yaid.me/entreprise-generale-du-batiment-ile-de-france.htm" TargetMode="External"/><Relationship Id="rId17" Type="http://schemas.openxmlformats.org/officeDocument/2006/relationships/hyperlink" Target="http://www.gregmellor.com/news.php?n=1&amp;p=000023" TargetMode="External"/><Relationship Id="rId25" Type="http://schemas.openxmlformats.org/officeDocument/2006/relationships/hyperlink" Target="https://www.nomdedomaine.fr/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jjfrance.com/amenagement-bureau.html" TargetMode="External"/><Relationship Id="rId16" Type="http://schemas.openxmlformats.org/officeDocument/2006/relationships/hyperlink" Target="http://ridgewayng.com/amenager-bureau.htm" TargetMode="External"/><Relationship Id="rId20" Type="http://schemas.openxmlformats.org/officeDocument/2006/relationships/hyperlink" Target="https://www.nomdedomaine.fr/" TargetMode="External"/><Relationship Id="rId29" Type="http://schemas.openxmlformats.org/officeDocument/2006/relationships/hyperlink" Target="http://ways-magazine.fr/testlink/" TargetMode="External"/><Relationship Id="rId1" Type="http://schemas.openxmlformats.org/officeDocument/2006/relationships/hyperlink" Target="http://whataboutmomblog.com/amenager-bureau.htm" TargetMode="External"/><Relationship Id="rId6" Type="http://schemas.openxmlformats.org/officeDocument/2006/relationships/hyperlink" Target="http://lalawgroup.us/amenagement-bureau.htm" TargetMode="External"/><Relationship Id="rId11" Type="http://schemas.openxmlformats.org/officeDocument/2006/relationships/hyperlink" Target="http://shopland.pw/revetement-de-sol-pvc-saint-maclou.html" TargetMode="External"/><Relationship Id="rId24" Type="http://schemas.openxmlformats.org/officeDocument/2006/relationships/hyperlink" Target="https://www.nomdedomaine.fr/" TargetMode="External"/><Relationship Id="rId32" Type="http://schemas.openxmlformats.org/officeDocument/2006/relationships/hyperlink" Target="http://www.webokase.fr/entreprise-et-economie/entreprise-de-renovation/" TargetMode="External"/><Relationship Id="rId5" Type="http://schemas.openxmlformats.org/officeDocument/2006/relationships/hyperlink" Target="http://www.macig.de/article.php/20051218225130656" TargetMode="External"/><Relationship Id="rId15" Type="http://schemas.openxmlformats.org/officeDocument/2006/relationships/hyperlink" Target="http://casasdarvore.com/bureau-amenagement-17-lille/" TargetMode="External"/><Relationship Id="rId23" Type="http://schemas.openxmlformats.org/officeDocument/2006/relationships/hyperlink" Target="https://www.nomdedomaine.fr/" TargetMode="External"/><Relationship Id="rId28" Type="http://schemas.openxmlformats.org/officeDocument/2006/relationships/hyperlink" Target="http://leregain.fr/2018/04/05/faire-appel-a-un-expert-en-amenagement-pour-revoir-lamenagement-de-votre-espace-professionnel/" TargetMode="External"/><Relationship Id="rId10" Type="http://schemas.openxmlformats.org/officeDocument/2006/relationships/hyperlink" Target="http://ansomone.us/amenagement-bureau.htm" TargetMode="External"/><Relationship Id="rId19" Type="http://schemas.openxmlformats.org/officeDocument/2006/relationships/hyperlink" Target="https://www.nomdedomaine.fr/" TargetMode="External"/><Relationship Id="rId31" Type="http://schemas.openxmlformats.org/officeDocument/2006/relationships/hyperlink" Target="https://fr.mappy.com/poi/50ad786484aedec6f6c097c6" TargetMode="External"/><Relationship Id="rId4" Type="http://schemas.openxmlformats.org/officeDocument/2006/relationships/hyperlink" Target="http://www.swisselectronicmusic.net/index.php/vjdobermann" TargetMode="External"/><Relationship Id="rId9" Type="http://schemas.openxmlformats.org/officeDocument/2006/relationships/hyperlink" Target="http://smd77.net/businest/annonces/vos-travaux-de-renovation-en-seine-et-marne" TargetMode="External"/><Relationship Id="rId14" Type="http://schemas.openxmlformats.org/officeDocument/2006/relationships/hyperlink" Target="http://www.clan-takeda.com/asiemute/articles/219/ring/" TargetMode="External"/><Relationship Id="rId22" Type="http://schemas.openxmlformats.org/officeDocument/2006/relationships/hyperlink" Target="https://www.nomdedomaine.fr/" TargetMode="External"/><Relationship Id="rId27" Type="http://schemas.openxmlformats.org/officeDocument/2006/relationships/hyperlink" Target="http://www.renovation.fr/" TargetMode="External"/><Relationship Id="rId30" Type="http://schemas.openxmlformats.org/officeDocument/2006/relationships/hyperlink" Target="http://www.lozzoo.com/annuaire/77-seine-et-marne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r.mappy.com/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ybersearch.fr/" TargetMode="External"/><Relationship Id="rId3" Type="http://schemas.openxmlformats.org/officeDocument/2006/relationships/hyperlink" Target="https://www.naturelweb.com/" TargetMode="External"/><Relationship Id="rId7" Type="http://schemas.openxmlformats.org/officeDocument/2006/relationships/hyperlink" Target="http://www.viewplus.fr/" TargetMode="External"/><Relationship Id="rId12" Type="http://schemas.openxmlformats.org/officeDocument/2006/relationships/table" Target="../tables/table3.xml"/><Relationship Id="rId2" Type="http://schemas.openxmlformats.org/officeDocument/2006/relationships/hyperlink" Target="mailto:robert@geoploria.com" TargetMode="External"/><Relationship Id="rId1" Type="http://schemas.openxmlformats.org/officeDocument/2006/relationships/hyperlink" Target="http://www.graines-et-plantes.com/" TargetMode="External"/><Relationship Id="rId6" Type="http://schemas.openxmlformats.org/officeDocument/2006/relationships/hyperlink" Target="mailto:robert@geoploria.com" TargetMode="External"/><Relationship Id="rId11" Type="http://schemas.openxmlformats.org/officeDocument/2006/relationships/hyperlink" Target="http://www.viewplus.fr/" TargetMode="External"/><Relationship Id="rId5" Type="http://schemas.openxmlformats.org/officeDocument/2006/relationships/hyperlink" Target="https://www.mve.ovh/" TargetMode="External"/><Relationship Id="rId10" Type="http://schemas.openxmlformats.org/officeDocument/2006/relationships/hyperlink" Target="http://www.arrasgolfresort.fr/" TargetMode="External"/><Relationship Id="rId4" Type="http://schemas.openxmlformats.org/officeDocument/2006/relationships/hyperlink" Target="mailto:robert@geoploria.com" TargetMode="External"/><Relationship Id="rId9" Type="http://schemas.openxmlformats.org/officeDocument/2006/relationships/hyperlink" Target="https://www.laverite.b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1"/>
  <sheetViews>
    <sheetView tabSelected="1" topLeftCell="D1" zoomScale="90" zoomScaleNormal="90" workbookViewId="0">
      <selection activeCell="F107" sqref="F107"/>
    </sheetView>
  </sheetViews>
  <sheetFormatPr baseColWidth="10" defaultRowHeight="15" outlineLevelCol="2" x14ac:dyDescent="0.25"/>
  <cols>
    <col min="1" max="2" width="36" hidden="1" customWidth="1" outlineLevel="1"/>
    <col min="3" max="3" width="11.42578125" hidden="1" customWidth="1" outlineLevel="2"/>
    <col min="4" max="4" width="15.5703125" style="1" customWidth="1" collapsed="1"/>
    <col min="5" max="5" width="17.7109375" style="1" customWidth="1"/>
    <col min="6" max="6" width="19" style="1" customWidth="1"/>
    <col min="7" max="7" width="12" style="1" customWidth="1"/>
    <col min="8" max="8" width="111.28515625" style="1" customWidth="1"/>
    <col min="9" max="9" width="43.42578125" style="1" customWidth="1"/>
    <col min="10" max="10" width="73.85546875" style="8" customWidth="1"/>
    <col min="11" max="11" width="16.5703125" style="1" customWidth="1"/>
    <col min="12" max="12" width="19.85546875" style="1" customWidth="1"/>
    <col min="13" max="13" width="23.7109375" style="1" customWidth="1"/>
    <col min="14" max="14" width="30.140625" style="1" customWidth="1"/>
    <col min="15" max="15" width="11.42578125" style="1"/>
  </cols>
  <sheetData>
    <row r="1" spans="1:15" x14ac:dyDescent="0.25">
      <c r="A1" t="s">
        <v>175</v>
      </c>
      <c r="B1" t="s">
        <v>176</v>
      </c>
      <c r="C1" t="s">
        <v>174</v>
      </c>
      <c r="D1" s="3" t="s">
        <v>0</v>
      </c>
      <c r="E1" s="3" t="s">
        <v>1</v>
      </c>
      <c r="F1" s="3" t="s">
        <v>2</v>
      </c>
      <c r="G1" s="3" t="s">
        <v>144</v>
      </c>
      <c r="H1" s="3" t="s">
        <v>3</v>
      </c>
      <c r="I1" s="3" t="s">
        <v>4</v>
      </c>
      <c r="J1" s="9" t="s">
        <v>5</v>
      </c>
      <c r="K1" s="3" t="s">
        <v>146</v>
      </c>
      <c r="L1" s="3" t="s">
        <v>6</v>
      </c>
      <c r="M1" s="3" t="s">
        <v>7</v>
      </c>
      <c r="N1" s="3" t="s">
        <v>8</v>
      </c>
      <c r="O1" s="3" t="s">
        <v>9</v>
      </c>
    </row>
    <row r="2" spans="1:15" x14ac:dyDescent="0.25">
      <c r="A2" t="str">
        <f>IFERROR(VLOOKUP(Liste_bl[[#This Row],[DOMAINE]],desaveu[DOMAINE],1,FALSE),"pas trouvé")</f>
        <v>pas trouvé</v>
      </c>
      <c r="B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www.cybersearch.fr</v>
      </c>
      <c r="C2" t="b">
        <f ca="1">ESTCACHE(Liste_bl[[#This Row],[ESTCACHE]],1)</f>
        <v>0</v>
      </c>
      <c r="D2" s="1">
        <v>38</v>
      </c>
      <c r="E2" s="1">
        <v>46</v>
      </c>
      <c r="F2" s="1">
        <v>339</v>
      </c>
      <c r="H2" s="16" t="s">
        <v>10</v>
      </c>
      <c r="I2" s="4" t="s">
        <v>159</v>
      </c>
      <c r="J2" s="8" t="s">
        <v>12</v>
      </c>
      <c r="K2" s="19">
        <f ca="1">COUNTIFS(Liste_bl[Link Anchor],Liste_bl[[#This Row],[Link Anchor]],Liste_bl[ESTCACHE],FALSE)/COUNTIF(Liste_bl[ESTCACHE],FALSE)</f>
        <v>0.33333333333333331</v>
      </c>
      <c r="L2" s="1" t="s">
        <v>13</v>
      </c>
      <c r="M2" s="1" t="s">
        <v>14</v>
      </c>
      <c r="N2" s="2">
        <v>42884.132187499999</v>
      </c>
      <c r="O2" s="1" t="s">
        <v>15</v>
      </c>
    </row>
    <row r="3" spans="1:15" hidden="1" x14ac:dyDescent="0.25">
      <c r="A3" t="str">
        <f>IFERROR(VLOOKUP(Liste_bl[[#This Row],[DOMAINE]],desaveu[DOMAINE],1,FALSE),"pas trouvé")</f>
        <v>www.ourpatch.com.au</v>
      </c>
      <c r="B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www.ourpatch.com.au</v>
      </c>
      <c r="C3" t="b">
        <f ca="1">ESTCACHE(Liste_bl[[#This Row],[ESTCACHE]],1)</f>
        <v>1</v>
      </c>
      <c r="D3" s="1">
        <v>45</v>
      </c>
      <c r="E3" s="1">
        <v>19</v>
      </c>
      <c r="F3" s="1">
        <v>12</v>
      </c>
      <c r="G3" s="1" t="s">
        <v>145</v>
      </c>
      <c r="H3" s="16" t="s">
        <v>39</v>
      </c>
      <c r="I3" s="1" t="s">
        <v>16</v>
      </c>
      <c r="J3" s="1" t="s">
        <v>16</v>
      </c>
      <c r="K3" s="19">
        <f ca="1">COUNTIFS(Liste_bl[Link Anchor],Liste_bl[[#This Row],[Link Anchor]],Liste_bl[ESTCACHE],FALSE)/COUNTIF(Liste_bl[ESTCACHE],FALSE)</f>
        <v>0</v>
      </c>
      <c r="L3" s="1" t="s">
        <v>13</v>
      </c>
      <c r="M3" s="1" t="s">
        <v>21</v>
      </c>
      <c r="N3" s="2">
        <v>42888.674224537041</v>
      </c>
      <c r="O3" s="1" t="s">
        <v>20</v>
      </c>
    </row>
    <row r="4" spans="1:15" hidden="1" x14ac:dyDescent="0.25">
      <c r="A4" t="str">
        <f>IFERROR(VLOOKUP(Liste_bl[[#This Row],[DOMAINE]],desaveu[DOMAINE],1,FALSE),"pas trouvé")</f>
        <v>pas trouvé</v>
      </c>
      <c r="B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www.ofb.biz</v>
      </c>
      <c r="C4" t="b">
        <f ca="1">ESTCACHE(Liste_bl[[#This Row],[ESTCACHE]],1)</f>
        <v>1</v>
      </c>
      <c r="D4" s="1">
        <v>45</v>
      </c>
      <c r="E4" s="1">
        <v>19</v>
      </c>
      <c r="F4" s="1">
        <v>14</v>
      </c>
      <c r="G4" s="1" t="s">
        <v>145</v>
      </c>
      <c r="H4" s="16" t="s">
        <v>40</v>
      </c>
      <c r="I4" s="1" t="s">
        <v>16</v>
      </c>
      <c r="J4" s="1" t="s">
        <v>41</v>
      </c>
      <c r="K4" s="19">
        <f ca="1">COUNTIFS(Liste_bl[Link Anchor],Liste_bl[[#This Row],[Link Anchor]],Liste_bl[ESTCACHE],FALSE)/COUNTIF(Liste_bl[ESTCACHE],FALSE)</f>
        <v>0</v>
      </c>
      <c r="L4" s="1" t="s">
        <v>13</v>
      </c>
      <c r="M4" s="1" t="s">
        <v>14</v>
      </c>
      <c r="N4" s="2">
        <v>42854.841412037036</v>
      </c>
      <c r="O4" s="1" t="s">
        <v>20</v>
      </c>
    </row>
    <row r="5" spans="1:15" hidden="1" x14ac:dyDescent="0.25">
      <c r="A5" t="str">
        <f>IFERROR(VLOOKUP(Liste_bl[[#This Row],[DOMAINE]],desaveu[DOMAINE],1,FALSE),"pas trouvé")</f>
        <v>www.worstpreviews.com</v>
      </c>
      <c r="B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www.worstpreviews.com</v>
      </c>
      <c r="C5" t="b">
        <f ca="1">ESTCACHE(Liste_bl[[#This Row],[ESTCACHE]],1)</f>
        <v>1</v>
      </c>
      <c r="D5" s="1">
        <v>61</v>
      </c>
      <c r="E5" s="1">
        <v>19</v>
      </c>
      <c r="F5" s="1">
        <v>17</v>
      </c>
      <c r="G5" s="1" t="s">
        <v>145</v>
      </c>
      <c r="H5" s="16" t="s">
        <v>42</v>
      </c>
      <c r="I5" s="1" t="s">
        <v>16</v>
      </c>
      <c r="J5" s="1" t="s">
        <v>16</v>
      </c>
      <c r="K5" s="19">
        <f ca="1">COUNTIFS(Liste_bl[Link Anchor],Liste_bl[[#This Row],[Link Anchor]],Liste_bl[ESTCACHE],FALSE)/COUNTIF(Liste_bl[ESTCACHE],FALSE)</f>
        <v>0</v>
      </c>
      <c r="L5" s="1" t="s">
        <v>13</v>
      </c>
      <c r="N5" s="2">
        <v>43169.963101851848</v>
      </c>
      <c r="O5" s="1" t="s">
        <v>20</v>
      </c>
    </row>
    <row r="6" spans="1:15" hidden="1" x14ac:dyDescent="0.25">
      <c r="A6" t="str">
        <f>IFERROR(VLOOKUP(Liste_bl[[#This Row],[DOMAINE]],desaveu[DOMAINE],1,FALSE),"pas trouvé")</f>
        <v>www.turiba.lv</v>
      </c>
      <c r="B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www.turiba.lv</v>
      </c>
      <c r="C6" t="b">
        <f ca="1">ESTCACHE(Liste_bl[[#This Row],[ESTCACHE]],1)</f>
        <v>1</v>
      </c>
      <c r="D6" s="1">
        <v>56</v>
      </c>
      <c r="E6" s="1">
        <v>35</v>
      </c>
      <c r="F6" s="1">
        <v>167</v>
      </c>
      <c r="G6" s="1" t="s">
        <v>145</v>
      </c>
      <c r="H6" s="16" t="s">
        <v>17</v>
      </c>
      <c r="I6" s="1" t="s">
        <v>11</v>
      </c>
      <c r="J6" s="8" t="s">
        <v>18</v>
      </c>
      <c r="K6" s="19">
        <f ca="1">COUNTIFS(Liste_bl[Link Anchor],Liste_bl[[#This Row],[Link Anchor]],Liste_bl[ESTCACHE],FALSE)/COUNTIF(Liste_bl[ESTCACHE],FALSE)</f>
        <v>0</v>
      </c>
      <c r="L6" s="1" t="s">
        <v>19</v>
      </c>
      <c r="M6" s="1" t="s">
        <v>14</v>
      </c>
      <c r="N6" s="2">
        <v>42884.877118055556</v>
      </c>
      <c r="O6" s="1" t="s">
        <v>20</v>
      </c>
    </row>
    <row r="7" spans="1:15" x14ac:dyDescent="0.25">
      <c r="A7" t="str">
        <f>IFERROR(VLOOKUP(Liste_bl[[#This Row],[DOMAINE]],desaveu[DOMAINE],1,FALSE),"pas trouvé")</f>
        <v>pas trouvé</v>
      </c>
      <c r="B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ways-magazine.fr</v>
      </c>
      <c r="C7" t="b">
        <f ca="1">ESTCACHE(Liste_bl[[#This Row],[ESTCACHE]],1)</f>
        <v>0</v>
      </c>
      <c r="D7" s="1">
        <v>12</v>
      </c>
      <c r="E7" s="1">
        <v>32</v>
      </c>
      <c r="F7" s="1">
        <v>94</v>
      </c>
      <c r="H7" s="17" t="s">
        <v>164</v>
      </c>
      <c r="I7" s="4" t="s">
        <v>159</v>
      </c>
      <c r="J7" s="8" t="s">
        <v>160</v>
      </c>
      <c r="K7" s="19">
        <f ca="1">COUNTIFS(Liste_bl[Link Anchor],Liste_bl[[#This Row],[Link Anchor]],Liste_bl[ESTCACHE],FALSE)/COUNTIF(Liste_bl[ESTCACHE],FALSE)</f>
        <v>0.1111111111111111</v>
      </c>
      <c r="L7" s="1" t="s">
        <v>13</v>
      </c>
      <c r="M7" s="1" t="s">
        <v>14</v>
      </c>
      <c r="N7" s="2">
        <v>42824.495925925927</v>
      </c>
      <c r="O7" s="1" t="s">
        <v>15</v>
      </c>
    </row>
    <row r="8" spans="1:15" hidden="1" x14ac:dyDescent="0.25">
      <c r="A8" t="str">
        <f>IFERROR(VLOOKUP(Liste_bl[[#This Row],[DOMAINE]],desaveu[DOMAINE],1,FALSE),"pas trouvé")</f>
        <v>pas trouvé</v>
      </c>
      <c r="B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www.dealhotelbook.com</v>
      </c>
      <c r="C8" t="b">
        <f ca="1">ESTCACHE(Liste_bl[[#This Row],[ESTCACHE]],1)</f>
        <v>1</v>
      </c>
      <c r="D8" s="1">
        <v>16</v>
      </c>
      <c r="E8" s="1">
        <v>18</v>
      </c>
      <c r="F8" s="1">
        <v>11</v>
      </c>
      <c r="G8" s="1" t="s">
        <v>145</v>
      </c>
      <c r="H8" s="16" t="s">
        <v>43</v>
      </c>
      <c r="I8" s="1" t="s">
        <v>16</v>
      </c>
      <c r="J8" s="1" t="s">
        <v>41</v>
      </c>
      <c r="K8" s="19">
        <f ca="1">COUNTIFS(Liste_bl[Link Anchor],Liste_bl[[#This Row],[Link Anchor]],Liste_bl[ESTCACHE],FALSE)/COUNTIF(Liste_bl[ESTCACHE],FALSE)</f>
        <v>0</v>
      </c>
      <c r="L8" s="1" t="s">
        <v>13</v>
      </c>
      <c r="M8" s="1" t="s">
        <v>14</v>
      </c>
      <c r="N8" s="2">
        <v>42860.258946759262</v>
      </c>
      <c r="O8" s="1" t="s">
        <v>20</v>
      </c>
    </row>
    <row r="9" spans="1:15" hidden="1" x14ac:dyDescent="0.25">
      <c r="A9" t="str">
        <f>IFERROR(VLOOKUP(Liste_bl[[#This Row],[DOMAINE]],desaveu[DOMAINE],1,FALSE),"pas trouvé")</f>
        <v>www.cristalab.com</v>
      </c>
      <c r="B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www.cristalab.com</v>
      </c>
      <c r="C9" t="b">
        <f ca="1">ESTCACHE(Liste_bl[[#This Row],[ESTCACHE]],1)</f>
        <v>1</v>
      </c>
      <c r="D9" s="1">
        <v>56</v>
      </c>
      <c r="E9" s="1">
        <v>31</v>
      </c>
      <c r="F9" s="1">
        <v>41</v>
      </c>
      <c r="G9" s="1" t="s">
        <v>145</v>
      </c>
      <c r="H9" s="16" t="s">
        <v>22</v>
      </c>
      <c r="I9" s="1" t="s">
        <v>11</v>
      </c>
      <c r="J9" s="8" t="s">
        <v>23</v>
      </c>
      <c r="K9" s="19">
        <f ca="1">COUNTIFS(Liste_bl[Link Anchor],Liste_bl[[#This Row],[Link Anchor]],Liste_bl[ESTCACHE],FALSE)/COUNTIF(Liste_bl[ESTCACHE],FALSE)</f>
        <v>0</v>
      </c>
      <c r="L9" s="1" t="s">
        <v>13</v>
      </c>
      <c r="M9" s="1" t="s">
        <v>14</v>
      </c>
      <c r="N9" s="2">
        <v>42883.911412037036</v>
      </c>
      <c r="O9" s="1" t="s">
        <v>24</v>
      </c>
    </row>
    <row r="10" spans="1:15" hidden="1" x14ac:dyDescent="0.25">
      <c r="A10" t="str">
        <f>IFERROR(VLOOKUP(Liste_bl[[#This Row],[DOMAINE]],desaveu[DOMAINE],1,FALSE),"pas trouvé")</f>
        <v>www.psybooks.ru</v>
      </c>
      <c r="B1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www.psybooks.ru</v>
      </c>
      <c r="C10" t="b">
        <f ca="1">ESTCACHE(Liste_bl[[#This Row],[ESTCACHE]],1)</f>
        <v>1</v>
      </c>
      <c r="D10" s="1">
        <v>27</v>
      </c>
      <c r="E10" s="1">
        <v>30</v>
      </c>
      <c r="F10" s="1">
        <v>80</v>
      </c>
      <c r="G10" s="1" t="s">
        <v>145</v>
      </c>
      <c r="H10" s="16" t="s">
        <v>25</v>
      </c>
      <c r="I10" s="1" t="s">
        <v>11</v>
      </c>
      <c r="J10" s="8" t="s">
        <v>18</v>
      </c>
      <c r="K10" s="19">
        <f ca="1">COUNTIFS(Liste_bl[Link Anchor],Liste_bl[[#This Row],[Link Anchor]],Liste_bl[ESTCACHE],FALSE)/COUNTIF(Liste_bl[ESTCACHE],FALSE)</f>
        <v>0</v>
      </c>
      <c r="L10" s="1" t="s">
        <v>13</v>
      </c>
      <c r="M10" s="1" t="s">
        <v>14</v>
      </c>
      <c r="N10" s="2">
        <v>42891.85664351852</v>
      </c>
      <c r="O10" s="1" t="s">
        <v>20</v>
      </c>
    </row>
    <row r="11" spans="1:15" hidden="1" x14ac:dyDescent="0.25">
      <c r="A11" t="str">
        <f>IFERROR(VLOOKUP(Liste_bl[[#This Row],[DOMAINE]],desaveu[DOMAINE],1,FALSE),"pas trouvé")</f>
        <v>pas trouvé</v>
      </c>
      <c r="B1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www.gregmellor.com</v>
      </c>
      <c r="C11" t="b">
        <f ca="1">ESTCACHE(Liste_bl[[#This Row],[ESTCACHE]],1)</f>
        <v>1</v>
      </c>
      <c r="D11" s="1">
        <v>4</v>
      </c>
      <c r="E11" s="1">
        <v>18</v>
      </c>
      <c r="F11" s="1">
        <v>10</v>
      </c>
      <c r="G11" s="1" t="s">
        <v>145</v>
      </c>
      <c r="H11" s="17" t="s">
        <v>45</v>
      </c>
      <c r="I11" s="1" t="s">
        <v>16</v>
      </c>
      <c r="J11" s="1" t="s">
        <v>46</v>
      </c>
      <c r="K11" s="19">
        <f ca="1">COUNTIFS(Liste_bl[Link Anchor],Liste_bl[[#This Row],[Link Anchor]],Liste_bl[ESTCACHE],FALSE)/COUNTIF(Liste_bl[ESTCACHE],FALSE)</f>
        <v>0</v>
      </c>
      <c r="L11" s="1" t="s">
        <v>13</v>
      </c>
      <c r="M11" s="1" t="s">
        <v>47</v>
      </c>
      <c r="N11" s="2">
        <v>42875.958715277775</v>
      </c>
      <c r="O11" s="1" t="s">
        <v>20</v>
      </c>
    </row>
    <row r="12" spans="1:15" hidden="1" x14ac:dyDescent="0.25">
      <c r="A12" t="str">
        <f>IFERROR(VLOOKUP(Liste_bl[[#This Row],[DOMAINE]],desaveu[DOMAINE],1,FALSE),"pas trouvé")</f>
        <v>pas trouvé</v>
      </c>
      <c r="B1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www.portlandbusinessgroup.com</v>
      </c>
      <c r="C12" t="b">
        <f ca="1">ESTCACHE(Liste_bl[[#This Row],[ESTCACHE]],1)</f>
        <v>1</v>
      </c>
      <c r="D12" s="1">
        <v>5</v>
      </c>
      <c r="E12" s="1">
        <v>18</v>
      </c>
      <c r="F12" s="1">
        <v>11</v>
      </c>
      <c r="G12" s="1" t="s">
        <v>145</v>
      </c>
      <c r="H12" s="16" t="s">
        <v>48</v>
      </c>
      <c r="I12" s="1" t="s">
        <v>16</v>
      </c>
      <c r="J12" s="1" t="s">
        <v>46</v>
      </c>
      <c r="K12" s="19">
        <f ca="1">COUNTIFS(Liste_bl[Link Anchor],Liste_bl[[#This Row],[Link Anchor]],Liste_bl[ESTCACHE],FALSE)/COUNTIF(Liste_bl[ESTCACHE],FALSE)</f>
        <v>0</v>
      </c>
      <c r="L12" s="1" t="s">
        <v>13</v>
      </c>
      <c r="M12" s="1" t="s">
        <v>14</v>
      </c>
      <c r="N12" s="2">
        <v>42863.906342592592</v>
      </c>
      <c r="O12" s="1" t="s">
        <v>20</v>
      </c>
    </row>
    <row r="13" spans="1:15" hidden="1" x14ac:dyDescent="0.25">
      <c r="A13" t="str">
        <f>IFERROR(VLOOKUP(Liste_bl[[#This Row],[DOMAINE]],desaveu[DOMAINE],1,FALSE),"pas trouvé")</f>
        <v>www.abracadacraft.com</v>
      </c>
      <c r="B1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www.abracadacraft.com</v>
      </c>
      <c r="C13" t="b">
        <f ca="1">ESTCACHE(Liste_bl[[#This Row],[ESTCACHE]],1)</f>
        <v>1</v>
      </c>
      <c r="D13" s="1">
        <v>51</v>
      </c>
      <c r="E13" s="1">
        <v>28</v>
      </c>
      <c r="F13" s="1">
        <v>60</v>
      </c>
      <c r="G13" s="1" t="s">
        <v>145</v>
      </c>
      <c r="H13" s="16" t="s">
        <v>26</v>
      </c>
      <c r="I13" s="1" t="s">
        <v>11</v>
      </c>
      <c r="J13" s="8" t="s">
        <v>23</v>
      </c>
      <c r="K13" s="19">
        <f ca="1">COUNTIFS(Liste_bl[Link Anchor],Liste_bl[[#This Row],[Link Anchor]],Liste_bl[ESTCACHE],FALSE)/COUNTIF(Liste_bl[ESTCACHE],FALSE)</f>
        <v>0</v>
      </c>
      <c r="L13" s="1" t="s">
        <v>13</v>
      </c>
      <c r="M13" s="1" t="s">
        <v>14</v>
      </c>
      <c r="N13" s="2">
        <v>42884.824930555558</v>
      </c>
      <c r="O13" s="1" t="s">
        <v>20</v>
      </c>
    </row>
    <row r="14" spans="1:15" hidden="1" x14ac:dyDescent="0.25">
      <c r="A14" t="str">
        <f>IFERROR(VLOOKUP(Liste_bl[[#This Row],[DOMAINE]],desaveu[DOMAINE],1,FALSE),"pas trouvé")</f>
        <v>pas trouvé</v>
      </c>
      <c r="B1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www.holisticlocal.co.uk</v>
      </c>
      <c r="C14" t="b">
        <f ca="1">ESTCACHE(Liste_bl[[#This Row],[ESTCACHE]],1)</f>
        <v>1</v>
      </c>
      <c r="D14" s="1">
        <v>38</v>
      </c>
      <c r="E14" s="1">
        <v>18</v>
      </c>
      <c r="F14" s="1">
        <v>10</v>
      </c>
      <c r="G14" s="1" t="s">
        <v>145</v>
      </c>
      <c r="H14" s="16" t="s">
        <v>49</v>
      </c>
      <c r="I14" s="1" t="s">
        <v>16</v>
      </c>
      <c r="J14" s="1" t="s">
        <v>46</v>
      </c>
      <c r="K14" s="19">
        <f ca="1">COUNTIFS(Liste_bl[Link Anchor],Liste_bl[[#This Row],[Link Anchor]],Liste_bl[ESTCACHE],FALSE)/COUNTIF(Liste_bl[ESTCACHE],FALSE)</f>
        <v>0</v>
      </c>
      <c r="L14" s="1" t="s">
        <v>13</v>
      </c>
      <c r="M14" s="1" t="s">
        <v>21</v>
      </c>
      <c r="N14" s="2">
        <v>42859.337789351855</v>
      </c>
      <c r="O14" s="1" t="s">
        <v>20</v>
      </c>
    </row>
    <row r="15" spans="1:15" hidden="1" x14ac:dyDescent="0.25">
      <c r="A15" t="str">
        <f>IFERROR(VLOOKUP(Liste_bl[[#This Row],[DOMAINE]],desaveu[DOMAINE],1,FALSE),"pas trouvé")</f>
        <v>www.sportkegeln-auerbach.info</v>
      </c>
      <c r="B1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www.sportkegeln-auerbach.info</v>
      </c>
      <c r="C15" t="b">
        <f ca="1">ESTCACHE(Liste_bl[[#This Row],[ESTCACHE]],1)</f>
        <v>1</v>
      </c>
      <c r="D15" s="1">
        <v>11</v>
      </c>
      <c r="E15" s="1">
        <v>26</v>
      </c>
      <c r="F15" s="1">
        <v>246</v>
      </c>
      <c r="G15" s="1" t="s">
        <v>145</v>
      </c>
      <c r="H15" s="16" t="s">
        <v>27</v>
      </c>
      <c r="I15" s="1" t="s">
        <v>11</v>
      </c>
      <c r="J15" s="8" t="s">
        <v>28</v>
      </c>
      <c r="K15" s="19">
        <f ca="1">COUNTIFS(Liste_bl[Link Anchor],Liste_bl[[#This Row],[Link Anchor]],Liste_bl[ESTCACHE],FALSE)/COUNTIF(Liste_bl[ESTCACHE],FALSE)</f>
        <v>0</v>
      </c>
      <c r="L15" s="1" t="s">
        <v>29</v>
      </c>
      <c r="M15" s="1" t="s">
        <v>14</v>
      </c>
      <c r="N15" s="2">
        <v>42885.983518518522</v>
      </c>
      <c r="O15" s="1" t="s">
        <v>20</v>
      </c>
    </row>
    <row r="16" spans="1:15" x14ac:dyDescent="0.25">
      <c r="A16" t="str">
        <f>IFERROR(VLOOKUP(Liste_bl[[#This Row],[DOMAINE]],desaveu[DOMAINE],1,FALSE),"pas trouvé")</f>
        <v>pas trouvé</v>
      </c>
      <c r="B1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annu.france-map.fr</v>
      </c>
      <c r="C16" t="b">
        <f ca="1">ESTCACHE(Liste_bl[[#This Row],[ESTCACHE]],1)</f>
        <v>0</v>
      </c>
      <c r="D16" s="1">
        <v>39</v>
      </c>
      <c r="E16" s="1">
        <v>26</v>
      </c>
      <c r="F16" s="1">
        <v>76</v>
      </c>
      <c r="H16" s="16" t="s">
        <v>30</v>
      </c>
      <c r="I16" s="4" t="s">
        <v>159</v>
      </c>
      <c r="J16" s="8" t="s">
        <v>161</v>
      </c>
      <c r="K16" s="19">
        <f ca="1">COUNTIFS(Liste_bl[Link Anchor],Liste_bl[[#This Row],[Link Anchor]],Liste_bl[ESTCACHE],FALSE)/COUNTIF(Liste_bl[ESTCACHE],FALSE)</f>
        <v>0.22222222222222221</v>
      </c>
      <c r="L16" s="1" t="s">
        <v>13</v>
      </c>
      <c r="M16" s="1" t="s">
        <v>14</v>
      </c>
      <c r="N16" s="2">
        <v>42833.29991898148</v>
      </c>
      <c r="O16" s="1" t="s">
        <v>15</v>
      </c>
    </row>
    <row r="17" spans="1:15" hidden="1" x14ac:dyDescent="0.25">
      <c r="A17" t="str">
        <f>IFERROR(VLOOKUP(Liste_bl[[#This Row],[DOMAINE]],desaveu[DOMAINE],1,FALSE),"pas trouvé")</f>
        <v>pas trouvé</v>
      </c>
      <c r="B1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www.clan-takeda.com</v>
      </c>
      <c r="C17" t="b">
        <f ca="1">ESTCACHE(Liste_bl[[#This Row],[ESTCACHE]],1)</f>
        <v>1</v>
      </c>
      <c r="D17" s="1">
        <v>32</v>
      </c>
      <c r="E17" s="1">
        <v>18</v>
      </c>
      <c r="F17" s="1">
        <v>12</v>
      </c>
      <c r="G17" s="1" t="s">
        <v>145</v>
      </c>
      <c r="H17" s="17" t="s">
        <v>50</v>
      </c>
      <c r="I17" s="1" t="s">
        <v>16</v>
      </c>
      <c r="J17" s="1" t="s">
        <v>51</v>
      </c>
      <c r="K17" s="19">
        <f ca="1">COUNTIFS(Liste_bl[Link Anchor],Liste_bl[[#This Row],[Link Anchor]],Liste_bl[ESTCACHE],FALSE)/COUNTIF(Liste_bl[ESTCACHE],FALSE)</f>
        <v>0</v>
      </c>
      <c r="L17" s="1" t="s">
        <v>13</v>
      </c>
      <c r="M17" s="1" t="s">
        <v>21</v>
      </c>
      <c r="N17" s="2">
        <v>42871.718784722223</v>
      </c>
      <c r="O17" s="1" t="s">
        <v>15</v>
      </c>
    </row>
    <row r="18" spans="1:15" hidden="1" x14ac:dyDescent="0.25">
      <c r="A18" t="str">
        <f>IFERROR(VLOOKUP(Liste_bl[[#This Row],[DOMAINE]],desaveu[DOMAINE],1,FALSE),"pas trouvé")</f>
        <v>fotos.practicopedia.lainformacion.com</v>
      </c>
      <c r="B1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fotos.practicopedia.lainformacion.com</v>
      </c>
      <c r="C18" t="b">
        <f ca="1">ESTCACHE(Liste_bl[[#This Row],[ESTCACHE]],1)</f>
        <v>1</v>
      </c>
      <c r="D18" s="1">
        <v>80</v>
      </c>
      <c r="E18" s="1">
        <v>26</v>
      </c>
      <c r="F18" s="1">
        <v>14</v>
      </c>
      <c r="G18" s="1" t="s">
        <v>145</v>
      </c>
      <c r="H18" s="16" t="s">
        <v>31</v>
      </c>
      <c r="I18" s="1" t="s">
        <v>11</v>
      </c>
      <c r="J18" s="8" t="s">
        <v>23</v>
      </c>
      <c r="K18" s="19">
        <f ca="1">COUNTIFS(Liste_bl[Link Anchor],Liste_bl[[#This Row],[Link Anchor]],Liste_bl[ESTCACHE],FALSE)/COUNTIF(Liste_bl[ESTCACHE],FALSE)</f>
        <v>0</v>
      </c>
      <c r="L18" s="1" t="s">
        <v>13</v>
      </c>
      <c r="M18" s="1" t="s">
        <v>14</v>
      </c>
      <c r="N18" s="2">
        <v>42883.112905092596</v>
      </c>
      <c r="O18" s="1" t="s">
        <v>24</v>
      </c>
    </row>
    <row r="19" spans="1:15" hidden="1" x14ac:dyDescent="0.25">
      <c r="A19" t="str">
        <f>IFERROR(VLOOKUP(Liste_bl[[#This Row],[DOMAINE]],desaveu[DOMAINE],1,FALSE),"pas trouvé")</f>
        <v>theclassical.org</v>
      </c>
      <c r="B1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theclassical.org</v>
      </c>
      <c r="C19" t="b">
        <f ca="1">ESTCACHE(Liste_bl[[#This Row],[ESTCACHE]],1)</f>
        <v>1</v>
      </c>
      <c r="D19" s="1">
        <v>55</v>
      </c>
      <c r="E19" s="1">
        <v>25</v>
      </c>
      <c r="F19" s="1">
        <v>140</v>
      </c>
      <c r="G19" s="1" t="s">
        <v>145</v>
      </c>
      <c r="H19" s="16" t="s">
        <v>32</v>
      </c>
      <c r="I19" s="1" t="s">
        <v>11</v>
      </c>
      <c r="J19" s="8" t="s">
        <v>23</v>
      </c>
      <c r="K19" s="19">
        <f ca="1">COUNTIFS(Liste_bl[Link Anchor],Liste_bl[[#This Row],[Link Anchor]],Liste_bl[ESTCACHE],FALSE)/COUNTIF(Liste_bl[ESTCACHE],FALSE)</f>
        <v>0</v>
      </c>
      <c r="L19" s="1" t="s">
        <v>13</v>
      </c>
      <c r="M19" s="1" t="s">
        <v>14</v>
      </c>
      <c r="N19" s="2">
        <v>42885.606932870367</v>
      </c>
    </row>
    <row r="20" spans="1:15" hidden="1" x14ac:dyDescent="0.25">
      <c r="A20" t="str">
        <f>IFERROR(VLOOKUP(Liste_bl[[#This Row],[DOMAINE]],desaveu[DOMAINE],1,FALSE),"pas trouvé")</f>
        <v>www.voicetext.com</v>
      </c>
      <c r="B2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www.voicetext.com</v>
      </c>
      <c r="C20" t="b">
        <f ca="1">ESTCACHE(Liste_bl[[#This Row],[ESTCACHE]],1)</f>
        <v>1</v>
      </c>
      <c r="D20" s="1">
        <v>7</v>
      </c>
      <c r="E20" s="1">
        <v>24</v>
      </c>
      <c r="F20" s="1">
        <v>48</v>
      </c>
      <c r="G20" s="1" t="s">
        <v>145</v>
      </c>
      <c r="H20" s="16" t="s">
        <v>33</v>
      </c>
      <c r="I20" s="1" t="s">
        <v>11</v>
      </c>
      <c r="J20" s="8" t="s">
        <v>18</v>
      </c>
      <c r="K20" s="19">
        <f ca="1">COUNTIFS(Liste_bl[Link Anchor],Liste_bl[[#This Row],[Link Anchor]],Liste_bl[ESTCACHE],FALSE)/COUNTIF(Liste_bl[ESTCACHE],FALSE)</f>
        <v>0</v>
      </c>
      <c r="L20" s="1" t="s">
        <v>13</v>
      </c>
      <c r="M20" s="1" t="s">
        <v>14</v>
      </c>
      <c r="N20" s="2">
        <v>42893.930092592593</v>
      </c>
    </row>
    <row r="21" spans="1:15" hidden="1" x14ac:dyDescent="0.25">
      <c r="A21" t="str">
        <f>IFERROR(VLOOKUP(Liste_bl[[#This Row],[DOMAINE]],desaveu[DOMAINE],1,FALSE),"pas trouvé")</f>
        <v>www.australiascoralcoast.com</v>
      </c>
      <c r="B2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www.australiascoralcoast.com</v>
      </c>
      <c r="C21" t="b">
        <f ca="1">ESTCACHE(Liste_bl[[#This Row],[ESTCACHE]],1)</f>
        <v>1</v>
      </c>
      <c r="D21" s="1">
        <v>56</v>
      </c>
      <c r="E21" s="1">
        <v>23</v>
      </c>
      <c r="F21" s="1">
        <v>8</v>
      </c>
      <c r="G21" s="1" t="s">
        <v>145</v>
      </c>
      <c r="H21" s="16" t="s">
        <v>34</v>
      </c>
      <c r="I21" s="1" t="s">
        <v>11</v>
      </c>
      <c r="J21" s="8" t="s">
        <v>23</v>
      </c>
      <c r="K21" s="19">
        <f ca="1">COUNTIFS(Liste_bl[Link Anchor],Liste_bl[[#This Row],[Link Anchor]],Liste_bl[ESTCACHE],FALSE)/COUNTIF(Liste_bl[ESTCACHE],FALSE)</f>
        <v>0</v>
      </c>
      <c r="L21" s="1" t="s">
        <v>13</v>
      </c>
      <c r="M21" s="1" t="s">
        <v>14</v>
      </c>
      <c r="N21" s="2">
        <v>42885.184548611112</v>
      </c>
    </row>
    <row r="22" spans="1:15" hidden="1" x14ac:dyDescent="0.25">
      <c r="A22" t="str">
        <f>IFERROR(VLOOKUP(Liste_bl[[#This Row],[DOMAINE]],desaveu[DOMAINE],1,FALSE),"pas trouvé")</f>
        <v>pas trouvé</v>
      </c>
      <c r="B2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asisaid.com</v>
      </c>
      <c r="C22" t="b">
        <f ca="1">ESTCACHE(Liste_bl[[#This Row],[ESTCACHE]],1)</f>
        <v>1</v>
      </c>
      <c r="D22" s="1">
        <v>22</v>
      </c>
      <c r="E22" s="1">
        <v>17</v>
      </c>
      <c r="F22" s="1">
        <v>11</v>
      </c>
      <c r="G22" s="1" t="s">
        <v>145</v>
      </c>
      <c r="H22" s="16" t="s">
        <v>52</v>
      </c>
      <c r="I22" s="1" t="s">
        <v>16</v>
      </c>
      <c r="J22" s="1" t="s">
        <v>41</v>
      </c>
      <c r="K22" s="19">
        <f ca="1">COUNTIFS(Liste_bl[Link Anchor],Liste_bl[[#This Row],[Link Anchor]],Liste_bl[ESTCACHE],FALSE)/COUNTIF(Liste_bl[ESTCACHE],FALSE)</f>
        <v>0</v>
      </c>
      <c r="L22" s="1" t="s">
        <v>19</v>
      </c>
      <c r="M22" s="1" t="s">
        <v>14</v>
      </c>
      <c r="N22" s="2">
        <v>42864.710578703707</v>
      </c>
      <c r="O22" s="1" t="s">
        <v>20</v>
      </c>
    </row>
    <row r="23" spans="1:15" hidden="1" x14ac:dyDescent="0.25">
      <c r="A23" t="str">
        <f>IFERROR(VLOOKUP(Liste_bl[[#This Row],[DOMAINE]],desaveu[DOMAINE],1,FALSE),"pas trouvé")</f>
        <v>greatwesternsupply.com</v>
      </c>
      <c r="B2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greatwesternsupply.com</v>
      </c>
      <c r="C23" t="b">
        <f ca="1">ESTCACHE(Liste_bl[[#This Row],[ESTCACHE]],1)</f>
        <v>1</v>
      </c>
      <c r="D23" s="1">
        <v>16</v>
      </c>
      <c r="E23" s="1">
        <v>21</v>
      </c>
      <c r="F23" s="1">
        <v>11</v>
      </c>
      <c r="G23" s="1" t="s">
        <v>145</v>
      </c>
      <c r="H23" s="16" t="s">
        <v>35</v>
      </c>
      <c r="I23" s="1" t="s">
        <v>11</v>
      </c>
      <c r="J23" s="8" t="s">
        <v>36</v>
      </c>
      <c r="K23" s="19">
        <f ca="1">COUNTIFS(Liste_bl[Link Anchor],Liste_bl[[#This Row],[Link Anchor]],Liste_bl[ESTCACHE],FALSE)/COUNTIF(Liste_bl[ESTCACHE],FALSE)</f>
        <v>0</v>
      </c>
      <c r="L23" s="1" t="s">
        <v>13</v>
      </c>
      <c r="M23" s="1" t="s">
        <v>14</v>
      </c>
      <c r="N23" s="2">
        <v>42885.851851851854</v>
      </c>
    </row>
    <row r="24" spans="1:15" hidden="1" x14ac:dyDescent="0.25">
      <c r="A24" t="str">
        <f>IFERROR(VLOOKUP(Liste_bl[[#This Row],[DOMAINE]],desaveu[DOMAINE],1,FALSE),"pas trouvé")</f>
        <v>www.columbiamachine.com</v>
      </c>
      <c r="B2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www.columbiamachine.com</v>
      </c>
      <c r="C24" t="b">
        <f ca="1">ESTCACHE(Liste_bl[[#This Row],[ESTCACHE]],1)</f>
        <v>1</v>
      </c>
      <c r="D24" s="1">
        <v>41</v>
      </c>
      <c r="E24" s="1">
        <v>21</v>
      </c>
      <c r="F24" s="1">
        <v>11</v>
      </c>
      <c r="G24" s="1" t="s">
        <v>145</v>
      </c>
      <c r="H24" s="16" t="s">
        <v>37</v>
      </c>
      <c r="I24" s="1" t="s">
        <v>11</v>
      </c>
      <c r="J24" s="8" t="s">
        <v>23</v>
      </c>
      <c r="K24" s="19">
        <f ca="1">COUNTIFS(Liste_bl[Link Anchor],Liste_bl[[#This Row],[Link Anchor]],Liste_bl[ESTCACHE],FALSE)/COUNTIF(Liste_bl[ESTCACHE],FALSE)</f>
        <v>0</v>
      </c>
      <c r="L24" s="1" t="s">
        <v>13</v>
      </c>
      <c r="M24" s="1" t="s">
        <v>14</v>
      </c>
      <c r="N24" s="2">
        <v>42888.883935185186</v>
      </c>
    </row>
    <row r="25" spans="1:15" hidden="1" x14ac:dyDescent="0.25">
      <c r="A25" t="str">
        <f>IFERROR(VLOOKUP(Liste_bl[[#This Row],[DOMAINE]],desaveu[DOMAINE],1,FALSE),"pas trouvé")</f>
        <v>savoir.neopodia.com</v>
      </c>
      <c r="B2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savoir.neopodia.com</v>
      </c>
      <c r="C25" t="b">
        <f ca="1">ESTCACHE(Liste_bl[[#This Row],[ESTCACHE]],1)</f>
        <v>1</v>
      </c>
      <c r="D25" s="1">
        <v>32</v>
      </c>
      <c r="E25" s="1">
        <v>20</v>
      </c>
      <c r="F25" s="1">
        <v>50</v>
      </c>
      <c r="G25" s="1" t="s">
        <v>145</v>
      </c>
      <c r="H25" s="16" t="s">
        <v>38</v>
      </c>
      <c r="I25" s="1" t="s">
        <v>11</v>
      </c>
      <c r="J25" s="8" t="s">
        <v>36</v>
      </c>
      <c r="K25" s="19">
        <f ca="1">COUNTIFS(Liste_bl[Link Anchor],Liste_bl[[#This Row],[Link Anchor]],Liste_bl[ESTCACHE],FALSE)/COUNTIF(Liste_bl[ESTCACHE],FALSE)</f>
        <v>0</v>
      </c>
      <c r="L25" s="1" t="s">
        <v>13</v>
      </c>
      <c r="M25" s="1" t="s">
        <v>21</v>
      </c>
      <c r="N25" s="2">
        <v>42884.688194444447</v>
      </c>
      <c r="O25" s="1" t="s">
        <v>20</v>
      </c>
    </row>
    <row r="26" spans="1:15" hidden="1" x14ac:dyDescent="0.25">
      <c r="A26" t="str">
        <f>IFERROR(VLOOKUP(Liste_bl[[#This Row],[DOMAINE]],desaveu[DOMAINE],1,FALSE),"pas trouvé")</f>
        <v>pas trouvé</v>
      </c>
      <c r="B2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www.simcoemuskokahealth.org</v>
      </c>
      <c r="C26" t="b">
        <f ca="1">ESTCACHE(Liste_bl[[#This Row],[ESTCACHE]],1)</f>
        <v>1</v>
      </c>
      <c r="D26" s="1">
        <v>54</v>
      </c>
      <c r="E26" s="1">
        <v>17</v>
      </c>
      <c r="F26" s="1">
        <v>9</v>
      </c>
      <c r="G26" s="1" t="s">
        <v>145</v>
      </c>
      <c r="H26" s="16" t="s">
        <v>53</v>
      </c>
      <c r="I26" s="1" t="s">
        <v>16</v>
      </c>
      <c r="J26" s="1" t="s">
        <v>41</v>
      </c>
      <c r="K26" s="19">
        <f ca="1">COUNTIFS(Liste_bl[Link Anchor],Liste_bl[[#This Row],[Link Anchor]],Liste_bl[ESTCACHE],FALSE)/COUNTIF(Liste_bl[ESTCACHE],FALSE)</f>
        <v>0</v>
      </c>
      <c r="L26" s="1" t="s">
        <v>13</v>
      </c>
      <c r="M26" s="1" t="s">
        <v>14</v>
      </c>
      <c r="N26" s="2">
        <v>42874.343923611108</v>
      </c>
    </row>
    <row r="27" spans="1:15" hidden="1" x14ac:dyDescent="0.25">
      <c r="A27" t="str">
        <f>IFERROR(VLOOKUP(Liste_bl[[#This Row],[DOMAINE]],desaveu[DOMAINE],1,FALSE),"pas trouvé")</f>
        <v>pas trouvé</v>
      </c>
      <c r="B2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www.awakin.org</v>
      </c>
      <c r="C27" t="b">
        <f ca="1">ESTCACHE(Liste_bl[[#This Row],[ESTCACHE]],1)</f>
        <v>1</v>
      </c>
      <c r="D27" s="1">
        <v>54</v>
      </c>
      <c r="E27" s="1">
        <v>17</v>
      </c>
      <c r="F27" s="1">
        <v>10</v>
      </c>
      <c r="G27" s="1" t="s">
        <v>145</v>
      </c>
      <c r="H27" s="16" t="s">
        <v>54</v>
      </c>
      <c r="I27" s="1" t="s">
        <v>16</v>
      </c>
      <c r="J27" s="1" t="s">
        <v>46</v>
      </c>
      <c r="K27" s="19">
        <f ca="1">COUNTIFS(Liste_bl[Link Anchor],Liste_bl[[#This Row],[Link Anchor]],Liste_bl[ESTCACHE],FALSE)/COUNTIF(Liste_bl[ESTCACHE],FALSE)</f>
        <v>0</v>
      </c>
      <c r="L27" s="1" t="s">
        <v>13</v>
      </c>
      <c r="M27" s="1" t="s">
        <v>14</v>
      </c>
      <c r="N27" s="2">
        <v>42871.83021990741</v>
      </c>
      <c r="O27" s="1" t="s">
        <v>20</v>
      </c>
    </row>
    <row r="28" spans="1:15" hidden="1" x14ac:dyDescent="0.25">
      <c r="A28" t="str">
        <f>IFERROR(VLOOKUP(Liste_bl[[#This Row],[DOMAINE]],desaveu[DOMAINE],1,FALSE),"pas trouvé")</f>
        <v>pas trouvé</v>
      </c>
      <c r="B2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www.frontrange.edu</v>
      </c>
      <c r="C28" t="b">
        <f ca="1">ESTCACHE(Liste_bl[[#This Row],[ESTCACHE]],1)</f>
        <v>1</v>
      </c>
      <c r="D28" s="1">
        <v>60</v>
      </c>
      <c r="E28" s="1">
        <v>16</v>
      </c>
      <c r="F28" s="1">
        <v>10</v>
      </c>
      <c r="G28" s="1" t="s">
        <v>145</v>
      </c>
      <c r="H28" s="16" t="s">
        <v>55</v>
      </c>
      <c r="I28" s="1" t="s">
        <v>16</v>
      </c>
      <c r="J28" s="1" t="s">
        <v>41</v>
      </c>
      <c r="K28" s="19">
        <f ca="1">COUNTIFS(Liste_bl[Link Anchor],Liste_bl[[#This Row],[Link Anchor]],Liste_bl[ESTCACHE],FALSE)/COUNTIF(Liste_bl[ESTCACHE],FALSE)</f>
        <v>0</v>
      </c>
      <c r="L28" s="1" t="s">
        <v>13</v>
      </c>
      <c r="M28" s="1" t="s">
        <v>14</v>
      </c>
      <c r="N28" s="2">
        <v>42873.925127314818</v>
      </c>
    </row>
    <row r="29" spans="1:15" hidden="1" x14ac:dyDescent="0.25">
      <c r="A29" t="str">
        <f>IFERROR(VLOOKUP(Liste_bl[[#This Row],[DOMAINE]],desaveu[DOMAINE],1,FALSE),"pas trouvé")</f>
        <v>pas trouvé</v>
      </c>
      <c r="B2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www.coloradoplc.org</v>
      </c>
      <c r="C29" t="b">
        <f ca="1">ESTCACHE(Liste_bl[[#This Row],[ESTCACHE]],1)</f>
        <v>1</v>
      </c>
      <c r="D29" s="1">
        <v>21</v>
      </c>
      <c r="E29" s="1">
        <v>16</v>
      </c>
      <c r="F29" s="1">
        <v>1</v>
      </c>
      <c r="G29" s="1" t="s">
        <v>145</v>
      </c>
      <c r="H29" s="16" t="s">
        <v>56</v>
      </c>
      <c r="I29" s="1" t="s">
        <v>16</v>
      </c>
      <c r="J29" s="1" t="s">
        <v>16</v>
      </c>
      <c r="K29" s="19">
        <f ca="1">COUNTIFS(Liste_bl[Link Anchor],Liste_bl[[#This Row],[Link Anchor]],Liste_bl[ESTCACHE],FALSE)/COUNTIF(Liste_bl[ESTCACHE],FALSE)</f>
        <v>0</v>
      </c>
      <c r="L29" s="1" t="s">
        <v>13</v>
      </c>
      <c r="M29" s="1" t="s">
        <v>57</v>
      </c>
      <c r="N29" s="2">
        <v>42856.794386574074</v>
      </c>
      <c r="O29" s="1" t="s">
        <v>20</v>
      </c>
    </row>
    <row r="30" spans="1:15" hidden="1" x14ac:dyDescent="0.25">
      <c r="A30" t="str">
        <f>IFERROR(VLOOKUP(Liste_bl[[#This Row],[DOMAINE]],desaveu[DOMAINE],1,FALSE),"pas trouvé")</f>
        <v>pas trouvé</v>
      </c>
      <c r="B3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averoy.mc.no</v>
      </c>
      <c r="C30" t="b">
        <f ca="1">ESTCACHE(Liste_bl[[#This Row],[ESTCACHE]],1)</f>
        <v>1</v>
      </c>
      <c r="D30" s="1">
        <v>34</v>
      </c>
      <c r="E30" s="1">
        <v>18</v>
      </c>
      <c r="F30" s="1">
        <v>8</v>
      </c>
      <c r="G30" s="1" t="s">
        <v>145</v>
      </c>
      <c r="H30" s="16" t="s">
        <v>44</v>
      </c>
      <c r="I30" s="1" t="s">
        <v>11</v>
      </c>
      <c r="J30" s="8" t="s">
        <v>18</v>
      </c>
      <c r="K30" s="19">
        <f ca="1">COUNTIFS(Liste_bl[Link Anchor],Liste_bl[[#This Row],[Link Anchor]],Liste_bl[ESTCACHE],FALSE)/COUNTIF(Liste_bl[ESTCACHE],FALSE)</f>
        <v>0</v>
      </c>
      <c r="L30" s="1" t="s">
        <v>13</v>
      </c>
      <c r="M30" s="1" t="s">
        <v>21</v>
      </c>
      <c r="N30" s="2">
        <v>42890.409432870372</v>
      </c>
    </row>
    <row r="31" spans="1:15" hidden="1" x14ac:dyDescent="0.25">
      <c r="A31" t="str">
        <f>IFERROR(VLOOKUP(Liste_bl[[#This Row],[DOMAINE]],desaveu[DOMAINE],1,FALSE),"pas trouvé")</f>
        <v>pas trouvé</v>
      </c>
      <c r="B3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www.potholes.co.uk</v>
      </c>
      <c r="C31" t="b">
        <f ca="1">ESTCACHE(Liste_bl[[#This Row],[ESTCACHE]],1)</f>
        <v>1</v>
      </c>
      <c r="D31" s="1">
        <v>49</v>
      </c>
      <c r="E31" s="1">
        <v>16</v>
      </c>
      <c r="F31" s="1">
        <v>12</v>
      </c>
      <c r="G31" s="1" t="s">
        <v>145</v>
      </c>
      <c r="H31" s="16" t="s">
        <v>58</v>
      </c>
      <c r="I31" s="1" t="s">
        <v>16</v>
      </c>
      <c r="J31" s="1" t="s">
        <v>46</v>
      </c>
      <c r="K31" s="19">
        <f ca="1">COUNTIFS(Liste_bl[Link Anchor],Liste_bl[[#This Row],[Link Anchor]],Liste_bl[ESTCACHE],FALSE)/COUNTIF(Liste_bl[ESTCACHE],FALSE)</f>
        <v>0</v>
      </c>
      <c r="L31" s="1" t="s">
        <v>59</v>
      </c>
      <c r="M31" s="1" t="s">
        <v>47</v>
      </c>
      <c r="N31" s="2">
        <v>42873.511504629627</v>
      </c>
      <c r="O31" s="1" t="s">
        <v>20</v>
      </c>
    </row>
    <row r="32" spans="1:15" hidden="1" x14ac:dyDescent="0.25">
      <c r="A32" t="str">
        <f>IFERROR(VLOOKUP(Liste_bl[[#This Row],[DOMAINE]],desaveu[DOMAINE],1,FALSE),"pas trouvé")</f>
        <v>pas trouvé</v>
      </c>
      <c r="B3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trib.com</v>
      </c>
      <c r="C32" t="b">
        <f ca="1">ESTCACHE(Liste_bl[[#This Row],[ESTCACHE]],1)</f>
        <v>1</v>
      </c>
      <c r="D32" s="1">
        <v>76</v>
      </c>
      <c r="E32" s="1">
        <v>16</v>
      </c>
      <c r="F32" s="1">
        <v>14</v>
      </c>
      <c r="G32" s="1" t="s">
        <v>145</v>
      </c>
      <c r="H32" s="16" t="s">
        <v>60</v>
      </c>
      <c r="I32" s="1" t="s">
        <v>16</v>
      </c>
      <c r="J32" s="1" t="s">
        <v>41</v>
      </c>
      <c r="K32" s="19">
        <f ca="1">COUNTIFS(Liste_bl[Link Anchor],Liste_bl[[#This Row],[Link Anchor]],Liste_bl[ESTCACHE],FALSE)/COUNTIF(Liste_bl[ESTCACHE],FALSE)</f>
        <v>0</v>
      </c>
      <c r="L32" s="1" t="s">
        <v>13</v>
      </c>
      <c r="M32" s="1" t="s">
        <v>21</v>
      </c>
      <c r="N32" s="2">
        <v>42975.840231481481</v>
      </c>
      <c r="O32" s="1" t="s">
        <v>20</v>
      </c>
    </row>
    <row r="33" spans="1:15" hidden="1" x14ac:dyDescent="0.25">
      <c r="A33" t="str">
        <f>IFERROR(VLOOKUP(Liste_bl[[#This Row],[DOMAINE]],desaveu[DOMAINE],1,FALSE),"pas trouvé")</f>
        <v>pas trouvé</v>
      </c>
      <c r="B3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hartmannreport.com</v>
      </c>
      <c r="C33" t="b">
        <f ca="1">ESTCACHE(Liste_bl[[#This Row],[ESTCACHE]],1)</f>
        <v>1</v>
      </c>
      <c r="D33" s="1">
        <v>2</v>
      </c>
      <c r="E33" s="1">
        <v>16</v>
      </c>
      <c r="F33" s="1">
        <v>12</v>
      </c>
      <c r="G33" s="1" t="s">
        <v>145</v>
      </c>
      <c r="H33" s="16" t="s">
        <v>62</v>
      </c>
      <c r="I33" s="1" t="s">
        <v>16</v>
      </c>
      <c r="J33" s="1" t="s">
        <v>41</v>
      </c>
      <c r="K33" s="19">
        <f ca="1">COUNTIFS(Liste_bl[Link Anchor],Liste_bl[[#This Row],[Link Anchor]],Liste_bl[ESTCACHE],FALSE)/COUNTIF(Liste_bl[ESTCACHE],FALSE)</f>
        <v>0</v>
      </c>
      <c r="L33" s="1" t="s">
        <v>13</v>
      </c>
      <c r="M33" s="1" t="s">
        <v>14</v>
      </c>
      <c r="N33" s="2">
        <v>42855.16510416667</v>
      </c>
      <c r="O33" s="1" t="s">
        <v>20</v>
      </c>
    </row>
    <row r="34" spans="1:15" hidden="1" x14ac:dyDescent="0.25">
      <c r="A34" t="str">
        <f>IFERROR(VLOOKUP(Liste_bl[[#This Row],[DOMAINE]],desaveu[DOMAINE],1,FALSE),"pas trouvé")</f>
        <v>pas trouvé</v>
      </c>
      <c r="B3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www.holisticlocal.com.au</v>
      </c>
      <c r="C34" t="b">
        <f ca="1">ESTCACHE(Liste_bl[[#This Row],[ESTCACHE]],1)</f>
        <v>1</v>
      </c>
      <c r="D34" s="1">
        <v>7</v>
      </c>
      <c r="E34" s="1">
        <v>16</v>
      </c>
      <c r="F34" s="1">
        <v>11</v>
      </c>
      <c r="G34" s="1" t="s">
        <v>145</v>
      </c>
      <c r="H34" s="16" t="s">
        <v>63</v>
      </c>
      <c r="I34" s="1" t="s">
        <v>16</v>
      </c>
      <c r="J34" s="1" t="s">
        <v>46</v>
      </c>
      <c r="K34" s="19">
        <f ca="1">COUNTIFS(Liste_bl[Link Anchor],Liste_bl[[#This Row],[Link Anchor]],Liste_bl[ESTCACHE],FALSE)/COUNTIF(Liste_bl[ESTCACHE],FALSE)</f>
        <v>0</v>
      </c>
      <c r="L34" s="1" t="s">
        <v>13</v>
      </c>
      <c r="M34" s="1" t="s">
        <v>21</v>
      </c>
      <c r="N34" s="2">
        <v>42865.900011574071</v>
      </c>
    </row>
    <row r="35" spans="1:15" hidden="1" x14ac:dyDescent="0.25">
      <c r="A35" t="str">
        <f>IFERROR(VLOOKUP(Liste_bl[[#This Row],[DOMAINE]],desaveu[DOMAINE],1,FALSE),"pas trouvé")</f>
        <v>pas trouvé</v>
      </c>
      <c r="B3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www.gjsentinel.com</v>
      </c>
      <c r="C35" t="b">
        <f ca="1">ESTCACHE(Liste_bl[[#This Row],[ESTCACHE]],1)</f>
        <v>1</v>
      </c>
      <c r="D35" s="1">
        <v>72</v>
      </c>
      <c r="E35" s="1">
        <v>14</v>
      </c>
      <c r="F35" s="1">
        <v>11</v>
      </c>
      <c r="G35" s="1" t="s">
        <v>145</v>
      </c>
      <c r="H35" s="16" t="s">
        <v>65</v>
      </c>
      <c r="I35" s="1" t="s">
        <v>16</v>
      </c>
      <c r="J35" s="1" t="s">
        <v>46</v>
      </c>
      <c r="K35" s="19">
        <f ca="1">COUNTIFS(Liste_bl[Link Anchor],Liste_bl[[#This Row],[Link Anchor]],Liste_bl[ESTCACHE],FALSE)/COUNTIF(Liste_bl[ESTCACHE],FALSE)</f>
        <v>0</v>
      </c>
      <c r="L35" s="1" t="s">
        <v>19</v>
      </c>
      <c r="M35" s="1" t="s">
        <v>21</v>
      </c>
      <c r="N35" s="2">
        <v>42865.113020833334</v>
      </c>
      <c r="O35" s="1" t="s">
        <v>20</v>
      </c>
    </row>
    <row r="36" spans="1:15" hidden="1" x14ac:dyDescent="0.25">
      <c r="A36" t="str">
        <f>IFERROR(VLOOKUP(Liste_bl[[#This Row],[DOMAINE]],desaveu[DOMAINE],1,FALSE),"pas trouvé")</f>
        <v>pas trouvé</v>
      </c>
      <c r="B3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www.electronic-music.ch</v>
      </c>
      <c r="C36" t="b">
        <f ca="1">ESTCACHE(Liste_bl[[#This Row],[ESTCACHE]],1)</f>
        <v>1</v>
      </c>
      <c r="D36" s="1">
        <v>0</v>
      </c>
      <c r="E36" s="1">
        <v>14</v>
      </c>
      <c r="F36" s="1">
        <v>12</v>
      </c>
      <c r="G36" s="1" t="s">
        <v>145</v>
      </c>
      <c r="H36" s="16" t="s">
        <v>66</v>
      </c>
      <c r="I36" s="1" t="s">
        <v>16</v>
      </c>
      <c r="J36" s="1" t="s">
        <v>46</v>
      </c>
      <c r="K36" s="19">
        <f ca="1">COUNTIFS(Liste_bl[Link Anchor],Liste_bl[[#This Row],[Link Anchor]],Liste_bl[ESTCACHE],FALSE)/COUNTIF(Liste_bl[ESTCACHE],FALSE)</f>
        <v>0</v>
      </c>
      <c r="L36" s="1" t="s">
        <v>13</v>
      </c>
      <c r="M36" s="1" t="s">
        <v>14</v>
      </c>
      <c r="N36" s="2">
        <v>42863.631030092591</v>
      </c>
      <c r="O36" s="1" t="s">
        <v>20</v>
      </c>
    </row>
    <row r="37" spans="1:15" hidden="1" x14ac:dyDescent="0.25">
      <c r="A37" t="str">
        <f>IFERROR(VLOOKUP(Liste_bl[[#This Row],[DOMAINE]],desaveu[DOMAINE],1,FALSE),"pas trouvé")</f>
        <v>pas trouvé</v>
      </c>
      <c r="B3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www.russianparentsworld.com</v>
      </c>
      <c r="C37" t="b">
        <f ca="1">ESTCACHE(Liste_bl[[#This Row],[ESTCACHE]],1)</f>
        <v>1</v>
      </c>
      <c r="D37" s="1">
        <v>1</v>
      </c>
      <c r="E37" s="1">
        <v>14</v>
      </c>
      <c r="F37" s="1">
        <v>12</v>
      </c>
      <c r="G37" s="1" t="s">
        <v>145</v>
      </c>
      <c r="H37" s="16" t="s">
        <v>67</v>
      </c>
      <c r="I37" s="1" t="s">
        <v>16</v>
      </c>
      <c r="J37" s="1" t="s">
        <v>16</v>
      </c>
      <c r="K37" s="19">
        <f ca="1">COUNTIFS(Liste_bl[Link Anchor],Liste_bl[[#This Row],[Link Anchor]],Liste_bl[ESTCACHE],FALSE)/COUNTIF(Liste_bl[ESTCACHE],FALSE)</f>
        <v>0</v>
      </c>
      <c r="L37" s="1" t="s">
        <v>13</v>
      </c>
      <c r="M37" s="1" t="s">
        <v>14</v>
      </c>
      <c r="N37" s="2">
        <v>42860.540856481479</v>
      </c>
      <c r="O37" s="1" t="s">
        <v>20</v>
      </c>
    </row>
    <row r="38" spans="1:15" hidden="1" x14ac:dyDescent="0.25">
      <c r="A38" t="str">
        <f>IFERROR(VLOOKUP(Liste_bl[[#This Row],[DOMAINE]],desaveu[DOMAINE],1,FALSE),"pas trouvé")</f>
        <v>pas trouvé</v>
      </c>
      <c r="B3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www.dziennik.com</v>
      </c>
      <c r="C38" t="b">
        <f ca="1">ESTCACHE(Liste_bl[[#This Row],[ESTCACHE]],1)</f>
        <v>1</v>
      </c>
      <c r="D38" s="1">
        <v>61</v>
      </c>
      <c r="E38" s="1">
        <v>14</v>
      </c>
      <c r="F38" s="1">
        <v>11</v>
      </c>
      <c r="G38" s="1" t="s">
        <v>145</v>
      </c>
      <c r="H38" s="16" t="s">
        <v>68</v>
      </c>
      <c r="I38" s="1" t="s">
        <v>16</v>
      </c>
      <c r="J38" s="1" t="s">
        <v>41</v>
      </c>
      <c r="K38" s="19">
        <f ca="1">COUNTIFS(Liste_bl[Link Anchor],Liste_bl[[#This Row],[Link Anchor]],Liste_bl[ESTCACHE],FALSE)/COUNTIF(Liste_bl[ESTCACHE],FALSE)</f>
        <v>0</v>
      </c>
      <c r="L38" s="1" t="s">
        <v>13</v>
      </c>
      <c r="N38" s="2">
        <v>42910.124293981484</v>
      </c>
      <c r="O38" s="1" t="s">
        <v>69</v>
      </c>
    </row>
    <row r="39" spans="1:15" hidden="1" x14ac:dyDescent="0.25">
      <c r="A39" t="str">
        <f>IFERROR(VLOOKUP(Liste_bl[[#This Row],[DOMAINE]],desaveu[DOMAINE],1,FALSE),"pas trouvé")</f>
        <v>pas trouvé</v>
      </c>
      <c r="B3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www.macig.de</v>
      </c>
      <c r="C39" t="b">
        <f ca="1">ESTCACHE(Liste_bl[[#This Row],[ESTCACHE]],1)</f>
        <v>1</v>
      </c>
      <c r="D39" s="1">
        <v>22</v>
      </c>
      <c r="E39" s="1">
        <v>14</v>
      </c>
      <c r="F39" s="1">
        <v>12</v>
      </c>
      <c r="G39" s="1" t="s">
        <v>145</v>
      </c>
      <c r="H39" s="17" t="s">
        <v>72</v>
      </c>
      <c r="I39" s="1" t="s">
        <v>16</v>
      </c>
      <c r="J39" s="1" t="s">
        <v>46</v>
      </c>
      <c r="K39" s="19">
        <f ca="1">COUNTIFS(Liste_bl[Link Anchor],Liste_bl[[#This Row],[Link Anchor]],Liste_bl[ESTCACHE],FALSE)/COUNTIF(Liste_bl[ESTCACHE],FALSE)</f>
        <v>0</v>
      </c>
      <c r="L39" s="1" t="s">
        <v>13</v>
      </c>
      <c r="M39" s="1" t="s">
        <v>14</v>
      </c>
      <c r="N39" s="2">
        <v>43215.424409722225</v>
      </c>
      <c r="O39" s="1" t="s">
        <v>73</v>
      </c>
    </row>
    <row r="40" spans="1:15" hidden="1" x14ac:dyDescent="0.25">
      <c r="A40" t="str">
        <f>IFERROR(VLOOKUP(Liste_bl[[#This Row],[DOMAINE]],desaveu[DOMAINE],1,FALSE),"pas trouvé")</f>
        <v>pas trouvé</v>
      </c>
      <c r="B4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app.ridealongwithmrf.com</v>
      </c>
      <c r="C40" t="b">
        <f ca="1">ESTCACHE(Liste_bl[[#This Row],[ESTCACHE]],1)</f>
        <v>1</v>
      </c>
      <c r="D40" s="1">
        <v>22</v>
      </c>
      <c r="E40" s="1">
        <v>13</v>
      </c>
      <c r="F40" s="1">
        <v>11</v>
      </c>
      <c r="G40" s="1" t="s">
        <v>145</v>
      </c>
      <c r="H40" s="16" t="s">
        <v>76</v>
      </c>
      <c r="I40" s="1" t="s">
        <v>16</v>
      </c>
      <c r="J40" s="1" t="s">
        <v>46</v>
      </c>
      <c r="K40" s="19">
        <f ca="1">COUNTIFS(Liste_bl[Link Anchor],Liste_bl[[#This Row],[Link Anchor]],Liste_bl[ESTCACHE],FALSE)/COUNTIF(Liste_bl[ESTCACHE],FALSE)</f>
        <v>0</v>
      </c>
      <c r="L40" s="1" t="s">
        <v>13</v>
      </c>
      <c r="N40" s="2">
        <v>43214.667488425926</v>
      </c>
      <c r="O40" s="1" t="s">
        <v>20</v>
      </c>
    </row>
    <row r="41" spans="1:15" hidden="1" x14ac:dyDescent="0.25">
      <c r="A41" t="str">
        <f>IFERROR(VLOOKUP(Liste_bl[[#This Row],[DOMAINE]],desaveu[DOMAINE],1,FALSE),"pas trouvé")</f>
        <v>pas trouvé</v>
      </c>
      <c r="B4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www.weightlossbuddy.com</v>
      </c>
      <c r="C41" t="b">
        <f ca="1">ESTCACHE(Liste_bl[[#This Row],[ESTCACHE]],1)</f>
        <v>1</v>
      </c>
      <c r="D41" s="1">
        <v>34</v>
      </c>
      <c r="E41" s="1">
        <v>13</v>
      </c>
      <c r="F41" s="1">
        <v>10</v>
      </c>
      <c r="G41" s="1" t="s">
        <v>145</v>
      </c>
      <c r="H41" s="16" t="s">
        <v>77</v>
      </c>
      <c r="I41" s="1" t="s">
        <v>16</v>
      </c>
      <c r="J41" s="1" t="s">
        <v>16</v>
      </c>
      <c r="K41" s="19">
        <f ca="1">COUNTIFS(Liste_bl[Link Anchor],Liste_bl[[#This Row],[Link Anchor]],Liste_bl[ESTCACHE],FALSE)/COUNTIF(Liste_bl[ESTCACHE],FALSE)</f>
        <v>0</v>
      </c>
      <c r="L41" s="1" t="s">
        <v>13</v>
      </c>
      <c r="M41" s="1" t="s">
        <v>14</v>
      </c>
      <c r="N41" s="2">
        <v>42863.905798611115</v>
      </c>
      <c r="O41" s="1" t="s">
        <v>20</v>
      </c>
    </row>
    <row r="42" spans="1:15" hidden="1" x14ac:dyDescent="0.25">
      <c r="A42" t="str">
        <f>IFERROR(VLOOKUP(Liste_bl[[#This Row],[DOMAINE]],desaveu[DOMAINE],1,FALSE),"pas trouvé")</f>
        <v>pas trouvé</v>
      </c>
      <c r="B4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www.avaliving.com</v>
      </c>
      <c r="C42" t="b">
        <f ca="1">ESTCACHE(Liste_bl[[#This Row],[ESTCACHE]],1)</f>
        <v>1</v>
      </c>
      <c r="D42" s="1">
        <v>45</v>
      </c>
      <c r="E42" s="1">
        <v>16</v>
      </c>
      <c r="F42" s="1">
        <v>35</v>
      </c>
      <c r="G42" s="1" t="s">
        <v>145</v>
      </c>
      <c r="H42" s="16" t="s">
        <v>61</v>
      </c>
      <c r="I42" s="1" t="s">
        <v>11</v>
      </c>
      <c r="J42" s="8" t="s">
        <v>36</v>
      </c>
      <c r="K42" s="19">
        <f ca="1">COUNTIFS(Liste_bl[Link Anchor],Liste_bl[[#This Row],[Link Anchor]],Liste_bl[ESTCACHE],FALSE)/COUNTIF(Liste_bl[ESTCACHE],FALSE)</f>
        <v>0</v>
      </c>
      <c r="L42" s="1" t="s">
        <v>13</v>
      </c>
      <c r="M42" s="1" t="s">
        <v>14</v>
      </c>
      <c r="N42" s="2">
        <v>42883.154305555552</v>
      </c>
      <c r="O42" s="1" t="s">
        <v>20</v>
      </c>
    </row>
    <row r="43" spans="1:15" hidden="1" x14ac:dyDescent="0.25">
      <c r="A43" t="str">
        <f>IFERROR(VLOOKUP(Liste_bl[[#This Row],[DOMAINE]],desaveu[DOMAINE],1,FALSE),"pas trouvé")</f>
        <v>pas trouvé</v>
      </c>
      <c r="B4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www.lametropole.com</v>
      </c>
      <c r="C43" t="b">
        <f ca="1">ESTCACHE(Liste_bl[[#This Row],[ESTCACHE]],1)</f>
        <v>1</v>
      </c>
      <c r="D43" s="1">
        <v>53</v>
      </c>
      <c r="E43" s="1">
        <v>13</v>
      </c>
      <c r="F43" s="1">
        <v>10</v>
      </c>
      <c r="G43" s="1" t="s">
        <v>145</v>
      </c>
      <c r="H43" s="16" t="s">
        <v>78</v>
      </c>
      <c r="I43" s="1" t="s">
        <v>16</v>
      </c>
      <c r="J43" s="1" t="s">
        <v>16</v>
      </c>
      <c r="K43" s="19">
        <f ca="1">COUNTIFS(Liste_bl[Link Anchor],Liste_bl[[#This Row],[Link Anchor]],Liste_bl[ESTCACHE],FALSE)/COUNTIF(Liste_bl[ESTCACHE],FALSE)</f>
        <v>0</v>
      </c>
      <c r="L43" s="1" t="s">
        <v>13</v>
      </c>
      <c r="M43" s="1" t="s">
        <v>14</v>
      </c>
      <c r="N43" s="2">
        <v>42874.645254629628</v>
      </c>
      <c r="O43" s="1" t="s">
        <v>20</v>
      </c>
    </row>
    <row r="44" spans="1:15" hidden="1" x14ac:dyDescent="0.25">
      <c r="A44" t="str">
        <f>IFERROR(VLOOKUP(Liste_bl[[#This Row],[DOMAINE]],desaveu[DOMAINE],1,FALSE),"pas trouvé")</f>
        <v>pas trouvé</v>
      </c>
      <c r="B4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www.movethecrowd.me</v>
      </c>
      <c r="C44" t="b">
        <f ca="1">ESTCACHE(Liste_bl[[#This Row],[ESTCACHE]],1)</f>
        <v>1</v>
      </c>
      <c r="D44" s="1">
        <v>27</v>
      </c>
      <c r="E44" s="1">
        <v>12</v>
      </c>
      <c r="F44" s="1">
        <v>11</v>
      </c>
      <c r="G44" s="1" t="s">
        <v>145</v>
      </c>
      <c r="H44" s="16" t="s">
        <v>81</v>
      </c>
      <c r="I44" s="1" t="s">
        <v>16</v>
      </c>
      <c r="J44" s="1" t="s">
        <v>16</v>
      </c>
      <c r="K44" s="19">
        <f ca="1">COUNTIFS(Liste_bl[Link Anchor],Liste_bl[[#This Row],[Link Anchor]],Liste_bl[ESTCACHE],FALSE)/COUNTIF(Liste_bl[ESTCACHE],FALSE)</f>
        <v>0</v>
      </c>
      <c r="L44" s="1" t="s">
        <v>13</v>
      </c>
      <c r="N44" s="2">
        <v>43204.37226851852</v>
      </c>
      <c r="O44" s="1" t="s">
        <v>20</v>
      </c>
    </row>
    <row r="45" spans="1:15" x14ac:dyDescent="0.25">
      <c r="A45" t="str">
        <f>IFERROR(VLOOKUP(Liste_bl[[#This Row],[DOMAINE]],desaveu[DOMAINE],1,FALSE),"pas trouvé")</f>
        <v>pas trouvé</v>
      </c>
      <c r="B4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www.batitel.com</v>
      </c>
      <c r="C45" t="b">
        <f ca="1">ESTCACHE(Liste_bl[[#This Row],[ESTCACHE]],1)</f>
        <v>0</v>
      </c>
      <c r="D45" s="1">
        <v>26</v>
      </c>
      <c r="E45" s="1">
        <v>15</v>
      </c>
      <c r="F45" s="1">
        <v>0</v>
      </c>
      <c r="H45" s="16" t="s">
        <v>64</v>
      </c>
      <c r="I45" s="4" t="s">
        <v>159</v>
      </c>
      <c r="J45" s="8" t="s">
        <v>161</v>
      </c>
      <c r="K45" s="19">
        <f ca="1">COUNTIFS(Liste_bl[Link Anchor],Liste_bl[[#This Row],[Link Anchor]],Liste_bl[ESTCACHE],FALSE)/COUNTIF(Liste_bl[ESTCACHE],FALSE)</f>
        <v>0.22222222222222221</v>
      </c>
      <c r="L45" s="1" t="s">
        <v>13</v>
      </c>
      <c r="N45" s="2">
        <v>43209.65420138889</v>
      </c>
      <c r="O45" s="1" t="s">
        <v>15</v>
      </c>
    </row>
    <row r="46" spans="1:15" hidden="1" x14ac:dyDescent="0.25">
      <c r="A46" t="str">
        <f>IFERROR(VLOOKUP(Liste_bl[[#This Row],[DOMAINE]],desaveu[DOMAINE],1,FALSE),"pas trouvé")</f>
        <v>pas trouvé</v>
      </c>
      <c r="B4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www.hbma.org</v>
      </c>
      <c r="C46" t="b">
        <f ca="1">ESTCACHE(Liste_bl[[#This Row],[ESTCACHE]],1)</f>
        <v>1</v>
      </c>
      <c r="D46" s="1">
        <v>66</v>
      </c>
      <c r="E46" s="1">
        <v>12</v>
      </c>
      <c r="F46" s="1">
        <v>2</v>
      </c>
      <c r="G46" s="1" t="s">
        <v>145</v>
      </c>
      <c r="H46" s="16" t="s">
        <v>83</v>
      </c>
      <c r="I46" s="1" t="s">
        <v>16</v>
      </c>
      <c r="J46" s="1" t="s">
        <v>46</v>
      </c>
      <c r="K46" s="19">
        <f ca="1">COUNTIFS(Liste_bl[Link Anchor],Liste_bl[[#This Row],[Link Anchor]],Liste_bl[ESTCACHE],FALSE)/COUNTIF(Liste_bl[ESTCACHE],FALSE)</f>
        <v>0</v>
      </c>
      <c r="L46" s="1" t="s">
        <v>13</v>
      </c>
      <c r="M46" s="1" t="s">
        <v>14</v>
      </c>
      <c r="N46" s="2">
        <v>42858.049317129633</v>
      </c>
      <c r="O46" s="1" t="s">
        <v>20</v>
      </c>
    </row>
    <row r="47" spans="1:15" hidden="1" x14ac:dyDescent="0.25">
      <c r="A47" t="str">
        <f>IFERROR(VLOOKUP(Liste_bl[[#This Row],[DOMAINE]],desaveu[DOMAINE],1,FALSE),"pas trouvé")</f>
        <v>pas trouvé</v>
      </c>
      <c r="B4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disneybreak.co.uk</v>
      </c>
      <c r="C47" t="b">
        <f ca="1">ESTCACHE(Liste_bl[[#This Row],[ESTCACHE]],1)</f>
        <v>1</v>
      </c>
      <c r="D47" s="1">
        <v>3</v>
      </c>
      <c r="E47" s="1">
        <v>11</v>
      </c>
      <c r="F47" s="1">
        <v>12</v>
      </c>
      <c r="G47" s="1" t="s">
        <v>145</v>
      </c>
      <c r="H47" s="16" t="s">
        <v>85</v>
      </c>
      <c r="I47" s="1" t="s">
        <v>16</v>
      </c>
      <c r="J47" s="1" t="s">
        <v>46</v>
      </c>
      <c r="K47" s="19">
        <f ca="1">COUNTIFS(Liste_bl[Link Anchor],Liste_bl[[#This Row],[Link Anchor]],Liste_bl[ESTCACHE],FALSE)/COUNTIF(Liste_bl[ESTCACHE],FALSE)</f>
        <v>0</v>
      </c>
      <c r="L47" s="1" t="s">
        <v>19</v>
      </c>
      <c r="M47" s="1" t="s">
        <v>86</v>
      </c>
      <c r="N47" s="2">
        <v>42868.410937499997</v>
      </c>
      <c r="O47" s="1" t="s">
        <v>20</v>
      </c>
    </row>
    <row r="48" spans="1:15" hidden="1" x14ac:dyDescent="0.25">
      <c r="A48" t="str">
        <f>IFERROR(VLOOKUP(Liste_bl[[#This Row],[DOMAINE]],desaveu[DOMAINE],1,FALSE),"pas trouvé")</f>
        <v>pas trouvé</v>
      </c>
      <c r="B4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www.projectlibre.com</v>
      </c>
      <c r="C48" t="b">
        <f ca="1">ESTCACHE(Liste_bl[[#This Row],[ESTCACHE]],1)</f>
        <v>1</v>
      </c>
      <c r="D48" s="1">
        <v>54</v>
      </c>
      <c r="E48" s="1">
        <v>10</v>
      </c>
      <c r="F48" s="1">
        <v>2</v>
      </c>
      <c r="G48" s="1" t="s">
        <v>145</v>
      </c>
      <c r="H48" s="16" t="s">
        <v>87</v>
      </c>
      <c r="I48" s="1" t="s">
        <v>16</v>
      </c>
      <c r="J48" s="1" t="s">
        <v>41</v>
      </c>
      <c r="K48" s="19">
        <f ca="1">COUNTIFS(Liste_bl[Link Anchor],Liste_bl[[#This Row],[Link Anchor]],Liste_bl[ESTCACHE],FALSE)/COUNTIF(Liste_bl[ESTCACHE],FALSE)</f>
        <v>0</v>
      </c>
      <c r="L48" s="1" t="s">
        <v>13</v>
      </c>
      <c r="M48" s="1" t="s">
        <v>14</v>
      </c>
      <c r="N48" s="2">
        <v>42858.472881944443</v>
      </c>
      <c r="O48" s="1" t="s">
        <v>20</v>
      </c>
    </row>
    <row r="49" spans="1:15" hidden="1" x14ac:dyDescent="0.25">
      <c r="A49" t="str">
        <f>IFERROR(VLOOKUP(Liste_bl[[#This Row],[DOMAINE]],desaveu[DOMAINE],1,FALSE),"pas trouvé")</f>
        <v>pas trouvé</v>
      </c>
      <c r="B4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www.cretetravel.com</v>
      </c>
      <c r="C49" t="b">
        <f ca="1">ESTCACHE(Liste_bl[[#This Row],[ESTCACHE]],1)</f>
        <v>1</v>
      </c>
      <c r="D49" s="1">
        <v>48</v>
      </c>
      <c r="E49" s="1">
        <v>10</v>
      </c>
      <c r="F49" s="1">
        <v>11</v>
      </c>
      <c r="G49" s="1" t="s">
        <v>145</v>
      </c>
      <c r="H49" s="16" t="s">
        <v>88</v>
      </c>
      <c r="I49" s="1" t="s">
        <v>16</v>
      </c>
      <c r="J49" s="1" t="s">
        <v>46</v>
      </c>
      <c r="K49" s="19">
        <f ca="1">COUNTIFS(Liste_bl[Link Anchor],Liste_bl[[#This Row],[Link Anchor]],Liste_bl[ESTCACHE],FALSE)/COUNTIF(Liste_bl[ESTCACHE],FALSE)</f>
        <v>0</v>
      </c>
      <c r="L49" s="1" t="s">
        <v>13</v>
      </c>
      <c r="M49" s="1" t="s">
        <v>14</v>
      </c>
      <c r="N49" s="2">
        <v>42860.432476851849</v>
      </c>
      <c r="O49" s="1" t="s">
        <v>20</v>
      </c>
    </row>
    <row r="50" spans="1:15" x14ac:dyDescent="0.25">
      <c r="A50" t="str">
        <f>IFERROR(VLOOKUP(Liste_bl[[#This Row],[DOMAINE]],desaveu[DOMAINE],1,FALSE),"pas trouvé")</f>
        <v>pas trouvé</v>
      </c>
      <c r="B5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www.lozzoo.com</v>
      </c>
      <c r="C50" t="b">
        <f ca="1">ESTCACHE(Liste_bl[[#This Row],[ESTCACHE]],1)</f>
        <v>0</v>
      </c>
      <c r="D50" s="1">
        <v>90</v>
      </c>
      <c r="E50" s="1">
        <v>14</v>
      </c>
      <c r="F50" s="1">
        <v>1</v>
      </c>
      <c r="H50" s="17" t="s">
        <v>165</v>
      </c>
      <c r="I50" s="4" t="s">
        <v>159</v>
      </c>
      <c r="J50" s="8" t="s">
        <v>70</v>
      </c>
      <c r="K50" s="19">
        <f ca="1">COUNTIFS(Liste_bl[Link Anchor],Liste_bl[[#This Row],[Link Anchor]],Liste_bl[ESTCACHE],FALSE)/COUNTIF(Liste_bl[ESTCACHE],FALSE)</f>
        <v>0.1111111111111111</v>
      </c>
      <c r="L50" s="1" t="s">
        <v>71</v>
      </c>
      <c r="N50" s="2">
        <v>43240.696250000001</v>
      </c>
      <c r="O50" s="1" t="s">
        <v>15</v>
      </c>
    </row>
    <row r="51" spans="1:15" hidden="1" x14ac:dyDescent="0.25">
      <c r="A51" t="str">
        <f>IFERROR(VLOOKUP(Liste_bl[[#This Row],[DOMAINE]],desaveu[DOMAINE],1,FALSE),"pas trouvé")</f>
        <v>pas trouvé</v>
      </c>
      <c r="B5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www.faithbuilder.co.uk</v>
      </c>
      <c r="C51" t="b">
        <f ca="1">ESTCACHE(Liste_bl[[#This Row],[ESTCACHE]],1)</f>
        <v>1</v>
      </c>
      <c r="D51" s="1">
        <v>1</v>
      </c>
      <c r="E51" s="1">
        <v>9</v>
      </c>
      <c r="F51" s="1">
        <v>11</v>
      </c>
      <c r="G51" s="1" t="s">
        <v>145</v>
      </c>
      <c r="H51" s="16" t="s">
        <v>89</v>
      </c>
      <c r="I51" s="1" t="s">
        <v>16</v>
      </c>
      <c r="J51" s="1" t="s">
        <v>41</v>
      </c>
      <c r="K51" s="19">
        <f ca="1">COUNTIFS(Liste_bl[Link Anchor],Liste_bl[[#This Row],[Link Anchor]],Liste_bl[ESTCACHE],FALSE)/COUNTIF(Liste_bl[ESTCACHE],FALSE)</f>
        <v>0</v>
      </c>
      <c r="L51" s="1" t="s">
        <v>13</v>
      </c>
      <c r="M51" s="1" t="s">
        <v>21</v>
      </c>
      <c r="N51" s="2">
        <v>42860.202719907407</v>
      </c>
    </row>
    <row r="52" spans="1:15" x14ac:dyDescent="0.25">
      <c r="A52" t="str">
        <f>IFERROR(VLOOKUP(Liste_bl[[#This Row],[DOMAINE]],desaveu[DOMAINE],1,FALSE),"pas trouvé")</f>
        <v>pas trouvé</v>
      </c>
      <c r="B5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www.annuaire-renovation.fr</v>
      </c>
      <c r="C52" t="b">
        <f ca="1">ESTCACHE(Liste_bl[[#This Row],[ESTCACHE]],1)</f>
        <v>0</v>
      </c>
      <c r="D52" s="1">
        <v>0</v>
      </c>
      <c r="E52" s="1">
        <v>13</v>
      </c>
      <c r="F52" s="1">
        <v>7</v>
      </c>
      <c r="H52" s="16" t="s">
        <v>74</v>
      </c>
      <c r="I52" s="4" t="s">
        <v>159</v>
      </c>
      <c r="J52" s="8" t="s">
        <v>12</v>
      </c>
      <c r="K52" s="19">
        <f ca="1">COUNTIFS(Liste_bl[Link Anchor],Liste_bl[[#This Row],[Link Anchor]],Liste_bl[ESTCACHE],FALSE)/COUNTIF(Liste_bl[ESTCACHE],FALSE)</f>
        <v>0.33333333333333331</v>
      </c>
      <c r="L52" s="1" t="s">
        <v>13</v>
      </c>
      <c r="N52" s="2">
        <v>42992.883969907409</v>
      </c>
      <c r="O52" s="1" t="s">
        <v>15</v>
      </c>
    </row>
    <row r="53" spans="1:15" hidden="1" x14ac:dyDescent="0.25">
      <c r="A53" t="str">
        <f>IFERROR(VLOOKUP(Liste_bl[[#This Row],[DOMAINE]],desaveu[DOMAINE],1,FALSE),"pas trouvé")</f>
        <v>pas trouvé</v>
      </c>
      <c r="B5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www.pop-rock.com</v>
      </c>
      <c r="C53" t="b">
        <f ca="1">ESTCACHE(Liste_bl[[#This Row],[ESTCACHE]],1)</f>
        <v>1</v>
      </c>
      <c r="D53" s="1">
        <v>20</v>
      </c>
      <c r="E53" s="1">
        <v>13</v>
      </c>
      <c r="F53" s="1">
        <v>5</v>
      </c>
      <c r="G53" s="1" t="s">
        <v>145</v>
      </c>
      <c r="H53" s="16" t="s">
        <v>75</v>
      </c>
      <c r="I53" s="1" t="s">
        <v>11</v>
      </c>
      <c r="J53" s="8" t="s">
        <v>36</v>
      </c>
      <c r="K53" s="19">
        <f ca="1">COUNTIFS(Liste_bl[Link Anchor],Liste_bl[[#This Row],[Link Anchor]],Liste_bl[ESTCACHE],FALSE)/COUNTIF(Liste_bl[ESTCACHE],FALSE)</f>
        <v>0</v>
      </c>
      <c r="L53" s="1" t="s">
        <v>13</v>
      </c>
      <c r="N53" s="2">
        <v>42882.555324074077</v>
      </c>
      <c r="O53" s="1" t="s">
        <v>20</v>
      </c>
    </row>
    <row r="54" spans="1:15" x14ac:dyDescent="0.25">
      <c r="A54" t="str">
        <f>IFERROR(VLOOKUP(Liste_bl[[#This Row],[DOMAINE]],desaveu[DOMAINE],1,FALSE),"pas trouvé")</f>
        <v>pas trouvé</v>
      </c>
      <c r="B5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leregain.fr</v>
      </c>
      <c r="C54" t="b">
        <f ca="1">ESTCACHE(Liste_bl[[#This Row],[ESTCACHE]],1)</f>
        <v>0</v>
      </c>
      <c r="D54" s="1">
        <v>43</v>
      </c>
      <c r="E54" s="1">
        <v>13</v>
      </c>
      <c r="F54" s="1">
        <v>0</v>
      </c>
      <c r="H54" s="17" t="s">
        <v>163</v>
      </c>
      <c r="I54" s="4" t="s">
        <v>159</v>
      </c>
      <c r="J54" s="15" t="s">
        <v>162</v>
      </c>
      <c r="K54" s="19">
        <f ca="1">COUNTIFS(Liste_bl[Link Anchor],Liste_bl[[#This Row],[Link Anchor]],Liste_bl[ESTCACHE],FALSE)/COUNTIF(Liste_bl[ESTCACHE],FALSE)</f>
        <v>0.1111111111111111</v>
      </c>
      <c r="L54" s="1" t="s">
        <v>19</v>
      </c>
      <c r="N54" s="2">
        <v>43209.939444444448</v>
      </c>
      <c r="O54" s="1" t="s">
        <v>15</v>
      </c>
    </row>
    <row r="55" spans="1:15" hidden="1" x14ac:dyDescent="0.25">
      <c r="A55" t="str">
        <f>IFERROR(VLOOKUP(Liste_bl[[#This Row],[DOMAINE]],desaveu[DOMAINE],1,FALSE),"pas trouvé")</f>
        <v>pas trouvé</v>
      </c>
      <c r="B5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www.50connect.co.uk</v>
      </c>
      <c r="C55" t="b">
        <f ca="1">ESTCACHE(Liste_bl[[#This Row],[ESTCACHE]],1)</f>
        <v>1</v>
      </c>
      <c r="D55" s="1">
        <v>53</v>
      </c>
      <c r="E55" s="1">
        <v>9</v>
      </c>
      <c r="F55" s="1">
        <v>11</v>
      </c>
      <c r="G55" s="1" t="s">
        <v>145</v>
      </c>
      <c r="H55" s="16" t="s">
        <v>90</v>
      </c>
      <c r="I55" s="1" t="s">
        <v>16</v>
      </c>
      <c r="J55" s="1" t="s">
        <v>16</v>
      </c>
      <c r="K55" s="19">
        <f ca="1">COUNTIFS(Liste_bl[Link Anchor],Liste_bl[[#This Row],[Link Anchor]],Liste_bl[ESTCACHE],FALSE)/COUNTIF(Liste_bl[ESTCACHE],FALSE)</f>
        <v>0</v>
      </c>
      <c r="L55" s="1" t="s">
        <v>13</v>
      </c>
      <c r="M55" s="1" t="s">
        <v>14</v>
      </c>
      <c r="N55" s="2">
        <v>42862.783761574072</v>
      </c>
      <c r="O55" s="1" t="s">
        <v>20</v>
      </c>
    </row>
    <row r="56" spans="1:15" hidden="1" x14ac:dyDescent="0.25">
      <c r="A56" t="str">
        <f>IFERROR(VLOOKUP(Liste_bl[[#This Row],[DOMAINE]],desaveu[DOMAINE],1,FALSE),"pas trouvé")</f>
        <v>pas trouvé</v>
      </c>
      <c r="B5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dailyenmoveme.com</v>
      </c>
      <c r="C56" t="b">
        <f ca="1">ESTCACHE(Liste_bl[[#This Row],[ESTCACHE]],1)</f>
        <v>1</v>
      </c>
      <c r="D56" s="1">
        <v>41</v>
      </c>
      <c r="E56" s="1">
        <v>9</v>
      </c>
      <c r="F56" s="1">
        <v>0</v>
      </c>
      <c r="G56" s="1" t="s">
        <v>145</v>
      </c>
      <c r="H56" s="16" t="s">
        <v>91</v>
      </c>
      <c r="I56" s="1" t="s">
        <v>16</v>
      </c>
      <c r="J56" s="1" t="s">
        <v>16</v>
      </c>
      <c r="K56" s="19">
        <f ca="1">COUNTIFS(Liste_bl[Link Anchor],Liste_bl[[#This Row],[Link Anchor]],Liste_bl[ESTCACHE],FALSE)/COUNTIF(Liste_bl[ESTCACHE],FALSE)</f>
        <v>0</v>
      </c>
      <c r="L56" s="1" t="s">
        <v>13</v>
      </c>
      <c r="M56" s="1" t="s">
        <v>14</v>
      </c>
      <c r="N56" s="2">
        <v>42868.353865740741</v>
      </c>
      <c r="O56" s="1" t="s">
        <v>20</v>
      </c>
    </row>
    <row r="57" spans="1:15" hidden="1" x14ac:dyDescent="0.25">
      <c r="A57" t="str">
        <f>IFERROR(VLOOKUP(Liste_bl[[#This Row],[DOMAINE]],desaveu[DOMAINE],1,FALSE),"pas trouvé")</f>
        <v>pas trouvé</v>
      </c>
      <c r="B5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www.holisticlocal.com</v>
      </c>
      <c r="C57" t="b">
        <f ca="1">ESTCACHE(Liste_bl[[#This Row],[ESTCACHE]],1)</f>
        <v>1</v>
      </c>
      <c r="D57" s="1">
        <v>34</v>
      </c>
      <c r="E57" s="1">
        <v>8</v>
      </c>
      <c r="F57" s="1">
        <v>0</v>
      </c>
      <c r="G57" s="1" t="s">
        <v>145</v>
      </c>
      <c r="H57" s="16" t="s">
        <v>92</v>
      </c>
      <c r="I57" s="1" t="s">
        <v>16</v>
      </c>
      <c r="J57" s="1" t="s">
        <v>46</v>
      </c>
      <c r="K57" s="19">
        <f ca="1">COUNTIFS(Liste_bl[Link Anchor],Liste_bl[[#This Row],[Link Anchor]],Liste_bl[ESTCACHE],FALSE)/COUNTIF(Liste_bl[ESTCACHE],FALSE)</f>
        <v>0</v>
      </c>
      <c r="L57" s="1" t="s">
        <v>13</v>
      </c>
      <c r="M57" s="1" t="s">
        <v>21</v>
      </c>
      <c r="N57" s="2">
        <v>42888.644629629627</v>
      </c>
      <c r="O57" s="1" t="s">
        <v>20</v>
      </c>
    </row>
    <row r="58" spans="1:15" x14ac:dyDescent="0.25">
      <c r="A58" t="str">
        <f>IFERROR(VLOOKUP(Liste_bl[[#This Row],[DOMAINE]],desaveu[DOMAINE],1,FALSE),"pas trouvé")</f>
        <v>fr.mappy.com</v>
      </c>
      <c r="B5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fr.mappy.com</v>
      </c>
      <c r="C58" t="b">
        <f ca="1">ESTCACHE(Liste_bl[[#This Row],[ESTCACHE]],1)</f>
        <v>0</v>
      </c>
      <c r="D58" s="1">
        <v>88</v>
      </c>
      <c r="E58" s="1">
        <v>12</v>
      </c>
      <c r="F58" s="1">
        <v>0</v>
      </c>
      <c r="H58" s="17" t="s">
        <v>79</v>
      </c>
      <c r="I58" s="4" t="s">
        <v>159</v>
      </c>
      <c r="J58" s="8" t="s">
        <v>80</v>
      </c>
      <c r="K58" s="19">
        <f ca="1">COUNTIFS(Liste_bl[Link Anchor],Liste_bl[[#This Row],[Link Anchor]],Liste_bl[ESTCACHE],FALSE)/COUNTIF(Liste_bl[ESTCACHE],FALSE)</f>
        <v>0.1111111111111111</v>
      </c>
      <c r="L58" s="1" t="s">
        <v>13</v>
      </c>
      <c r="N58" s="2">
        <v>42915.325104166666</v>
      </c>
      <c r="O58" s="1" t="s">
        <v>15</v>
      </c>
    </row>
    <row r="59" spans="1:15" hidden="1" x14ac:dyDescent="0.25">
      <c r="A59" t="str">
        <f>IFERROR(VLOOKUP(Liste_bl[[#This Row],[DOMAINE]],desaveu[DOMAINE],1,FALSE),"pas trouvé")</f>
        <v>pas trouvé</v>
      </c>
      <c r="B5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novotech.com</v>
      </c>
      <c r="C59" t="b">
        <f ca="1">ESTCACHE(Liste_bl[[#This Row],[ESTCACHE]],1)</f>
        <v>1</v>
      </c>
      <c r="D59" s="1">
        <v>31</v>
      </c>
      <c r="E59" s="1">
        <v>8</v>
      </c>
      <c r="F59" s="1">
        <v>10</v>
      </c>
      <c r="G59" s="1" t="s">
        <v>145</v>
      </c>
      <c r="H59" s="16" t="s">
        <v>94</v>
      </c>
      <c r="I59" s="1" t="s">
        <v>16</v>
      </c>
      <c r="J59" s="1" t="s">
        <v>41</v>
      </c>
      <c r="K59" s="19">
        <f ca="1">COUNTIFS(Liste_bl[Link Anchor],Liste_bl[[#This Row],[Link Anchor]],Liste_bl[ESTCACHE],FALSE)/COUNTIF(Liste_bl[ESTCACHE],FALSE)</f>
        <v>0</v>
      </c>
      <c r="L59" s="1" t="s">
        <v>13</v>
      </c>
      <c r="M59" s="1" t="s">
        <v>14</v>
      </c>
      <c r="N59" s="2">
        <v>42860.846238425926</v>
      </c>
    </row>
    <row r="60" spans="1:15" x14ac:dyDescent="0.25">
      <c r="A60" t="str">
        <f>IFERROR(VLOOKUP(Liste_bl[[#This Row],[DOMAINE]],desaveu[DOMAINE],1,FALSE),"pas trouvé")</f>
        <v>pas trouvé</v>
      </c>
      <c r="B6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www.webokase.fr</v>
      </c>
      <c r="C60" t="b">
        <f ca="1">ESTCACHE(Liste_bl[[#This Row],[ESTCACHE]],1)</f>
        <v>0</v>
      </c>
      <c r="D60" s="1">
        <v>41</v>
      </c>
      <c r="E60" s="1">
        <v>12</v>
      </c>
      <c r="F60" s="1">
        <v>0</v>
      </c>
      <c r="H60" s="17" t="s">
        <v>82</v>
      </c>
      <c r="I60" s="4" t="s">
        <v>159</v>
      </c>
      <c r="J60" s="8" t="s">
        <v>12</v>
      </c>
      <c r="K60" s="19">
        <f ca="1">COUNTIFS(Liste_bl[Link Anchor],Liste_bl[[#This Row],[Link Anchor]],Liste_bl[ESTCACHE],FALSE)/COUNTIF(Liste_bl[ESTCACHE],FALSE)</f>
        <v>0.33333333333333331</v>
      </c>
      <c r="L60" s="1" t="s">
        <v>19</v>
      </c>
      <c r="N60" s="2">
        <v>42895.294004629628</v>
      </c>
      <c r="O60" s="1" t="s">
        <v>15</v>
      </c>
    </row>
    <row r="61" spans="1:15" hidden="1" x14ac:dyDescent="0.25">
      <c r="A61" t="str">
        <f>IFERROR(VLOOKUP(Liste_bl[[#This Row],[DOMAINE]],desaveu[DOMAINE],1,FALSE),"pas trouvé")</f>
        <v>pas trouvé</v>
      </c>
      <c r="B6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froggodgames.com</v>
      </c>
      <c r="C61" t="b">
        <f ca="1">ESTCACHE(Liste_bl[[#This Row],[ESTCACHE]],1)</f>
        <v>1</v>
      </c>
      <c r="D61" s="1">
        <v>33</v>
      </c>
      <c r="E61" s="1">
        <v>8</v>
      </c>
      <c r="F61" s="1">
        <v>0</v>
      </c>
      <c r="G61" s="1" t="s">
        <v>145</v>
      </c>
      <c r="H61" s="16" t="s">
        <v>95</v>
      </c>
      <c r="I61" s="1" t="s">
        <v>16</v>
      </c>
      <c r="J61" s="1" t="s">
        <v>41</v>
      </c>
      <c r="K61" s="19">
        <f ca="1">COUNTIFS(Liste_bl[Link Anchor],Liste_bl[[#This Row],[Link Anchor]],Liste_bl[ESTCACHE],FALSE)/COUNTIF(Liste_bl[ESTCACHE],FALSE)</f>
        <v>0</v>
      </c>
      <c r="L61" s="1" t="s">
        <v>13</v>
      </c>
      <c r="M61" s="1" t="s">
        <v>14</v>
      </c>
      <c r="N61" s="2">
        <v>42854.70584490741</v>
      </c>
      <c r="O61" s="1" t="s">
        <v>20</v>
      </c>
    </row>
    <row r="62" spans="1:15" hidden="1" x14ac:dyDescent="0.25">
      <c r="A62" t="str">
        <f>IFERROR(VLOOKUP(Liste_bl[[#This Row],[DOMAINE]],desaveu[DOMAINE],1,FALSE),"pas trouvé")</f>
        <v>pas trouvé</v>
      </c>
      <c r="B6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mp3league.net</v>
      </c>
      <c r="C62" t="b">
        <f ca="1">ESTCACHE(Liste_bl[[#This Row],[ESTCACHE]],1)</f>
        <v>1</v>
      </c>
      <c r="D62" s="1">
        <v>3</v>
      </c>
      <c r="E62" s="1">
        <v>11</v>
      </c>
      <c r="F62" s="1">
        <v>3</v>
      </c>
      <c r="G62" s="1" t="s">
        <v>145</v>
      </c>
      <c r="H62" s="16" t="s">
        <v>84</v>
      </c>
      <c r="I62" s="1" t="s">
        <v>11</v>
      </c>
      <c r="J62" s="8" t="s">
        <v>36</v>
      </c>
      <c r="K62" s="19">
        <f ca="1">COUNTIFS(Liste_bl[Link Anchor],Liste_bl[[#This Row],[Link Anchor]],Liste_bl[ESTCACHE],FALSE)/COUNTIF(Liste_bl[ESTCACHE],FALSE)</f>
        <v>0</v>
      </c>
      <c r="L62" s="1" t="s">
        <v>13</v>
      </c>
      <c r="M62" s="1" t="s">
        <v>14</v>
      </c>
      <c r="N62" s="2">
        <v>42882.974895833337</v>
      </c>
    </row>
    <row r="63" spans="1:15" hidden="1" x14ac:dyDescent="0.25">
      <c r="A63" t="str">
        <f>IFERROR(VLOOKUP(Liste_bl[[#This Row],[DOMAINE]],desaveu[DOMAINE],1,FALSE),"pas trouvé")</f>
        <v>pas trouvé</v>
      </c>
      <c r="B6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talesofthefroggod.com</v>
      </c>
      <c r="C63" t="b">
        <f ca="1">ESTCACHE(Liste_bl[[#This Row],[ESTCACHE]],1)</f>
        <v>1</v>
      </c>
      <c r="D63" s="1">
        <v>28</v>
      </c>
      <c r="E63" s="1">
        <v>8</v>
      </c>
      <c r="F63" s="1">
        <v>0</v>
      </c>
      <c r="G63" s="1" t="s">
        <v>145</v>
      </c>
      <c r="H63" s="16" t="s">
        <v>96</v>
      </c>
      <c r="I63" s="1" t="s">
        <v>16</v>
      </c>
      <c r="J63" s="1" t="s">
        <v>41</v>
      </c>
      <c r="K63" s="19">
        <f ca="1">COUNTIFS(Liste_bl[Link Anchor],Liste_bl[[#This Row],[Link Anchor]],Liste_bl[ESTCACHE],FALSE)/COUNTIF(Liste_bl[ESTCACHE],FALSE)</f>
        <v>0</v>
      </c>
      <c r="L63" s="1" t="s">
        <v>13</v>
      </c>
      <c r="M63" s="1" t="s">
        <v>14</v>
      </c>
      <c r="N63" s="2">
        <v>42854.719687500001</v>
      </c>
      <c r="O63" s="1" t="s">
        <v>20</v>
      </c>
    </row>
    <row r="64" spans="1:15" hidden="1" x14ac:dyDescent="0.25">
      <c r="A64" t="str">
        <f>IFERROR(VLOOKUP(Liste_bl[[#This Row],[DOMAINE]],desaveu[DOMAINE],1,FALSE),"pas trouvé")</f>
        <v>pas trouvé</v>
      </c>
      <c r="B6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www.chelsey.co.nz</v>
      </c>
      <c r="C64" t="b">
        <f ca="1">ESTCACHE(Liste_bl[[#This Row],[ESTCACHE]],1)</f>
        <v>1</v>
      </c>
      <c r="D64" s="1">
        <v>21</v>
      </c>
      <c r="E64" s="1">
        <v>8</v>
      </c>
      <c r="F64" s="1">
        <v>0</v>
      </c>
      <c r="G64" s="1" t="s">
        <v>145</v>
      </c>
      <c r="H64" s="16" t="s">
        <v>97</v>
      </c>
      <c r="I64" s="1" t="s">
        <v>16</v>
      </c>
      <c r="J64" s="1" t="s">
        <v>46</v>
      </c>
      <c r="K64" s="19">
        <f ca="1">COUNTIFS(Liste_bl[Link Anchor],Liste_bl[[#This Row],[Link Anchor]],Liste_bl[ESTCACHE],FALSE)/COUNTIF(Liste_bl[ESTCACHE],FALSE)</f>
        <v>0</v>
      </c>
      <c r="L64" s="1" t="s">
        <v>13</v>
      </c>
      <c r="N64" s="2">
        <v>42858.789872685185</v>
      </c>
      <c r="O64" s="1" t="s">
        <v>20</v>
      </c>
    </row>
    <row r="65" spans="1:15" hidden="1" x14ac:dyDescent="0.25">
      <c r="A65" t="str">
        <f>IFERROR(VLOOKUP(Liste_bl[[#This Row],[DOMAINE]],desaveu[DOMAINE],1,FALSE),"pas trouvé")</f>
        <v>pas trouvé</v>
      </c>
      <c r="B6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liuprogram.net</v>
      </c>
      <c r="C65" t="b">
        <f ca="1">ESTCACHE(Liste_bl[[#This Row],[ESTCACHE]],1)</f>
        <v>1</v>
      </c>
      <c r="D65" s="1">
        <v>9</v>
      </c>
      <c r="E65" s="1">
        <v>7</v>
      </c>
      <c r="F65" s="1">
        <v>1</v>
      </c>
      <c r="G65" s="1" t="s">
        <v>145</v>
      </c>
      <c r="H65" s="16" t="s">
        <v>99</v>
      </c>
      <c r="I65" s="1" t="s">
        <v>16</v>
      </c>
      <c r="J65" s="1" t="s">
        <v>46</v>
      </c>
      <c r="K65" s="19">
        <f ca="1">COUNTIFS(Liste_bl[Link Anchor],Liste_bl[[#This Row],[Link Anchor]],Liste_bl[ESTCACHE],FALSE)/COUNTIF(Liste_bl[ESTCACHE],FALSE)</f>
        <v>0</v>
      </c>
      <c r="L65" s="1" t="s">
        <v>13</v>
      </c>
      <c r="N65" s="2">
        <v>42859.111215277779</v>
      </c>
    </row>
    <row r="66" spans="1:15" hidden="1" x14ac:dyDescent="0.25">
      <c r="A66" t="str">
        <f>IFERROR(VLOOKUP(Liste_bl[[#This Row],[DOMAINE]],desaveu[DOMAINE],1,FALSE),"pas trouvé")</f>
        <v>pas trouvé</v>
      </c>
      <c r="B6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www.placemaillardville.ca</v>
      </c>
      <c r="C66" t="b">
        <f ca="1">ESTCACHE(Liste_bl[[#This Row],[ESTCACHE]],1)</f>
        <v>1</v>
      </c>
      <c r="D66" s="1">
        <v>23</v>
      </c>
      <c r="E66" s="1">
        <v>7</v>
      </c>
      <c r="F66" s="1">
        <v>10</v>
      </c>
      <c r="G66" s="1" t="s">
        <v>145</v>
      </c>
      <c r="H66" s="16" t="s">
        <v>100</v>
      </c>
      <c r="I66" s="1" t="s">
        <v>16</v>
      </c>
      <c r="J66" s="1" t="s">
        <v>46</v>
      </c>
      <c r="K66" s="19">
        <f ca="1">COUNTIFS(Liste_bl[Link Anchor],Liste_bl[[#This Row],[Link Anchor]],Liste_bl[ESTCACHE],FALSE)/COUNTIF(Liste_bl[ESTCACHE],FALSE)</f>
        <v>0</v>
      </c>
      <c r="L66" s="1" t="s">
        <v>13</v>
      </c>
      <c r="M66" s="1" t="s">
        <v>86</v>
      </c>
      <c r="N66" s="2">
        <v>42859.126087962963</v>
      </c>
    </row>
    <row r="67" spans="1:15" hidden="1" x14ac:dyDescent="0.25">
      <c r="A67" t="str">
        <f>IFERROR(VLOOKUP(Liste_bl[[#This Row],[DOMAINE]],desaveu[DOMAINE],1,FALSE),"pas trouvé")</f>
        <v>pas trouvé</v>
      </c>
      <c r="B6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swisselectronicmusic.ch</v>
      </c>
      <c r="C67" t="b">
        <f ca="1">ESTCACHE(Liste_bl[[#This Row],[ESTCACHE]],1)</f>
        <v>1</v>
      </c>
      <c r="D67" s="1">
        <v>21</v>
      </c>
      <c r="E67" s="1">
        <v>7</v>
      </c>
      <c r="F67" s="1">
        <v>0</v>
      </c>
      <c r="G67" s="1" t="s">
        <v>145</v>
      </c>
      <c r="H67" s="16" t="s">
        <v>101</v>
      </c>
      <c r="I67" s="1" t="s">
        <v>16</v>
      </c>
      <c r="J67" s="1" t="s">
        <v>46</v>
      </c>
      <c r="K67" s="19">
        <f ca="1">COUNTIFS(Liste_bl[Link Anchor],Liste_bl[[#This Row],[Link Anchor]],Liste_bl[ESTCACHE],FALSE)/COUNTIF(Liste_bl[ESTCACHE],FALSE)</f>
        <v>0</v>
      </c>
      <c r="L67" s="1" t="s">
        <v>13</v>
      </c>
      <c r="M67" s="1" t="s">
        <v>14</v>
      </c>
      <c r="N67" s="2">
        <v>42862.606249999997</v>
      </c>
      <c r="O67" s="1" t="s">
        <v>20</v>
      </c>
    </row>
    <row r="68" spans="1:15" hidden="1" x14ac:dyDescent="0.25">
      <c r="A68" t="str">
        <f>IFERROR(VLOOKUP(Liste_bl[[#This Row],[DOMAINE]],desaveu[DOMAINE],1,FALSE),"pas trouvé")</f>
        <v>pas trouvé</v>
      </c>
      <c r="B6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www.mihilaradio.com</v>
      </c>
      <c r="C68" t="b">
        <f ca="1">ESTCACHE(Liste_bl[[#This Row],[ESTCACHE]],1)</f>
        <v>1</v>
      </c>
      <c r="D68" s="1">
        <v>10</v>
      </c>
      <c r="E68" s="1">
        <v>7</v>
      </c>
      <c r="F68" s="1">
        <v>0</v>
      </c>
      <c r="G68" s="1" t="s">
        <v>145</v>
      </c>
      <c r="H68" s="16" t="s">
        <v>103</v>
      </c>
      <c r="I68" s="1" t="s">
        <v>16</v>
      </c>
      <c r="J68" s="1" t="s">
        <v>46</v>
      </c>
      <c r="K68" s="19">
        <f ca="1">COUNTIFS(Liste_bl[Link Anchor],Liste_bl[[#This Row],[Link Anchor]],Liste_bl[ESTCACHE],FALSE)/COUNTIF(Liste_bl[ESTCACHE],FALSE)</f>
        <v>0</v>
      </c>
      <c r="L68" s="1" t="s">
        <v>19</v>
      </c>
      <c r="N68" s="2">
        <v>42863.326168981483</v>
      </c>
      <c r="O68" s="1" t="s">
        <v>20</v>
      </c>
    </row>
    <row r="69" spans="1:15" hidden="1" x14ac:dyDescent="0.25">
      <c r="A69" t="str">
        <f>IFERROR(VLOOKUP(Liste_bl[[#This Row],[DOMAINE]],desaveu[DOMAINE],1,FALSE),"pas trouvé")</f>
        <v>pas trouvé</v>
      </c>
      <c r="B6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www.holisticlocal.ca</v>
      </c>
      <c r="C69" t="b">
        <f ca="1">ESTCACHE(Liste_bl[[#This Row],[ESTCACHE]],1)</f>
        <v>1</v>
      </c>
      <c r="D69" s="1">
        <v>5</v>
      </c>
      <c r="E69" s="1">
        <v>6</v>
      </c>
      <c r="F69" s="1">
        <v>0</v>
      </c>
      <c r="G69" s="1" t="s">
        <v>145</v>
      </c>
      <c r="H69" s="16" t="s">
        <v>106</v>
      </c>
      <c r="I69" s="1" t="s">
        <v>16</v>
      </c>
      <c r="J69" s="1" t="s">
        <v>46</v>
      </c>
      <c r="K69" s="19">
        <f ca="1">COUNTIFS(Liste_bl[Link Anchor],Liste_bl[[#This Row],[Link Anchor]],Liste_bl[ESTCACHE],FALSE)/COUNTIF(Liste_bl[ESTCACHE],FALSE)</f>
        <v>0</v>
      </c>
      <c r="L69" s="1" t="s">
        <v>13</v>
      </c>
      <c r="M69" s="1" t="s">
        <v>21</v>
      </c>
      <c r="N69" s="2">
        <v>42864.926562499997</v>
      </c>
      <c r="O69" s="1" t="s">
        <v>20</v>
      </c>
    </row>
    <row r="70" spans="1:15" hidden="1" x14ac:dyDescent="0.25">
      <c r="A70" t="str">
        <f>IFERROR(VLOOKUP(Liste_bl[[#This Row],[DOMAINE]],desaveu[DOMAINE],1,FALSE),"pas trouvé")</f>
        <v>pas trouvé</v>
      </c>
      <c r="B7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www.ethiomeet.com</v>
      </c>
      <c r="C70" t="b">
        <f ca="1">ESTCACHE(Liste_bl[[#This Row],[ESTCACHE]],1)</f>
        <v>1</v>
      </c>
      <c r="D70" s="1">
        <v>11</v>
      </c>
      <c r="E70" s="1">
        <v>6</v>
      </c>
      <c r="F70" s="1">
        <v>0</v>
      </c>
      <c r="G70" s="1" t="s">
        <v>145</v>
      </c>
      <c r="H70" s="16" t="s">
        <v>107</v>
      </c>
      <c r="I70" s="1" t="s">
        <v>16</v>
      </c>
      <c r="J70" s="1" t="s">
        <v>16</v>
      </c>
      <c r="K70" s="19">
        <f ca="1">COUNTIFS(Liste_bl[Link Anchor],Liste_bl[[#This Row],[Link Anchor]],Liste_bl[ESTCACHE],FALSE)/COUNTIF(Liste_bl[ESTCACHE],FALSE)</f>
        <v>0</v>
      </c>
      <c r="L70" s="1" t="s">
        <v>13</v>
      </c>
      <c r="N70" s="2">
        <v>42971.179074074076</v>
      </c>
    </row>
    <row r="71" spans="1:15" hidden="1" x14ac:dyDescent="0.25">
      <c r="A71" t="str">
        <f>IFERROR(VLOOKUP(Liste_bl[[#This Row],[DOMAINE]],desaveu[DOMAINE],1,FALSE),"pas trouvé")</f>
        <v>pas trouvé</v>
      </c>
      <c r="B7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bcsjava.com</v>
      </c>
      <c r="C71" t="b">
        <f ca="1">ESTCACHE(Liste_bl[[#This Row],[ESTCACHE]],1)</f>
        <v>1</v>
      </c>
      <c r="D71" s="1">
        <v>4</v>
      </c>
      <c r="E71" s="1">
        <v>5</v>
      </c>
      <c r="F71" s="1">
        <v>0</v>
      </c>
      <c r="G71" s="1" t="s">
        <v>145</v>
      </c>
      <c r="H71" s="16" t="s">
        <v>109</v>
      </c>
      <c r="I71" s="1" t="s">
        <v>16</v>
      </c>
      <c r="J71" s="1" t="s">
        <v>16</v>
      </c>
      <c r="K71" s="19">
        <f ca="1">COUNTIFS(Liste_bl[Link Anchor],Liste_bl[[#This Row],[Link Anchor]],Liste_bl[ESTCACHE],FALSE)/COUNTIF(Liste_bl[ESTCACHE],FALSE)</f>
        <v>0</v>
      </c>
      <c r="L71" s="1" t="s">
        <v>13</v>
      </c>
      <c r="M71" s="1" t="s">
        <v>21</v>
      </c>
      <c r="N71" s="2">
        <v>42863.841689814813</v>
      </c>
      <c r="O71" s="1" t="s">
        <v>20</v>
      </c>
    </row>
    <row r="72" spans="1:15" hidden="1" x14ac:dyDescent="0.25">
      <c r="A72" t="str">
        <f>IFERROR(VLOOKUP(Liste_bl[[#This Row],[DOMAINE]],desaveu[DOMAINE],1,FALSE),"pas trouvé")</f>
        <v>pas trouvé</v>
      </c>
      <c r="B7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www.swisselectronicmusic.com</v>
      </c>
      <c r="C72" t="b">
        <f ca="1">ESTCACHE(Liste_bl[[#This Row],[ESTCACHE]],1)</f>
        <v>1</v>
      </c>
      <c r="D72" s="1">
        <v>0</v>
      </c>
      <c r="E72" s="1">
        <v>5</v>
      </c>
      <c r="F72" s="1">
        <v>0</v>
      </c>
      <c r="G72" s="1" t="s">
        <v>145</v>
      </c>
      <c r="H72" s="17" t="s">
        <v>112</v>
      </c>
      <c r="I72" s="1" t="s">
        <v>16</v>
      </c>
      <c r="J72" s="1" t="s">
        <v>46</v>
      </c>
      <c r="K72" s="19">
        <f ca="1">COUNTIFS(Liste_bl[Link Anchor],Liste_bl[[#This Row],[Link Anchor]],Liste_bl[ESTCACHE],FALSE)/COUNTIF(Liste_bl[ESTCACHE],FALSE)</f>
        <v>0</v>
      </c>
      <c r="L72" s="1" t="s">
        <v>13</v>
      </c>
      <c r="M72" s="1" t="s">
        <v>14</v>
      </c>
      <c r="N72" s="2">
        <v>42855.357766203706</v>
      </c>
      <c r="O72" s="1" t="s">
        <v>20</v>
      </c>
    </row>
    <row r="73" spans="1:15" hidden="1" x14ac:dyDescent="0.25">
      <c r="A73" t="str">
        <f>IFERROR(VLOOKUP(Liste_bl[[#This Row],[DOMAINE]],desaveu[DOMAINE],1,FALSE),"pas trouvé")</f>
        <v>pas trouvé</v>
      </c>
      <c r="B7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www.swisselectronicmusic.net</v>
      </c>
      <c r="C73" t="b">
        <f ca="1">ESTCACHE(Liste_bl[[#This Row],[ESTCACHE]],1)</f>
        <v>1</v>
      </c>
      <c r="D73" s="1">
        <v>0</v>
      </c>
      <c r="E73" s="1">
        <v>3</v>
      </c>
      <c r="F73" s="1">
        <v>0</v>
      </c>
      <c r="G73" s="1" t="s">
        <v>145</v>
      </c>
      <c r="H73" s="17" t="s">
        <v>122</v>
      </c>
      <c r="I73" s="1" t="s">
        <v>16</v>
      </c>
      <c r="J73" s="1" t="s">
        <v>46</v>
      </c>
      <c r="K73" s="19">
        <f ca="1">COUNTIFS(Liste_bl[Link Anchor],Liste_bl[[#This Row],[Link Anchor]],Liste_bl[ESTCACHE],FALSE)/COUNTIF(Liste_bl[ESTCACHE],FALSE)</f>
        <v>0</v>
      </c>
      <c r="L73" s="1" t="s">
        <v>13</v>
      </c>
      <c r="M73" s="1" t="s">
        <v>14</v>
      </c>
      <c r="N73" s="2">
        <v>42865.13076388889</v>
      </c>
      <c r="O73" s="1" t="s">
        <v>20</v>
      </c>
    </row>
    <row r="74" spans="1:15" hidden="1" x14ac:dyDescent="0.25">
      <c r="A74" t="str">
        <f>IFERROR(VLOOKUP(Liste_bl[[#This Row],[DOMAINE]],desaveu[DOMAINE],1,FALSE),"pas trouvé")</f>
        <v>pas trouvé</v>
      </c>
      <c r="B7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www.froggod.com</v>
      </c>
      <c r="C74" t="b">
        <f ca="1">ESTCACHE(Liste_bl[[#This Row],[ESTCACHE]],1)</f>
        <v>1</v>
      </c>
      <c r="D74" s="1">
        <v>0</v>
      </c>
      <c r="E74" s="1">
        <v>1</v>
      </c>
      <c r="F74" s="1">
        <v>0</v>
      </c>
      <c r="G74" s="1" t="s">
        <v>145</v>
      </c>
      <c r="H74" s="16" t="s">
        <v>126</v>
      </c>
      <c r="I74" s="1" t="s">
        <v>16</v>
      </c>
      <c r="J74" s="1" t="s">
        <v>41</v>
      </c>
      <c r="K74" s="19">
        <f ca="1">COUNTIFS(Liste_bl[Link Anchor],Liste_bl[[#This Row],[Link Anchor]],Liste_bl[ESTCACHE],FALSE)/COUNTIF(Liste_bl[ESTCACHE],FALSE)</f>
        <v>0</v>
      </c>
      <c r="L74" s="1" t="s">
        <v>13</v>
      </c>
      <c r="M74" s="1" t="s">
        <v>14</v>
      </c>
      <c r="N74" s="2">
        <v>42854.546122685184</v>
      </c>
      <c r="O74" s="1" t="s">
        <v>20</v>
      </c>
    </row>
    <row r="75" spans="1:15" hidden="1" x14ac:dyDescent="0.25">
      <c r="A75" t="str">
        <f>IFERROR(VLOOKUP(Liste_bl[[#This Row],[DOMAINE]],desaveu[DOMAINE],1,FALSE),"pas trouvé")</f>
        <v>pas trouvé</v>
      </c>
      <c r="B7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swisselectronicmusic.org</v>
      </c>
      <c r="C75" t="b">
        <f ca="1">ESTCACHE(Liste_bl[[#This Row],[ESTCACHE]],1)</f>
        <v>1</v>
      </c>
      <c r="D75" s="1">
        <v>0</v>
      </c>
      <c r="E75" s="1">
        <v>0</v>
      </c>
      <c r="F75" s="1">
        <v>0</v>
      </c>
      <c r="G75" s="1" t="s">
        <v>145</v>
      </c>
      <c r="H75" s="16" t="s">
        <v>134</v>
      </c>
      <c r="I75" s="1" t="s">
        <v>16</v>
      </c>
      <c r="J75" s="1" t="s">
        <v>46</v>
      </c>
      <c r="K75" s="19">
        <f ca="1">COUNTIFS(Liste_bl[Link Anchor],Liste_bl[[#This Row],[Link Anchor]],Liste_bl[ESTCACHE],FALSE)/COUNTIF(Liste_bl[ESTCACHE],FALSE)</f>
        <v>0</v>
      </c>
      <c r="L75" s="1" t="s">
        <v>13</v>
      </c>
      <c r="M75" s="1" t="s">
        <v>14</v>
      </c>
      <c r="N75" s="2">
        <v>42965.541145833333</v>
      </c>
      <c r="O75" s="1" t="s">
        <v>20</v>
      </c>
    </row>
    <row r="76" spans="1:15" hidden="1" x14ac:dyDescent="0.25">
      <c r="A76" t="str">
        <f>IFERROR(VLOOKUP(Liste_bl[[#This Row],[DOMAINE]],desaveu[DOMAINE],1,FALSE),"pas trouvé")</f>
        <v>pas trouvé</v>
      </c>
      <c r="B7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216.92.209.72</v>
      </c>
      <c r="C76" t="b">
        <f ca="1">ESTCACHE(Liste_bl[[#This Row],[ESTCACHE]],1)</f>
        <v>1</v>
      </c>
      <c r="D76" s="1">
        <v>0</v>
      </c>
      <c r="E76" s="1">
        <v>0</v>
      </c>
      <c r="F76" s="1">
        <v>0</v>
      </c>
      <c r="G76" s="1" t="s">
        <v>145</v>
      </c>
      <c r="H76" s="16" t="s">
        <v>136</v>
      </c>
      <c r="I76" s="1" t="s">
        <v>16</v>
      </c>
      <c r="J76" s="1" t="s">
        <v>16</v>
      </c>
      <c r="K76" s="19">
        <f ca="1">COUNTIFS(Liste_bl[Link Anchor],Liste_bl[[#This Row],[Link Anchor]],Liste_bl[ESTCACHE],FALSE)/COUNTIF(Liste_bl[ESTCACHE],FALSE)</f>
        <v>0</v>
      </c>
      <c r="L76" s="1" t="s">
        <v>13</v>
      </c>
      <c r="N76" s="2">
        <v>43222.757754629631</v>
      </c>
      <c r="O76" s="1" t="s">
        <v>20</v>
      </c>
    </row>
    <row r="77" spans="1:15" hidden="1" x14ac:dyDescent="0.25">
      <c r="A77" t="str">
        <f>IFERROR(VLOOKUP(Liste_bl[[#This Row],[DOMAINE]],desaveu[DOMAINE],1,FALSE),"pas trouvé")</f>
        <v>pas trouvé</v>
      </c>
      <c r="B7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electronicmusic.ch</v>
      </c>
      <c r="C77" t="b">
        <f ca="1">ESTCACHE(Liste_bl[[#This Row],[ESTCACHE]],1)</f>
        <v>1</v>
      </c>
      <c r="D77" s="1">
        <v>0</v>
      </c>
      <c r="E77" s="1">
        <v>0</v>
      </c>
      <c r="F77" s="1">
        <v>0</v>
      </c>
      <c r="G77" s="1" t="s">
        <v>145</v>
      </c>
      <c r="H77" s="16" t="s">
        <v>137</v>
      </c>
      <c r="I77" s="1" t="s">
        <v>16</v>
      </c>
      <c r="J77" s="1" t="s">
        <v>46</v>
      </c>
      <c r="K77" s="19">
        <f ca="1">COUNTIFS(Liste_bl[Link Anchor],Liste_bl[[#This Row],[Link Anchor]],Liste_bl[ESTCACHE],FALSE)/COUNTIF(Liste_bl[ESTCACHE],FALSE)</f>
        <v>0</v>
      </c>
      <c r="L77" s="1" t="s">
        <v>13</v>
      </c>
      <c r="M77" s="1" t="s">
        <v>14</v>
      </c>
      <c r="N77" s="2">
        <v>42858.764062499999</v>
      </c>
      <c r="O77" s="1" t="s">
        <v>20</v>
      </c>
    </row>
    <row r="78" spans="1:15" hidden="1" x14ac:dyDescent="0.25">
      <c r="A78" t="str">
        <f>IFERROR(VLOOKUP(Liste_bl[[#This Row],[DOMAINE]],desaveu[DOMAINE],1,FALSE),"pas trouvé")</f>
        <v>pas trouvé</v>
      </c>
      <c r="B7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swiss-electronic-music.com</v>
      </c>
      <c r="C78" t="b">
        <f ca="1">ESTCACHE(Liste_bl[[#This Row],[ESTCACHE]],1)</f>
        <v>1</v>
      </c>
      <c r="D78" s="1">
        <v>0</v>
      </c>
      <c r="E78" s="1">
        <v>0</v>
      </c>
      <c r="F78" s="1">
        <v>0</v>
      </c>
      <c r="G78" s="1" t="s">
        <v>145</v>
      </c>
      <c r="H78" s="16" t="s">
        <v>140</v>
      </c>
      <c r="I78" s="1" t="s">
        <v>16</v>
      </c>
      <c r="J78" s="1" t="s">
        <v>46</v>
      </c>
      <c r="K78" s="19">
        <f ca="1">COUNTIFS(Liste_bl[Link Anchor],Liste_bl[[#This Row],[Link Anchor]],Liste_bl[ESTCACHE],FALSE)/COUNTIF(Liste_bl[ESTCACHE],FALSE)</f>
        <v>0</v>
      </c>
      <c r="L78" s="1" t="s">
        <v>13</v>
      </c>
      <c r="M78" s="1" t="s">
        <v>14</v>
      </c>
      <c r="N78" s="2">
        <v>42855.357418981483</v>
      </c>
      <c r="O78" s="1" t="s">
        <v>20</v>
      </c>
    </row>
    <row r="79" spans="1:15" hidden="1" x14ac:dyDescent="0.25">
      <c r="A79" t="str">
        <f>IFERROR(VLOOKUP(Liste_bl[[#This Row],[DOMAINE]],desaveu[DOMAINE],1,FALSE),"pas trouvé")</f>
        <v>pas trouvé</v>
      </c>
      <c r="B7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192.163.235.104</v>
      </c>
      <c r="C79" t="b">
        <f ca="1">ESTCACHE(Liste_bl[[#This Row],[ESTCACHE]],1)</f>
        <v>1</v>
      </c>
      <c r="D79" s="1">
        <v>0</v>
      </c>
      <c r="E79" s="1">
        <v>0</v>
      </c>
      <c r="F79" s="1">
        <v>0</v>
      </c>
      <c r="G79" s="1" t="s">
        <v>145</v>
      </c>
      <c r="H79" s="16" t="s">
        <v>143</v>
      </c>
      <c r="I79" s="1" t="s">
        <v>16</v>
      </c>
      <c r="J79" s="1" t="s">
        <v>41</v>
      </c>
      <c r="K79" s="19">
        <f ca="1">COUNTIFS(Liste_bl[Link Anchor],Liste_bl[[#This Row],[Link Anchor]],Liste_bl[ESTCACHE],FALSE)/COUNTIF(Liste_bl[ESTCACHE],FALSE)</f>
        <v>0</v>
      </c>
      <c r="L79" s="1" t="s">
        <v>13</v>
      </c>
      <c r="M79" s="1" t="s">
        <v>14</v>
      </c>
      <c r="N79" s="2">
        <v>42854.607210648152</v>
      </c>
      <c r="O79" s="1" t="s">
        <v>20</v>
      </c>
    </row>
    <row r="80" spans="1:15" hidden="1" x14ac:dyDescent="0.25">
      <c r="A80" t="str">
        <f>IFERROR(VLOOKUP(Liste_bl[[#This Row],[DOMAINE]],desaveu[DOMAINE],1,FALSE),"pas trouvé")</f>
        <v>pas trouvé</v>
      </c>
      <c r="B8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www.osden.cz</v>
      </c>
      <c r="C80" t="b">
        <f ca="1">ESTCACHE(Liste_bl[[#This Row],[ESTCACHE]],1)</f>
        <v>1</v>
      </c>
      <c r="D80" s="1">
        <v>15</v>
      </c>
      <c r="E80" s="1">
        <v>7</v>
      </c>
      <c r="F80" s="1">
        <v>0</v>
      </c>
      <c r="G80" s="1" t="s">
        <v>145</v>
      </c>
      <c r="H80" s="16" t="s">
        <v>102</v>
      </c>
      <c r="I80" s="1" t="s">
        <v>11</v>
      </c>
      <c r="J80" s="8" t="s">
        <v>18</v>
      </c>
      <c r="K80" s="19">
        <f ca="1">COUNTIFS(Liste_bl[Link Anchor],Liste_bl[[#This Row],[Link Anchor]],Liste_bl[ESTCACHE],FALSE)/COUNTIF(Liste_bl[ESTCACHE],FALSE)</f>
        <v>0</v>
      </c>
      <c r="L80" s="1" t="s">
        <v>13</v>
      </c>
      <c r="M80" s="1" t="s">
        <v>14</v>
      </c>
      <c r="N80" s="2">
        <v>42893.636608796296</v>
      </c>
      <c r="O80" s="1" t="s">
        <v>20</v>
      </c>
    </row>
    <row r="81" spans="1:15" hidden="1" x14ac:dyDescent="0.25">
      <c r="A81" t="str">
        <f>IFERROR(VLOOKUP(Liste_bl[[#This Row],[DOMAINE]],desaveu[DOMAINE],1,FALSE),"pas trouvé")</f>
        <v>pas trouvé</v>
      </c>
      <c r="B8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whataboutmomblog.com</v>
      </c>
      <c r="C81" t="b">
        <f ca="1">ESTCACHE(Liste_bl[[#This Row],[ESTCACHE]],1)</f>
        <v>1</v>
      </c>
      <c r="D81" s="1">
        <v>11</v>
      </c>
      <c r="E81" s="1">
        <v>6</v>
      </c>
      <c r="F81" s="1">
        <v>0</v>
      </c>
      <c r="G81" s="1" t="s">
        <v>145</v>
      </c>
      <c r="H81" s="17" t="s">
        <v>104</v>
      </c>
      <c r="I81" s="1" t="s">
        <v>105</v>
      </c>
      <c r="J81" s="8" t="s">
        <v>98</v>
      </c>
      <c r="K81" s="19">
        <f ca="1">COUNTIFS(Liste_bl[Link Anchor],Liste_bl[[#This Row],[Link Anchor]],Liste_bl[ESTCACHE],FALSE)/COUNTIF(Liste_bl[ESTCACHE],FALSE)</f>
        <v>0</v>
      </c>
      <c r="L81" s="1" t="s">
        <v>13</v>
      </c>
      <c r="N81" s="2">
        <v>43199.966631944444</v>
      </c>
      <c r="O81" s="1" t="s">
        <v>20</v>
      </c>
    </row>
    <row r="82" spans="1:15" hidden="1" x14ac:dyDescent="0.25">
      <c r="A82" t="str">
        <f>IFERROR(VLOOKUP(Liste_bl[[#This Row],[DOMAINE]],desaveu[DOMAINE],1,FALSE),"pas trouvé")</f>
        <v>pas trouvé</v>
      </c>
      <c r="B8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ridgewayng.com</v>
      </c>
      <c r="C82" t="b">
        <f ca="1">ESTCACHE(Liste_bl[[#This Row],[ESTCACHE]],1)</f>
        <v>1</v>
      </c>
      <c r="D82" s="1">
        <v>3</v>
      </c>
      <c r="E82" s="1">
        <v>5</v>
      </c>
      <c r="F82" s="1">
        <v>0</v>
      </c>
      <c r="G82" s="1" t="s">
        <v>145</v>
      </c>
      <c r="H82" s="17" t="s">
        <v>108</v>
      </c>
      <c r="I82" s="1" t="s">
        <v>105</v>
      </c>
      <c r="J82" s="8" t="s">
        <v>98</v>
      </c>
      <c r="K82" s="19">
        <f ca="1">COUNTIFS(Liste_bl[Link Anchor],Liste_bl[[#This Row],[Link Anchor]],Liste_bl[ESTCACHE],FALSE)/COUNTIF(Liste_bl[ESTCACHE],FALSE)</f>
        <v>0</v>
      </c>
      <c r="L82" s="1" t="s">
        <v>19</v>
      </c>
      <c r="M82" s="1" t="s">
        <v>14</v>
      </c>
      <c r="N82" s="2">
        <v>43215.805312500001</v>
      </c>
      <c r="O82" s="1" t="s">
        <v>15</v>
      </c>
    </row>
    <row r="83" spans="1:15" hidden="1" x14ac:dyDescent="0.25">
      <c r="A83" t="str">
        <f>IFERROR(VLOOKUP(Liste_bl[[#This Row],[DOMAINE]],desaveu[DOMAINE],1,FALSE),"pas trouvé")</f>
        <v>pas trouvé</v>
      </c>
      <c r="B8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lalawgroup.us</v>
      </c>
      <c r="C83" t="b">
        <f ca="1">ESTCACHE(Liste_bl[[#This Row],[ESTCACHE]],1)</f>
        <v>1</v>
      </c>
      <c r="D83" s="1">
        <v>0</v>
      </c>
      <c r="E83" s="1">
        <v>5</v>
      </c>
      <c r="F83" s="1">
        <v>0</v>
      </c>
      <c r="G83" s="1" t="s">
        <v>145</v>
      </c>
      <c r="H83" s="17" t="s">
        <v>110</v>
      </c>
      <c r="I83" s="1" t="s">
        <v>111</v>
      </c>
      <c r="J83" s="8" t="s">
        <v>98</v>
      </c>
      <c r="K83" s="19">
        <f ca="1">COUNTIFS(Liste_bl[Link Anchor],Liste_bl[[#This Row],[Link Anchor]],Liste_bl[ESTCACHE],FALSE)/COUNTIF(Liste_bl[ESTCACHE],FALSE)</f>
        <v>0</v>
      </c>
      <c r="L83" s="1" t="s">
        <v>19</v>
      </c>
      <c r="M83" s="1" t="s">
        <v>14</v>
      </c>
      <c r="N83" s="2">
        <v>43042.058738425927</v>
      </c>
      <c r="O83" s="1" t="s">
        <v>20</v>
      </c>
    </row>
    <row r="84" spans="1:15" hidden="1" x14ac:dyDescent="0.25">
      <c r="A84" t="str">
        <f>IFERROR(VLOOKUP(Liste_bl[[#This Row],[DOMAINE]],desaveu[DOMAINE],1,FALSE),"pas trouvé")</f>
        <v>pas trouvé</v>
      </c>
      <c r="B8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www.jjfrance.com</v>
      </c>
      <c r="C84" t="b">
        <f ca="1">ESTCACHE(Liste_bl[[#This Row],[ESTCACHE]],1)</f>
        <v>1</v>
      </c>
      <c r="D84" s="1">
        <v>1</v>
      </c>
      <c r="E84" s="1">
        <v>4</v>
      </c>
      <c r="F84" s="1">
        <v>0</v>
      </c>
      <c r="G84" s="1" t="s">
        <v>145</v>
      </c>
      <c r="H84" s="17" t="s">
        <v>113</v>
      </c>
      <c r="I84" s="1" t="s">
        <v>114</v>
      </c>
      <c r="J84" s="8" t="s">
        <v>98</v>
      </c>
      <c r="K84" s="19">
        <f ca="1">COUNTIFS(Liste_bl[Link Anchor],Liste_bl[[#This Row],[Link Anchor]],Liste_bl[ESTCACHE],FALSE)/COUNTIF(Liste_bl[ESTCACHE],FALSE)</f>
        <v>0</v>
      </c>
      <c r="L84" s="1" t="s">
        <v>13</v>
      </c>
      <c r="M84" s="1" t="s">
        <v>21</v>
      </c>
      <c r="N84" s="2">
        <v>43151.719884259262</v>
      </c>
      <c r="O84" s="1" t="s">
        <v>15</v>
      </c>
    </row>
    <row r="85" spans="1:15" hidden="1" x14ac:dyDescent="0.25">
      <c r="A85" t="str">
        <f>IFERROR(VLOOKUP(Liste_bl[[#This Row],[DOMAINE]],desaveu[DOMAINE],1,FALSE),"pas trouvé")</f>
        <v>pas trouvé</v>
      </c>
      <c r="B8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lionsofjudah.us</v>
      </c>
      <c r="C85" t="b">
        <f ca="1">ESTCACHE(Liste_bl[[#This Row],[ESTCACHE]],1)</f>
        <v>1</v>
      </c>
      <c r="D85" s="1">
        <v>2</v>
      </c>
      <c r="E85" s="1">
        <v>4</v>
      </c>
      <c r="F85" s="1">
        <v>0</v>
      </c>
      <c r="G85" s="1" t="s">
        <v>145</v>
      </c>
      <c r="H85" s="17" t="s">
        <v>115</v>
      </c>
      <c r="I85" s="1" t="s">
        <v>111</v>
      </c>
      <c r="J85" s="8" t="s">
        <v>98</v>
      </c>
      <c r="K85" s="19">
        <f ca="1">COUNTIFS(Liste_bl[Link Anchor],Liste_bl[[#This Row],[Link Anchor]],Liste_bl[ESTCACHE],FALSE)/COUNTIF(Liste_bl[ESTCACHE],FALSE)</f>
        <v>0</v>
      </c>
      <c r="L85" s="1" t="s">
        <v>13</v>
      </c>
      <c r="M85" s="1" t="s">
        <v>21</v>
      </c>
      <c r="N85" s="2">
        <v>42963.820567129631</v>
      </c>
      <c r="O85" s="1" t="s">
        <v>20</v>
      </c>
    </row>
    <row r="86" spans="1:15" hidden="1" x14ac:dyDescent="0.25">
      <c r="A86" t="str">
        <f>IFERROR(VLOOKUP(Liste_bl[[#This Row],[DOMAINE]],desaveu[DOMAINE],1,FALSE),"pas trouvé")</f>
        <v>pas trouvé</v>
      </c>
      <c r="B8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moneymoo.info</v>
      </c>
      <c r="C86" t="b">
        <f ca="1">ESTCACHE(Liste_bl[[#This Row],[ESTCACHE]],1)</f>
        <v>1</v>
      </c>
      <c r="D86" s="1">
        <v>1</v>
      </c>
      <c r="E86" s="1">
        <v>4</v>
      </c>
      <c r="F86" s="1">
        <v>0</v>
      </c>
      <c r="G86" s="1" t="s">
        <v>145</v>
      </c>
      <c r="H86" s="16" t="s">
        <v>116</v>
      </c>
      <c r="I86" s="1" t="s">
        <v>111</v>
      </c>
      <c r="J86" s="8" t="s">
        <v>98</v>
      </c>
      <c r="K86" s="19">
        <f ca="1">COUNTIFS(Liste_bl[Link Anchor],Liste_bl[[#This Row],[Link Anchor]],Liste_bl[ESTCACHE],FALSE)/COUNTIF(Liste_bl[ESTCACHE],FALSE)</f>
        <v>0</v>
      </c>
      <c r="L86" s="1" t="s">
        <v>19</v>
      </c>
      <c r="M86" s="1" t="s">
        <v>21</v>
      </c>
      <c r="N86" s="2">
        <v>43108.441388888888</v>
      </c>
      <c r="O86" s="1" t="s">
        <v>15</v>
      </c>
    </row>
    <row r="87" spans="1:15" hidden="1" x14ac:dyDescent="0.25">
      <c r="A87" t="str">
        <f>IFERROR(VLOOKUP(Liste_bl[[#This Row],[DOMAINE]],desaveu[DOMAINE],1,FALSE),"pas trouvé")</f>
        <v>pas trouvé</v>
      </c>
      <c r="B8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antoniogarcia.info</v>
      </c>
      <c r="C87" t="b">
        <f ca="1">ESTCACHE(Liste_bl[[#This Row],[ESTCACHE]],1)</f>
        <v>1</v>
      </c>
      <c r="D87" s="1">
        <v>1</v>
      </c>
      <c r="E87" s="1">
        <v>4</v>
      </c>
      <c r="F87" s="1">
        <v>0</v>
      </c>
      <c r="G87" s="1" t="s">
        <v>145</v>
      </c>
      <c r="H87" s="17" t="s">
        <v>117</v>
      </c>
      <c r="I87" s="1" t="s">
        <v>105</v>
      </c>
      <c r="J87" s="8" t="s">
        <v>98</v>
      </c>
      <c r="K87" s="19">
        <f ca="1">COUNTIFS(Liste_bl[Link Anchor],Liste_bl[[#This Row],[Link Anchor]],Liste_bl[ESTCACHE],FALSE)/COUNTIF(Liste_bl[ESTCACHE],FALSE)</f>
        <v>0</v>
      </c>
      <c r="L87" s="1" t="s">
        <v>19</v>
      </c>
      <c r="N87" s="2">
        <v>43232.60292824074</v>
      </c>
      <c r="O87" s="1" t="s">
        <v>15</v>
      </c>
    </row>
    <row r="88" spans="1:15" hidden="1" x14ac:dyDescent="0.25">
      <c r="A88" t="str">
        <f>IFERROR(VLOOKUP(Liste_bl[[#This Row],[DOMAINE]],desaveu[DOMAINE],1,FALSE),"pas trouvé")</f>
        <v>pas trouvé</v>
      </c>
      <c r="B8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casasdarvore.com</v>
      </c>
      <c r="C88" t="b">
        <f ca="1">ESTCACHE(Liste_bl[[#This Row],[ESTCACHE]],1)</f>
        <v>1</v>
      </c>
      <c r="D88" s="1">
        <v>0</v>
      </c>
      <c r="E88" s="1">
        <v>3</v>
      </c>
      <c r="F88" s="1">
        <v>0</v>
      </c>
      <c r="G88" s="1" t="s">
        <v>145</v>
      </c>
      <c r="H88" s="17" t="s">
        <v>118</v>
      </c>
      <c r="I88" s="1" t="s">
        <v>111</v>
      </c>
      <c r="K88" s="19">
        <f ca="1">COUNTIFS(Liste_bl[Link Anchor],Liste_bl[[#This Row],[Link Anchor]],Liste_bl[ESTCACHE],FALSE)/COUNTIF(Liste_bl[ESTCACHE],FALSE)</f>
        <v>0</v>
      </c>
      <c r="L88" s="1" t="s">
        <v>29</v>
      </c>
      <c r="N88" s="2">
        <v>43098.27443287037</v>
      </c>
      <c r="O88" s="1" t="s">
        <v>15</v>
      </c>
    </row>
    <row r="89" spans="1:15" hidden="1" x14ac:dyDescent="0.25">
      <c r="A89" t="str">
        <f>IFERROR(VLOOKUP(Liste_bl[[#This Row],[DOMAINE]],desaveu[DOMAINE],1,FALSE),"pas trouvé")</f>
        <v>pas trouvé</v>
      </c>
      <c r="B8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teengirls.club</v>
      </c>
      <c r="C89" t="b">
        <f ca="1">ESTCACHE(Liste_bl[[#This Row],[ESTCACHE]],1)</f>
        <v>1</v>
      </c>
      <c r="D89" s="1">
        <v>0</v>
      </c>
      <c r="E89" s="1">
        <v>3</v>
      </c>
      <c r="F89" s="1">
        <v>0</v>
      </c>
      <c r="G89" s="1" t="s">
        <v>145</v>
      </c>
      <c r="H89" s="16" t="s">
        <v>119</v>
      </c>
      <c r="I89" s="1" t="s">
        <v>120</v>
      </c>
      <c r="J89" s="8" t="s">
        <v>121</v>
      </c>
      <c r="K89" s="19">
        <f ca="1">COUNTIFS(Liste_bl[Link Anchor],Liste_bl[[#This Row],[Link Anchor]],Liste_bl[ESTCACHE],FALSE)/COUNTIF(Liste_bl[ESTCACHE],FALSE)</f>
        <v>0</v>
      </c>
      <c r="L89" s="1" t="s">
        <v>71</v>
      </c>
      <c r="N89" s="2">
        <v>43264.218321759261</v>
      </c>
    </row>
    <row r="90" spans="1:15" hidden="1" x14ac:dyDescent="0.25">
      <c r="A90" t="str">
        <f>IFERROR(VLOOKUP(Liste_bl[[#This Row],[DOMAINE]],desaveu[DOMAINE],1,FALSE),"pas trouvé")</f>
        <v>pas trouvé</v>
      </c>
      <c r="B9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democracydirect.us</v>
      </c>
      <c r="C90" t="b">
        <f ca="1">ESTCACHE(Liste_bl[[#This Row],[ESTCACHE]],1)</f>
        <v>1</v>
      </c>
      <c r="D90" s="1">
        <v>0</v>
      </c>
      <c r="E90" s="1">
        <v>2</v>
      </c>
      <c r="F90" s="1">
        <v>0</v>
      </c>
      <c r="G90" s="1" t="s">
        <v>145</v>
      </c>
      <c r="H90" s="16" t="s">
        <v>123</v>
      </c>
      <c r="I90" s="1" t="s">
        <v>111</v>
      </c>
      <c r="J90" s="8" t="s">
        <v>98</v>
      </c>
      <c r="K90" s="19">
        <f ca="1">COUNTIFS(Liste_bl[Link Anchor],Liste_bl[[#This Row],[Link Anchor]],Liste_bl[ESTCACHE],FALSE)/COUNTIF(Liste_bl[ESTCACHE],FALSE)</f>
        <v>0</v>
      </c>
      <c r="L90" s="1" t="s">
        <v>13</v>
      </c>
      <c r="M90" s="1" t="s">
        <v>21</v>
      </c>
      <c r="N90" s="2">
        <v>43062.591851851852</v>
      </c>
      <c r="O90" s="1" t="s">
        <v>73</v>
      </c>
    </row>
    <row r="91" spans="1:15" hidden="1" x14ac:dyDescent="0.25">
      <c r="A91" t="str">
        <f>IFERROR(VLOOKUP(Liste_bl[[#This Row],[DOMAINE]],desaveu[DOMAINE],1,FALSE),"pas trouvé")</f>
        <v>pas trouvé</v>
      </c>
      <c r="B9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rellik.us</v>
      </c>
      <c r="C91" t="b">
        <f ca="1">ESTCACHE(Liste_bl[[#This Row],[ESTCACHE]],1)</f>
        <v>1</v>
      </c>
      <c r="D91" s="1">
        <v>0</v>
      </c>
      <c r="E91" s="1">
        <v>2</v>
      </c>
      <c r="F91" s="1">
        <v>0</v>
      </c>
      <c r="G91" s="1" t="s">
        <v>145</v>
      </c>
      <c r="H91" s="16" t="s">
        <v>124</v>
      </c>
      <c r="I91" s="1" t="s">
        <v>105</v>
      </c>
      <c r="J91" s="8" t="s">
        <v>98</v>
      </c>
      <c r="K91" s="19">
        <f ca="1">COUNTIFS(Liste_bl[Link Anchor],Liste_bl[[#This Row],[Link Anchor]],Liste_bl[ESTCACHE],FALSE)/COUNTIF(Liste_bl[ESTCACHE],FALSE)</f>
        <v>0</v>
      </c>
      <c r="L91" s="1" t="s">
        <v>13</v>
      </c>
      <c r="M91" s="1" t="s">
        <v>14</v>
      </c>
      <c r="N91" s="2">
        <v>43223.806331018517</v>
      </c>
      <c r="O91" s="1" t="s">
        <v>20</v>
      </c>
    </row>
    <row r="92" spans="1:15" hidden="1" x14ac:dyDescent="0.25">
      <c r="A92" t="str">
        <f>IFERROR(VLOOKUP(Liste_bl[[#This Row],[DOMAINE]],desaveu[DOMAINE],1,FALSE),"pas trouvé")</f>
        <v>pas trouvé</v>
      </c>
      <c r="B92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gotompibank.com</v>
      </c>
      <c r="C92" t="b">
        <f ca="1">ESTCACHE(Liste_bl[[#This Row],[ESTCACHE]],1)</f>
        <v>1</v>
      </c>
      <c r="D92" s="1">
        <v>0</v>
      </c>
      <c r="E92" s="1">
        <v>1</v>
      </c>
      <c r="F92" s="1">
        <v>0</v>
      </c>
      <c r="G92" s="1" t="s">
        <v>145</v>
      </c>
      <c r="H92" s="17" t="s">
        <v>125</v>
      </c>
      <c r="I92" s="1" t="s">
        <v>111</v>
      </c>
      <c r="K92" s="19">
        <f ca="1">COUNTIFS(Liste_bl[Link Anchor],Liste_bl[[#This Row],[Link Anchor]],Liste_bl[ESTCACHE],FALSE)/COUNTIF(Liste_bl[ESTCACHE],FALSE)</f>
        <v>0</v>
      </c>
      <c r="L92" s="1" t="s">
        <v>29</v>
      </c>
      <c r="N92" s="2">
        <v>43235.841238425928</v>
      </c>
      <c r="O92" s="1" t="s">
        <v>15</v>
      </c>
    </row>
    <row r="93" spans="1:15" hidden="1" x14ac:dyDescent="0.25">
      <c r="A93" t="str">
        <f>IFERROR(VLOOKUP(Liste_bl[[#This Row],[DOMAINE]],desaveu[DOMAINE],1,FALSE),"pas trouvé")</f>
        <v>pas trouvé</v>
      </c>
      <c r="B93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usdp.us</v>
      </c>
      <c r="C93" t="b">
        <f ca="1">ESTCACHE(Liste_bl[[#This Row],[ESTCACHE]],1)</f>
        <v>1</v>
      </c>
      <c r="D93" s="1">
        <v>0</v>
      </c>
      <c r="E93" s="1">
        <v>1</v>
      </c>
      <c r="F93" s="1">
        <v>0</v>
      </c>
      <c r="G93" s="1" t="s">
        <v>145</v>
      </c>
      <c r="H93" s="16" t="s">
        <v>127</v>
      </c>
      <c r="I93" s="1" t="s">
        <v>128</v>
      </c>
      <c r="K93" s="19">
        <f ca="1">COUNTIFS(Liste_bl[Link Anchor],Liste_bl[[#This Row],[Link Anchor]],Liste_bl[ESTCACHE],FALSE)/COUNTIF(Liste_bl[ESTCACHE],FALSE)</f>
        <v>0</v>
      </c>
      <c r="L93" s="1" t="s">
        <v>29</v>
      </c>
      <c r="M93" s="1" t="s">
        <v>47</v>
      </c>
      <c r="N93" s="2">
        <v>42953.289768518516</v>
      </c>
      <c r="O93" s="1" t="s">
        <v>20</v>
      </c>
    </row>
    <row r="94" spans="1:15" hidden="1" x14ac:dyDescent="0.25">
      <c r="A94" t="str">
        <f>IFERROR(VLOOKUP(Liste_bl[[#This Row],[DOMAINE]],desaveu[DOMAINE],1,FALSE),"pas trouvé")</f>
        <v>pas trouvé</v>
      </c>
      <c r="B94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smd77.net</v>
      </c>
      <c r="C94" t="b">
        <f ca="1">ESTCACHE(Liste_bl[[#This Row],[ESTCACHE]],1)</f>
        <v>1</v>
      </c>
      <c r="D94" s="1">
        <v>0</v>
      </c>
      <c r="E94" s="1">
        <v>0</v>
      </c>
      <c r="F94" s="1">
        <v>0</v>
      </c>
      <c r="G94" s="1" t="s">
        <v>145</v>
      </c>
      <c r="H94" s="17" t="s">
        <v>129</v>
      </c>
      <c r="I94" s="1" t="s">
        <v>11</v>
      </c>
      <c r="J94" s="8" t="s">
        <v>23</v>
      </c>
      <c r="K94" s="19">
        <f ca="1">COUNTIFS(Liste_bl[Link Anchor],Liste_bl[[#This Row],[Link Anchor]],Liste_bl[ESTCACHE],FALSE)/COUNTIF(Liste_bl[ESTCACHE],FALSE)</f>
        <v>0</v>
      </c>
      <c r="L94" s="1" t="s">
        <v>13</v>
      </c>
      <c r="M94" s="1" t="s">
        <v>21</v>
      </c>
      <c r="N94" s="2">
        <v>43006.186319444445</v>
      </c>
      <c r="O94" s="1" t="s">
        <v>15</v>
      </c>
    </row>
    <row r="95" spans="1:15" hidden="1" x14ac:dyDescent="0.25">
      <c r="A95" t="str">
        <f>IFERROR(VLOOKUP(Liste_bl[[#This Row],[DOMAINE]],desaveu[DOMAINE],1,FALSE),"pas trouvé")</f>
        <v>pas trouvé</v>
      </c>
      <c r="B95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smd77.fr</v>
      </c>
      <c r="C95" t="b">
        <f ca="1">ESTCACHE(Liste_bl[[#This Row],[ESTCACHE]],1)</f>
        <v>1</v>
      </c>
      <c r="D95" s="1">
        <v>0</v>
      </c>
      <c r="E95" s="1">
        <v>0</v>
      </c>
      <c r="F95" s="1">
        <v>0</v>
      </c>
      <c r="G95" s="1" t="s">
        <v>145</v>
      </c>
      <c r="H95" s="16" t="s">
        <v>130</v>
      </c>
      <c r="I95" s="1" t="s">
        <v>11</v>
      </c>
      <c r="J95" s="8" t="s">
        <v>23</v>
      </c>
      <c r="K95" s="19">
        <f ca="1">COUNTIFS(Liste_bl[Link Anchor],Liste_bl[[#This Row],[Link Anchor]],Liste_bl[ESTCACHE],FALSE)/COUNTIF(Liste_bl[ESTCACHE],FALSE)</f>
        <v>0</v>
      </c>
      <c r="L95" s="1" t="s">
        <v>13</v>
      </c>
      <c r="M95" s="1" t="s">
        <v>21</v>
      </c>
      <c r="N95" s="2">
        <v>43147.697002314817</v>
      </c>
      <c r="O95" s="1" t="s">
        <v>15</v>
      </c>
    </row>
    <row r="96" spans="1:15" hidden="1" x14ac:dyDescent="0.25">
      <c r="A96" t="str">
        <f>IFERROR(VLOOKUP(Liste_bl[[#This Row],[DOMAINE]],desaveu[DOMAINE],1,FALSE),"pas trouvé")</f>
        <v>pas trouvé</v>
      </c>
      <c r="B96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ansomone.us</v>
      </c>
      <c r="C96" t="b">
        <f ca="1">ESTCACHE(Liste_bl[[#This Row],[ESTCACHE]],1)</f>
        <v>1</v>
      </c>
      <c r="D96" s="1">
        <v>0</v>
      </c>
      <c r="E96" s="1">
        <v>0</v>
      </c>
      <c r="F96" s="1">
        <v>0</v>
      </c>
      <c r="G96" s="1" t="s">
        <v>145</v>
      </c>
      <c r="H96" s="17" t="s">
        <v>131</v>
      </c>
      <c r="I96" s="1" t="s">
        <v>114</v>
      </c>
      <c r="J96" s="8" t="s">
        <v>98</v>
      </c>
      <c r="K96" s="19">
        <f ca="1">COUNTIFS(Liste_bl[Link Anchor],Liste_bl[[#This Row],[Link Anchor]],Liste_bl[ESTCACHE],FALSE)/COUNTIF(Liste_bl[ESTCACHE],FALSE)</f>
        <v>0</v>
      </c>
      <c r="L96" s="1" t="s">
        <v>19</v>
      </c>
      <c r="M96" s="1" t="s">
        <v>14</v>
      </c>
      <c r="N96" s="2">
        <v>43193.148668981485</v>
      </c>
      <c r="O96" s="1" t="s">
        <v>15</v>
      </c>
    </row>
    <row r="97" spans="1:15" hidden="1" x14ac:dyDescent="0.25">
      <c r="A97" t="str">
        <f>IFERROR(VLOOKUP(Liste_bl[[#This Row],[DOMAINE]],desaveu[DOMAINE],1,FALSE),"pas trouvé")</f>
        <v>pas trouvé</v>
      </c>
      <c r="B97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onte.club</v>
      </c>
      <c r="C97" t="b">
        <f ca="1">ESTCACHE(Liste_bl[[#This Row],[ESTCACHE]],1)</f>
        <v>1</v>
      </c>
      <c r="D97" s="1">
        <v>0</v>
      </c>
      <c r="E97" s="1">
        <v>0</v>
      </c>
      <c r="F97" s="1">
        <v>0</v>
      </c>
      <c r="G97" s="1" t="s">
        <v>145</v>
      </c>
      <c r="H97" s="16" t="s">
        <v>132</v>
      </c>
      <c r="I97" s="1" t="s">
        <v>120</v>
      </c>
      <c r="J97" s="8" t="s">
        <v>121</v>
      </c>
      <c r="K97" s="19">
        <f ca="1">COUNTIFS(Liste_bl[Link Anchor],Liste_bl[[#This Row],[Link Anchor]],Liste_bl[ESTCACHE],FALSE)/COUNTIF(Liste_bl[ESTCACHE],FALSE)</f>
        <v>0</v>
      </c>
      <c r="L97" s="1" t="s">
        <v>71</v>
      </c>
      <c r="N97" s="2">
        <v>43264.469849537039</v>
      </c>
      <c r="O97" s="1" t="s">
        <v>15</v>
      </c>
    </row>
    <row r="98" spans="1:15" hidden="1" x14ac:dyDescent="0.25">
      <c r="A98" t="str">
        <f>IFERROR(VLOOKUP(Liste_bl[[#This Row],[DOMAINE]],desaveu[DOMAINE],1,FALSE),"pas trouvé")</f>
        <v>pas trouvé</v>
      </c>
      <c r="B98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mc.iaveroy.no</v>
      </c>
      <c r="C98" t="b">
        <f ca="1">ESTCACHE(Liste_bl[[#This Row],[ESTCACHE]],1)</f>
        <v>1</v>
      </c>
      <c r="D98" s="1">
        <v>0</v>
      </c>
      <c r="E98" s="1">
        <v>0</v>
      </c>
      <c r="F98" s="1">
        <v>0</v>
      </c>
      <c r="G98" s="1" t="s">
        <v>145</v>
      </c>
      <c r="H98" s="16" t="s">
        <v>133</v>
      </c>
      <c r="I98" s="1" t="s">
        <v>11</v>
      </c>
      <c r="J98" s="8" t="s">
        <v>36</v>
      </c>
      <c r="K98" s="19">
        <f ca="1">COUNTIFS(Liste_bl[Link Anchor],Liste_bl[[#This Row],[Link Anchor]],Liste_bl[ESTCACHE],FALSE)/COUNTIF(Liste_bl[ESTCACHE],FALSE)</f>
        <v>0</v>
      </c>
      <c r="L98" s="1" t="s">
        <v>13</v>
      </c>
      <c r="M98" s="1" t="s">
        <v>14</v>
      </c>
      <c r="N98" s="2">
        <v>42891.030682870369</v>
      </c>
    </row>
    <row r="99" spans="1:15" hidden="1" x14ac:dyDescent="0.25">
      <c r="A99" t="str">
        <f>IFERROR(VLOOKUP(Liste_bl[[#This Row],[DOMAINE]],desaveu[DOMAINE],1,FALSE),"pas trouvé")</f>
        <v>pas trouvé</v>
      </c>
      <c r="B99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www.smd77.eu</v>
      </c>
      <c r="C99" t="b">
        <f ca="1">ESTCACHE(Liste_bl[[#This Row],[ESTCACHE]],1)</f>
        <v>1</v>
      </c>
      <c r="D99" s="1">
        <v>0</v>
      </c>
      <c r="E99" s="1">
        <v>0</v>
      </c>
      <c r="F99" s="1">
        <v>0</v>
      </c>
      <c r="G99" s="1" t="s">
        <v>145</v>
      </c>
      <c r="H99" s="16" t="s">
        <v>135</v>
      </c>
      <c r="I99" s="1" t="s">
        <v>11</v>
      </c>
      <c r="J99" s="8" t="s">
        <v>23</v>
      </c>
      <c r="K99" s="19">
        <f ca="1">COUNTIFS(Liste_bl[Link Anchor],Liste_bl[[#This Row],[Link Anchor]],Liste_bl[ESTCACHE],FALSE)/COUNTIF(Liste_bl[ESTCACHE],FALSE)</f>
        <v>0</v>
      </c>
      <c r="L99" s="1" t="s">
        <v>19</v>
      </c>
      <c r="N99" s="2">
        <v>43049.407858796294</v>
      </c>
      <c r="O99" s="1" t="s">
        <v>15</v>
      </c>
    </row>
    <row r="100" spans="1:15" hidden="1" x14ac:dyDescent="0.25">
      <c r="A100" t="str">
        <f>IFERROR(VLOOKUP(Liste_bl[[#This Row],[DOMAINE]],desaveu[DOMAINE],1,FALSE),"pas trouvé")</f>
        <v>pas trouvé</v>
      </c>
      <c r="B100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shopland.pw</v>
      </c>
      <c r="C100" t="b">
        <f ca="1">ESTCACHE(Liste_bl[[#This Row],[ESTCACHE]],1)</f>
        <v>1</v>
      </c>
      <c r="D100" s="1">
        <v>0</v>
      </c>
      <c r="E100" s="1">
        <v>0</v>
      </c>
      <c r="F100" s="1">
        <v>0</v>
      </c>
      <c r="G100" s="1" t="s">
        <v>145</v>
      </c>
      <c r="H100" s="17" t="s">
        <v>138</v>
      </c>
      <c r="I100" s="1" t="s">
        <v>139</v>
      </c>
      <c r="K100" s="19">
        <f ca="1">COUNTIFS(Liste_bl[Link Anchor],Liste_bl[[#This Row],[Link Anchor]],Liste_bl[ESTCACHE],FALSE)/COUNTIF(Liste_bl[ESTCACHE],FALSE)</f>
        <v>0</v>
      </c>
      <c r="L100" s="1" t="s">
        <v>13</v>
      </c>
      <c r="N100" s="2">
        <v>43162.477638888886</v>
      </c>
      <c r="O100" s="1" t="s">
        <v>15</v>
      </c>
    </row>
    <row r="101" spans="1:15" hidden="1" x14ac:dyDescent="0.25">
      <c r="A101" t="str">
        <f>IFERROR(VLOOKUP(Liste_bl[[#This Row],[DOMAINE]],desaveu[DOMAINE],1,FALSE),"pas trouvé")</f>
        <v>pas trouvé</v>
      </c>
      <c r="B101" t="str">
        <f>MID(Liste_bl[[#This Row],[Referring Page URL]],IFERROR(FIND("//",Liste_bl[[#This Row],[Referring Page URL]])+2,1),IFERROR((FIND("/",Liste_bl[[#This Row],[Referring Page URL]],IFERROR(FIND("//",Liste_bl[[#This Row],[Referring Page URL]])+2,1)))-(IFERROR(FIND("//",Liste_bl[[#This Row],[Referring Page URL]])+2,1)),LEN(Liste_bl[[#This Row],[Referring Page URL]])))</f>
        <v>www.yaid.me</v>
      </c>
      <c r="C101" t="b">
        <f ca="1">ESTCACHE(Liste_bl[[#This Row],[ESTCACHE]],1)</f>
        <v>1</v>
      </c>
      <c r="D101" s="1">
        <v>0</v>
      </c>
      <c r="E101" s="1">
        <v>0</v>
      </c>
      <c r="F101" s="1">
        <v>0</v>
      </c>
      <c r="G101" s="1" t="s">
        <v>145</v>
      </c>
      <c r="H101" s="17" t="s">
        <v>141</v>
      </c>
      <c r="I101" s="1" t="s">
        <v>11</v>
      </c>
      <c r="J101" s="8" t="s">
        <v>142</v>
      </c>
      <c r="K101" s="19">
        <f ca="1">COUNTIFS(Liste_bl[Link Anchor],Liste_bl[[#This Row],[Link Anchor]],Liste_bl[ESTCACHE],FALSE)/COUNTIF(Liste_bl[ESTCACHE],FALSE)</f>
        <v>0</v>
      </c>
      <c r="L101" s="1" t="s">
        <v>93</v>
      </c>
      <c r="N101" s="2">
        <v>43223.493055555555</v>
      </c>
      <c r="O101" s="1" t="s">
        <v>15</v>
      </c>
    </row>
  </sheetData>
  <conditionalFormatting sqref="H2:H101">
    <cfRule type="expression" dxfId="33" priority="1">
      <formula>$A2&lt;&gt;"pas trouvé"</formula>
    </cfRule>
  </conditionalFormatting>
  <hyperlinks>
    <hyperlink ref="H81" r:id="rId1"/>
    <hyperlink ref="H84" r:id="rId2"/>
    <hyperlink ref="H85" r:id="rId3"/>
    <hyperlink ref="H73" r:id="rId4"/>
    <hyperlink ref="H39" r:id="rId5"/>
    <hyperlink ref="H83" r:id="rId6"/>
    <hyperlink ref="H72" r:id="rId7"/>
    <hyperlink ref="H92" r:id="rId8"/>
    <hyperlink ref="H94" r:id="rId9"/>
    <hyperlink ref="H96" r:id="rId10"/>
    <hyperlink ref="H100" r:id="rId11"/>
    <hyperlink ref="H101" r:id="rId12"/>
    <hyperlink ref="H87" r:id="rId13"/>
    <hyperlink ref="H17" r:id="rId14"/>
    <hyperlink ref="H88" r:id="rId15"/>
    <hyperlink ref="H82" r:id="rId16"/>
    <hyperlink ref="H11" r:id="rId17"/>
    <hyperlink ref="I2" r:id="rId18"/>
    <hyperlink ref="I7" r:id="rId19"/>
    <hyperlink ref="I16" r:id="rId20"/>
    <hyperlink ref="I45" r:id="rId21"/>
    <hyperlink ref="I50" r:id="rId22"/>
    <hyperlink ref="I52" r:id="rId23"/>
    <hyperlink ref="I54" r:id="rId24"/>
    <hyperlink ref="I58" r:id="rId25"/>
    <hyperlink ref="I60" r:id="rId26"/>
    <hyperlink ref="J54" r:id="rId27"/>
    <hyperlink ref="H54" r:id="rId28"/>
    <hyperlink ref="H7" r:id="rId29"/>
    <hyperlink ref="H50" r:id="rId30"/>
    <hyperlink ref="H58" r:id="rId31"/>
    <hyperlink ref="H60" r:id="rId32"/>
  </hyperlinks>
  <pageMargins left="0.7" right="0.7" top="0.75" bottom="0.75" header="0.3" footer="0.3"/>
  <pageSetup paperSize="9" orientation="portrait" horizontalDpi="300" verticalDpi="300" r:id="rId33"/>
  <tableParts count="1">
    <tablePart r:id="rId3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"/>
  <sheetViews>
    <sheetView topLeftCell="B1" zoomScale="80" zoomScaleNormal="80" workbookViewId="0">
      <selection activeCell="B28" sqref="B28"/>
    </sheetView>
  </sheetViews>
  <sheetFormatPr baseColWidth="10" defaultRowHeight="15" outlineLevelCol="1" x14ac:dyDescent="0.25"/>
  <cols>
    <col min="1" max="1" width="39.85546875" hidden="1" customWidth="1" outlineLevel="1"/>
    <col min="2" max="2" width="187.5703125" bestFit="1" customWidth="1" collapsed="1"/>
  </cols>
  <sheetData>
    <row r="1" spans="1:4" x14ac:dyDescent="0.25">
      <c r="A1" t="s">
        <v>176</v>
      </c>
      <c r="B1" t="s">
        <v>177</v>
      </c>
    </row>
    <row r="2" spans="1:4" x14ac:dyDescent="0.25">
      <c r="A2" t="str">
        <f>MID(B2,IFERROR(FIND("//",B2)+2,1),IFERROR((FIND("/",B2,IFERROR(FIND("//",B2)+2,1)))-(IFERROR(FIND("//",B2)+2,1)),LEN(B2)))</f>
        <v>www.turiba.lv</v>
      </c>
      <c r="B2" s="5" t="s">
        <v>17</v>
      </c>
      <c r="D2" s="7" t="s">
        <v>144</v>
      </c>
    </row>
    <row r="3" spans="1:4" x14ac:dyDescent="0.25">
      <c r="A3" t="str">
        <f t="shared" ref="A3:A16" si="0">MID(B3,IFERROR(FIND("//",B3)+2,1),IFERROR((FIND("/",B3,IFERROR(FIND("//",B3)+2,1)))-(IFERROR(FIND("//",B3)+2,1)),LEN(B3)))</f>
        <v>www.cristalab.com</v>
      </c>
      <c r="B3" s="5" t="s">
        <v>22</v>
      </c>
    </row>
    <row r="4" spans="1:4" x14ac:dyDescent="0.25">
      <c r="A4" t="str">
        <f t="shared" si="0"/>
        <v>www.psybooks.ru</v>
      </c>
      <c r="B4" s="5" t="s">
        <v>25</v>
      </c>
    </row>
    <row r="5" spans="1:4" x14ac:dyDescent="0.25">
      <c r="A5" t="str">
        <f t="shared" si="0"/>
        <v>www.abracadacraft.com</v>
      </c>
      <c r="B5" s="5" t="s">
        <v>26</v>
      </c>
    </row>
    <row r="6" spans="1:4" x14ac:dyDescent="0.25">
      <c r="A6" t="str">
        <f t="shared" si="0"/>
        <v>www.sportkegeln-auerbach.info</v>
      </c>
      <c r="B6" s="5" t="s">
        <v>27</v>
      </c>
    </row>
    <row r="7" spans="1:4" x14ac:dyDescent="0.25">
      <c r="A7" t="str">
        <f t="shared" si="0"/>
        <v>fotos.practicopedia.lainformacion.com</v>
      </c>
      <c r="B7" s="5" t="s">
        <v>31</v>
      </c>
    </row>
    <row r="8" spans="1:4" x14ac:dyDescent="0.25">
      <c r="A8" t="str">
        <f t="shared" si="0"/>
        <v>theclassical.org</v>
      </c>
      <c r="B8" s="5" t="s">
        <v>32</v>
      </c>
    </row>
    <row r="9" spans="1:4" x14ac:dyDescent="0.25">
      <c r="A9" t="str">
        <f t="shared" si="0"/>
        <v>www.voicetext.com</v>
      </c>
      <c r="B9" s="5" t="s">
        <v>33</v>
      </c>
    </row>
    <row r="10" spans="1:4" x14ac:dyDescent="0.25">
      <c r="A10" t="str">
        <f t="shared" si="0"/>
        <v>www.australiascoralcoast.com</v>
      </c>
      <c r="B10" s="5" t="s">
        <v>34</v>
      </c>
    </row>
    <row r="11" spans="1:4" x14ac:dyDescent="0.25">
      <c r="A11" t="str">
        <f t="shared" si="0"/>
        <v>greatwesternsupply.com</v>
      </c>
      <c r="B11" s="5" t="s">
        <v>35</v>
      </c>
    </row>
    <row r="12" spans="1:4" x14ac:dyDescent="0.25">
      <c r="A12" t="str">
        <f t="shared" si="0"/>
        <v>www.columbiamachine.com</v>
      </c>
      <c r="B12" s="5" t="s">
        <v>37</v>
      </c>
    </row>
    <row r="13" spans="1:4" x14ac:dyDescent="0.25">
      <c r="A13" t="str">
        <f t="shared" si="0"/>
        <v>savoir.neopodia.com</v>
      </c>
      <c r="B13" s="5" t="s">
        <v>38</v>
      </c>
    </row>
    <row r="14" spans="1:4" x14ac:dyDescent="0.25">
      <c r="A14" t="str">
        <f t="shared" si="0"/>
        <v>www.ourpatch.com.au</v>
      </c>
      <c r="B14" s="5" t="s">
        <v>39</v>
      </c>
    </row>
    <row r="15" spans="1:4" x14ac:dyDescent="0.25">
      <c r="A15" t="str">
        <f t="shared" si="0"/>
        <v>fr.mappy.com</v>
      </c>
      <c r="B15" s="6" t="s">
        <v>166</v>
      </c>
    </row>
    <row r="16" spans="1:4" x14ac:dyDescent="0.25">
      <c r="A16" t="str">
        <f t="shared" si="0"/>
        <v>www.worstpreviews.com</v>
      </c>
      <c r="B16" s="5" t="s">
        <v>42</v>
      </c>
    </row>
  </sheetData>
  <hyperlinks>
    <hyperlink ref="B15" r:id="rId1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topLeftCell="B1" workbookViewId="0">
      <selection activeCell="E20" sqref="E20"/>
    </sheetView>
  </sheetViews>
  <sheetFormatPr baseColWidth="10" defaultRowHeight="15" outlineLevelCol="1" x14ac:dyDescent="0.25"/>
  <cols>
    <col min="1" max="1" width="19.28515625" hidden="1" customWidth="1" outlineLevel="1"/>
    <col min="2" max="2" width="6.140625" customWidth="1" collapsed="1"/>
    <col min="3" max="3" width="16.140625" customWidth="1"/>
    <col min="5" max="5" width="22.5703125" customWidth="1"/>
    <col min="6" max="7" width="5" customWidth="1"/>
    <col min="8" max="8" width="7" customWidth="1"/>
    <col min="9" max="9" width="19" bestFit="1" customWidth="1"/>
    <col min="10" max="10" width="15.28515625" customWidth="1"/>
    <col min="11" max="11" width="8" customWidth="1"/>
    <col min="12" max="12" width="7.7109375" customWidth="1"/>
  </cols>
  <sheetData>
    <row r="1" spans="1:12" x14ac:dyDescent="0.25">
      <c r="A1" t="s">
        <v>175</v>
      </c>
      <c r="B1" s="10" t="s">
        <v>147</v>
      </c>
      <c r="C1" s="11" t="s">
        <v>148</v>
      </c>
      <c r="D1" s="12" t="s">
        <v>177</v>
      </c>
      <c r="E1" s="13" t="s">
        <v>167</v>
      </c>
      <c r="F1" s="14" t="s">
        <v>178</v>
      </c>
      <c r="G1" s="14" t="s">
        <v>179</v>
      </c>
      <c r="H1" s="14" t="s">
        <v>180</v>
      </c>
      <c r="I1" s="13" t="s">
        <v>149</v>
      </c>
      <c r="J1" s="11" t="s">
        <v>150</v>
      </c>
      <c r="K1" s="11" t="s">
        <v>181</v>
      </c>
      <c r="L1" s="20" t="s">
        <v>182</v>
      </c>
    </row>
    <row r="2" spans="1:12" x14ac:dyDescent="0.25">
      <c r="A2" t="str">
        <f>IFERROR(VLOOKUP(Tableau3[[#This Row],[graines-et-plante.info]],Liste_bl[Referring Page URL],1,FALSE),"pas trouvé")</f>
        <v>pas trouvé</v>
      </c>
      <c r="B2" s="10" t="s">
        <v>147</v>
      </c>
      <c r="C2" s="11" t="s">
        <v>148</v>
      </c>
      <c r="D2" s="12"/>
      <c r="E2" s="13" t="s">
        <v>171</v>
      </c>
      <c r="F2" s="14">
        <v>7</v>
      </c>
      <c r="G2" s="14">
        <v>25</v>
      </c>
      <c r="H2" s="14">
        <v>1769</v>
      </c>
      <c r="I2" s="13" t="s">
        <v>151</v>
      </c>
      <c r="J2" s="11" t="s">
        <v>150</v>
      </c>
      <c r="K2" s="11">
        <v>1407</v>
      </c>
      <c r="L2" s="20">
        <v>0</v>
      </c>
    </row>
    <row r="3" spans="1:12" x14ac:dyDescent="0.25">
      <c r="A3" t="str">
        <f>IFERROR(VLOOKUP(Tableau3[[#This Row],[graines-et-plante.info]],Liste_bl[Referring Page URL],1,FALSE),"pas trouvé")</f>
        <v>pas trouvé</v>
      </c>
      <c r="B3" s="10" t="s">
        <v>147</v>
      </c>
      <c r="C3" s="11" t="s">
        <v>148</v>
      </c>
      <c r="D3" s="12"/>
      <c r="E3" s="13" t="s">
        <v>169</v>
      </c>
      <c r="F3" s="14">
        <v>26</v>
      </c>
      <c r="G3" s="14">
        <v>33</v>
      </c>
      <c r="H3" s="14">
        <v>1090</v>
      </c>
      <c r="I3" s="13" t="s">
        <v>152</v>
      </c>
      <c r="J3" s="11" t="s">
        <v>150</v>
      </c>
      <c r="K3" s="11">
        <v>1101</v>
      </c>
      <c r="L3" s="20">
        <v>0</v>
      </c>
    </row>
    <row r="4" spans="1:12" x14ac:dyDescent="0.25">
      <c r="A4" t="str">
        <f>IFERROR(VLOOKUP(Tableau3[[#This Row],[graines-et-plante.info]],Liste_bl[Referring Page URL],1,FALSE),"pas trouvé")</f>
        <v>pas trouvé</v>
      </c>
      <c r="B4" s="10" t="s">
        <v>147</v>
      </c>
      <c r="C4" s="11" t="s">
        <v>148</v>
      </c>
      <c r="D4" s="12"/>
      <c r="E4" s="13" t="s">
        <v>168</v>
      </c>
      <c r="F4" s="14">
        <v>24</v>
      </c>
      <c r="G4" s="14">
        <v>29</v>
      </c>
      <c r="H4" s="14">
        <v>203</v>
      </c>
      <c r="I4" s="13" t="s">
        <v>153</v>
      </c>
      <c r="J4" s="11" t="s">
        <v>150</v>
      </c>
      <c r="K4" s="11">
        <v>585</v>
      </c>
      <c r="L4" s="20">
        <v>0</v>
      </c>
    </row>
    <row r="5" spans="1:12" x14ac:dyDescent="0.25">
      <c r="A5" t="str">
        <f>IFERROR(VLOOKUP(Tableau3[[#This Row],[graines-et-plante.info]],Liste_bl[Referring Page URL],1,FALSE),"pas trouvé")</f>
        <v>pas trouvé</v>
      </c>
      <c r="B5" s="10" t="s">
        <v>147</v>
      </c>
      <c r="C5" s="11" t="s">
        <v>148</v>
      </c>
      <c r="D5" s="12"/>
      <c r="E5" s="13" t="s">
        <v>154</v>
      </c>
      <c r="F5" s="14">
        <v>21</v>
      </c>
      <c r="G5" s="14">
        <v>33</v>
      </c>
      <c r="H5" s="14">
        <v>420</v>
      </c>
      <c r="I5" s="13" t="s">
        <v>152</v>
      </c>
      <c r="J5" s="11" t="s">
        <v>150</v>
      </c>
      <c r="K5" s="11">
        <v>308</v>
      </c>
      <c r="L5" s="20">
        <v>0</v>
      </c>
    </row>
    <row r="6" spans="1:12" x14ac:dyDescent="0.25">
      <c r="A6" t="str">
        <f>IFERROR(VLOOKUP(Tableau3[[#This Row],[graines-et-plante.info]],Liste_bl[Referring Page URL],1,FALSE),"pas trouvé")</f>
        <v>pas trouvé</v>
      </c>
      <c r="B6" s="10" t="s">
        <v>147</v>
      </c>
      <c r="C6" s="11" t="s">
        <v>148</v>
      </c>
      <c r="D6" s="12"/>
      <c r="E6" s="13" t="s">
        <v>155</v>
      </c>
      <c r="F6" s="14">
        <v>23</v>
      </c>
      <c r="G6" s="14">
        <v>30</v>
      </c>
      <c r="H6" s="14">
        <v>318</v>
      </c>
      <c r="I6" s="13" t="s">
        <v>153</v>
      </c>
      <c r="J6" s="11" t="s">
        <v>150</v>
      </c>
      <c r="K6" s="11">
        <v>299</v>
      </c>
      <c r="L6" s="20">
        <v>0</v>
      </c>
    </row>
    <row r="7" spans="1:12" x14ac:dyDescent="0.25">
      <c r="A7" t="str">
        <f>IFERROR(VLOOKUP(Tableau3[[#This Row],[graines-et-plante.info]],Liste_bl[Referring Page URL],1,FALSE),"pas trouvé")</f>
        <v>pas trouvé</v>
      </c>
      <c r="B7" s="10" t="s">
        <v>147</v>
      </c>
      <c r="C7" s="11" t="s">
        <v>148</v>
      </c>
      <c r="D7" s="12"/>
      <c r="E7" s="13" t="s">
        <v>156</v>
      </c>
      <c r="F7" s="14">
        <v>30</v>
      </c>
      <c r="G7" s="14">
        <v>35</v>
      </c>
      <c r="H7" s="14">
        <v>442</v>
      </c>
      <c r="I7" s="13" t="s">
        <v>157</v>
      </c>
      <c r="J7" s="11" t="s">
        <v>150</v>
      </c>
      <c r="K7" s="11">
        <v>291</v>
      </c>
      <c r="L7" s="20">
        <v>0</v>
      </c>
    </row>
    <row r="8" spans="1:12" x14ac:dyDescent="0.25">
      <c r="A8" t="str">
        <f>IFERROR(VLOOKUP(Tableau3[[#This Row],[graines-et-plante.info]],Liste_bl[Referring Page URL],1,FALSE),"pas trouvé")</f>
        <v>pas trouvé</v>
      </c>
      <c r="B8" s="10" t="s">
        <v>147</v>
      </c>
      <c r="C8" s="11" t="s">
        <v>148</v>
      </c>
      <c r="D8" s="12"/>
      <c r="E8" s="13" t="s">
        <v>170</v>
      </c>
      <c r="F8" s="14">
        <v>24</v>
      </c>
      <c r="G8" s="14">
        <v>32</v>
      </c>
      <c r="H8" s="14">
        <v>230</v>
      </c>
      <c r="I8" s="13" t="s">
        <v>153</v>
      </c>
      <c r="J8" s="11" t="s">
        <v>150</v>
      </c>
      <c r="K8" s="11">
        <v>285</v>
      </c>
      <c r="L8" s="20">
        <v>0</v>
      </c>
    </row>
    <row r="9" spans="1:12" x14ac:dyDescent="0.25">
      <c r="A9" t="str">
        <f>IFERROR(VLOOKUP(Tableau3[[#This Row],[graines-et-plante.info]],Liste_bl[Referring Page URL],1,FALSE),"pas trouvé")</f>
        <v>pas trouvé</v>
      </c>
      <c r="B9" s="10" t="s">
        <v>147</v>
      </c>
      <c r="C9" s="11" t="s">
        <v>148</v>
      </c>
      <c r="D9" s="12"/>
      <c r="E9" s="13" t="s">
        <v>158</v>
      </c>
      <c r="F9" s="14">
        <v>24</v>
      </c>
      <c r="G9" s="14">
        <v>28</v>
      </c>
      <c r="H9" s="14">
        <v>161</v>
      </c>
      <c r="I9" s="13" t="s">
        <v>153</v>
      </c>
      <c r="J9" s="11" t="s">
        <v>150</v>
      </c>
      <c r="K9" s="11">
        <v>249</v>
      </c>
      <c r="L9" s="20">
        <v>0</v>
      </c>
    </row>
    <row r="10" spans="1:12" x14ac:dyDescent="0.25">
      <c r="A10" t="str">
        <f>IFERROR(VLOOKUP(Tableau3[[#This Row],[graines-et-plante.info]],Liste_bl[Referring Page URL],1,FALSE),"pas trouvé")</f>
        <v>pas trouvé</v>
      </c>
      <c r="B10" s="10" t="s">
        <v>147</v>
      </c>
      <c r="C10" s="11" t="s">
        <v>148</v>
      </c>
      <c r="D10" s="12"/>
      <c r="E10" s="18" t="s">
        <v>172</v>
      </c>
      <c r="F10" s="18">
        <v>22</v>
      </c>
      <c r="G10" s="18">
        <v>26</v>
      </c>
      <c r="H10" s="18">
        <v>141</v>
      </c>
      <c r="I10" s="13" t="s">
        <v>153</v>
      </c>
      <c r="J10" s="11" t="s">
        <v>173</v>
      </c>
      <c r="K10" s="11">
        <v>249</v>
      </c>
      <c r="L10" s="20">
        <v>0</v>
      </c>
    </row>
  </sheetData>
  <conditionalFormatting sqref="E2:E10">
    <cfRule type="expression" dxfId="14" priority="2">
      <formula>$A2="pas trouvé"</formula>
    </cfRule>
    <cfRule type="expression" dxfId="13" priority="1">
      <formula>$A2&lt;&gt;"pas trouvé"</formula>
    </cfRule>
  </conditionalFormatting>
  <hyperlinks>
    <hyperlink ref="E1" r:id="rId1" display="http://www.graines-et-plantes.com"/>
    <hyperlink ref="B2" r:id="rId2" display="robert@geoploria.com"/>
    <hyperlink ref="E2" r:id="rId3" display="https://www.naturelweb.com"/>
    <hyperlink ref="B3" r:id="rId4" display="robert@geoploria.com"/>
    <hyperlink ref="E3" r:id="rId5" display="https://www.mve.ovh"/>
    <hyperlink ref="B4" r:id="rId6" display="robert@geoploria.com"/>
    <hyperlink ref="E4" r:id="rId7" display="http://www.viewplus.fr"/>
    <hyperlink ref="E6" r:id="rId8" display="http://www.cybersearch.fr/"/>
    <hyperlink ref="E5" r:id="rId9" display="https://www.laverite.be"/>
    <hyperlink ref="E8" r:id="rId10" display="http://www.arrasgolfresort.fr"/>
    <hyperlink ref="E9" r:id="rId11" display="http://www.viewplus.fr"/>
  </hyperlinks>
  <pageMargins left="0.7" right="0.7" top="0.75" bottom="0.75" header="0.3" footer="0.3"/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bl</vt:lpstr>
      <vt:lpstr>desaveu</vt:lpstr>
      <vt:lpstr>annuaire 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Micot, Nicolas            UTC CCS</cp:lastModifiedBy>
  <dcterms:created xsi:type="dcterms:W3CDTF">2018-06-14T09:58:47Z</dcterms:created>
  <dcterms:modified xsi:type="dcterms:W3CDTF">2018-07-03T07:44:07Z</dcterms:modified>
</cp:coreProperties>
</file>