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activeTab="1"/>
  </bookViews>
  <sheets>
    <sheet name="SOUMARE Mamadou 16-02-2019" sheetId="2" r:id="rId1"/>
    <sheet name="BARRIERE Margot" sheetId="3" r:id="rId2"/>
    <sheet name="Feuil1" sheetId="1" r:id="rId3"/>
  </sheets>
  <externalReferences>
    <externalReference r:id="rId4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22" i="3" l="1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4" i="3"/>
  <c r="J103" i="3"/>
  <c r="J105" i="3"/>
  <c r="O93" i="3" l="1"/>
  <c r="J454" i="3" l="1"/>
  <c r="J453" i="3"/>
  <c r="J452" i="3"/>
  <c r="J451" i="3"/>
  <c r="J450" i="3"/>
  <c r="J437" i="3"/>
  <c r="J436" i="3"/>
  <c r="J435" i="3"/>
  <c r="J432" i="3"/>
  <c r="J431" i="3"/>
  <c r="J430" i="3"/>
  <c r="J429" i="3"/>
  <c r="J426" i="3"/>
  <c r="L412" i="3"/>
  <c r="L442" i="3" s="1"/>
  <c r="J411" i="3"/>
  <c r="J441" i="3" s="1"/>
  <c r="J407" i="3"/>
  <c r="J406" i="3"/>
  <c r="J405" i="3"/>
  <c r="J404" i="3"/>
  <c r="J403" i="3"/>
  <c r="J402" i="3"/>
  <c r="J399" i="3"/>
  <c r="J398" i="3"/>
  <c r="J397" i="3"/>
  <c r="J396" i="3"/>
  <c r="J409" i="3" s="1"/>
  <c r="J395" i="3"/>
  <c r="J394" i="3"/>
  <c r="J392" i="3"/>
  <c r="J391" i="3"/>
  <c r="J390" i="3"/>
  <c r="J389" i="3"/>
  <c r="J358" i="3"/>
  <c r="J357" i="3"/>
  <c r="J356" i="3"/>
  <c r="J354" i="3"/>
  <c r="J353" i="3"/>
  <c r="J364" i="3" s="1"/>
  <c r="L347" i="3"/>
  <c r="J342" i="3"/>
  <c r="J341" i="3"/>
  <c r="J339" i="3"/>
  <c r="J338" i="3"/>
  <c r="J337" i="3"/>
  <c r="J336" i="3"/>
  <c r="J335" i="3"/>
  <c r="J334" i="3"/>
  <c r="J333" i="3"/>
  <c r="J332" i="3"/>
  <c r="J331" i="3"/>
  <c r="J330" i="3"/>
  <c r="J329" i="3"/>
  <c r="J328" i="3"/>
  <c r="J327" i="3"/>
  <c r="P326" i="3"/>
  <c r="J326" i="3"/>
  <c r="J325" i="3"/>
  <c r="J323" i="3"/>
  <c r="L317" i="3"/>
  <c r="J316" i="3"/>
  <c r="J346" i="3" s="1"/>
  <c r="O313" i="3"/>
  <c r="J304" i="3"/>
  <c r="J303" i="3"/>
  <c r="J302" i="3"/>
  <c r="J300" i="3"/>
  <c r="J298" i="3"/>
  <c r="J297" i="3"/>
  <c r="J296" i="3"/>
  <c r="J295" i="3"/>
  <c r="J294" i="3"/>
  <c r="J268" i="3"/>
  <c r="J263" i="3"/>
  <c r="J262" i="3"/>
  <c r="J261" i="3"/>
  <c r="J260" i="3"/>
  <c r="P259" i="3"/>
  <c r="Q259" i="3" s="1"/>
  <c r="J259" i="3"/>
  <c r="J245" i="3"/>
  <c r="J244" i="3"/>
  <c r="J241" i="3"/>
  <c r="J240" i="3"/>
  <c r="J239" i="3"/>
  <c r="J238" i="3"/>
  <c r="J235" i="3"/>
  <c r="L221" i="3"/>
  <c r="L251" i="3" s="1"/>
  <c r="J220" i="3"/>
  <c r="J250" i="3" s="1"/>
  <c r="P217" i="3"/>
  <c r="O217" i="3"/>
  <c r="J217" i="3"/>
  <c r="J216" i="3"/>
  <c r="J215" i="3"/>
  <c r="J214" i="3"/>
  <c r="J213" i="3"/>
  <c r="J212" i="3"/>
  <c r="J211" i="3"/>
  <c r="O210" i="3"/>
  <c r="P210" i="3" s="1"/>
  <c r="Q210" i="3" s="1"/>
  <c r="J208" i="3"/>
  <c r="J207" i="3"/>
  <c r="J206" i="3"/>
  <c r="J205" i="3"/>
  <c r="J204" i="3"/>
  <c r="J203" i="3"/>
  <c r="O202" i="3"/>
  <c r="J201" i="3"/>
  <c r="J200" i="3"/>
  <c r="J199" i="3"/>
  <c r="J198" i="3"/>
  <c r="J218" i="3" s="1"/>
  <c r="J167" i="3"/>
  <c r="J166" i="3"/>
  <c r="J165" i="3"/>
  <c r="Q164" i="3"/>
  <c r="P164" i="3"/>
  <c r="O164" i="3"/>
  <c r="O259" i="3" s="1"/>
  <c r="O355" i="3" s="1"/>
  <c r="O450" i="3" s="1"/>
  <c r="P450" i="3" s="1"/>
  <c r="Q450" i="3" s="1"/>
  <c r="J163" i="3"/>
  <c r="P162" i="3"/>
  <c r="Q162" i="3" s="1"/>
  <c r="O162" i="3"/>
  <c r="O257" i="3" s="1"/>
  <c r="J162" i="3"/>
  <c r="J150" i="3"/>
  <c r="Q149" i="3"/>
  <c r="P149" i="3"/>
  <c r="O149" i="3"/>
  <c r="O244" i="3" s="1"/>
  <c r="J148" i="3"/>
  <c r="O147" i="3"/>
  <c r="O242" i="3" s="1"/>
  <c r="J147" i="3"/>
  <c r="J146" i="3"/>
  <c r="J145" i="3"/>
  <c r="J144" i="3"/>
  <c r="J143" i="3"/>
  <c r="P142" i="3"/>
  <c r="Q142" i="3" s="1"/>
  <c r="J142" i="3"/>
  <c r="Q141" i="3"/>
  <c r="P141" i="3"/>
  <c r="O141" i="3"/>
  <c r="O236" i="3" s="1"/>
  <c r="J141" i="3"/>
  <c r="J140" i="3"/>
  <c r="O139" i="3"/>
  <c r="O234" i="3" s="1"/>
  <c r="J138" i="3"/>
  <c r="J137" i="3"/>
  <c r="J136" i="3"/>
  <c r="P135" i="3"/>
  <c r="O135" i="3"/>
  <c r="O230" i="3" s="1"/>
  <c r="O326" i="3" s="1"/>
  <c r="O421" i="3" s="1"/>
  <c r="P421" i="3" s="1"/>
  <c r="J134" i="3"/>
  <c r="P132" i="3"/>
  <c r="Q132" i="3" s="1"/>
  <c r="O132" i="3"/>
  <c r="O227" i="3" s="1"/>
  <c r="J132" i="3"/>
  <c r="L126" i="3"/>
  <c r="L156" i="3" s="1"/>
  <c r="J125" i="3"/>
  <c r="J155" i="3" s="1"/>
  <c r="O122" i="3"/>
  <c r="P122" i="3" s="1"/>
  <c r="Q115" i="3"/>
  <c r="P115" i="3"/>
  <c r="O115" i="3"/>
  <c r="O114" i="3"/>
  <c r="O209" i="3" s="1"/>
  <c r="O108" i="3"/>
  <c r="P108" i="3" s="1"/>
  <c r="Q108" i="3" s="1"/>
  <c r="P107" i="3"/>
  <c r="Q107" i="3" s="1"/>
  <c r="O107" i="3"/>
  <c r="J78" i="3"/>
  <c r="O73" i="3"/>
  <c r="P73" i="3" s="1"/>
  <c r="Q73" i="3" s="1"/>
  <c r="Q69" i="3"/>
  <c r="P69" i="3"/>
  <c r="P67" i="3"/>
  <c r="Q67" i="3" s="1"/>
  <c r="J61" i="3"/>
  <c r="J97" i="3" s="1"/>
  <c r="J56" i="3"/>
  <c r="P54" i="3"/>
  <c r="Q54" i="3" s="1"/>
  <c r="P52" i="3"/>
  <c r="Q52" i="3" s="1"/>
  <c r="P47" i="3"/>
  <c r="Q47" i="3" s="1"/>
  <c r="O47" i="3"/>
  <c r="O142" i="3" s="1"/>
  <c r="O237" i="3" s="1"/>
  <c r="P46" i="3"/>
  <c r="Q46" i="3" s="1"/>
  <c r="P44" i="3"/>
  <c r="P40" i="3"/>
  <c r="P37" i="3"/>
  <c r="Q37" i="3" s="1"/>
  <c r="J32" i="3"/>
  <c r="L31" i="3"/>
  <c r="L61" i="3" s="1"/>
  <c r="J31" i="3"/>
  <c r="J30" i="3"/>
  <c r="J60" i="3" s="1"/>
  <c r="J28" i="3"/>
  <c r="P27" i="3"/>
  <c r="Q20" i="3"/>
  <c r="P20" i="3"/>
  <c r="P19" i="3"/>
  <c r="O15" i="3"/>
  <c r="P15" i="3" s="1"/>
  <c r="Q15" i="3" s="1"/>
  <c r="P13" i="3"/>
  <c r="Q13" i="3" s="1"/>
  <c r="Q12" i="3"/>
  <c r="P12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J3" i="3"/>
  <c r="C3" i="3"/>
  <c r="C32" i="3" s="1"/>
  <c r="C62" i="3" s="1"/>
  <c r="C98" i="3" s="1"/>
  <c r="C127" i="3" s="1"/>
  <c r="C157" i="3" s="1"/>
  <c r="C193" i="3" s="1"/>
  <c r="C222" i="3" s="1"/>
  <c r="C252" i="3" s="1"/>
  <c r="C289" i="3" s="1"/>
  <c r="C318" i="3" s="1"/>
  <c r="C348" i="3" s="1"/>
  <c r="C384" i="3" s="1"/>
  <c r="C413" i="3" s="1"/>
  <c r="C443" i="3" s="1"/>
  <c r="A6" i="3" l="1"/>
  <c r="J98" i="3"/>
  <c r="J126" i="3"/>
  <c r="O323" i="3"/>
  <c r="P227" i="3"/>
  <c r="Q227" i="3" s="1"/>
  <c r="A20" i="3"/>
  <c r="J62" i="3"/>
  <c r="J151" i="3"/>
  <c r="P234" i="3"/>
  <c r="O330" i="3"/>
  <c r="P147" i="3"/>
  <c r="Q147" i="3" s="1"/>
  <c r="O298" i="3"/>
  <c r="P202" i="3"/>
  <c r="Q202" i="3" s="1"/>
  <c r="O305" i="3"/>
  <c r="P209" i="3"/>
  <c r="O203" i="3"/>
  <c r="O110" i="3"/>
  <c r="P114" i="3"/>
  <c r="P242" i="3"/>
  <c r="Q242" i="3" s="1"/>
  <c r="O338" i="3"/>
  <c r="O340" i="3"/>
  <c r="P244" i="3"/>
  <c r="Q244" i="3" s="1"/>
  <c r="O408" i="3"/>
  <c r="P408" i="3" s="1"/>
  <c r="P313" i="3"/>
  <c r="P237" i="3"/>
  <c r="Q237" i="3" s="1"/>
  <c r="O333" i="3"/>
  <c r="P139" i="3"/>
  <c r="P257" i="3"/>
  <c r="Q257" i="3" s="1"/>
  <c r="O353" i="3"/>
  <c r="O168" i="3"/>
  <c r="O332" i="3"/>
  <c r="P236" i="3"/>
  <c r="Q236" i="3" s="1"/>
  <c r="P355" i="3"/>
  <c r="Q355" i="3" s="1"/>
  <c r="J173" i="3"/>
  <c r="P230" i="3"/>
  <c r="J246" i="3"/>
  <c r="J314" i="3"/>
  <c r="J459" i="3"/>
  <c r="O306" i="3"/>
  <c r="I162" i="2"/>
  <c r="I163" i="2" s="1"/>
  <c r="I161" i="2"/>
  <c r="I126" i="2"/>
  <c r="I128" i="2" s="1"/>
  <c r="I113" i="2"/>
  <c r="I148" i="2" s="1"/>
  <c r="I90" i="2"/>
  <c r="I89" i="2"/>
  <c r="I91" i="2" s="1"/>
  <c r="I78" i="2"/>
  <c r="I115" i="2" s="1"/>
  <c r="I150" i="2" s="1"/>
  <c r="K76" i="2"/>
  <c r="K113" i="2" s="1"/>
  <c r="K148" i="2" s="1"/>
  <c r="I76" i="2"/>
  <c r="O53" i="2"/>
  <c r="P53" i="2" s="1"/>
  <c r="N53" i="2"/>
  <c r="N90" i="2" s="1"/>
  <c r="I52" i="2"/>
  <c r="I54" i="2" s="1"/>
  <c r="I41" i="2"/>
  <c r="I40" i="2"/>
  <c r="K39" i="2"/>
  <c r="I39" i="2"/>
  <c r="I38" i="2"/>
  <c r="I75" i="2" s="1"/>
  <c r="I112" i="2" s="1"/>
  <c r="I147" i="2" s="1"/>
  <c r="O16" i="2"/>
  <c r="P16" i="2" s="1"/>
  <c r="I16" i="2"/>
  <c r="I15" i="2"/>
  <c r="I17" i="2" s="1"/>
  <c r="A10" i="2"/>
  <c r="A11" i="2" s="1"/>
  <c r="I3" i="2"/>
  <c r="I114" i="2" s="1"/>
  <c r="I149" i="2" s="1"/>
  <c r="C3" i="2"/>
  <c r="C40" i="2" s="1"/>
  <c r="C77" i="2" s="1"/>
  <c r="C114" i="2" s="1"/>
  <c r="C149" i="2" s="1"/>
  <c r="P338" i="3" l="1"/>
  <c r="Q338" i="3" s="1"/>
  <c r="O433" i="3"/>
  <c r="P433" i="3" s="1"/>
  <c r="Q433" i="3" s="1"/>
  <c r="O393" i="3"/>
  <c r="P393" i="3" s="1"/>
  <c r="Q393" i="3" s="1"/>
  <c r="P298" i="3"/>
  <c r="Q298" i="3" s="1"/>
  <c r="P306" i="3"/>
  <c r="Q306" i="3" s="1"/>
  <c r="O401" i="3"/>
  <c r="P401" i="3" s="1"/>
  <c r="Q401" i="3" s="1"/>
  <c r="O427" i="3"/>
  <c r="P427" i="3" s="1"/>
  <c r="Q427" i="3" s="1"/>
  <c r="P332" i="3"/>
  <c r="Q332" i="3" s="1"/>
  <c r="O418" i="3"/>
  <c r="P418" i="3" s="1"/>
  <c r="Q418" i="3" s="1"/>
  <c r="P323" i="3"/>
  <c r="Q323" i="3" s="1"/>
  <c r="O299" i="3"/>
  <c r="P203" i="3"/>
  <c r="Q203" i="3" s="1"/>
  <c r="O263" i="3"/>
  <c r="P168" i="3"/>
  <c r="Q168" i="3" s="1"/>
  <c r="O428" i="3"/>
  <c r="P428" i="3" s="1"/>
  <c r="Q428" i="3" s="1"/>
  <c r="P333" i="3"/>
  <c r="Q333" i="3" s="1"/>
  <c r="O400" i="3"/>
  <c r="P400" i="3" s="1"/>
  <c r="P305" i="3"/>
  <c r="P330" i="3"/>
  <c r="O425" i="3"/>
  <c r="P425" i="3" s="1"/>
  <c r="A45" i="3"/>
  <c r="A21" i="3"/>
  <c r="A22" i="3" s="1"/>
  <c r="A23" i="3" s="1"/>
  <c r="A24" i="3" s="1"/>
  <c r="A25" i="3" s="1"/>
  <c r="A26" i="3" s="1"/>
  <c r="A27" i="3" s="1"/>
  <c r="A37" i="3" s="1"/>
  <c r="A38" i="3" s="1"/>
  <c r="A39" i="3" s="1"/>
  <c r="A40" i="3" s="1"/>
  <c r="A41" i="3" s="1"/>
  <c r="A42" i="3" s="1"/>
  <c r="A43" i="3" s="1"/>
  <c r="A44" i="3" s="1"/>
  <c r="J156" i="3"/>
  <c r="J127" i="3"/>
  <c r="P353" i="3"/>
  <c r="Q353" i="3" s="1"/>
  <c r="O448" i="3"/>
  <c r="P448" i="3" s="1"/>
  <c r="Q448" i="3" s="1"/>
  <c r="O435" i="3"/>
  <c r="P435" i="3" s="1"/>
  <c r="Q435" i="3" s="1"/>
  <c r="P340" i="3"/>
  <c r="Q340" i="3" s="1"/>
  <c r="O205" i="3"/>
  <c r="P205" i="3" s="1"/>
  <c r="Q205" i="3" s="1"/>
  <c r="P110" i="3"/>
  <c r="Q110" i="3" s="1"/>
  <c r="N127" i="2"/>
  <c r="O90" i="2"/>
  <c r="P90" i="2" s="1"/>
  <c r="A8" i="2"/>
  <c r="A12" i="2"/>
  <c r="A13" i="2" s="1"/>
  <c r="A14" i="2" s="1"/>
  <c r="A15" i="2" s="1"/>
  <c r="A16" i="2" s="1"/>
  <c r="A47" i="2" s="1"/>
  <c r="I77" i="2"/>
  <c r="A35" i="3" l="1"/>
  <c r="A46" i="3"/>
  <c r="A47" i="3" s="1"/>
  <c r="A48" i="3" s="1"/>
  <c r="A49" i="3" s="1"/>
  <c r="J157" i="3"/>
  <c r="J192" i="3"/>
  <c r="O394" i="3"/>
  <c r="O301" i="3"/>
  <c r="P301" i="3" s="1"/>
  <c r="Q301" i="3" s="1"/>
  <c r="P299" i="3"/>
  <c r="Q299" i="3" s="1"/>
  <c r="P263" i="3"/>
  <c r="Q263" i="3" s="1"/>
  <c r="O359" i="3"/>
  <c r="O127" i="2"/>
  <c r="P127" i="2" s="1"/>
  <c r="N162" i="2"/>
  <c r="O162" i="2" s="1"/>
  <c r="P162" i="2" s="1"/>
  <c r="A45" i="2"/>
  <c r="A48" i="2"/>
  <c r="A49" i="2" s="1"/>
  <c r="A50" i="2" s="1"/>
  <c r="A51" i="2" s="1"/>
  <c r="A52" i="2" s="1"/>
  <c r="A53" i="2" s="1"/>
  <c r="A84" i="2" s="1"/>
  <c r="P359" i="3" l="1"/>
  <c r="Q359" i="3" s="1"/>
  <c r="O454" i="3"/>
  <c r="P454" i="3" s="1"/>
  <c r="Q454" i="3" s="1"/>
  <c r="P394" i="3"/>
  <c r="Q394" i="3" s="1"/>
  <c r="O396" i="3"/>
  <c r="P396" i="3" s="1"/>
  <c r="Q396" i="3" s="1"/>
  <c r="J221" i="3"/>
  <c r="J193" i="3"/>
  <c r="A51" i="3"/>
  <c r="A52" i="3" s="1"/>
  <c r="A53" i="3" s="1"/>
  <c r="A54" i="3" s="1"/>
  <c r="A55" i="3" s="1"/>
  <c r="A67" i="3" s="1"/>
  <c r="A68" i="3" s="1"/>
  <c r="A69" i="3" s="1"/>
  <c r="A70" i="3" s="1"/>
  <c r="A71" i="3" s="1"/>
  <c r="A72" i="3" s="1"/>
  <c r="A73" i="3" s="1"/>
  <c r="A74" i="3" s="1"/>
  <c r="A75" i="3" s="1"/>
  <c r="A50" i="3"/>
  <c r="A85" i="2"/>
  <c r="A86" i="2" s="1"/>
  <c r="A87" i="2" s="1"/>
  <c r="A88" i="2" s="1"/>
  <c r="A89" i="2" s="1"/>
  <c r="A90" i="2" s="1"/>
  <c r="A121" i="2" s="1"/>
  <c r="A82" i="2"/>
  <c r="A76" i="3" l="1"/>
  <c r="A103" i="3" s="1"/>
  <c r="A65" i="3"/>
  <c r="J251" i="3"/>
  <c r="J222" i="3"/>
  <c r="A119" i="2"/>
  <c r="A122" i="2"/>
  <c r="A123" i="2" s="1"/>
  <c r="A124" i="2" s="1"/>
  <c r="A125" i="2" s="1"/>
  <c r="A126" i="2" s="1"/>
  <c r="A127" i="2" s="1"/>
  <c r="A156" i="2" s="1"/>
  <c r="A104" i="3" l="1"/>
  <c r="A101" i="3"/>
  <c r="J252" i="3"/>
  <c r="J288" i="3"/>
  <c r="A154" i="2"/>
  <c r="A157" i="2"/>
  <c r="A158" i="2" s="1"/>
  <c r="A159" i="2" s="1"/>
  <c r="A160" i="2" s="1"/>
  <c r="A161" i="2" s="1"/>
  <c r="A162" i="2" s="1"/>
  <c r="J289" i="3" l="1"/>
  <c r="J317" i="3"/>
  <c r="A115" i="3"/>
  <c r="A105" i="3"/>
  <c r="A106" i="3" s="1"/>
  <c r="A107" i="3" s="1"/>
  <c r="A108" i="3" l="1"/>
  <c r="A140" i="3"/>
  <c r="A116" i="3"/>
  <c r="A117" i="3" s="1"/>
  <c r="A118" i="3" s="1"/>
  <c r="A119" i="3" s="1"/>
  <c r="A120" i="3" s="1"/>
  <c r="A121" i="3" s="1"/>
  <c r="A122" i="3" s="1"/>
  <c r="A132" i="3" s="1"/>
  <c r="A133" i="3" s="1"/>
  <c r="A134" i="3" s="1"/>
  <c r="A135" i="3" s="1"/>
  <c r="A136" i="3" s="1"/>
  <c r="A137" i="3" s="1"/>
  <c r="A138" i="3" s="1"/>
  <c r="A139" i="3" s="1"/>
  <c r="A109" i="3"/>
  <c r="A110" i="3" s="1"/>
  <c r="A111" i="3" s="1"/>
  <c r="A112" i="3" s="1"/>
  <c r="A113" i="3" s="1"/>
  <c r="A114" i="3" s="1"/>
  <c r="J123" i="3"/>
  <c r="J318" i="3"/>
  <c r="J347" i="3"/>
  <c r="A141" i="3" l="1"/>
  <c r="A142" i="3" s="1"/>
  <c r="A143" i="3" s="1"/>
  <c r="A144" i="3" s="1"/>
  <c r="A130" i="3"/>
  <c r="J348" i="3"/>
  <c r="J383" i="3"/>
  <c r="A145" i="3" l="1"/>
  <c r="A146" i="3"/>
  <c r="A147" i="3" s="1"/>
  <c r="A148" i="3" s="1"/>
  <c r="A149" i="3" s="1"/>
  <c r="A150" i="3" s="1"/>
  <c r="A162" i="3" s="1"/>
  <c r="A163" i="3" s="1"/>
  <c r="A164" i="3" s="1"/>
  <c r="A165" i="3" s="1"/>
  <c r="A166" i="3" s="1"/>
  <c r="A167" i="3" s="1"/>
  <c r="A168" i="3" s="1"/>
  <c r="A169" i="3" s="1"/>
  <c r="A170" i="3" s="1"/>
  <c r="J412" i="3"/>
  <c r="J384" i="3"/>
  <c r="J442" i="3" l="1"/>
  <c r="J443" i="3" s="1"/>
  <c r="J413" i="3"/>
  <c r="A171" i="3"/>
  <c r="A198" i="3" s="1"/>
  <c r="A160" i="3"/>
  <c r="A196" i="3" l="1"/>
  <c r="A199" i="3"/>
  <c r="A210" i="3" l="1"/>
  <c r="A200" i="3"/>
  <c r="A201" i="3" s="1"/>
  <c r="A202" i="3" s="1"/>
  <c r="A203" i="3" s="1"/>
  <c r="A204" i="3" s="1"/>
  <c r="A205" i="3" s="1"/>
  <c r="A206" i="3" s="1"/>
  <c r="A207" i="3" s="1"/>
  <c r="A208" i="3" s="1"/>
  <c r="A209" i="3" s="1"/>
  <c r="A235" i="3" l="1"/>
  <c r="A211" i="3"/>
  <c r="A212" i="3" s="1"/>
  <c r="A213" i="3" s="1"/>
  <c r="A214" i="3" s="1"/>
  <c r="A215" i="3" s="1"/>
  <c r="A216" i="3" s="1"/>
  <c r="A217" i="3" s="1"/>
  <c r="A227" i="3" s="1"/>
  <c r="A228" i="3" s="1"/>
  <c r="A229" i="3" s="1"/>
  <c r="A230" i="3" s="1"/>
  <c r="A231" i="3" s="1"/>
  <c r="A232" i="3" s="1"/>
  <c r="A233" i="3" s="1"/>
  <c r="A234" i="3" s="1"/>
  <c r="A225" i="3" l="1"/>
  <c r="A236" i="3"/>
  <c r="A237" i="3" s="1"/>
  <c r="A238" i="3" s="1"/>
  <c r="A239" i="3" s="1"/>
  <c r="A241" i="3" l="1"/>
  <c r="A242" i="3" s="1"/>
  <c r="A243" i="3" s="1"/>
  <c r="A244" i="3" s="1"/>
  <c r="A245" i="3" s="1"/>
  <c r="A257" i="3" s="1"/>
  <c r="A258" i="3" s="1"/>
  <c r="A259" i="3" s="1"/>
  <c r="A260" i="3" s="1"/>
  <c r="A261" i="3" s="1"/>
  <c r="A262" i="3" s="1"/>
  <c r="A263" i="3" s="1"/>
  <c r="A264" i="3" s="1"/>
  <c r="A265" i="3" s="1"/>
  <c r="A240" i="3"/>
  <c r="A266" i="3" l="1"/>
  <c r="A294" i="3" s="1"/>
  <c r="A255" i="3"/>
  <c r="A295" i="3" l="1"/>
  <c r="A292" i="3"/>
  <c r="A306" i="3" l="1"/>
  <c r="A296" i="3"/>
  <c r="A297" i="3" s="1"/>
  <c r="A298" i="3" s="1"/>
  <c r="A299" i="3" s="1"/>
  <c r="A300" i="3" s="1"/>
  <c r="A301" i="3" s="1"/>
  <c r="A302" i="3" s="1"/>
  <c r="A303" i="3" s="1"/>
  <c r="A304" i="3" s="1"/>
  <c r="A305" i="3" s="1"/>
  <c r="A331" i="3" l="1"/>
  <c r="A307" i="3"/>
  <c r="A308" i="3" s="1"/>
  <c r="A309" i="3" s="1"/>
  <c r="A310" i="3" s="1"/>
  <c r="A311" i="3" s="1"/>
  <c r="A312" i="3" s="1"/>
  <c r="A313" i="3" s="1"/>
  <c r="A323" i="3" s="1"/>
  <c r="A324" i="3" s="1"/>
  <c r="A325" i="3" s="1"/>
  <c r="A326" i="3" s="1"/>
  <c r="A327" i="3" s="1"/>
  <c r="A328" i="3" s="1"/>
  <c r="A329" i="3" s="1"/>
  <c r="A330" i="3" s="1"/>
  <c r="A332" i="3" l="1"/>
  <c r="A333" i="3" s="1"/>
  <c r="A334" i="3" s="1"/>
  <c r="A335" i="3" s="1"/>
  <c r="A321" i="3"/>
  <c r="A336" i="3" l="1"/>
  <c r="A337" i="3"/>
  <c r="A338" i="3" s="1"/>
  <c r="A339" i="3" s="1"/>
  <c r="A340" i="3" s="1"/>
  <c r="A341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l="1"/>
  <c r="A389" i="3" s="1"/>
  <c r="A351" i="3"/>
  <c r="A387" i="3" l="1"/>
  <c r="A390" i="3"/>
  <c r="A401" i="3" l="1"/>
  <c r="A391" i="3"/>
  <c r="A392" i="3" s="1"/>
  <c r="A393" i="3" s="1"/>
  <c r="A394" i="3" s="1"/>
  <c r="A395" i="3" s="1"/>
  <c r="A396" i="3" s="1"/>
  <c r="A397" i="3" s="1"/>
  <c r="A398" i="3" s="1"/>
  <c r="A399" i="3" s="1"/>
  <c r="A400" i="3" s="1"/>
  <c r="A426" i="3" l="1"/>
  <c r="A402" i="3"/>
  <c r="A403" i="3" s="1"/>
  <c r="A404" i="3" s="1"/>
  <c r="A405" i="3" s="1"/>
  <c r="A406" i="3" s="1"/>
  <c r="A407" i="3" s="1"/>
  <c r="A408" i="3" s="1"/>
  <c r="A418" i="3" s="1"/>
  <c r="A419" i="3" s="1"/>
  <c r="A420" i="3" s="1"/>
  <c r="A421" i="3" s="1"/>
  <c r="A422" i="3" s="1"/>
  <c r="A423" i="3" s="1"/>
  <c r="A424" i="3" s="1"/>
  <c r="A425" i="3" s="1"/>
  <c r="A416" i="3" l="1"/>
  <c r="A427" i="3"/>
  <c r="A428" i="3" s="1"/>
  <c r="A429" i="3" s="1"/>
  <c r="A430" i="3" s="1"/>
  <c r="A432" i="3" l="1"/>
  <c r="A433" i="3" s="1"/>
  <c r="A434" i="3" s="1"/>
  <c r="A435" i="3" s="1"/>
  <c r="A436" i="3" s="1"/>
  <c r="A448" i="3" s="1"/>
  <c r="A449" i="3" s="1"/>
  <c r="A450" i="3" s="1"/>
  <c r="A451" i="3" s="1"/>
  <c r="A452" i="3" s="1"/>
  <c r="A453" i="3" s="1"/>
  <c r="A454" i="3" s="1"/>
  <c r="A455" i="3" s="1"/>
  <c r="A456" i="3" s="1"/>
  <c r="A431" i="3"/>
  <c r="A457" i="3" l="1"/>
  <c r="A446" i="3"/>
</calcChain>
</file>

<file path=xl/sharedStrings.xml><?xml version="1.0" encoding="utf-8"?>
<sst xmlns="http://schemas.openxmlformats.org/spreadsheetml/2006/main" count="2257" uniqueCount="261">
  <si>
    <t>Nom du salarié :</t>
  </si>
  <si>
    <t>SOUMARE Mamadou</t>
  </si>
  <si>
    <t>date d'entrée:</t>
  </si>
  <si>
    <t>Horaire mensuel (cts):</t>
  </si>
  <si>
    <t xml:space="preserve">MOIS DE : </t>
  </si>
  <si>
    <t>Horaire hebdomadaire (cts):</t>
  </si>
  <si>
    <t>N° de matricule :</t>
  </si>
  <si>
    <t>FEUILLE  HEBDOMADAIRE</t>
  </si>
  <si>
    <t xml:space="preserve"> </t>
  </si>
  <si>
    <t>Absence</t>
  </si>
  <si>
    <t>Nom du chantier</t>
  </si>
  <si>
    <t>adresse du chantier</t>
  </si>
  <si>
    <t>fréquence</t>
  </si>
  <si>
    <t>Durée de la prestation cts</t>
  </si>
  <si>
    <t>Nbr et Nom Intervenants</t>
  </si>
  <si>
    <t>temps pour le salarié cts</t>
  </si>
  <si>
    <t>Horaire de début  mn</t>
  </si>
  <si>
    <t>Horaire de fin mn</t>
  </si>
  <si>
    <t>clef ou code</t>
  </si>
  <si>
    <t>repos</t>
  </si>
  <si>
    <t>chaque lundi</t>
  </si>
  <si>
    <t>chaque mardi</t>
  </si>
  <si>
    <t>chaque mercredi</t>
  </si>
  <si>
    <t>chaque jeudi</t>
  </si>
  <si>
    <t>chaque vendredi</t>
  </si>
  <si>
    <t>centre leclerc magasin</t>
  </si>
  <si>
    <t>rue du 8 mai 1945  95340 Persan</t>
  </si>
  <si>
    <t>chaque samedi</t>
  </si>
  <si>
    <t>6h00</t>
  </si>
  <si>
    <t>9h00</t>
  </si>
  <si>
    <t>rue du 8 mai 1945 95340 persan</t>
  </si>
  <si>
    <t>dimanche ts les 15 jours (semaine impaire)</t>
  </si>
  <si>
    <t>passage les</t>
  </si>
  <si>
    <t>Total hebdomadaire</t>
  </si>
  <si>
    <t>BARRIERE Margot</t>
  </si>
  <si>
    <t>date d'entrée :</t>
  </si>
  <si>
    <t>Horaire mensuel :</t>
  </si>
  <si>
    <t>Horaire hebdomadaire :</t>
  </si>
  <si>
    <t>FEUILLE HEBDOMADAIRE</t>
  </si>
  <si>
    <t>Adresses</t>
  </si>
  <si>
    <t>Fréquence</t>
  </si>
  <si>
    <t>Nbr et Nom Intervenant</t>
  </si>
  <si>
    <t>Heure d'arrivée mn</t>
  </si>
  <si>
    <t>Heure de sortie mn</t>
  </si>
  <si>
    <t>clef ou bip</t>
  </si>
  <si>
    <t xml:space="preserve">CABINET LES CHARBONS MAULOIS </t>
  </si>
  <si>
    <t>47 RUE DE PARIS                                 95420 MAGNY EN VEXIN</t>
  </si>
  <si>
    <t>CHAQUE LUNDI</t>
  </si>
  <si>
    <t>MAGNE Brigitte</t>
  </si>
  <si>
    <t xml:space="preserve">6h38 </t>
  </si>
  <si>
    <t>clef n° 9</t>
  </si>
  <si>
    <t>MAISON FRANCE CONFORT</t>
  </si>
  <si>
    <t>RUE DES POIRIERS  VILLAPOLIS 95650 PUISEUX</t>
  </si>
  <si>
    <t xml:space="preserve">8h08 </t>
  </si>
  <si>
    <t>clef n° 83</t>
  </si>
  <si>
    <t>PFMB BERTHELOT FUNERARIUM (MENAGE)</t>
  </si>
  <si>
    <t>79 BIS RUE DE GISORS                           95300 PONTOISE</t>
  </si>
  <si>
    <t xml:space="preserve">8h38 </t>
  </si>
  <si>
    <t>clef n° 86</t>
  </si>
  <si>
    <t xml:space="preserve">PFMB BETHELOT (NETTOYAGES DES BUREAUX)1H75 CTS </t>
  </si>
  <si>
    <t xml:space="preserve">9h30 </t>
  </si>
  <si>
    <t>PFMB BETHELOT (NETTOYAGES DES ETAGERES)</t>
  </si>
  <si>
    <t>79 BIS RUE DE GISORS                              95300 PONTOISE</t>
  </si>
  <si>
    <t>LE LUNDI TS LES 15 JOURS (s. paire)</t>
  </si>
  <si>
    <t>10h00</t>
  </si>
  <si>
    <t>passages les</t>
  </si>
  <si>
    <t>ESCALIER SCI ECBMI  INVEST</t>
  </si>
  <si>
    <t>RUE JULES VERNES                                           95 ABLEIGES</t>
  </si>
  <si>
    <t>LE LUNDI TS LES 15 JOURS (s. impaire)</t>
  </si>
  <si>
    <t>9h30</t>
  </si>
  <si>
    <t>9h45</t>
  </si>
  <si>
    <t>Code 2654     pas de point d'eau</t>
  </si>
  <si>
    <t xml:space="preserve">  CABINET INFIRMIER</t>
  </si>
  <si>
    <t>26 RUE DE VILLEROY                                      95420 MAGNY EN VEXIN</t>
  </si>
  <si>
    <r>
      <t xml:space="preserve">10h00  /              </t>
    </r>
    <r>
      <rPr>
        <b/>
        <i/>
        <u/>
        <sz val="8"/>
        <rFont val="Calibri"/>
        <family val="2"/>
        <scheme val="minor"/>
      </rPr>
      <t xml:space="preserve"> 9h45 </t>
    </r>
  </si>
  <si>
    <r>
      <t xml:space="preserve">10h23            </t>
    </r>
    <r>
      <rPr>
        <b/>
        <i/>
        <u/>
        <sz val="8"/>
        <rFont val="Calibri"/>
        <family val="2"/>
        <scheme val="minor"/>
      </rPr>
      <t>10h08</t>
    </r>
  </si>
  <si>
    <t>Clef N° B47</t>
  </si>
  <si>
    <t xml:space="preserve">SCI VAPG  </t>
  </si>
  <si>
    <t>24 RUE DE VILLEROY                                                        95420 MAGNY EN VEXIN</t>
  </si>
  <si>
    <r>
      <t xml:space="preserve">10h23  /                        </t>
    </r>
    <r>
      <rPr>
        <b/>
        <i/>
        <u/>
        <sz val="8"/>
        <rFont val="Calibri"/>
        <family val="2"/>
        <scheme val="minor"/>
      </rPr>
      <t xml:space="preserve">  10h08</t>
    </r>
  </si>
  <si>
    <r>
      <t xml:space="preserve">10h38  /          </t>
    </r>
    <r>
      <rPr>
        <b/>
        <i/>
        <u/>
        <sz val="8"/>
        <rFont val="Calibri"/>
        <family val="2"/>
        <scheme val="minor"/>
      </rPr>
      <t xml:space="preserve"> 10h23 </t>
    </r>
  </si>
  <si>
    <t>clef n° 37</t>
  </si>
  <si>
    <t xml:space="preserve">passages les  </t>
  </si>
  <si>
    <t>MB COIFFURE</t>
  </si>
  <si>
    <t>49 RUE DE PARIS                                95420 MAGNY EN VEXIN</t>
  </si>
  <si>
    <r>
      <t xml:space="preserve"> 10h38 /               </t>
    </r>
    <r>
      <rPr>
        <b/>
        <i/>
        <u/>
        <sz val="8"/>
        <rFont val="Calibri"/>
        <family val="2"/>
        <scheme val="minor"/>
      </rPr>
      <t xml:space="preserve">  10h23</t>
    </r>
  </si>
  <si>
    <r>
      <t xml:space="preserve">11h08  /                    </t>
    </r>
    <r>
      <rPr>
        <b/>
        <i/>
        <u/>
        <sz val="8"/>
        <rFont val="Calibri"/>
        <family val="2"/>
        <scheme val="minor"/>
      </rPr>
      <t xml:space="preserve">  10h53 </t>
    </r>
  </si>
  <si>
    <t xml:space="preserve">Clef  n° 48                          </t>
  </si>
  <si>
    <t>PFMB (TOILETTES) + NETT CANTINE (ANCIEN VESTIAIRE)</t>
  </si>
  <si>
    <t>ROUTE DE ROUEN                                       27140 GISORS</t>
  </si>
  <si>
    <r>
      <t xml:space="preserve">11h08  /           </t>
    </r>
    <r>
      <rPr>
        <b/>
        <i/>
        <u/>
        <sz val="8"/>
        <rFont val="Calibri"/>
        <family val="2"/>
        <scheme val="minor"/>
      </rPr>
      <t xml:space="preserve">10h53 </t>
    </r>
  </si>
  <si>
    <r>
      <t xml:space="preserve">11h23  /                  </t>
    </r>
    <r>
      <rPr>
        <b/>
        <i/>
        <u/>
        <sz val="8"/>
        <rFont val="Calibri"/>
        <family val="2"/>
        <scheme val="minor"/>
      </rPr>
      <t>11h08</t>
    </r>
  </si>
  <si>
    <t>(clef n° 28  + code + bip)</t>
  </si>
  <si>
    <t xml:space="preserve">SCI ELMIAU    </t>
  </si>
  <si>
    <t>RUE HACQUE                                                          60590 SERIFONTAINE</t>
  </si>
  <si>
    <r>
      <t xml:space="preserve">11h23 /               </t>
    </r>
    <r>
      <rPr>
        <b/>
        <i/>
        <u/>
        <sz val="8"/>
        <rFont val="Calibri"/>
        <family val="2"/>
        <scheme val="minor"/>
      </rPr>
      <t>11h08</t>
    </r>
  </si>
  <si>
    <r>
      <t xml:space="preserve">11h31  /           </t>
    </r>
    <r>
      <rPr>
        <b/>
        <i/>
        <u/>
        <sz val="8"/>
        <rFont val="Calibri"/>
        <family val="2"/>
        <scheme val="minor"/>
      </rPr>
      <t xml:space="preserve"> 11h16 </t>
    </r>
  </si>
  <si>
    <t>clef n° 77</t>
  </si>
  <si>
    <t xml:space="preserve">CABINET CATRY </t>
  </si>
  <si>
    <t>CABINET CATRY  2 RUE DE L’ISLE  27140 GISORS</t>
  </si>
  <si>
    <t>LE LUNDI 1 FOIS PAR MOIS</t>
  </si>
  <si>
    <r>
      <t xml:space="preserve">11h31 /            </t>
    </r>
    <r>
      <rPr>
        <b/>
        <i/>
        <u/>
        <sz val="8"/>
        <rFont val="Calibri"/>
        <family val="2"/>
        <scheme val="minor"/>
      </rPr>
      <t>11h16</t>
    </r>
  </si>
  <si>
    <r>
      <t xml:space="preserve">11h54  /          </t>
    </r>
    <r>
      <rPr>
        <b/>
        <i/>
        <u/>
        <sz val="8"/>
        <rFont val="Calibri"/>
        <family val="2"/>
        <scheme val="minor"/>
      </rPr>
      <t xml:space="preserve"> 11h46</t>
    </r>
  </si>
  <si>
    <t>clef n° 76</t>
  </si>
  <si>
    <t>en début de mois sf si jour férié, le décaler</t>
  </si>
  <si>
    <t>BRASSERIE DE SUTTER</t>
  </si>
  <si>
    <t>17 RUE GRAND CHAMP FLEURY   27140 GISORS</t>
  </si>
  <si>
    <t xml:space="preserve">le mardi ts les 15 jours (S. Impaire) </t>
  </si>
  <si>
    <t>une partie toute seule 2h13</t>
  </si>
  <si>
    <t>7h00</t>
  </si>
  <si>
    <t>9h08</t>
  </si>
  <si>
    <t>pendant ouverture      pas de clef</t>
  </si>
  <si>
    <t xml:space="preserve">ambulances dumont </t>
  </si>
  <si>
    <t>route de rouen                                         27140 gisors</t>
  </si>
  <si>
    <t>9h38</t>
  </si>
  <si>
    <t xml:space="preserve"> clef cantine pas de numéro attribué</t>
  </si>
  <si>
    <t>Vexin matériel</t>
  </si>
  <si>
    <t>zone industrielle de delincourt  27140 Gisors</t>
  </si>
  <si>
    <t>10h31</t>
  </si>
  <si>
    <t>pas de clef</t>
  </si>
  <si>
    <t>Escalier 90 rue de la libération (en face bar Du Brazza)</t>
  </si>
  <si>
    <t xml:space="preserve">90 rue de la libération                   27140 Gisors </t>
  </si>
  <si>
    <t>10h54</t>
  </si>
  <si>
    <t>CLEF n°45 cantine    pas d'eau</t>
  </si>
  <si>
    <t>pfmb ménage magasin (1h00 à 2 + 0h66 cts déplacement aller -retour / 2)</t>
  </si>
  <si>
    <t>13 Bis r D'Enencourt le sec                                60240 CHAUMONT EN VEXIN</t>
  </si>
  <si>
    <t>11h45</t>
  </si>
  <si>
    <t>12h35</t>
  </si>
  <si>
    <t xml:space="preserve"> clef cantine n°31</t>
  </si>
  <si>
    <t>pfmb funérarium ménage</t>
  </si>
  <si>
    <t>13h05</t>
  </si>
  <si>
    <t xml:space="preserve">code 3945 </t>
  </si>
  <si>
    <t xml:space="preserve">lazer pro </t>
  </si>
  <si>
    <t>route nationale                                                    60590 Trie-château</t>
  </si>
  <si>
    <t>14h00</t>
  </si>
  <si>
    <t>15h38</t>
  </si>
  <si>
    <t>quand ouvert</t>
  </si>
  <si>
    <t>lazer pro balayage et zone de stokage</t>
  </si>
  <si>
    <t>le mardi 1 fois par mois (S. Impaire)</t>
  </si>
  <si>
    <t>16h38</t>
  </si>
  <si>
    <t>fin de mois semaine impaire</t>
  </si>
  <si>
    <t>total hebdomadaire</t>
  </si>
  <si>
    <t>cabinet expert  FLUCK</t>
  </si>
  <si>
    <t>68 rue Jean JAURES                                                         27140 Gisors</t>
  </si>
  <si>
    <t>le mardi ts les 15 jours  (S. Paire)</t>
  </si>
  <si>
    <t>7h30</t>
  </si>
  <si>
    <t>( clef cantine n° 34)</t>
  </si>
  <si>
    <t>une partie seule 1h87</t>
  </si>
  <si>
    <t>9h23</t>
  </si>
  <si>
    <t>pendant ouverture                        pas de clef</t>
  </si>
  <si>
    <t xml:space="preserve">le mardi ts les 15 jours  (S. Paire) </t>
  </si>
  <si>
    <t>9h53</t>
  </si>
  <si>
    <t xml:space="preserve"> clef cantine n°89</t>
  </si>
  <si>
    <t>escalier lerdu (en meme temps que fluck) fin de mois</t>
  </si>
  <si>
    <t>60 rue jean jaures                                  27140 Gisors</t>
  </si>
  <si>
    <t xml:space="preserve">le mardi 1 fois mensuel (S. Paire) </t>
  </si>
  <si>
    <t>10h23</t>
  </si>
  <si>
    <t>bip cantine n°06</t>
  </si>
  <si>
    <t>fin de mois semaine paire</t>
  </si>
  <si>
    <t>pfmb dépoussièrage des étagères magasin (1h50 à 2)</t>
  </si>
  <si>
    <t>13h20</t>
  </si>
  <si>
    <t>13h50</t>
  </si>
  <si>
    <t>pfmb funérarium nett des faiences</t>
  </si>
  <si>
    <t>13 Bis r D'Enencourt le sec                                   60240 CHAUMONT EN VEXIN</t>
  </si>
  <si>
    <t>1 fois mensuel mardi              dernière (S. Paire)</t>
  </si>
  <si>
    <t>14h13</t>
  </si>
  <si>
    <t xml:space="preserve">P.F.M.B Administratif </t>
  </si>
  <si>
    <t>25 rte de Rouen                             27140 Gisors</t>
  </si>
  <si>
    <t>clef n° 28</t>
  </si>
  <si>
    <t>CABINET TRAN</t>
  </si>
  <si>
    <t xml:space="preserve">12 ROUTE DE DIEPPE                                       27140 GISORS          </t>
  </si>
  <si>
    <t>LE MERCREDI TS LES 15 JOURS (s. paire)</t>
  </si>
  <si>
    <t xml:space="preserve">7h00     </t>
  </si>
  <si>
    <t>7h35</t>
  </si>
  <si>
    <t>CLEF CANTINE N° 67</t>
  </si>
  <si>
    <t>ESCALIER LA CHEVALINE</t>
  </si>
  <si>
    <t xml:space="preserve">15 RUE CAPPEVILLE                               27140 GISORS </t>
  </si>
  <si>
    <t>7h50</t>
  </si>
  <si>
    <t>CLEF N° 55 pas de point d'eau</t>
  </si>
  <si>
    <t>ESCALIER ELMIAU</t>
  </si>
  <si>
    <t>28RUE DE LA LIBERATION                    27140 GISORS</t>
  </si>
  <si>
    <r>
      <t xml:space="preserve">7h50      /  </t>
    </r>
    <r>
      <rPr>
        <i/>
        <sz val="8"/>
        <rFont val="Calibri"/>
        <family val="2"/>
        <scheme val="minor"/>
      </rPr>
      <t xml:space="preserve">   7h00</t>
    </r>
  </si>
  <si>
    <r>
      <t xml:space="preserve">8h05   /             </t>
    </r>
    <r>
      <rPr>
        <i/>
        <sz val="8"/>
        <rFont val="Calibri"/>
        <family val="2"/>
        <scheme val="minor"/>
      </rPr>
      <t xml:space="preserve">      7h15</t>
    </r>
  </si>
  <si>
    <t>CLEF N°4 pas de point d'eau</t>
  </si>
  <si>
    <t>PLASTIMUL  + nett bungalow+ vestiaires</t>
  </si>
  <si>
    <t xml:space="preserve"> 117-119 rue de la libération   27140 Gisors</t>
  </si>
  <si>
    <r>
      <rPr>
        <b/>
        <sz val="8"/>
        <rFont val="Calibri"/>
        <family val="2"/>
        <scheme val="minor"/>
      </rPr>
      <t>8h05   /</t>
    </r>
    <r>
      <rPr>
        <sz val="8"/>
        <rFont val="Calibri"/>
        <family val="2"/>
        <scheme val="minor"/>
      </rPr>
      <t xml:space="preserve">        7h38</t>
    </r>
  </si>
  <si>
    <r>
      <rPr>
        <b/>
        <sz val="8"/>
        <rFont val="Calibri"/>
        <family val="2"/>
        <scheme val="minor"/>
      </rPr>
      <t xml:space="preserve">9h34 /  </t>
    </r>
    <r>
      <rPr>
        <sz val="8"/>
        <rFont val="Calibri"/>
        <family val="2"/>
        <scheme val="minor"/>
      </rPr>
      <t xml:space="preserve">         8h44 / </t>
    </r>
  </si>
  <si>
    <t>PAS DE CLEF</t>
  </si>
  <si>
    <t>SATYX</t>
  </si>
  <si>
    <t>Chaque mercredi</t>
  </si>
  <si>
    <r>
      <rPr>
        <b/>
        <sz val="8"/>
        <rFont val="Calibri"/>
        <family val="2"/>
        <scheme val="minor"/>
      </rPr>
      <t xml:space="preserve">9h34  /  </t>
    </r>
    <r>
      <rPr>
        <sz val="8"/>
        <rFont val="Calibri"/>
        <family val="2"/>
        <scheme val="minor"/>
      </rPr>
      <t xml:space="preserve">          8h44</t>
    </r>
  </si>
  <si>
    <r>
      <rPr>
        <b/>
        <sz val="8"/>
        <rFont val="Calibri"/>
        <family val="2"/>
        <scheme val="minor"/>
      </rPr>
      <t>10h34 /</t>
    </r>
    <r>
      <rPr>
        <sz val="8"/>
        <rFont val="Calibri"/>
        <family val="2"/>
        <scheme val="minor"/>
      </rPr>
      <t xml:space="preserve">             9h44</t>
    </r>
  </si>
  <si>
    <t>pendant ouverture</t>
  </si>
  <si>
    <t xml:space="preserve">Copropriété 38 rue clémenceau   à côté de super u (1 escalier - 2 escalier - 3 escalier (0h66 cts à 2 )
</t>
  </si>
  <si>
    <t>38 RUE CLEMENCEAU                    27150 ETREPAGNY</t>
  </si>
  <si>
    <t>PIOT S</t>
  </si>
  <si>
    <t>clef n°79 + bip   CODE 0104</t>
  </si>
  <si>
    <t>Copropriété 34 rue clémenceau ancien crédit lyonnais</t>
  </si>
  <si>
    <t>34 RUE CLEMENCEAU                    27150 ETREPAGNY</t>
  </si>
  <si>
    <t>LE JEUDI TS LES 15 JRS (s. paire)</t>
  </si>
  <si>
    <t xml:space="preserve">7h50    </t>
  </si>
  <si>
    <t xml:space="preserve">8h27 </t>
  </si>
  <si>
    <t>clef n° 5</t>
  </si>
  <si>
    <t>coproprété 34 rue clémenceau devant ancien crédit lyonnais</t>
  </si>
  <si>
    <t>8h27</t>
  </si>
  <si>
    <t>8h34</t>
  </si>
  <si>
    <t>Escalier Pihan</t>
  </si>
  <si>
    <t>5 rue du Maréchal Foch          27150 Etrépagny</t>
  </si>
  <si>
    <t>LE JEUDI TS LES 15 JRS (semaine impaire)</t>
  </si>
  <si>
    <t>8h13</t>
  </si>
  <si>
    <t>clef n° 1</t>
  </si>
  <si>
    <t xml:space="preserve">transport louvigny </t>
  </si>
  <si>
    <t>62 rue de Beauvais                                            95420 Magny en Vexin</t>
  </si>
  <si>
    <r>
      <rPr>
        <b/>
        <i/>
        <sz val="8"/>
        <color rgb="FFFF0000"/>
        <rFont val="Calibri"/>
        <family val="2"/>
        <scheme val="minor"/>
      </rPr>
      <t>8h13</t>
    </r>
    <r>
      <rPr>
        <b/>
        <i/>
        <sz val="8"/>
        <rFont val="Calibri"/>
        <family val="2"/>
        <scheme val="minor"/>
      </rPr>
      <t xml:space="preserve"> /          </t>
    </r>
    <r>
      <rPr>
        <b/>
        <i/>
        <sz val="8"/>
        <color rgb="FF3366FF"/>
        <rFont val="Calibri"/>
        <family val="2"/>
        <scheme val="minor"/>
      </rPr>
      <t xml:space="preserve">  8h34</t>
    </r>
  </si>
  <si>
    <r>
      <rPr>
        <b/>
        <i/>
        <sz val="8"/>
        <color rgb="FFFF0000"/>
        <rFont val="Calibri"/>
        <family val="2"/>
        <scheme val="minor"/>
      </rPr>
      <t>8h36</t>
    </r>
    <r>
      <rPr>
        <b/>
        <i/>
        <sz val="8"/>
        <rFont val="Calibri"/>
        <family val="2"/>
        <scheme val="minor"/>
      </rPr>
      <t xml:space="preserve"> /             </t>
    </r>
    <r>
      <rPr>
        <b/>
        <i/>
        <sz val="8"/>
        <color rgb="FF3366FF"/>
        <rFont val="Calibri"/>
        <family val="2"/>
        <scheme val="minor"/>
      </rPr>
      <t xml:space="preserve">   8h57</t>
    </r>
  </si>
  <si>
    <t xml:space="preserve">sci alma  </t>
  </si>
  <si>
    <t>6 place du potiquet              95420 Magny en Vexin</t>
  </si>
  <si>
    <t>LE JEUDI TS LES 15 JRS (semaine paire)</t>
  </si>
  <si>
    <t>PIOT Sylvie</t>
  </si>
  <si>
    <t xml:space="preserve">8h57 </t>
  </si>
  <si>
    <t>9h20</t>
  </si>
  <si>
    <t>clef n° 26</t>
  </si>
  <si>
    <t xml:space="preserve">sci alfa   </t>
  </si>
  <si>
    <t>rue de la croix de fer               95420 Magny en Vexin</t>
  </si>
  <si>
    <t>9h43</t>
  </si>
  <si>
    <t>KIMBERLEY anc " S. C. I Charvest"</t>
  </si>
  <si>
    <t>place d'armes                                 95420 Magny en Vexin</t>
  </si>
  <si>
    <t>8h36</t>
  </si>
  <si>
    <t>8h51</t>
  </si>
  <si>
    <t>clef cantine n°112</t>
  </si>
  <si>
    <t xml:space="preserve">Nett bungalow en face BRM  </t>
  </si>
  <si>
    <t>rue de l'Aulnaye                                                         95420 Magny en vexin</t>
  </si>
  <si>
    <r>
      <rPr>
        <b/>
        <i/>
        <sz val="8"/>
        <color rgb="FFFF0000"/>
        <rFont val="Calibri"/>
        <family val="2"/>
        <scheme val="minor"/>
      </rPr>
      <t>8h51</t>
    </r>
    <r>
      <rPr>
        <b/>
        <i/>
        <sz val="8"/>
        <rFont val="Calibri"/>
        <family val="2"/>
        <scheme val="minor"/>
      </rPr>
      <t xml:space="preserve"> /         </t>
    </r>
    <r>
      <rPr>
        <b/>
        <i/>
        <sz val="8"/>
        <color rgb="FF3366FF"/>
        <rFont val="Calibri"/>
        <family val="2"/>
        <scheme val="minor"/>
      </rPr>
      <t xml:space="preserve"> 9h43</t>
    </r>
  </si>
  <si>
    <r>
      <rPr>
        <b/>
        <i/>
        <sz val="8"/>
        <color rgb="FFFF0000"/>
        <rFont val="Calibri"/>
        <family val="2"/>
        <scheme val="minor"/>
      </rPr>
      <t xml:space="preserve">9h06 /        </t>
    </r>
    <r>
      <rPr>
        <b/>
        <i/>
        <sz val="8"/>
        <rFont val="Calibri"/>
        <family val="2"/>
        <scheme val="minor"/>
      </rPr>
      <t xml:space="preserve">         </t>
    </r>
    <r>
      <rPr>
        <b/>
        <i/>
        <sz val="8"/>
        <color rgb="FF3366FF"/>
        <rFont val="Calibri"/>
        <family val="2"/>
        <scheme val="minor"/>
      </rPr>
      <t>9h58</t>
    </r>
  </si>
  <si>
    <t>Clef cantine n°9</t>
  </si>
  <si>
    <t>Résidence MR LAURE "SCI LES PILLIERS"</t>
  </si>
  <si>
    <t>2 bis rue de leglise                                                    95420 Magny en vexin</t>
  </si>
  <si>
    <r>
      <rPr>
        <b/>
        <i/>
        <sz val="8"/>
        <color rgb="FF3366FF"/>
        <rFont val="Calibri"/>
        <family val="2"/>
        <scheme val="minor"/>
      </rPr>
      <t xml:space="preserve">9h58 /             </t>
    </r>
    <r>
      <rPr>
        <b/>
        <i/>
        <sz val="8"/>
        <color rgb="FFFF0000"/>
        <rFont val="Calibri"/>
        <family val="2"/>
        <scheme val="minor"/>
      </rPr>
      <t xml:space="preserve">9h06    </t>
    </r>
  </si>
  <si>
    <r>
      <t xml:space="preserve">10h28   /   </t>
    </r>
    <r>
      <rPr>
        <b/>
        <i/>
        <sz val="8"/>
        <color rgb="FFFF0000"/>
        <rFont val="Calibri"/>
        <family val="2"/>
        <scheme val="minor"/>
      </rPr>
      <t>9h36</t>
    </r>
  </si>
  <si>
    <t>Clef cantine n°63 / B95</t>
  </si>
  <si>
    <t>Résidence MR LAURE 66 bis rue de paris</t>
  </si>
  <si>
    <t>66 bis rue de Paris                                                    95420 Magny en vexin</t>
  </si>
  <si>
    <r>
      <t xml:space="preserve">10h28   / </t>
    </r>
    <r>
      <rPr>
        <b/>
        <i/>
        <sz val="8"/>
        <color rgb="FFFF0000"/>
        <rFont val="Calibri"/>
        <family val="2"/>
        <scheme val="minor"/>
      </rPr>
      <t xml:space="preserve">  9h36</t>
    </r>
  </si>
  <si>
    <r>
      <t xml:space="preserve">10h58 / </t>
    </r>
    <r>
      <rPr>
        <b/>
        <i/>
        <sz val="8"/>
        <color rgb="FFFF0000"/>
        <rFont val="Calibri"/>
        <family val="2"/>
        <scheme val="minor"/>
      </rPr>
      <t>10h06</t>
    </r>
  </si>
  <si>
    <t>Résidence 13 rue de Paris</t>
  </si>
  <si>
    <t>13 rue de Paris                                               95420 Magny en vexin</t>
  </si>
  <si>
    <t>LE JEUDI TS LES 15 JRS (S. Impaire)</t>
  </si>
  <si>
    <t>10h06</t>
  </si>
  <si>
    <t>10h36</t>
  </si>
  <si>
    <t>Clef cantine n°62 / B94</t>
  </si>
  <si>
    <t>Repos</t>
  </si>
  <si>
    <t>Chaque samedi</t>
  </si>
  <si>
    <t>chaque dimanche</t>
  </si>
  <si>
    <t>CP</t>
  </si>
  <si>
    <t>PFMB BETHELOT (NETTOYAGES DES BUREAUX)1H75 CTS</t>
  </si>
  <si>
    <t>REPRISE</t>
  </si>
  <si>
    <t>paire</t>
  </si>
  <si>
    <t>paire/impaire</t>
  </si>
  <si>
    <t>impaire</t>
  </si>
  <si>
    <t>mfc: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</si>
</sst>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EE3C0000]ddd\ dd\ mmm\ yyyy"/>
    <numFmt numFmtId="165" formatCode="[$-40C]mmmm\-yy;@"/>
    <numFmt numFmtId="166" formatCode="0.00;[Red]0.00"/>
    <numFmt numFmtId="167" formatCode="[$-F800]dddd\,\ mmmm\ dd\,\ yyyy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8"/>
      <name val="Calibri"/>
      <family val="2"/>
    </font>
    <font>
      <sz val="10"/>
      <name val="Calibri"/>
      <family val="2"/>
    </font>
    <font>
      <b/>
      <u/>
      <sz val="8"/>
      <name val="Calibri"/>
      <family val="2"/>
    </font>
    <font>
      <b/>
      <i/>
      <u/>
      <sz val="8"/>
      <color rgb="FFFF000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</font>
    <font>
      <b/>
      <i/>
      <sz val="8"/>
      <name val="Calibri"/>
      <family val="2"/>
    </font>
    <font>
      <b/>
      <sz val="8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8"/>
      <color theme="0"/>
      <name val="Calibri"/>
      <family val="2"/>
    </font>
    <font>
      <b/>
      <sz val="9"/>
      <name val="Calibri"/>
      <family val="2"/>
    </font>
    <font>
      <b/>
      <sz val="8"/>
      <color rgb="FFFF0000"/>
      <name val="Calibri"/>
      <family val="2"/>
    </font>
    <font>
      <i/>
      <sz val="8"/>
      <color rgb="FFFF0000"/>
      <name val="Arial Narrow"/>
      <family val="2"/>
    </font>
    <font>
      <sz val="8"/>
      <name val="Calibri"/>
      <family val="2"/>
      <scheme val="minor"/>
    </font>
    <font>
      <sz val="8"/>
      <name val="Arial Narrow"/>
      <family val="2"/>
    </font>
    <font>
      <b/>
      <sz val="8"/>
      <color theme="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8"/>
      <color rgb="FF0066FF"/>
      <name val="Calibri"/>
      <family val="2"/>
      <scheme val="minor"/>
    </font>
    <font>
      <i/>
      <sz val="8"/>
      <color rgb="FFFF0000"/>
      <name val="Calibri"/>
      <family val="2"/>
    </font>
    <font>
      <b/>
      <i/>
      <u/>
      <sz val="8"/>
      <name val="Calibri"/>
      <family val="2"/>
      <scheme val="minor"/>
    </font>
    <font>
      <b/>
      <i/>
      <u/>
      <sz val="8"/>
      <color rgb="FFFF0000"/>
      <name val="Calibri"/>
      <family val="2"/>
    </font>
    <font>
      <b/>
      <i/>
      <sz val="8"/>
      <color rgb="FF9933FF"/>
      <name val="Calibri"/>
      <family val="2"/>
      <scheme val="minor"/>
    </font>
    <font>
      <b/>
      <i/>
      <sz val="8"/>
      <color rgb="FFFF0000"/>
      <name val="Calibri"/>
      <family val="2"/>
    </font>
    <font>
      <b/>
      <i/>
      <sz val="8"/>
      <color rgb="FF9933FF"/>
      <name val="Arial Narrow"/>
      <family val="2"/>
    </font>
    <font>
      <b/>
      <sz val="8"/>
      <color indexed="9"/>
      <name val="Calibri"/>
      <family val="2"/>
    </font>
    <font>
      <i/>
      <sz val="8"/>
      <name val="Calibri"/>
      <family val="2"/>
      <scheme val="minor"/>
    </font>
    <font>
      <b/>
      <i/>
      <sz val="8"/>
      <color rgb="FF3366FF"/>
      <name val="Calibri"/>
      <family val="2"/>
      <scheme val="minor"/>
    </font>
    <font>
      <b/>
      <sz val="8"/>
      <color rgb="FFFF0000"/>
      <name val="Calibri"/>
      <family val="2"/>
      <scheme val="minor"/>
    </font>
    <font>
      <i/>
      <sz val="10"/>
      <color rgb="FFFF0000"/>
      <name val="Arial"/>
      <family val="2"/>
    </font>
    <font>
      <sz val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>
        <bgColor theme="0" tint="-0.249977111117893"/>
      </patternFill>
    </fill>
    <fill>
      <patternFill patternType="lightUp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rgb="FFFFFF00"/>
        <bgColor indexed="64"/>
      </patternFill>
    </fill>
    <fill>
      <patternFill patternType="lightUp">
        <bgColor theme="0" tint="-0.14996795556505021"/>
      </patternFill>
    </fill>
    <fill>
      <patternFill patternType="lightUp">
        <bgColor rgb="FFFFFF00"/>
      </patternFill>
    </fill>
    <fill>
      <patternFill patternType="solid">
        <fgColor rgb="FFBFBFBF"/>
        <bgColor indexed="64"/>
      </patternFill>
    </fill>
    <fill>
      <patternFill patternType="solid">
        <fgColor indexed="13"/>
        <bgColor indexed="64"/>
      </patternFill>
    </fill>
    <fill>
      <patternFill patternType="lightUp"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lightGray">
        <bgColor theme="0" tint="-0.249977111117893"/>
      </patternFill>
    </fill>
    <fill>
      <patternFill patternType="lightGray">
        <bgColor theme="0" tint="-0.14999847407452621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8">
    <xf numFmtId="0" fontId="0" fillId="0" borderId="0" xfId="0"/>
    <xf numFmtId="164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vertical="top"/>
    </xf>
    <xf numFmtId="0" fontId="4" fillId="0" borderId="0" xfId="1" applyFont="1" applyAlignment="1">
      <alignment vertical="top"/>
    </xf>
    <xf numFmtId="2" fontId="2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/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6" fillId="0" borderId="0" xfId="1" applyFont="1" applyAlignment="1">
      <alignment vertical="top" wrapText="1"/>
    </xf>
    <xf numFmtId="2" fontId="3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vertical="top"/>
    </xf>
    <xf numFmtId="165" fontId="8" fillId="0" borderId="0" xfId="1" applyNumberFormat="1" applyFont="1" applyAlignment="1">
      <alignment horizontal="center" vertical="top"/>
    </xf>
    <xf numFmtId="0" fontId="2" fillId="3" borderId="1" xfId="1" applyFont="1" applyFill="1" applyBorder="1" applyAlignment="1">
      <alignment horizontal="left" vertical="center"/>
    </xf>
    <xf numFmtId="0" fontId="3" fillId="4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top"/>
    </xf>
    <xf numFmtId="2" fontId="3" fillId="0" borderId="0" xfId="1" applyNumberFormat="1" applyFont="1" applyAlignment="1">
      <alignment vertical="top"/>
    </xf>
    <xf numFmtId="164" fontId="3" fillId="0" borderId="0" xfId="1" applyNumberFormat="1" applyFont="1" applyAlignment="1">
      <alignment horizontal="left" vertical="top"/>
    </xf>
    <xf numFmtId="164" fontId="3" fillId="6" borderId="9" xfId="1" applyNumberFormat="1" applyFont="1" applyFill="1" applyBorder="1" applyAlignment="1">
      <alignment horizontal="left" vertical="top"/>
    </xf>
    <xf numFmtId="0" fontId="2" fillId="6" borderId="9" xfId="1" applyFont="1" applyFill="1" applyBorder="1" applyAlignment="1">
      <alignment vertical="top"/>
    </xf>
    <xf numFmtId="0" fontId="2" fillId="6" borderId="9" xfId="1" applyFont="1" applyFill="1" applyBorder="1" applyAlignment="1">
      <alignment horizontal="left" vertical="top" wrapText="1"/>
    </xf>
    <xf numFmtId="2" fontId="2" fillId="6" borderId="9" xfId="1" applyNumberFormat="1" applyFont="1" applyFill="1" applyBorder="1" applyAlignment="1">
      <alignment horizontal="center" vertical="top" wrapText="1"/>
    </xf>
    <xf numFmtId="0" fontId="3" fillId="6" borderId="9" xfId="1" applyFont="1" applyFill="1" applyBorder="1" applyAlignment="1">
      <alignment horizontal="center" vertical="top" wrapText="1"/>
    </xf>
    <xf numFmtId="0" fontId="2" fillId="6" borderId="9" xfId="1" applyFont="1" applyFill="1" applyBorder="1" applyAlignment="1">
      <alignment horizontal="center" vertical="top"/>
    </xf>
    <xf numFmtId="0" fontId="1" fillId="0" borderId="0" xfId="1" applyAlignment="1">
      <alignment vertical="top"/>
    </xf>
    <xf numFmtId="0" fontId="1" fillId="7" borderId="10" xfId="1" applyFill="1" applyBorder="1"/>
    <xf numFmtId="164" fontId="3" fillId="0" borderId="1" xfId="1" applyNumberFormat="1" applyFont="1" applyBorder="1" applyAlignment="1">
      <alignment horizontal="left" vertical="top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top" wrapText="1"/>
    </xf>
    <xf numFmtId="2" fontId="2" fillId="0" borderId="1" xfId="1" applyNumberFormat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3" fillId="0" borderId="1" xfId="1" applyFont="1" applyBorder="1" applyAlignment="1">
      <alignment horizontal="center" vertical="top"/>
    </xf>
    <xf numFmtId="164" fontId="3" fillId="6" borderId="1" xfId="1" applyNumberFormat="1" applyFont="1" applyFill="1" applyBorder="1" applyAlignment="1">
      <alignment horizontal="left" vertical="top"/>
    </xf>
    <xf numFmtId="0" fontId="2" fillId="6" borderId="1" xfId="1" applyFont="1" applyFill="1" applyBorder="1" applyAlignment="1">
      <alignment vertical="top"/>
    </xf>
    <xf numFmtId="0" fontId="2" fillId="6" borderId="1" xfId="1" applyFont="1" applyFill="1" applyBorder="1" applyAlignment="1">
      <alignment horizontal="left" vertical="top" wrapText="1"/>
    </xf>
    <xf numFmtId="0" fontId="2" fillId="6" borderId="1" xfId="1" applyFont="1" applyFill="1" applyBorder="1" applyAlignment="1">
      <alignment horizontal="center" vertical="top"/>
    </xf>
    <xf numFmtId="0" fontId="3" fillId="6" borderId="1" xfId="1" applyFont="1" applyFill="1" applyBorder="1" applyAlignment="1">
      <alignment horizontal="left" vertical="top" wrapText="1"/>
    </xf>
    <xf numFmtId="0" fontId="3" fillId="6" borderId="1" xfId="1" applyFont="1" applyFill="1" applyBorder="1" applyAlignment="1">
      <alignment horizontal="center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center" vertical="top" wrapText="1"/>
    </xf>
    <xf numFmtId="166" fontId="2" fillId="0" borderId="1" xfId="1" applyNumberFormat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2" fontId="11" fillId="0" borderId="1" xfId="1" applyNumberFormat="1" applyFont="1" applyBorder="1" applyAlignment="1">
      <alignment horizontal="center" vertical="top"/>
    </xf>
    <xf numFmtId="164" fontId="3" fillId="8" borderId="5" xfId="1" applyNumberFormat="1" applyFont="1" applyFill="1" applyBorder="1" applyAlignment="1">
      <alignment horizontal="left" vertical="top"/>
    </xf>
    <xf numFmtId="0" fontId="2" fillId="8" borderId="5" xfId="1" applyFont="1" applyFill="1" applyBorder="1" applyAlignment="1">
      <alignment vertical="top"/>
    </xf>
    <xf numFmtId="0" fontId="2" fillId="8" borderId="5" xfId="1" applyFont="1" applyFill="1" applyBorder="1" applyAlignment="1">
      <alignment horizontal="left" vertical="top"/>
    </xf>
    <xf numFmtId="0" fontId="2" fillId="8" borderId="5" xfId="1" applyFont="1" applyFill="1" applyBorder="1" applyAlignment="1">
      <alignment horizontal="left" vertical="top" wrapText="1"/>
    </xf>
    <xf numFmtId="2" fontId="2" fillId="8" borderId="5" xfId="1" applyNumberFormat="1" applyFont="1" applyFill="1" applyBorder="1" applyAlignment="1">
      <alignment horizontal="center" vertical="top" wrapText="1"/>
    </xf>
    <xf numFmtId="0" fontId="2" fillId="8" borderId="5" xfId="1" applyFont="1" applyFill="1" applyBorder="1" applyAlignment="1">
      <alignment horizontal="center" vertical="top"/>
    </xf>
    <xf numFmtId="0" fontId="3" fillId="8" borderId="5" xfId="1" applyFont="1" applyFill="1" applyBorder="1" applyAlignment="1">
      <alignment horizontal="center" vertical="top" wrapText="1"/>
    </xf>
    <xf numFmtId="0" fontId="12" fillId="0" borderId="0" xfId="1" applyFont="1" applyAlignment="1">
      <alignment horizontal="left" vertical="center"/>
    </xf>
    <xf numFmtId="167" fontId="7" fillId="8" borderId="0" xfId="1" applyNumberFormat="1" applyFont="1" applyFill="1" applyAlignment="1">
      <alignment horizontal="left" vertical="center"/>
    </xf>
    <xf numFmtId="0" fontId="3" fillId="0" borderId="0" xfId="1" applyFont="1" applyAlignment="1">
      <alignment horizontal="center" vertical="top"/>
    </xf>
    <xf numFmtId="2" fontId="2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top"/>
    </xf>
    <xf numFmtId="165" fontId="2" fillId="0" borderId="0" xfId="1" applyNumberFormat="1" applyFont="1" applyAlignment="1">
      <alignment horizontal="center" vertical="top"/>
    </xf>
    <xf numFmtId="0" fontId="2" fillId="9" borderId="1" xfId="1" applyFont="1" applyFill="1" applyBorder="1" applyAlignment="1">
      <alignment horizontal="left" vertical="center"/>
    </xf>
    <xf numFmtId="2" fontId="2" fillId="10" borderId="5" xfId="1" applyNumberFormat="1" applyFont="1" applyFill="1" applyBorder="1" applyAlignment="1">
      <alignment horizontal="center" vertical="top" wrapText="1"/>
    </xf>
    <xf numFmtId="165" fontId="14" fillId="0" borderId="0" xfId="1" applyNumberFormat="1" applyFont="1" applyAlignment="1">
      <alignment horizontal="center" vertical="top"/>
    </xf>
    <xf numFmtId="0" fontId="15" fillId="0" borderId="1" xfId="1" applyFont="1" applyBorder="1" applyAlignment="1">
      <alignment horizontal="center" vertical="center"/>
    </xf>
    <xf numFmtId="164" fontId="5" fillId="0" borderId="0" xfId="1" applyNumberFormat="1" applyFont="1" applyAlignment="1">
      <alignment vertical="top"/>
    </xf>
    <xf numFmtId="2" fontId="5" fillId="0" borderId="0" xfId="1" applyNumberFormat="1" applyFont="1" applyAlignment="1">
      <alignment vertical="top"/>
    </xf>
    <xf numFmtId="0" fontId="16" fillId="0" borderId="0" xfId="1" applyFont="1" applyAlignment="1">
      <alignment horizontal="left" vertical="center"/>
    </xf>
    <xf numFmtId="0" fontId="17" fillId="0" borderId="0" xfId="1" applyFont="1" applyAlignment="1">
      <alignment vertical="top"/>
    </xf>
    <xf numFmtId="0" fontId="18" fillId="0" borderId="0" xfId="1" applyFont="1"/>
    <xf numFmtId="165" fontId="10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18" fillId="0" borderId="0" xfId="1" applyFont="1" applyAlignment="1">
      <alignment vertical="top"/>
    </xf>
    <xf numFmtId="164" fontId="17" fillId="6" borderId="9" xfId="1" applyNumberFormat="1" applyFont="1" applyFill="1" applyBorder="1" applyAlignment="1">
      <alignment horizontal="left" vertical="top"/>
    </xf>
    <xf numFmtId="0" fontId="10" fillId="6" borderId="9" xfId="1" applyFont="1" applyFill="1" applyBorder="1" applyAlignment="1">
      <alignment horizontal="left" vertical="center" wrapText="1"/>
    </xf>
    <xf numFmtId="0" fontId="20" fillId="11" borderId="9" xfId="1" applyFont="1" applyFill="1" applyBorder="1" applyAlignment="1">
      <alignment vertical="top" wrapText="1"/>
    </xf>
    <xf numFmtId="0" fontId="20" fillId="6" borderId="9" xfId="1" applyFont="1" applyFill="1" applyBorder="1" applyAlignment="1">
      <alignment vertical="top" wrapText="1"/>
    </xf>
    <xf numFmtId="166" fontId="20" fillId="6" borderId="9" xfId="1" applyNumberFormat="1" applyFont="1" applyFill="1" applyBorder="1" applyAlignment="1">
      <alignment horizontal="center" vertical="top" wrapText="1"/>
    </xf>
    <xf numFmtId="0" fontId="20" fillId="6" borderId="9" xfId="1" applyFont="1" applyFill="1" applyBorder="1" applyAlignment="1">
      <alignment horizontal="center" vertical="top" wrapText="1"/>
    </xf>
    <xf numFmtId="166" fontId="20" fillId="3" borderId="9" xfId="1" applyNumberFormat="1" applyFont="1" applyFill="1" applyBorder="1" applyAlignment="1">
      <alignment horizontal="center" vertical="top"/>
    </xf>
    <xf numFmtId="0" fontId="20" fillId="6" borderId="9" xfId="1" applyFont="1" applyFill="1" applyBorder="1" applyAlignment="1">
      <alignment horizontal="left" vertical="top" wrapText="1"/>
    </xf>
    <xf numFmtId="0" fontId="21" fillId="0" borderId="0" xfId="1" applyFont="1" applyAlignment="1">
      <alignment horizontal="left" vertical="top"/>
    </xf>
    <xf numFmtId="164" fontId="3" fillId="11" borderId="11" xfId="1" applyNumberFormat="1" applyFont="1" applyFill="1" applyBorder="1" applyAlignment="1">
      <alignment horizontal="left" vertical="top"/>
    </xf>
    <xf numFmtId="0" fontId="10" fillId="11" borderId="11" xfId="1" applyFont="1" applyFill="1" applyBorder="1" applyAlignment="1">
      <alignment horizontal="left" vertical="center" wrapText="1"/>
    </xf>
    <xf numFmtId="0" fontId="20" fillId="6" borderId="1" xfId="1" applyFont="1" applyFill="1" applyBorder="1" applyAlignment="1">
      <alignment vertical="top" wrapText="1"/>
    </xf>
    <xf numFmtId="166" fontId="20" fillId="6" borderId="1" xfId="1" applyNumberFormat="1" applyFont="1" applyFill="1" applyBorder="1" applyAlignment="1">
      <alignment horizontal="center" vertical="top" wrapText="1"/>
    </xf>
    <xf numFmtId="0" fontId="20" fillId="6" borderId="1" xfId="1" applyFont="1" applyFill="1" applyBorder="1" applyAlignment="1">
      <alignment horizontal="center" vertical="top" wrapText="1"/>
    </xf>
    <xf numFmtId="166" fontId="20" fillId="3" borderId="1" xfId="1" applyNumberFormat="1" applyFont="1" applyFill="1" applyBorder="1" applyAlignment="1">
      <alignment horizontal="center" vertical="top"/>
    </xf>
    <xf numFmtId="0" fontId="20" fillId="6" borderId="1" xfId="1" applyFont="1" applyFill="1" applyBorder="1" applyAlignment="1">
      <alignment horizontal="left" vertical="top" wrapText="1"/>
    </xf>
    <xf numFmtId="0" fontId="22" fillId="0" borderId="0" xfId="1" applyFont="1" applyAlignment="1">
      <alignment horizontal="left" vertical="top"/>
    </xf>
    <xf numFmtId="0" fontId="7" fillId="0" borderId="0" xfId="1" applyFont="1" applyAlignment="1">
      <alignment horizontal="left" vertical="top" wrapText="1"/>
    </xf>
    <xf numFmtId="0" fontId="18" fillId="0" borderId="0" xfId="1" applyFont="1" applyAlignment="1">
      <alignment vertical="top" wrapText="1"/>
    </xf>
    <xf numFmtId="0" fontId="1" fillId="0" borderId="0" xfId="2" applyAlignment="1">
      <alignment vertical="top"/>
    </xf>
    <xf numFmtId="0" fontId="23" fillId="6" borderId="1" xfId="1" applyFont="1" applyFill="1" applyBorder="1" applyAlignment="1">
      <alignment vertical="top" wrapText="1"/>
    </xf>
    <xf numFmtId="0" fontId="24" fillId="0" borderId="0" xfId="1" applyFont="1" applyAlignment="1">
      <alignment horizontal="left" vertical="top" wrapText="1"/>
    </xf>
    <xf numFmtId="167" fontId="7" fillId="8" borderId="0" xfId="1" applyNumberFormat="1" applyFont="1" applyFill="1" applyAlignment="1">
      <alignment horizontal="left" vertical="top"/>
    </xf>
    <xf numFmtId="0" fontId="12" fillId="6" borderId="1" xfId="1" applyFont="1" applyFill="1" applyBorder="1" applyAlignment="1">
      <alignment vertical="top" wrapText="1"/>
    </xf>
    <xf numFmtId="0" fontId="25" fillId="6" borderId="1" xfId="1" applyFont="1" applyFill="1" applyBorder="1" applyAlignment="1">
      <alignment horizontal="left" vertical="top" wrapText="1"/>
    </xf>
    <xf numFmtId="167" fontId="26" fillId="8" borderId="0" xfId="1" applyNumberFormat="1" applyFont="1" applyFill="1" applyAlignment="1">
      <alignment horizontal="left" vertical="top" wrapText="1"/>
    </xf>
    <xf numFmtId="0" fontId="20" fillId="6" borderId="1" xfId="1" applyFont="1" applyFill="1" applyBorder="1" applyAlignment="1">
      <alignment horizontal="left" vertical="top"/>
    </xf>
    <xf numFmtId="2" fontId="20" fillId="6" borderId="1" xfId="1" applyNumberFormat="1" applyFont="1" applyFill="1" applyBorder="1" applyAlignment="1">
      <alignment horizontal="left" vertical="top" wrapText="1"/>
    </xf>
    <xf numFmtId="0" fontId="20" fillId="6" borderId="1" xfId="1" applyFont="1" applyFill="1" applyBorder="1" applyAlignment="1">
      <alignment vertical="top"/>
    </xf>
    <xf numFmtId="0" fontId="24" fillId="0" borderId="0" xfId="1" applyFont="1" applyAlignment="1">
      <alignment horizontal="left" vertical="top"/>
    </xf>
    <xf numFmtId="167" fontId="7" fillId="12" borderId="0" xfId="1" applyNumberFormat="1" applyFont="1" applyFill="1" applyAlignment="1">
      <alignment horizontal="left" vertical="top"/>
    </xf>
    <xf numFmtId="0" fontId="16" fillId="0" borderId="0" xfId="1" applyFont="1" applyAlignment="1">
      <alignment horizontal="left" vertical="top" wrapText="1"/>
    </xf>
    <xf numFmtId="164" fontId="3" fillId="11" borderId="1" xfId="1" applyNumberFormat="1" applyFont="1" applyFill="1" applyBorder="1" applyAlignment="1">
      <alignment horizontal="left" vertical="top"/>
    </xf>
    <xf numFmtId="0" fontId="10" fillId="11" borderId="1" xfId="1" applyFont="1" applyFill="1" applyBorder="1" applyAlignment="1">
      <alignment horizontal="left" vertical="center" wrapText="1"/>
    </xf>
    <xf numFmtId="0" fontId="27" fillId="6" borderId="1" xfId="1" applyFont="1" applyFill="1" applyBorder="1" applyAlignment="1">
      <alignment vertical="top" wrapText="1"/>
    </xf>
    <xf numFmtId="0" fontId="28" fillId="0" borderId="0" xfId="2" applyFont="1" applyAlignment="1">
      <alignment horizontal="left" vertical="top"/>
    </xf>
    <xf numFmtId="167" fontId="26" fillId="8" borderId="0" xfId="2" applyNumberFormat="1" applyFont="1" applyFill="1" applyAlignment="1">
      <alignment horizontal="left" vertical="top" wrapText="1"/>
    </xf>
    <xf numFmtId="167" fontId="26" fillId="8" borderId="0" xfId="2" applyNumberFormat="1" applyFont="1" applyFill="1" applyAlignment="1">
      <alignment horizontal="left" vertical="top"/>
    </xf>
    <xf numFmtId="167" fontId="12" fillId="0" borderId="0" xfId="1" applyNumberFormat="1" applyFont="1" applyAlignment="1">
      <alignment horizontal="left" vertical="top" wrapText="1"/>
    </xf>
    <xf numFmtId="0" fontId="28" fillId="0" borderId="1" xfId="1" applyFont="1" applyBorder="1" applyAlignment="1">
      <alignment horizontal="left" vertical="top" wrapText="1"/>
    </xf>
    <xf numFmtId="0" fontId="20" fillId="0" borderId="1" xfId="1" applyFont="1" applyBorder="1" applyAlignment="1">
      <alignment vertical="top" wrapText="1"/>
    </xf>
    <xf numFmtId="0" fontId="12" fillId="0" borderId="1" xfId="1" applyFont="1" applyBorder="1" applyAlignment="1">
      <alignment vertical="top" wrapText="1"/>
    </xf>
    <xf numFmtId="166" fontId="20" fillId="0" borderId="1" xfId="1" applyNumberFormat="1" applyFont="1" applyBorder="1" applyAlignment="1">
      <alignment horizontal="center" vertical="top" wrapText="1"/>
    </xf>
    <xf numFmtId="0" fontId="20" fillId="0" borderId="1" xfId="1" applyFont="1" applyBorder="1" applyAlignment="1">
      <alignment horizontal="center" vertical="top" wrapText="1"/>
    </xf>
    <xf numFmtId="166" fontId="20" fillId="13" borderId="1" xfId="1" applyNumberFormat="1" applyFont="1" applyFill="1" applyBorder="1" applyAlignment="1">
      <alignment horizontal="center" vertical="top"/>
    </xf>
    <xf numFmtId="167" fontId="26" fillId="14" borderId="0" xfId="1" applyNumberFormat="1" applyFont="1" applyFill="1" applyAlignment="1">
      <alignment horizontal="left" vertical="top" wrapText="1"/>
    </xf>
    <xf numFmtId="164" fontId="3" fillId="0" borderId="11" xfId="1" applyNumberFormat="1" applyFont="1" applyBorder="1" applyAlignment="1">
      <alignment horizontal="left" vertical="top"/>
    </xf>
    <xf numFmtId="0" fontId="28" fillId="0" borderId="11" xfId="1" applyFont="1" applyBorder="1" applyAlignment="1">
      <alignment horizontal="left" vertical="top" wrapText="1"/>
    </xf>
    <xf numFmtId="0" fontId="20" fillId="0" borderId="11" xfId="1" applyFont="1" applyBorder="1" applyAlignment="1">
      <alignment vertical="top" wrapText="1"/>
    </xf>
    <xf numFmtId="0" fontId="12" fillId="0" borderId="11" xfId="1" applyFont="1" applyBorder="1" applyAlignment="1">
      <alignment vertical="top" wrapText="1"/>
    </xf>
    <xf numFmtId="166" fontId="20" fillId="0" borderId="11" xfId="1" applyNumberFormat="1" applyFont="1" applyBorder="1" applyAlignment="1">
      <alignment horizontal="center" vertical="top" wrapText="1"/>
    </xf>
    <xf numFmtId="0" fontId="20" fillId="0" borderId="11" xfId="1" applyFont="1" applyBorder="1" applyAlignment="1">
      <alignment horizontal="center" vertical="top" wrapText="1"/>
    </xf>
    <xf numFmtId="0" fontId="12" fillId="0" borderId="1" xfId="1" applyFont="1" applyBorder="1" applyAlignment="1">
      <alignment horizontal="center" vertical="top" wrapText="1"/>
    </xf>
    <xf numFmtId="164" fontId="3" fillId="0" borderId="15" xfId="1" applyNumberFormat="1" applyFont="1" applyBorder="1" applyAlignment="1">
      <alignment horizontal="left" vertical="top"/>
    </xf>
    <xf numFmtId="0" fontId="28" fillId="0" borderId="15" xfId="1" applyFont="1" applyBorder="1" applyAlignment="1">
      <alignment horizontal="left" vertical="top" wrapText="1"/>
    </xf>
    <xf numFmtId="0" fontId="20" fillId="0" borderId="15" xfId="1" applyFont="1" applyBorder="1" applyAlignment="1">
      <alignment vertical="top" wrapText="1"/>
    </xf>
    <xf numFmtId="0" fontId="27" fillId="0" borderId="15" xfId="1" applyFont="1" applyBorder="1" applyAlignment="1">
      <alignment vertical="top" wrapText="1"/>
    </xf>
    <xf numFmtId="166" fontId="20" fillId="0" borderId="15" xfId="1" applyNumberFormat="1" applyFont="1" applyBorder="1" applyAlignment="1">
      <alignment horizontal="center" vertical="top" wrapText="1"/>
    </xf>
    <xf numFmtId="0" fontId="20" fillId="0" borderId="15" xfId="1" applyFont="1" applyBorder="1" applyAlignment="1">
      <alignment horizontal="center" vertical="top" wrapText="1"/>
    </xf>
    <xf numFmtId="2" fontId="20" fillId="9" borderId="15" xfId="1" applyNumberFormat="1" applyFont="1" applyFill="1" applyBorder="1" applyAlignment="1">
      <alignment horizontal="center" vertical="top" wrapText="1"/>
    </xf>
    <xf numFmtId="0" fontId="29" fillId="0" borderId="0" xfId="1" applyFont="1" applyAlignment="1">
      <alignment vertical="top"/>
    </xf>
    <xf numFmtId="2" fontId="3" fillId="0" borderId="5" xfId="1" applyNumberFormat="1" applyFont="1" applyBorder="1" applyAlignment="1">
      <alignment horizontal="center" vertical="top"/>
    </xf>
    <xf numFmtId="2" fontId="3" fillId="0" borderId="0" xfId="1" applyNumberFormat="1" applyFont="1" applyAlignment="1">
      <alignment horizontal="center" vertical="top"/>
    </xf>
    <xf numFmtId="0" fontId="28" fillId="0" borderId="11" xfId="1" applyFont="1" applyBorder="1" applyAlignment="1">
      <alignment horizontal="left" vertical="center" wrapText="1"/>
    </xf>
    <xf numFmtId="0" fontId="23" fillId="0" borderId="1" xfId="1" applyFont="1" applyBorder="1" applyAlignment="1">
      <alignment vertical="top" wrapText="1"/>
    </xf>
    <xf numFmtId="0" fontId="31" fillId="0" borderId="1" xfId="1" applyFont="1" applyBorder="1" applyAlignment="1">
      <alignment vertical="top" wrapText="1"/>
    </xf>
    <xf numFmtId="0" fontId="27" fillId="0" borderId="1" xfId="1" applyFont="1" applyBorder="1" applyAlignment="1">
      <alignment vertical="top" wrapText="1"/>
    </xf>
    <xf numFmtId="0" fontId="31" fillId="6" borderId="1" xfId="1" applyFont="1" applyFill="1" applyBorder="1" applyAlignment="1">
      <alignment vertical="top" wrapText="1"/>
    </xf>
    <xf numFmtId="164" fontId="17" fillId="11" borderId="16" xfId="1" applyNumberFormat="1" applyFont="1" applyFill="1" applyBorder="1" applyAlignment="1">
      <alignment horizontal="left" vertical="top"/>
    </xf>
    <xf numFmtId="0" fontId="10" fillId="11" borderId="16" xfId="1" applyFont="1" applyFill="1" applyBorder="1" applyAlignment="1">
      <alignment horizontal="left" vertical="center" wrapText="1"/>
    </xf>
    <xf numFmtId="2" fontId="20" fillId="6" borderId="1" xfId="1" applyNumberFormat="1" applyFont="1" applyFill="1" applyBorder="1" applyAlignment="1">
      <alignment vertical="top" wrapText="1"/>
    </xf>
    <xf numFmtId="164" fontId="17" fillId="11" borderId="1" xfId="1" applyNumberFormat="1" applyFont="1" applyFill="1" applyBorder="1" applyAlignment="1">
      <alignment horizontal="left" vertical="top"/>
    </xf>
    <xf numFmtId="0" fontId="17" fillId="6" borderId="1" xfId="1" applyFont="1" applyFill="1" applyBorder="1" applyAlignment="1">
      <alignment vertical="top" wrapText="1"/>
    </xf>
    <xf numFmtId="164" fontId="17" fillId="11" borderId="11" xfId="1" applyNumberFormat="1" applyFont="1" applyFill="1" applyBorder="1" applyAlignment="1">
      <alignment horizontal="left" vertical="top"/>
    </xf>
    <xf numFmtId="164" fontId="17" fillId="0" borderId="11" xfId="1" applyNumberFormat="1" applyFont="1" applyBorder="1" applyAlignment="1">
      <alignment horizontal="left" vertical="top"/>
    </xf>
    <xf numFmtId="0" fontId="20" fillId="14" borderId="1" xfId="1" applyFont="1" applyFill="1" applyBorder="1" applyAlignment="1">
      <alignment vertical="top" wrapText="1"/>
    </xf>
    <xf numFmtId="0" fontId="32" fillId="14" borderId="1" xfId="1" applyFont="1" applyFill="1" applyBorder="1" applyAlignment="1">
      <alignment vertical="top" wrapText="1"/>
    </xf>
    <xf numFmtId="0" fontId="12" fillId="14" borderId="1" xfId="1" applyFont="1" applyFill="1" applyBorder="1" applyAlignment="1">
      <alignment vertical="top" wrapText="1"/>
    </xf>
    <xf numFmtId="0" fontId="28" fillId="0" borderId="15" xfId="1" applyFont="1" applyBorder="1" applyAlignment="1">
      <alignment horizontal="left" vertical="center" wrapText="1"/>
    </xf>
    <xf numFmtId="0" fontId="20" fillId="14" borderId="15" xfId="1" applyFont="1" applyFill="1" applyBorder="1" applyAlignment="1">
      <alignment vertical="top" wrapText="1"/>
    </xf>
    <xf numFmtId="164" fontId="17" fillId="0" borderId="1" xfId="1" applyNumberFormat="1" applyFont="1" applyBorder="1" applyAlignment="1">
      <alignment horizontal="left" vertical="top"/>
    </xf>
    <xf numFmtId="0" fontId="28" fillId="0" borderId="1" xfId="1" applyFont="1" applyBorder="1" applyAlignment="1">
      <alignment horizontal="left" vertical="center" wrapText="1"/>
    </xf>
    <xf numFmtId="0" fontId="33" fillId="14" borderId="1" xfId="1" applyFont="1" applyFill="1" applyBorder="1" applyAlignment="1">
      <alignment vertical="top" wrapText="1"/>
    </xf>
    <xf numFmtId="0" fontId="21" fillId="14" borderId="0" xfId="1" applyFont="1" applyFill="1" applyAlignment="1">
      <alignment horizontal="left" vertical="top"/>
    </xf>
    <xf numFmtId="0" fontId="17" fillId="14" borderId="0" xfId="1" applyFont="1" applyFill="1" applyAlignment="1">
      <alignment vertical="top"/>
    </xf>
    <xf numFmtId="0" fontId="18" fillId="14" borderId="0" xfId="1" applyFont="1" applyFill="1" applyAlignment="1">
      <alignment vertical="top"/>
    </xf>
    <xf numFmtId="0" fontId="24" fillId="14" borderId="0" xfId="1" applyFont="1" applyFill="1" applyAlignment="1">
      <alignment horizontal="left" vertical="top"/>
    </xf>
    <xf numFmtId="167" fontId="7" fillId="14" borderId="0" xfId="1" applyNumberFormat="1" applyFont="1" applyFill="1" applyAlignment="1">
      <alignment horizontal="left" vertical="top"/>
    </xf>
    <xf numFmtId="164" fontId="3" fillId="11" borderId="15" xfId="1" applyNumberFormat="1" applyFont="1" applyFill="1" applyBorder="1" applyAlignment="1">
      <alignment horizontal="left" vertical="top"/>
    </xf>
    <xf numFmtId="0" fontId="10" fillId="11" borderId="15" xfId="1" applyFont="1" applyFill="1" applyBorder="1" applyAlignment="1">
      <alignment horizontal="left" vertical="center" wrapText="1"/>
    </xf>
    <xf numFmtId="0" fontId="20" fillId="6" borderId="15" xfId="1" applyFont="1" applyFill="1" applyBorder="1" applyAlignment="1">
      <alignment vertical="top"/>
    </xf>
    <xf numFmtId="0" fontId="20" fillId="6" borderId="15" xfId="1" applyFont="1" applyFill="1" applyBorder="1" applyAlignment="1">
      <alignment vertical="top" wrapText="1"/>
    </xf>
    <xf numFmtId="2" fontId="20" fillId="6" borderId="15" xfId="1" applyNumberFormat="1" applyFont="1" applyFill="1" applyBorder="1" applyAlignment="1">
      <alignment vertical="top" wrapText="1"/>
    </xf>
    <xf numFmtId="0" fontId="24" fillId="14" borderId="0" xfId="1" applyFont="1" applyFill="1" applyAlignment="1">
      <alignment horizontal="left" vertical="top" wrapText="1"/>
    </xf>
    <xf numFmtId="0" fontId="18" fillId="14" borderId="0" xfId="1" applyFont="1" applyFill="1" applyAlignment="1">
      <alignment vertical="top" wrapText="1"/>
    </xf>
    <xf numFmtId="0" fontId="28" fillId="6" borderId="9" xfId="1" applyFont="1" applyFill="1" applyBorder="1" applyAlignment="1">
      <alignment horizontal="left" vertical="center" wrapText="1"/>
    </xf>
    <xf numFmtId="0" fontId="28" fillId="11" borderId="11" xfId="1" applyFont="1" applyFill="1" applyBorder="1" applyAlignment="1">
      <alignment horizontal="left" vertical="center" wrapText="1"/>
    </xf>
    <xf numFmtId="166" fontId="20" fillId="15" borderId="1" xfId="1" applyNumberFormat="1" applyFont="1" applyFill="1" applyBorder="1" applyAlignment="1">
      <alignment horizontal="center" vertical="top" wrapText="1"/>
    </xf>
    <xf numFmtId="0" fontId="28" fillId="11" borderId="1" xfId="1" applyFont="1" applyFill="1" applyBorder="1" applyAlignment="1">
      <alignment horizontal="left" vertical="center" wrapText="1"/>
    </xf>
    <xf numFmtId="166" fontId="20" fillId="16" borderId="1" xfId="1" applyNumberFormat="1" applyFont="1" applyFill="1" applyBorder="1" applyAlignment="1">
      <alignment horizontal="center" vertical="top" wrapText="1"/>
    </xf>
    <xf numFmtId="0" fontId="28" fillId="11" borderId="16" xfId="1" applyFont="1" applyFill="1" applyBorder="1" applyAlignment="1">
      <alignment horizontal="left" vertical="center" wrapText="1"/>
    </xf>
    <xf numFmtId="0" fontId="32" fillId="0" borderId="1" xfId="1" applyFont="1" applyBorder="1" applyAlignment="1">
      <alignment vertical="top" wrapText="1"/>
    </xf>
    <xf numFmtId="0" fontId="33" fillId="0" borderId="1" xfId="1" applyFont="1" applyBorder="1" applyAlignment="1">
      <alignment vertical="top" wrapText="1"/>
    </xf>
    <xf numFmtId="0" fontId="10" fillId="0" borderId="1" xfId="1" applyFont="1" applyBorder="1" applyAlignment="1">
      <alignment horizontal="left" vertical="top" wrapText="1"/>
    </xf>
    <xf numFmtId="0" fontId="10" fillId="0" borderId="11" xfId="1" applyFont="1" applyBorder="1" applyAlignment="1">
      <alignment horizontal="left" vertical="top" wrapText="1"/>
    </xf>
    <xf numFmtId="0" fontId="10" fillId="0" borderId="15" xfId="1" applyFont="1" applyBorder="1" applyAlignment="1">
      <alignment horizontal="left" vertical="top" wrapText="1"/>
    </xf>
    <xf numFmtId="166" fontId="20" fillId="16" borderId="15" xfId="1" applyNumberFormat="1" applyFont="1" applyFill="1" applyBorder="1" applyAlignment="1">
      <alignment horizontal="center" vertical="top" wrapText="1"/>
    </xf>
    <xf numFmtId="0" fontId="10" fillId="0" borderId="11" xfId="1" applyFont="1" applyBorder="1" applyAlignment="1">
      <alignment horizontal="left" vertical="center" wrapText="1"/>
    </xf>
    <xf numFmtId="166" fontId="20" fillId="0" borderId="1" xfId="1" applyNumberFormat="1" applyFont="1" applyBorder="1" applyAlignment="1">
      <alignment horizontal="center" vertical="top"/>
    </xf>
    <xf numFmtId="0" fontId="28" fillId="11" borderId="11" xfId="1" applyFont="1" applyFill="1" applyBorder="1" applyAlignment="1">
      <alignment horizontal="center" vertical="center" wrapText="1"/>
    </xf>
    <xf numFmtId="0" fontId="28" fillId="0" borderId="15" xfId="1" applyFont="1" applyBorder="1" applyAlignment="1">
      <alignment horizontal="center" vertical="center" wrapText="1"/>
    </xf>
    <xf numFmtId="166" fontId="20" fillId="16" borderId="1" xfId="1" applyNumberFormat="1" applyFont="1" applyFill="1" applyBorder="1" applyAlignment="1">
      <alignment horizontal="center" vertical="top"/>
    </xf>
    <xf numFmtId="0" fontId="34" fillId="0" borderId="0" xfId="1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0" fontId="35" fillId="0" borderId="0" xfId="1" applyFont="1" applyAlignment="1">
      <alignment vertical="top"/>
    </xf>
    <xf numFmtId="0" fontId="19" fillId="5" borderId="2" xfId="1" applyFont="1" applyFill="1" applyBorder="1" applyAlignment="1">
      <alignment horizontal="center" vertical="top" wrapText="1"/>
    </xf>
    <xf numFmtId="0" fontId="19" fillId="5" borderId="5" xfId="1" applyFont="1" applyFill="1" applyBorder="1" applyAlignment="1">
      <alignment horizontal="center" vertical="top" wrapText="1"/>
    </xf>
    <xf numFmtId="0" fontId="9" fillId="5" borderId="2" xfId="1" applyFont="1" applyFill="1" applyBorder="1" applyAlignment="1">
      <alignment horizontal="center" vertical="top" wrapText="1"/>
    </xf>
    <xf numFmtId="0" fontId="9" fillId="5" borderId="5" xfId="1" applyFont="1" applyFill="1" applyBorder="1" applyAlignment="1">
      <alignment horizontal="center" vertical="top" wrapText="1"/>
    </xf>
    <xf numFmtId="0" fontId="13" fillId="5" borderId="12" xfId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/>
    </xf>
    <xf numFmtId="14" fontId="3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164" fontId="9" fillId="5" borderId="2" xfId="1" applyNumberFormat="1" applyFont="1" applyFill="1" applyBorder="1" applyAlignment="1">
      <alignment horizontal="center" vertical="top" wrapText="1"/>
    </xf>
    <xf numFmtId="164" fontId="9" fillId="5" borderId="5" xfId="1" applyNumberFormat="1" applyFont="1" applyFill="1" applyBorder="1" applyAlignment="1">
      <alignment horizontal="center" vertical="top" wrapText="1"/>
    </xf>
    <xf numFmtId="0" fontId="9" fillId="5" borderId="2" xfId="1" applyFont="1" applyFill="1" applyBorder="1" applyAlignment="1">
      <alignment horizontal="center" vertical="center"/>
    </xf>
    <xf numFmtId="0" fontId="9" fillId="5" borderId="5" xfId="1" applyFont="1" applyFill="1" applyBorder="1" applyAlignment="1">
      <alignment horizontal="center" vertical="center"/>
    </xf>
    <xf numFmtId="2" fontId="9" fillId="5" borderId="2" xfId="1" applyNumberFormat="1" applyFont="1" applyFill="1" applyBorder="1" applyAlignment="1">
      <alignment horizontal="center" vertical="top" wrapText="1"/>
    </xf>
    <xf numFmtId="2" fontId="9" fillId="5" borderId="5" xfId="1" applyNumberFormat="1" applyFont="1" applyFill="1" applyBorder="1" applyAlignment="1">
      <alignment horizontal="center" vertical="top" wrapText="1"/>
    </xf>
    <xf numFmtId="0" fontId="9" fillId="5" borderId="3" xfId="1" applyFont="1" applyFill="1" applyBorder="1" applyAlignment="1">
      <alignment horizontal="center" vertical="top" wrapText="1"/>
    </xf>
    <xf numFmtId="0" fontId="9" fillId="5" borderId="4" xfId="1" applyFont="1" applyFill="1" applyBorder="1" applyAlignment="1">
      <alignment horizontal="center" vertical="top" wrapText="1"/>
    </xf>
    <xf numFmtId="0" fontId="9" fillId="5" borderId="12" xfId="1" applyFont="1" applyFill="1" applyBorder="1" applyAlignment="1">
      <alignment horizontal="center" vertical="top" wrapText="1"/>
    </xf>
    <xf numFmtId="0" fontId="9" fillId="5" borderId="13" xfId="1" applyFont="1" applyFill="1" applyBorder="1" applyAlignment="1">
      <alignment horizontal="center" vertical="top" wrapText="1"/>
    </xf>
    <xf numFmtId="14" fontId="3" fillId="0" borderId="0" xfId="1" applyNumberFormat="1" applyFont="1" applyAlignment="1">
      <alignment horizontal="left" vertical="top"/>
    </xf>
    <xf numFmtId="0" fontId="9" fillId="5" borderId="6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top" wrapText="1"/>
    </xf>
    <xf numFmtId="2" fontId="9" fillId="5" borderId="6" xfId="1" applyNumberFormat="1" applyFont="1" applyFill="1" applyBorder="1" applyAlignment="1">
      <alignment horizontal="center" vertical="top" wrapText="1"/>
    </xf>
    <xf numFmtId="0" fontId="9" fillId="5" borderId="7" xfId="1" applyFont="1" applyFill="1" applyBorder="1" applyAlignment="1">
      <alignment horizontal="center" vertical="top" wrapText="1"/>
    </xf>
    <xf numFmtId="0" fontId="9" fillId="5" borderId="8" xfId="1" applyFont="1" applyFill="1" applyBorder="1" applyAlignment="1">
      <alignment horizontal="center" vertical="top" wrapText="1"/>
    </xf>
    <xf numFmtId="2" fontId="3" fillId="0" borderId="0" xfId="1" applyNumberFormat="1" applyFont="1" applyAlignment="1">
      <alignment horizontal="center" vertical="top"/>
    </xf>
    <xf numFmtId="0" fontId="2" fillId="0" borderId="14" xfId="1" applyFont="1" applyBorder="1" applyAlignment="1">
      <alignment horizontal="center" vertical="top"/>
    </xf>
    <xf numFmtId="2" fontId="9" fillId="5" borderId="3" xfId="1" applyNumberFormat="1" applyFont="1" applyFill="1" applyBorder="1" applyAlignment="1">
      <alignment horizontal="center" vertical="top" wrapText="1"/>
    </xf>
    <xf numFmtId="2" fontId="9" fillId="5" borderId="4" xfId="1" applyNumberFormat="1" applyFont="1" applyFill="1" applyBorder="1" applyAlignment="1">
      <alignment horizontal="center" vertical="top" wrapText="1"/>
    </xf>
    <xf numFmtId="2" fontId="9" fillId="5" borderId="12" xfId="1" applyNumberFormat="1" applyFont="1" applyFill="1" applyBorder="1" applyAlignment="1">
      <alignment horizontal="center" vertical="top" wrapText="1"/>
    </xf>
    <xf numFmtId="2" fontId="9" fillId="5" borderId="13" xfId="1" applyNumberFormat="1" applyFont="1" applyFill="1" applyBorder="1" applyAlignment="1">
      <alignment horizontal="center" vertical="top" wrapText="1"/>
    </xf>
    <xf numFmtId="2" fontId="19" fillId="5" borderId="2" xfId="1" applyNumberFormat="1" applyFont="1" applyFill="1" applyBorder="1" applyAlignment="1">
      <alignment horizontal="center" vertical="top" wrapText="1"/>
    </xf>
    <xf numFmtId="2" fontId="19" fillId="5" borderId="5" xfId="1" applyNumberFormat="1" applyFont="1" applyFill="1" applyBorder="1" applyAlignment="1">
      <alignment horizontal="center" vertical="top" wrapText="1"/>
    </xf>
    <xf numFmtId="0" fontId="19" fillId="5" borderId="2" xfId="1" applyFont="1" applyFill="1" applyBorder="1" applyAlignment="1">
      <alignment horizontal="center" vertical="top" wrapText="1"/>
    </xf>
    <xf numFmtId="0" fontId="19" fillId="5" borderId="5" xfId="1" applyFont="1" applyFill="1" applyBorder="1" applyAlignment="1">
      <alignment horizontal="center" vertical="top" wrapText="1"/>
    </xf>
    <xf numFmtId="0" fontId="30" fillId="5" borderId="12" xfId="1" applyFont="1" applyFill="1" applyBorder="1" applyAlignment="1">
      <alignment horizontal="center" vertical="top"/>
    </xf>
    <xf numFmtId="0" fontId="30" fillId="5" borderId="13" xfId="1" applyFont="1" applyFill="1" applyBorder="1" applyAlignment="1">
      <alignment horizontal="center" vertical="top"/>
    </xf>
    <xf numFmtId="0" fontId="13" fillId="5" borderId="2" xfId="1" applyFont="1" applyFill="1" applyBorder="1" applyAlignment="1">
      <alignment horizontal="center" vertical="center"/>
    </xf>
    <xf numFmtId="0" fontId="13" fillId="5" borderId="5" xfId="1" applyFont="1" applyFill="1" applyBorder="1" applyAlignment="1">
      <alignment horizontal="center" vertical="center"/>
    </xf>
    <xf numFmtId="0" fontId="30" fillId="0" borderId="12" xfId="1" applyFont="1" applyBorder="1" applyAlignment="1">
      <alignment horizontal="center" vertical="top"/>
    </xf>
    <xf numFmtId="0" fontId="30" fillId="0" borderId="13" xfId="1" applyFont="1" applyBorder="1" applyAlignment="1">
      <alignment horizontal="center" vertical="top"/>
    </xf>
  </cellXfs>
  <cellStyles count="3">
    <cellStyle name="Normal" xfId="0" builtinId="0"/>
    <cellStyle name="Normal 2 2 2" xfId="1"/>
    <cellStyle name="Normal 3 2" xfId="2"/>
  </cellStyles>
  <dxfs count="2"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1</xdr:col>
      <xdr:colOff>269400</xdr:colOff>
      <xdr:row>6</xdr:row>
      <xdr:rowOff>23700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7407EA3-3597-4630-8BCD-C584EDAC20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95250"/>
          <a:ext cx="1260000" cy="900000"/>
        </a:xfrm>
        <a:prstGeom prst="rect">
          <a:avLst/>
        </a:prstGeom>
      </xdr:spPr>
    </xdr:pic>
    <xdr:clientData/>
  </xdr:twoCellAnchor>
  <xdr:oneCellAnchor>
    <xdr:from>
      <xdr:col>0</xdr:col>
      <xdr:colOff>85725</xdr:colOff>
      <xdr:row>37</xdr:row>
      <xdr:rowOff>9525</xdr:rowOff>
    </xdr:from>
    <xdr:ext cx="1260000" cy="900000"/>
    <xdr:pic>
      <xdr:nvPicPr>
        <xdr:cNvPr id="3" name="Image 2">
          <a:extLst>
            <a:ext uri="{FF2B5EF4-FFF2-40B4-BE49-F238E27FC236}">
              <a16:creationId xmlns="" xmlns:a16="http://schemas.microsoft.com/office/drawing/2014/main" id="{D7B435F0-496A-44C2-86B6-6D9BBD025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7381875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74</xdr:row>
      <xdr:rowOff>95250</xdr:rowOff>
    </xdr:from>
    <xdr:ext cx="1260000" cy="900000"/>
    <xdr:pic>
      <xdr:nvPicPr>
        <xdr:cNvPr id="4" name="Image 3">
          <a:extLst>
            <a:ext uri="{FF2B5EF4-FFF2-40B4-BE49-F238E27FC236}">
              <a16:creationId xmlns="" xmlns:a16="http://schemas.microsoft.com/office/drawing/2014/main" id="{98D01F4D-EF43-4ED4-838F-1A95FF0E1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48399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111</xdr:row>
      <xdr:rowOff>95250</xdr:rowOff>
    </xdr:from>
    <xdr:ext cx="1260000" cy="900000"/>
    <xdr:pic>
      <xdr:nvPicPr>
        <xdr:cNvPr id="5" name="Image 4">
          <a:extLst>
            <a:ext uri="{FF2B5EF4-FFF2-40B4-BE49-F238E27FC236}">
              <a16:creationId xmlns="" xmlns:a16="http://schemas.microsoft.com/office/drawing/2014/main" id="{60FE2D87-91FB-4F64-BD8B-5AD679FD2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2231350"/>
          <a:ext cx="1260000" cy="900000"/>
        </a:xfrm>
        <a:prstGeom prst="rect">
          <a:avLst/>
        </a:prstGeom>
      </xdr:spPr>
    </xdr:pic>
    <xdr:clientData/>
  </xdr:oneCellAnchor>
  <xdr:oneCellAnchor>
    <xdr:from>
      <xdr:col>0</xdr:col>
      <xdr:colOff>85725</xdr:colOff>
      <xdr:row>146</xdr:row>
      <xdr:rowOff>95250</xdr:rowOff>
    </xdr:from>
    <xdr:ext cx="1260000" cy="900000"/>
    <xdr:pic>
      <xdr:nvPicPr>
        <xdr:cNvPr id="6" name="Image 5">
          <a:extLst>
            <a:ext uri="{FF2B5EF4-FFF2-40B4-BE49-F238E27FC236}">
              <a16:creationId xmlns="" xmlns:a16="http://schemas.microsoft.com/office/drawing/2014/main" id="{3760B220-1CFA-41E6-A28C-6829FE8669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9517975"/>
          <a:ext cx="1260000" cy="900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</xdr:rowOff>
    </xdr:from>
    <xdr:ext cx="981075" cy="628650"/>
    <xdr:pic>
      <xdr:nvPicPr>
        <xdr:cNvPr id="2" name="Image 1">
          <a:extLst>
            <a:ext uri="{FF2B5EF4-FFF2-40B4-BE49-F238E27FC236}">
              <a16:creationId xmlns="" xmlns:a16="http://schemas.microsoft.com/office/drawing/2014/main" id="{5C57ABED-A89F-470C-89F9-69C39684D3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29</xdr:row>
      <xdr:rowOff>47624</xdr:rowOff>
    </xdr:from>
    <xdr:ext cx="866775" cy="581025"/>
    <xdr:pic>
      <xdr:nvPicPr>
        <xdr:cNvPr id="3" name="Image 2">
          <a:extLst>
            <a:ext uri="{FF2B5EF4-FFF2-40B4-BE49-F238E27FC236}">
              <a16:creationId xmlns="" xmlns:a16="http://schemas.microsoft.com/office/drawing/2014/main" id="{9289E825-631E-4021-A9BE-F2B655BBC4F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4009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59</xdr:row>
      <xdr:rowOff>47624</xdr:rowOff>
    </xdr:from>
    <xdr:ext cx="866775" cy="581025"/>
    <xdr:pic>
      <xdr:nvPicPr>
        <xdr:cNvPr id="4" name="Image 3">
          <a:extLst>
            <a:ext uri="{FF2B5EF4-FFF2-40B4-BE49-F238E27FC236}">
              <a16:creationId xmlns="" xmlns:a16="http://schemas.microsoft.com/office/drawing/2014/main" id="{5E8FF4F6-7D3E-4E0A-834B-9EB0AA45A10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47732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95</xdr:row>
      <xdr:rowOff>1</xdr:rowOff>
    </xdr:from>
    <xdr:ext cx="981075" cy="628650"/>
    <xdr:pic>
      <xdr:nvPicPr>
        <xdr:cNvPr id="5" name="Image 4">
          <a:extLst>
            <a:ext uri="{FF2B5EF4-FFF2-40B4-BE49-F238E27FC236}">
              <a16:creationId xmlns="" xmlns:a16="http://schemas.microsoft.com/office/drawing/2014/main" id="{449B290B-9661-466B-B8BC-9038E28095F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2204085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124</xdr:row>
      <xdr:rowOff>47624</xdr:rowOff>
    </xdr:from>
    <xdr:ext cx="866775" cy="581025"/>
    <xdr:pic>
      <xdr:nvPicPr>
        <xdr:cNvPr id="6" name="Image 5">
          <a:extLst>
            <a:ext uri="{FF2B5EF4-FFF2-40B4-BE49-F238E27FC236}">
              <a16:creationId xmlns="" xmlns:a16="http://schemas.microsoft.com/office/drawing/2014/main" id="{B59841E2-7471-4F67-AD5E-A4EB7CF2C7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94798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154</xdr:row>
      <xdr:rowOff>47624</xdr:rowOff>
    </xdr:from>
    <xdr:ext cx="866775" cy="581025"/>
    <xdr:pic>
      <xdr:nvPicPr>
        <xdr:cNvPr id="7" name="Image 6">
          <a:extLst>
            <a:ext uri="{FF2B5EF4-FFF2-40B4-BE49-F238E27FC236}">
              <a16:creationId xmlns="" xmlns:a16="http://schemas.microsoft.com/office/drawing/2014/main" id="{15CE6B73-9446-4545-8815-B92C52F8BA2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368522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190</xdr:row>
      <xdr:rowOff>1</xdr:rowOff>
    </xdr:from>
    <xdr:ext cx="981075" cy="628650"/>
    <xdr:pic>
      <xdr:nvPicPr>
        <xdr:cNvPr id="8" name="Image 7">
          <a:extLst>
            <a:ext uri="{FF2B5EF4-FFF2-40B4-BE49-F238E27FC236}">
              <a16:creationId xmlns="" xmlns:a16="http://schemas.microsoft.com/office/drawing/2014/main" id="{AAC14AC4-CE4C-493F-B39E-FF8094F698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4411980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219</xdr:row>
      <xdr:rowOff>47624</xdr:rowOff>
    </xdr:from>
    <xdr:ext cx="866775" cy="581025"/>
    <xdr:pic>
      <xdr:nvPicPr>
        <xdr:cNvPr id="9" name="Image 8">
          <a:extLst>
            <a:ext uri="{FF2B5EF4-FFF2-40B4-BE49-F238E27FC236}">
              <a16:creationId xmlns="" xmlns:a16="http://schemas.microsoft.com/office/drawing/2014/main" id="{9B30EC40-49F3-4CC9-B4FB-4B5D8B774E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147309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249</xdr:row>
      <xdr:rowOff>47624</xdr:rowOff>
    </xdr:from>
    <xdr:ext cx="866775" cy="581025"/>
    <xdr:pic>
      <xdr:nvPicPr>
        <xdr:cNvPr id="10" name="Image 9">
          <a:extLst>
            <a:ext uri="{FF2B5EF4-FFF2-40B4-BE49-F238E27FC236}">
              <a16:creationId xmlns="" xmlns:a16="http://schemas.microsoft.com/office/drawing/2014/main" id="{F6C7656A-6AB5-48EF-AD62-69DCD3DF0E5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884544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286</xdr:row>
      <xdr:rowOff>1</xdr:rowOff>
    </xdr:from>
    <xdr:ext cx="981075" cy="628650"/>
    <xdr:pic>
      <xdr:nvPicPr>
        <xdr:cNvPr id="11" name="Image 10">
          <a:extLst>
            <a:ext uri="{FF2B5EF4-FFF2-40B4-BE49-F238E27FC236}">
              <a16:creationId xmlns="" xmlns:a16="http://schemas.microsoft.com/office/drawing/2014/main" id="{584EFCC7-1EEE-4E8D-8F89-4B9262096B1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616065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315</xdr:row>
      <xdr:rowOff>47624</xdr:rowOff>
    </xdr:from>
    <xdr:ext cx="866775" cy="581025"/>
    <xdr:pic>
      <xdr:nvPicPr>
        <xdr:cNvPr id="12" name="Image 11">
          <a:extLst>
            <a:ext uri="{FF2B5EF4-FFF2-40B4-BE49-F238E27FC236}">
              <a16:creationId xmlns="" xmlns:a16="http://schemas.microsoft.com/office/drawing/2014/main" id="{6B7B6F8D-3F3D-4239-89D2-413FA14CCD1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356157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345</xdr:row>
      <xdr:rowOff>47624</xdr:rowOff>
    </xdr:from>
    <xdr:ext cx="866775" cy="581025"/>
    <xdr:pic>
      <xdr:nvPicPr>
        <xdr:cNvPr id="13" name="Image 12">
          <a:extLst>
            <a:ext uri="{FF2B5EF4-FFF2-40B4-BE49-F238E27FC236}">
              <a16:creationId xmlns="" xmlns:a16="http://schemas.microsoft.com/office/drawing/2014/main" id="{63021121-CC3A-43E8-AEB7-0006366CECD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80933924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381</xdr:row>
      <xdr:rowOff>1</xdr:rowOff>
    </xdr:from>
    <xdr:ext cx="981075" cy="628650"/>
    <xdr:pic>
      <xdr:nvPicPr>
        <xdr:cNvPr id="14" name="Image 13">
          <a:extLst>
            <a:ext uri="{FF2B5EF4-FFF2-40B4-BE49-F238E27FC236}">
              <a16:creationId xmlns="" xmlns:a16="http://schemas.microsoft.com/office/drawing/2014/main" id="{9B33188D-C560-48BB-852C-C4E4CC9848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88201501"/>
          <a:ext cx="981075" cy="628650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410</xdr:row>
      <xdr:rowOff>47624</xdr:rowOff>
    </xdr:from>
    <xdr:ext cx="866775" cy="581025"/>
    <xdr:pic>
      <xdr:nvPicPr>
        <xdr:cNvPr id="15" name="Image 14">
          <a:extLst>
            <a:ext uri="{FF2B5EF4-FFF2-40B4-BE49-F238E27FC236}">
              <a16:creationId xmlns="" xmlns:a16="http://schemas.microsoft.com/office/drawing/2014/main" id="{19BACCCA-0B32-468D-9871-438ADF2934C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630999"/>
          <a:ext cx="866775" cy="581025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440</xdr:row>
      <xdr:rowOff>47624</xdr:rowOff>
    </xdr:from>
    <xdr:ext cx="866775" cy="581025"/>
    <xdr:pic>
      <xdr:nvPicPr>
        <xdr:cNvPr id="16" name="Image 15">
          <a:extLst>
            <a:ext uri="{FF2B5EF4-FFF2-40B4-BE49-F238E27FC236}">
              <a16:creationId xmlns="" xmlns:a16="http://schemas.microsoft.com/office/drawing/2014/main" id="{B05E0F3A-BC79-4E59-8A4F-A53112E79FE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03003349"/>
          <a:ext cx="866775" cy="58102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/EMPLOYES%204%20ET%20PLANNING%20HEBDOMADAIRE/PLANNING%20HEBDOMADAIRE%20ANNEE%202019/03%20plannings%20hebdomadaire%20%20MAR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 des onglets"/>
      <sheetName val="Modele"/>
      <sheetName val="PLANNING DE BASE"/>
      <sheetName val="AMAURY Florence"/>
      <sheetName val="AMIAN Konan"/>
      <sheetName val="BARRIERE Margot"/>
      <sheetName val="BARROIS Anne-Marie"/>
      <sheetName val="CANU Elisabeth"/>
      <sheetName val="BECK Francine"/>
      <sheetName val="BERTRAND Valérie"/>
      <sheetName val="BOISADAN Laurent"/>
      <sheetName val="BOULON Marion"/>
      <sheetName val="CANU Elisabet"/>
      <sheetName val="CENS Daniel"/>
      <sheetName val="COUDRAY Christelle 01-02-19"/>
      <sheetName val="DEMBELE Soungoutou"/>
      <sheetName val="DIA Racine Nouveau "/>
      <sheetName val="DOS SANTOS MARTINS Maria"/>
      <sheetName val="DOS SANTOS MOREIRA Rui"/>
      <sheetName val="DRAME Mariatou"/>
      <sheetName val="DUCELLIER Martine"/>
      <sheetName val="DUPUIS Joël "/>
      <sheetName val="DUPUIS Nadège "/>
      <sheetName val="FALAISE Tania"/>
      <sheetName val="FICHEUX Maria Odete"/>
      <sheetName val="GORQUAJ Sabrije"/>
      <sheetName val="GROGNET Katia  14-11"/>
      <sheetName val="GUELE KOFOLA"/>
      <sheetName val="HABRAN Nathalie 08-02-19"/>
      <sheetName val="HALLOUIN Béatrice  "/>
      <sheetName val="HARVUS Chantal"/>
      <sheetName val="HEMMAZ Fadela"/>
      <sheetName val="HUARD  Annie"/>
      <sheetName val="HUARD Mélody "/>
      <sheetName val="HUYARD Sylvie"/>
      <sheetName val="JOUNIAUX Fanny"/>
      <sheetName val="KANOUTE Bintou"/>
      <sheetName val="KOUAKOU Aménan"/>
      <sheetName val="KOWALSKY Josépha"/>
      <sheetName val="LEBRETON Dimitri"/>
      <sheetName val="LETERRIBLE ALEXANDRE"/>
      <sheetName val="MAGNE Brigitte "/>
      <sheetName val="MARRIER Angela"/>
      <sheetName val="MENDES SEMEDO DEOLINDA"/>
      <sheetName val="MENDES TAVARES"/>
      <sheetName val="MESTDAG Ghislaine"/>
      <sheetName val="MOREAU André  "/>
      <sheetName val="NDONGO Yaya"/>
      <sheetName val="OUDINA Abdennouri"/>
      <sheetName val="PERTHUS Vimalamary "/>
      <sheetName val="PETREMANT Laura"/>
      <sheetName val="PIETRZYK Edyta"/>
      <sheetName val="PIGACHE Jacqueline"/>
      <sheetName val="PILARSKI Mylène"/>
      <sheetName val="PINEL Béatrice"/>
      <sheetName val="PIOT Sylvie "/>
      <sheetName val="RABOTTIN Catherine"/>
      <sheetName val="RABOTTIN Florent"/>
      <sheetName val="RAMOS Antoine"/>
      <sheetName val="ROCK Sandra"/>
      <sheetName val="ROPP Michelle "/>
      <sheetName val="SAIDI Akila"/>
      <sheetName val="SAMASSI Mariame"/>
      <sheetName val="SAMBOU Mariama"/>
      <sheetName val="SEVENOU Françoise"/>
      <sheetName val="SOUMARE Fode 24-09"/>
      <sheetName val="SOUMARE Hada"/>
      <sheetName val="SOUMARE Mamadou 16-02-2019"/>
      <sheetName val="SYLLA Iboun abbas"/>
      <sheetName val="SZWAICER Manon"/>
      <sheetName val="TAGOURTI Laila 01-03"/>
      <sheetName val="THAYE Mélanie "/>
      <sheetName val="VICENTE RAMOS Paulo"/>
      <sheetName val="VILLAUME Nadia"/>
      <sheetName val="YIYA-MOSHI Clarisse"/>
      <sheetName val="BEAUVAIS GUEL"/>
    </sheetNames>
    <sheetDataSet>
      <sheetData sheetId="0"/>
      <sheetData sheetId="1"/>
      <sheetData sheetId="2">
        <row r="3">
          <cell r="D3">
            <v>43525</v>
          </cell>
        </row>
        <row r="8">
          <cell r="A8">
            <v>43521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87"/>
  <sheetViews>
    <sheetView showWhiteSpace="0" zoomScaleNormal="100" zoomScaleSheetLayoutView="100" workbookViewId="0">
      <selection activeCell="I16" sqref="I16"/>
    </sheetView>
  </sheetViews>
  <sheetFormatPr baseColWidth="10" defaultColWidth="11.42578125" defaultRowHeight="12.75" x14ac:dyDescent="0.2"/>
  <cols>
    <col min="1" max="1" width="16.140625" style="64" customWidth="1"/>
    <col min="2" max="2" width="9.85546875" style="7" customWidth="1"/>
    <col min="3" max="3" width="20.7109375" style="7" customWidth="1"/>
    <col min="4" max="4" width="15.42578125" style="7" customWidth="1"/>
    <col min="5" max="5" width="13.140625" style="7" customWidth="1"/>
    <col min="6" max="6" width="9.5703125" style="7" customWidth="1"/>
    <col min="7" max="7" width="3.85546875" style="7" customWidth="1"/>
    <col min="8" max="8" width="15.28515625" style="7" customWidth="1"/>
    <col min="9" max="9" width="12.85546875" style="65" customWidth="1"/>
    <col min="10" max="10" width="8.140625" style="7" customWidth="1"/>
    <col min="11" max="11" width="8" style="8" customWidth="1"/>
    <col min="12" max="12" width="6.140625" style="8" customWidth="1"/>
    <col min="13" max="13" width="11.42578125" style="8"/>
    <col min="14" max="14" width="19.85546875" style="8" bestFit="1" customWidth="1"/>
    <col min="15" max="15" width="20" style="8" customWidth="1"/>
    <col min="16" max="16" width="19.42578125" style="8" bestFit="1" customWidth="1"/>
    <col min="17" max="16384" width="11.42578125" style="8"/>
  </cols>
  <sheetData>
    <row r="1" spans="1:16" x14ac:dyDescent="0.2">
      <c r="A1" s="1"/>
      <c r="B1" s="2"/>
      <c r="C1" s="3"/>
      <c r="D1" s="4"/>
      <c r="E1" s="4"/>
      <c r="F1" s="4"/>
      <c r="G1" s="5" t="s">
        <v>0</v>
      </c>
      <c r="H1" s="2"/>
      <c r="I1" s="6" t="s">
        <v>1</v>
      </c>
      <c r="K1" s="4" t="s">
        <v>2</v>
      </c>
      <c r="N1" s="9"/>
      <c r="O1" s="10"/>
    </row>
    <row r="2" spans="1:16" x14ac:dyDescent="0.2">
      <c r="A2" s="1"/>
      <c r="B2" s="2"/>
      <c r="C2" s="11"/>
      <c r="D2" s="4"/>
      <c r="E2" s="4"/>
      <c r="F2" s="4"/>
      <c r="G2" s="5" t="s">
        <v>3</v>
      </c>
      <c r="H2" s="12"/>
      <c r="I2" s="12">
        <v>19.510000000000002</v>
      </c>
      <c r="K2" s="206">
        <v>43386</v>
      </c>
      <c r="L2" s="206"/>
      <c r="N2" s="13"/>
      <c r="O2" s="13"/>
    </row>
    <row r="3" spans="1:16" x14ac:dyDescent="0.2">
      <c r="A3" s="1"/>
      <c r="B3" s="14" t="s">
        <v>4</v>
      </c>
      <c r="C3" s="15">
        <f>'[1]PLANNING DE BASE'!D3</f>
        <v>43525</v>
      </c>
      <c r="D3" s="4"/>
      <c r="E3" s="4"/>
      <c r="F3" s="4"/>
      <c r="G3" s="5" t="s">
        <v>5</v>
      </c>
      <c r="H3" s="12"/>
      <c r="I3" s="12">
        <f>I2/4.333</f>
        <v>4.5026540503115626</v>
      </c>
      <c r="L3" s="13"/>
      <c r="N3" s="16"/>
      <c r="O3" s="17"/>
    </row>
    <row r="4" spans="1:16" x14ac:dyDescent="0.2">
      <c r="A4" s="1"/>
      <c r="B4" s="2"/>
      <c r="C4" s="11"/>
      <c r="D4" s="4"/>
      <c r="E4" s="4"/>
      <c r="F4" s="4"/>
      <c r="G4" s="5" t="s">
        <v>6</v>
      </c>
      <c r="H4" s="18"/>
      <c r="I4" s="12"/>
    </row>
    <row r="5" spans="1:16" x14ac:dyDescent="0.2">
      <c r="A5" s="1"/>
      <c r="B5" s="2"/>
      <c r="C5" s="11"/>
      <c r="D5" s="4"/>
      <c r="E5" s="4"/>
      <c r="F5" s="4"/>
      <c r="G5" s="5"/>
      <c r="H5" s="18"/>
      <c r="I5" s="19"/>
    </row>
    <row r="6" spans="1:16" x14ac:dyDescent="0.2">
      <c r="A6" s="195" t="s">
        <v>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</row>
    <row r="7" spans="1:16" ht="13.5" thickBot="1" x14ac:dyDescent="0.25">
      <c r="A7" s="20"/>
      <c r="B7" s="4"/>
      <c r="C7" s="3"/>
      <c r="D7" s="4"/>
      <c r="E7" s="4" t="s">
        <v>8</v>
      </c>
      <c r="F7" s="4"/>
      <c r="G7" s="4"/>
      <c r="H7" s="4"/>
      <c r="I7" s="19"/>
    </row>
    <row r="8" spans="1:16" ht="14.25" customHeight="1" x14ac:dyDescent="0.2">
      <c r="A8" s="196" t="str">
        <f>"Jour et date                                  SEMAINE " &amp;WEEKNUM(A11)</f>
        <v>Jour et date                                  SEMAINE 9</v>
      </c>
      <c r="B8" s="198" t="s">
        <v>9</v>
      </c>
      <c r="C8" s="190" t="s">
        <v>10</v>
      </c>
      <c r="D8" s="190" t="s">
        <v>11</v>
      </c>
      <c r="E8" s="190" t="s">
        <v>12</v>
      </c>
      <c r="F8" s="200" t="s">
        <v>13</v>
      </c>
      <c r="G8" s="202" t="s">
        <v>14</v>
      </c>
      <c r="H8" s="203"/>
      <c r="I8" s="200" t="s">
        <v>15</v>
      </c>
      <c r="J8" s="190" t="s">
        <v>16</v>
      </c>
      <c r="K8" s="190" t="s">
        <v>17</v>
      </c>
      <c r="L8" s="190" t="s">
        <v>18</v>
      </c>
    </row>
    <row r="9" spans="1:16" ht="13.5" thickBot="1" x14ac:dyDescent="0.25">
      <c r="A9" s="197"/>
      <c r="B9" s="207"/>
      <c r="C9" s="208"/>
      <c r="D9" s="208"/>
      <c r="E9" s="208"/>
      <c r="F9" s="209"/>
      <c r="G9" s="210"/>
      <c r="H9" s="211"/>
      <c r="I9" s="209"/>
      <c r="J9" s="208"/>
      <c r="K9" s="208"/>
      <c r="L9" s="208"/>
    </row>
    <row r="10" spans="1:16" s="27" customFormat="1" ht="24.75" customHeight="1" thickBot="1" x14ac:dyDescent="0.25">
      <c r="A10" s="21">
        <f>'[1]PLANNING DE BASE'!A8</f>
        <v>43521</v>
      </c>
      <c r="B10" s="22"/>
      <c r="C10" s="23" t="s">
        <v>19</v>
      </c>
      <c r="D10" s="23"/>
      <c r="E10" s="23" t="s">
        <v>20</v>
      </c>
      <c r="F10" s="24"/>
      <c r="G10" s="25"/>
      <c r="H10" s="25"/>
      <c r="I10" s="25"/>
      <c r="J10" s="26"/>
      <c r="K10" s="26"/>
      <c r="L10" s="25"/>
      <c r="N10" s="28"/>
    </row>
    <row r="11" spans="1:16" ht="24.75" customHeight="1" x14ac:dyDescent="0.2">
      <c r="A11" s="29">
        <f>A10+1</f>
        <v>43522</v>
      </c>
      <c r="B11" s="30"/>
      <c r="C11" s="31" t="s">
        <v>19</v>
      </c>
      <c r="D11" s="31"/>
      <c r="E11" s="31" t="s">
        <v>21</v>
      </c>
      <c r="F11" s="32"/>
      <c r="G11" s="31"/>
      <c r="H11" s="31"/>
      <c r="I11" s="31"/>
      <c r="J11" s="33"/>
      <c r="K11" s="33"/>
      <c r="L11" s="34"/>
    </row>
    <row r="12" spans="1:16" ht="24.75" customHeight="1" x14ac:dyDescent="0.2">
      <c r="A12" s="35">
        <f t="shared" ref="A12:A16" si="0">A11+1</f>
        <v>43523</v>
      </c>
      <c r="B12" s="36"/>
      <c r="C12" s="37" t="s">
        <v>19</v>
      </c>
      <c r="D12" s="37"/>
      <c r="E12" s="37" t="s">
        <v>22</v>
      </c>
      <c r="F12" s="37"/>
      <c r="G12" s="37"/>
      <c r="H12" s="37"/>
      <c r="I12" s="37"/>
      <c r="J12" s="38"/>
      <c r="K12" s="38"/>
      <c r="L12" s="38"/>
    </row>
    <row r="13" spans="1:16" ht="24.75" customHeight="1" x14ac:dyDescent="0.2">
      <c r="A13" s="29">
        <f t="shared" si="0"/>
        <v>43524</v>
      </c>
      <c r="B13" s="30"/>
      <c r="C13" s="31" t="s">
        <v>19</v>
      </c>
      <c r="D13" s="31"/>
      <c r="E13" s="31" t="s">
        <v>23</v>
      </c>
      <c r="F13" s="31"/>
      <c r="G13" s="31"/>
      <c r="H13" s="31"/>
      <c r="I13" s="31"/>
      <c r="J13" s="33"/>
      <c r="K13" s="33"/>
      <c r="L13" s="34"/>
    </row>
    <row r="14" spans="1:16" s="27" customFormat="1" ht="24.75" customHeight="1" x14ac:dyDescent="0.25">
      <c r="A14" s="35">
        <f t="shared" si="0"/>
        <v>43525</v>
      </c>
      <c r="B14" s="36"/>
      <c r="C14" s="39" t="s">
        <v>19</v>
      </c>
      <c r="D14" s="40"/>
      <c r="E14" s="39" t="s">
        <v>24</v>
      </c>
      <c r="F14" s="39"/>
      <c r="G14" s="39"/>
      <c r="H14" s="39"/>
      <c r="I14" s="39"/>
      <c r="J14" s="38"/>
      <c r="K14" s="38"/>
      <c r="L14" s="40"/>
    </row>
    <row r="15" spans="1:16" ht="24.75" customHeight="1" x14ac:dyDescent="0.2">
      <c r="A15" s="29">
        <f t="shared" si="0"/>
        <v>43526</v>
      </c>
      <c r="B15" s="30"/>
      <c r="C15" s="41" t="s">
        <v>25</v>
      </c>
      <c r="D15" s="41" t="s">
        <v>26</v>
      </c>
      <c r="E15" s="42" t="s">
        <v>27</v>
      </c>
      <c r="F15" s="43">
        <v>3</v>
      </c>
      <c r="G15" s="44">
        <v>1</v>
      </c>
      <c r="H15" s="45"/>
      <c r="I15" s="46">
        <f>F15/G15</f>
        <v>3</v>
      </c>
      <c r="J15" s="42" t="s">
        <v>28</v>
      </c>
      <c r="K15" s="42" t="s">
        <v>29</v>
      </c>
      <c r="L15" s="34"/>
    </row>
    <row r="16" spans="1:16" ht="34.5" thickBot="1" x14ac:dyDescent="0.25">
      <c r="A16" s="47">
        <f t="shared" si="0"/>
        <v>43527</v>
      </c>
      <c r="B16" s="48"/>
      <c r="C16" s="49" t="s">
        <v>25</v>
      </c>
      <c r="D16" s="50" t="s">
        <v>30</v>
      </c>
      <c r="E16" s="50" t="s">
        <v>31</v>
      </c>
      <c r="F16" s="51">
        <v>3</v>
      </c>
      <c r="G16" s="50">
        <v>1</v>
      </c>
      <c r="H16" s="50"/>
      <c r="I16" s="51">
        <f>F16/G16</f>
        <v>3</v>
      </c>
      <c r="J16" s="52" t="s">
        <v>28</v>
      </c>
      <c r="K16" s="52" t="s">
        <v>29</v>
      </c>
      <c r="L16" s="53"/>
      <c r="M16" s="54" t="s">
        <v>32</v>
      </c>
      <c r="N16" s="55">
        <v>43527</v>
      </c>
      <c r="O16" s="55">
        <f>N16+14</f>
        <v>43541</v>
      </c>
      <c r="P16" s="55">
        <f>O16+14</f>
        <v>43555</v>
      </c>
    </row>
    <row r="17" spans="1:9" ht="24.75" customHeight="1" thickBot="1" x14ac:dyDescent="0.25">
      <c r="A17" s="20"/>
      <c r="B17" s="4"/>
      <c r="C17" s="3"/>
      <c r="D17" s="56"/>
      <c r="E17" s="56"/>
      <c r="F17" s="56"/>
      <c r="G17" s="192" t="s">
        <v>33</v>
      </c>
      <c r="H17" s="193"/>
      <c r="I17" s="57">
        <f>SUM(I10:I16)</f>
        <v>6</v>
      </c>
    </row>
    <row r="18" spans="1:9" ht="12.75" customHeight="1" x14ac:dyDescent="0.2">
      <c r="A18" s="1"/>
      <c r="B18" s="2"/>
      <c r="C18" s="3"/>
      <c r="D18" s="56"/>
      <c r="E18" s="58"/>
      <c r="F18" s="58"/>
      <c r="G18" s="56"/>
      <c r="H18" s="56"/>
      <c r="I18" s="19"/>
    </row>
    <row r="19" spans="1:9" ht="12.75" customHeight="1" x14ac:dyDescent="0.2">
      <c r="A19" s="1"/>
      <c r="B19" s="2"/>
      <c r="C19" s="3"/>
      <c r="D19" s="56"/>
      <c r="E19" s="58"/>
      <c r="F19" s="58"/>
      <c r="G19" s="56"/>
      <c r="H19" s="56"/>
      <c r="I19" s="19"/>
    </row>
    <row r="20" spans="1:9" ht="12.75" customHeight="1" x14ac:dyDescent="0.2">
      <c r="A20" s="1"/>
      <c r="B20" s="2"/>
      <c r="C20" s="3"/>
      <c r="D20" s="56"/>
      <c r="E20" s="58"/>
      <c r="F20" s="58"/>
      <c r="G20" s="56"/>
      <c r="H20" s="56"/>
      <c r="I20" s="19"/>
    </row>
    <row r="21" spans="1:9" ht="12.75" customHeight="1" x14ac:dyDescent="0.2">
      <c r="A21" s="1"/>
      <c r="B21" s="2"/>
      <c r="C21" s="3"/>
      <c r="D21" s="56"/>
      <c r="E21" s="58"/>
      <c r="F21" s="58"/>
      <c r="G21" s="56"/>
      <c r="H21" s="56"/>
      <c r="I21" s="19"/>
    </row>
    <row r="22" spans="1:9" ht="12.75" customHeight="1" x14ac:dyDescent="0.2">
      <c r="A22" s="1"/>
      <c r="B22" s="2"/>
      <c r="C22" s="3"/>
      <c r="D22" s="56"/>
      <c r="E22" s="58"/>
      <c r="F22" s="58"/>
      <c r="G22" s="56"/>
      <c r="H22" s="56"/>
      <c r="I22" s="19"/>
    </row>
    <row r="23" spans="1:9" ht="12.75" customHeight="1" x14ac:dyDescent="0.2">
      <c r="A23" s="1"/>
      <c r="B23" s="2"/>
      <c r="C23" s="3"/>
      <c r="D23" s="56"/>
      <c r="E23" s="58"/>
      <c r="F23" s="58"/>
      <c r="G23" s="56"/>
      <c r="H23" s="56"/>
      <c r="I23" s="19"/>
    </row>
    <row r="24" spans="1:9" ht="12.75" customHeight="1" x14ac:dyDescent="0.2">
      <c r="A24" s="1"/>
      <c r="B24" s="2"/>
      <c r="C24" s="3"/>
      <c r="D24" s="56"/>
      <c r="E24" s="58"/>
      <c r="F24" s="58"/>
      <c r="G24" s="56"/>
      <c r="H24" s="56"/>
      <c r="I24" s="19"/>
    </row>
    <row r="25" spans="1:9" ht="12.75" customHeight="1" x14ac:dyDescent="0.2">
      <c r="A25" s="1"/>
      <c r="B25" s="2"/>
      <c r="C25" s="3"/>
      <c r="D25" s="56"/>
      <c r="E25" s="58"/>
      <c r="F25" s="58"/>
      <c r="G25" s="56"/>
      <c r="H25" s="56"/>
      <c r="I25" s="19"/>
    </row>
    <row r="26" spans="1:9" ht="12.75" customHeight="1" x14ac:dyDescent="0.2">
      <c r="A26" s="1"/>
      <c r="B26" s="2"/>
      <c r="C26" s="3"/>
      <c r="D26" s="56"/>
      <c r="E26" s="58"/>
      <c r="F26" s="58"/>
      <c r="G26" s="56"/>
      <c r="H26" s="56"/>
      <c r="I26" s="19"/>
    </row>
    <row r="27" spans="1:9" ht="12.75" customHeight="1" x14ac:dyDescent="0.2">
      <c r="A27" s="1"/>
      <c r="B27" s="2"/>
      <c r="C27" s="3"/>
      <c r="D27" s="56"/>
      <c r="E27" s="58"/>
      <c r="F27" s="58"/>
      <c r="G27" s="56"/>
      <c r="H27" s="56"/>
      <c r="I27" s="19"/>
    </row>
    <row r="28" spans="1:9" ht="12.75" customHeight="1" x14ac:dyDescent="0.2">
      <c r="A28" s="1"/>
      <c r="B28" s="2"/>
      <c r="C28" s="3"/>
      <c r="D28" s="56"/>
      <c r="E28" s="58"/>
      <c r="F28" s="58"/>
      <c r="G28" s="56"/>
      <c r="H28" s="56"/>
      <c r="I28" s="19"/>
    </row>
    <row r="29" spans="1:9" ht="12.75" customHeight="1" x14ac:dyDescent="0.2">
      <c r="A29" s="1"/>
      <c r="B29" s="2"/>
      <c r="C29" s="3"/>
      <c r="D29" s="56"/>
      <c r="E29" s="58"/>
      <c r="F29" s="58"/>
      <c r="G29" s="56"/>
      <c r="H29" s="56"/>
      <c r="I29" s="19"/>
    </row>
    <row r="38" spans="1:15" x14ac:dyDescent="0.2">
      <c r="A38" s="1"/>
      <c r="B38" s="2"/>
      <c r="C38" s="3"/>
      <c r="D38" s="4"/>
      <c r="E38" s="4"/>
      <c r="F38" s="4"/>
      <c r="G38" s="5" t="s">
        <v>0</v>
      </c>
      <c r="H38" s="2"/>
      <c r="I38" s="6" t="str">
        <f>I1</f>
        <v>SOUMARE Mamadou</v>
      </c>
      <c r="K38" s="4" t="s">
        <v>2</v>
      </c>
      <c r="N38" s="9"/>
      <c r="O38" s="10"/>
    </row>
    <row r="39" spans="1:15" x14ac:dyDescent="0.2">
      <c r="A39" s="1"/>
      <c r="B39" s="2"/>
      <c r="C39" s="11"/>
      <c r="D39" s="4"/>
      <c r="E39" s="4"/>
      <c r="F39" s="4"/>
      <c r="G39" s="5" t="s">
        <v>3</v>
      </c>
      <c r="H39" s="12"/>
      <c r="I39" s="12">
        <f>I2</f>
        <v>19.510000000000002</v>
      </c>
      <c r="K39" s="194">
        <f>K2</f>
        <v>43386</v>
      </c>
      <c r="L39" s="194"/>
      <c r="N39" s="13"/>
      <c r="O39" s="13"/>
    </row>
    <row r="40" spans="1:15" x14ac:dyDescent="0.2">
      <c r="A40" s="1"/>
      <c r="B40" s="14" t="s">
        <v>4</v>
      </c>
      <c r="C40" s="59">
        <f>C3</f>
        <v>43525</v>
      </c>
      <c r="D40" s="4"/>
      <c r="E40" s="4"/>
      <c r="F40" s="4"/>
      <c r="G40" s="5" t="s">
        <v>5</v>
      </c>
      <c r="H40" s="12"/>
      <c r="I40" s="12">
        <f>I3</f>
        <v>4.5026540503115626</v>
      </c>
      <c r="L40" s="13"/>
      <c r="N40" s="60"/>
      <c r="O40" s="17"/>
    </row>
    <row r="41" spans="1:15" x14ac:dyDescent="0.2">
      <c r="A41" s="1"/>
      <c r="B41" s="2"/>
      <c r="C41" s="11"/>
      <c r="D41" s="4"/>
      <c r="E41" s="4"/>
      <c r="F41" s="4"/>
      <c r="G41" s="5" t="s">
        <v>6</v>
      </c>
      <c r="H41" s="18"/>
      <c r="I41" s="12">
        <f>I4</f>
        <v>0</v>
      </c>
    </row>
    <row r="42" spans="1:15" x14ac:dyDescent="0.2">
      <c r="A42" s="1"/>
      <c r="B42" s="2"/>
      <c r="C42" s="11"/>
      <c r="D42" s="4"/>
      <c r="E42" s="4"/>
      <c r="F42" s="4"/>
      <c r="G42" s="5"/>
      <c r="H42" s="18"/>
      <c r="I42" s="19"/>
    </row>
    <row r="43" spans="1:15" x14ac:dyDescent="0.2">
      <c r="A43" s="195" t="s">
        <v>7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5"/>
    </row>
    <row r="44" spans="1:15" ht="13.5" thickBot="1" x14ac:dyDescent="0.25">
      <c r="A44" s="20"/>
      <c r="B44" s="4"/>
      <c r="C44" s="3"/>
      <c r="D44" s="4"/>
      <c r="E44" s="4" t="s">
        <v>8</v>
      </c>
      <c r="F44" s="4"/>
      <c r="G44" s="4"/>
      <c r="H44" s="4"/>
      <c r="I44" s="19"/>
    </row>
    <row r="45" spans="1:15" ht="14.25" customHeight="1" x14ac:dyDescent="0.2">
      <c r="A45" s="196" t="str">
        <f>"Jour et date                                  SEMAINE " &amp;WEEKNUM(A47)</f>
        <v>Jour et date                                  SEMAINE 10</v>
      </c>
      <c r="B45" s="198" t="s">
        <v>9</v>
      </c>
      <c r="C45" s="190" t="s">
        <v>10</v>
      </c>
      <c r="D45" s="190" t="s">
        <v>11</v>
      </c>
      <c r="E45" s="190" t="s">
        <v>12</v>
      </c>
      <c r="F45" s="200" t="s">
        <v>13</v>
      </c>
      <c r="G45" s="202" t="s">
        <v>14</v>
      </c>
      <c r="H45" s="203"/>
      <c r="I45" s="200" t="s">
        <v>15</v>
      </c>
      <c r="J45" s="190" t="s">
        <v>16</v>
      </c>
      <c r="K45" s="190" t="s">
        <v>17</v>
      </c>
      <c r="L45" s="190" t="s">
        <v>18</v>
      </c>
    </row>
    <row r="46" spans="1:15" ht="13.5" thickBot="1" x14ac:dyDescent="0.25">
      <c r="A46" s="197"/>
      <c r="B46" s="199"/>
      <c r="C46" s="191"/>
      <c r="D46" s="191"/>
      <c r="E46" s="191"/>
      <c r="F46" s="201"/>
      <c r="G46" s="204"/>
      <c r="H46" s="205"/>
      <c r="I46" s="201"/>
      <c r="J46" s="191"/>
      <c r="K46" s="191"/>
      <c r="L46" s="191"/>
    </row>
    <row r="47" spans="1:15" s="27" customFormat="1" ht="24.75" customHeight="1" thickBot="1" x14ac:dyDescent="0.25">
      <c r="A47" s="21">
        <f>A16+1</f>
        <v>43528</v>
      </c>
      <c r="B47" s="22"/>
      <c r="C47" s="23" t="s">
        <v>19</v>
      </c>
      <c r="D47" s="23"/>
      <c r="E47" s="23" t="s">
        <v>20</v>
      </c>
      <c r="F47" s="24"/>
      <c r="G47" s="25"/>
      <c r="H47" s="25"/>
      <c r="I47" s="25"/>
      <c r="J47" s="26"/>
      <c r="K47" s="26"/>
      <c r="L47" s="25"/>
      <c r="N47" s="28"/>
    </row>
    <row r="48" spans="1:15" ht="24.75" customHeight="1" x14ac:dyDescent="0.2">
      <c r="A48" s="29">
        <f>A47+1</f>
        <v>43529</v>
      </c>
      <c r="B48" s="30"/>
      <c r="C48" s="31" t="s">
        <v>19</v>
      </c>
      <c r="D48" s="31"/>
      <c r="E48" s="31" t="s">
        <v>21</v>
      </c>
      <c r="F48" s="32"/>
      <c r="G48" s="31"/>
      <c r="H48" s="31"/>
      <c r="I48" s="31"/>
      <c r="J48" s="33"/>
      <c r="K48" s="33"/>
      <c r="L48" s="34"/>
    </row>
    <row r="49" spans="1:16" ht="24.75" customHeight="1" x14ac:dyDescent="0.2">
      <c r="A49" s="35">
        <f t="shared" ref="A49:A53" si="1">A48+1</f>
        <v>43530</v>
      </c>
      <c r="B49" s="36"/>
      <c r="C49" s="37" t="s">
        <v>19</v>
      </c>
      <c r="D49" s="37"/>
      <c r="E49" s="37" t="s">
        <v>22</v>
      </c>
      <c r="F49" s="37"/>
      <c r="G49" s="37"/>
      <c r="H49" s="37"/>
      <c r="I49" s="37"/>
      <c r="J49" s="38"/>
      <c r="K49" s="38"/>
      <c r="L49" s="38"/>
    </row>
    <row r="50" spans="1:16" ht="24.75" customHeight="1" x14ac:dyDescent="0.2">
      <c r="A50" s="29">
        <f t="shared" si="1"/>
        <v>43531</v>
      </c>
      <c r="B50" s="30"/>
      <c r="C50" s="31" t="s">
        <v>19</v>
      </c>
      <c r="D50" s="31"/>
      <c r="E50" s="31" t="s">
        <v>23</v>
      </c>
      <c r="F50" s="31"/>
      <c r="G50" s="31"/>
      <c r="H50" s="31"/>
      <c r="I50" s="31"/>
      <c r="J50" s="33"/>
      <c r="K50" s="33"/>
      <c r="L50" s="34"/>
    </row>
    <row r="51" spans="1:16" s="27" customFormat="1" ht="24.75" customHeight="1" x14ac:dyDescent="0.25">
      <c r="A51" s="35">
        <f t="shared" si="1"/>
        <v>43532</v>
      </c>
      <c r="B51" s="36"/>
      <c r="C51" s="39" t="s">
        <v>19</v>
      </c>
      <c r="D51" s="40"/>
      <c r="E51" s="39" t="s">
        <v>24</v>
      </c>
      <c r="F51" s="39"/>
      <c r="G51" s="39"/>
      <c r="H51" s="39"/>
      <c r="I51" s="39"/>
      <c r="J51" s="38"/>
      <c r="K51" s="38"/>
      <c r="L51" s="40"/>
    </row>
    <row r="52" spans="1:16" ht="24.75" customHeight="1" x14ac:dyDescent="0.2">
      <c r="A52" s="29">
        <f t="shared" si="1"/>
        <v>43533</v>
      </c>
      <c r="B52" s="30"/>
      <c r="C52" s="41" t="s">
        <v>25</v>
      </c>
      <c r="D52" s="41" t="s">
        <v>26</v>
      </c>
      <c r="E52" s="42" t="s">
        <v>27</v>
      </c>
      <c r="F52" s="43">
        <v>3</v>
      </c>
      <c r="G52" s="44">
        <v>1</v>
      </c>
      <c r="H52" s="44"/>
      <c r="I52" s="46">
        <f>F52/G52</f>
        <v>3</v>
      </c>
      <c r="J52" s="42" t="s">
        <v>28</v>
      </c>
      <c r="K52" s="42" t="s">
        <v>29</v>
      </c>
      <c r="L52" s="34"/>
    </row>
    <row r="53" spans="1:16" ht="34.5" thickBot="1" x14ac:dyDescent="0.25">
      <c r="A53" s="47">
        <f t="shared" si="1"/>
        <v>43534</v>
      </c>
      <c r="B53" s="48"/>
      <c r="C53" s="49" t="s">
        <v>25</v>
      </c>
      <c r="D53" s="50" t="s">
        <v>30</v>
      </c>
      <c r="E53" s="50" t="s">
        <v>31</v>
      </c>
      <c r="F53" s="51">
        <v>3</v>
      </c>
      <c r="G53" s="50">
        <v>1</v>
      </c>
      <c r="H53" s="50"/>
      <c r="I53" s="61"/>
      <c r="J53" s="52" t="s">
        <v>28</v>
      </c>
      <c r="K53" s="52" t="s">
        <v>29</v>
      </c>
      <c r="L53" s="53"/>
      <c r="M53" s="54" t="s">
        <v>32</v>
      </c>
      <c r="N53" s="55">
        <f>N16</f>
        <v>43527</v>
      </c>
      <c r="O53" s="55">
        <f>N53+14</f>
        <v>43541</v>
      </c>
      <c r="P53" s="55">
        <f>O53+14</f>
        <v>43555</v>
      </c>
    </row>
    <row r="54" spans="1:16" ht="24.75" customHeight="1" thickBot="1" x14ac:dyDescent="0.25">
      <c r="A54" s="20"/>
      <c r="B54" s="4"/>
      <c r="C54" s="3"/>
      <c r="D54" s="56"/>
      <c r="E54" s="56"/>
      <c r="F54" s="56"/>
      <c r="G54" s="192" t="s">
        <v>33</v>
      </c>
      <c r="H54" s="193"/>
      <c r="I54" s="57">
        <f>SUM(I47:I53)</f>
        <v>3</v>
      </c>
    </row>
    <row r="55" spans="1:16" ht="12.75" customHeight="1" x14ac:dyDescent="0.2">
      <c r="A55" s="1"/>
      <c r="B55" s="2"/>
      <c r="C55" s="3"/>
      <c r="D55" s="56"/>
      <c r="E55" s="58"/>
      <c r="F55" s="58"/>
      <c r="G55" s="56"/>
      <c r="H55" s="56"/>
      <c r="I55" s="19"/>
    </row>
    <row r="56" spans="1:16" ht="12.75" customHeight="1" x14ac:dyDescent="0.2">
      <c r="A56" s="1"/>
      <c r="B56" s="2"/>
      <c r="C56" s="3"/>
      <c r="D56" s="56"/>
      <c r="E56" s="58"/>
      <c r="F56" s="58"/>
      <c r="G56" s="56"/>
      <c r="H56" s="56"/>
      <c r="I56" s="19"/>
    </row>
    <row r="57" spans="1:16" ht="12.75" customHeight="1" x14ac:dyDescent="0.2">
      <c r="A57" s="1"/>
      <c r="B57" s="2"/>
      <c r="C57" s="3"/>
      <c r="D57" s="56"/>
      <c r="E57" s="58"/>
      <c r="F57" s="58"/>
      <c r="G57" s="56"/>
      <c r="H57" s="56"/>
      <c r="I57" s="19"/>
    </row>
    <row r="58" spans="1:16" ht="12.75" customHeight="1" x14ac:dyDescent="0.2">
      <c r="A58" s="1"/>
      <c r="B58" s="2"/>
      <c r="C58" s="3"/>
      <c r="D58" s="56"/>
      <c r="E58" s="58"/>
      <c r="F58" s="58"/>
      <c r="G58" s="56"/>
      <c r="H58" s="56"/>
      <c r="I58" s="19"/>
    </row>
    <row r="59" spans="1:16" ht="12.75" customHeight="1" x14ac:dyDescent="0.2">
      <c r="A59" s="1"/>
      <c r="B59" s="2"/>
      <c r="C59" s="3"/>
      <c r="D59" s="56"/>
      <c r="E59" s="58"/>
      <c r="F59" s="58"/>
      <c r="G59" s="56"/>
      <c r="H59" s="56"/>
      <c r="I59" s="19"/>
    </row>
    <row r="60" spans="1:16" ht="12.75" customHeight="1" x14ac:dyDescent="0.2">
      <c r="A60" s="1"/>
      <c r="B60" s="2"/>
      <c r="C60" s="3"/>
      <c r="D60" s="56"/>
      <c r="E60" s="58"/>
      <c r="F60" s="58"/>
      <c r="G60" s="56"/>
      <c r="H60" s="56"/>
      <c r="I60" s="19"/>
    </row>
    <row r="61" spans="1:16" ht="12.75" customHeight="1" x14ac:dyDescent="0.2">
      <c r="A61" s="1"/>
      <c r="B61" s="2"/>
      <c r="C61" s="3"/>
      <c r="D61" s="56"/>
      <c r="E61" s="58"/>
      <c r="F61" s="58"/>
      <c r="G61" s="56"/>
      <c r="H61" s="56"/>
      <c r="I61" s="19"/>
    </row>
    <row r="62" spans="1:16" ht="12.75" customHeight="1" x14ac:dyDescent="0.2">
      <c r="A62" s="1"/>
      <c r="B62" s="2"/>
      <c r="C62" s="3"/>
      <c r="D62" s="56"/>
      <c r="E62" s="58"/>
      <c r="F62" s="58"/>
      <c r="G62" s="56"/>
      <c r="H62" s="56"/>
      <c r="I62" s="19"/>
    </row>
    <row r="75" spans="1:15" x14ac:dyDescent="0.2">
      <c r="A75" s="1"/>
      <c r="B75" s="2"/>
      <c r="C75" s="3"/>
      <c r="D75" s="4"/>
      <c r="E75" s="4"/>
      <c r="F75" s="4"/>
      <c r="G75" s="5" t="s">
        <v>0</v>
      </c>
      <c r="H75" s="2"/>
      <c r="I75" s="6" t="str">
        <f>I38</f>
        <v>SOUMARE Mamadou</v>
      </c>
      <c r="K75" s="4" t="s">
        <v>2</v>
      </c>
      <c r="N75" s="9"/>
      <c r="O75" s="10"/>
    </row>
    <row r="76" spans="1:15" x14ac:dyDescent="0.2">
      <c r="A76" s="1"/>
      <c r="B76" s="2"/>
      <c r="C76" s="11"/>
      <c r="D76" s="4"/>
      <c r="E76" s="4"/>
      <c r="F76" s="4"/>
      <c r="G76" s="5" t="s">
        <v>3</v>
      </c>
      <c r="H76" s="12"/>
      <c r="I76" s="12">
        <f>I39</f>
        <v>19.510000000000002</v>
      </c>
      <c r="K76" s="206">
        <f>K39</f>
        <v>43386</v>
      </c>
      <c r="L76" s="206"/>
      <c r="N76" s="13"/>
      <c r="O76" s="13"/>
    </row>
    <row r="77" spans="1:15" x14ac:dyDescent="0.2">
      <c r="A77" s="1"/>
      <c r="B77" s="14" t="s">
        <v>4</v>
      </c>
      <c r="C77" s="62">
        <f>C40</f>
        <v>43525</v>
      </c>
      <c r="D77" s="4"/>
      <c r="E77" s="4"/>
      <c r="F77" s="4"/>
      <c r="G77" s="5" t="s">
        <v>5</v>
      </c>
      <c r="H77" s="12"/>
      <c r="I77" s="12">
        <f>I3</f>
        <v>4.5026540503115626</v>
      </c>
      <c r="L77" s="13"/>
      <c r="N77" s="60"/>
      <c r="O77" s="17"/>
    </row>
    <row r="78" spans="1:15" x14ac:dyDescent="0.2">
      <c r="A78" s="1"/>
      <c r="B78" s="2"/>
      <c r="C78" s="11"/>
      <c r="D78" s="4"/>
      <c r="E78" s="4"/>
      <c r="F78" s="4"/>
      <c r="G78" s="5" t="s">
        <v>6</v>
      </c>
      <c r="H78" s="18"/>
      <c r="I78" s="12">
        <f>I41</f>
        <v>0</v>
      </c>
    </row>
    <row r="79" spans="1:15" x14ac:dyDescent="0.2">
      <c r="A79" s="1"/>
      <c r="B79" s="2"/>
      <c r="C79" s="11"/>
      <c r="D79" s="4"/>
      <c r="E79" s="4"/>
      <c r="F79" s="4"/>
      <c r="G79" s="5"/>
      <c r="H79" s="18"/>
      <c r="I79" s="19"/>
    </row>
    <row r="80" spans="1:15" x14ac:dyDescent="0.2">
      <c r="A80" s="195" t="s">
        <v>7</v>
      </c>
      <c r="B80" s="195"/>
      <c r="C80" s="195"/>
      <c r="D80" s="195"/>
      <c r="E80" s="195"/>
      <c r="F80" s="195"/>
      <c r="G80" s="195"/>
      <c r="H80" s="195"/>
      <c r="I80" s="195"/>
      <c r="J80" s="195"/>
      <c r="K80" s="195"/>
      <c r="L80" s="195"/>
    </row>
    <row r="81" spans="1:16" ht="13.5" thickBot="1" x14ac:dyDescent="0.25">
      <c r="A81" s="20"/>
      <c r="B81" s="4"/>
      <c r="C81" s="3"/>
      <c r="D81" s="4"/>
      <c r="E81" s="4" t="s">
        <v>8</v>
      </c>
      <c r="F81" s="4"/>
      <c r="G81" s="4"/>
      <c r="H81" s="4"/>
      <c r="I81" s="19"/>
    </row>
    <row r="82" spans="1:16" ht="14.25" customHeight="1" x14ac:dyDescent="0.2">
      <c r="A82" s="196" t="str">
        <f>"Jour et date                                  SEMAINE " &amp;WEEKNUM(A84)</f>
        <v>Jour et date                                  SEMAINE 11</v>
      </c>
      <c r="B82" s="198" t="s">
        <v>9</v>
      </c>
      <c r="C82" s="190" t="s">
        <v>10</v>
      </c>
      <c r="D82" s="190" t="s">
        <v>11</v>
      </c>
      <c r="E82" s="190" t="s">
        <v>12</v>
      </c>
      <c r="F82" s="200" t="s">
        <v>13</v>
      </c>
      <c r="G82" s="202" t="s">
        <v>14</v>
      </c>
      <c r="H82" s="203"/>
      <c r="I82" s="200" t="s">
        <v>15</v>
      </c>
      <c r="J82" s="190" t="s">
        <v>16</v>
      </c>
      <c r="K82" s="190" t="s">
        <v>17</v>
      </c>
      <c r="L82" s="190" t="s">
        <v>18</v>
      </c>
    </row>
    <row r="83" spans="1:16" ht="13.5" thickBot="1" x14ac:dyDescent="0.25">
      <c r="A83" s="197"/>
      <c r="B83" s="199"/>
      <c r="C83" s="191"/>
      <c r="D83" s="191"/>
      <c r="E83" s="191"/>
      <c r="F83" s="201"/>
      <c r="G83" s="204"/>
      <c r="H83" s="205"/>
      <c r="I83" s="201"/>
      <c r="J83" s="191"/>
      <c r="K83" s="191"/>
      <c r="L83" s="191"/>
    </row>
    <row r="84" spans="1:16" s="27" customFormat="1" ht="24.75" customHeight="1" thickBot="1" x14ac:dyDescent="0.25">
      <c r="A84" s="21">
        <f>A53+1</f>
        <v>43535</v>
      </c>
      <c r="B84" s="22"/>
      <c r="C84" s="23" t="s">
        <v>19</v>
      </c>
      <c r="D84" s="23"/>
      <c r="E84" s="23" t="s">
        <v>20</v>
      </c>
      <c r="F84" s="24"/>
      <c r="G84" s="25"/>
      <c r="H84" s="25"/>
      <c r="I84" s="25"/>
      <c r="J84" s="26"/>
      <c r="K84" s="26"/>
      <c r="L84" s="25"/>
      <c r="N84" s="28"/>
    </row>
    <row r="85" spans="1:16" ht="24.75" customHeight="1" x14ac:dyDescent="0.2">
      <c r="A85" s="29">
        <f>A84+1</f>
        <v>43536</v>
      </c>
      <c r="B85" s="30"/>
      <c r="C85" s="31" t="s">
        <v>19</v>
      </c>
      <c r="D85" s="31"/>
      <c r="E85" s="31" t="s">
        <v>21</v>
      </c>
      <c r="F85" s="32"/>
      <c r="G85" s="31"/>
      <c r="H85" s="31"/>
      <c r="I85" s="31"/>
      <c r="J85" s="33"/>
      <c r="K85" s="33"/>
      <c r="L85" s="34"/>
    </row>
    <row r="86" spans="1:16" ht="24.75" customHeight="1" x14ac:dyDescent="0.2">
      <c r="A86" s="35">
        <f t="shared" ref="A86:A90" si="2">A85+1</f>
        <v>43537</v>
      </c>
      <c r="B86" s="36"/>
      <c r="C86" s="37" t="s">
        <v>19</v>
      </c>
      <c r="D86" s="37"/>
      <c r="E86" s="37" t="s">
        <v>22</v>
      </c>
      <c r="F86" s="37"/>
      <c r="G86" s="37"/>
      <c r="H86" s="37"/>
      <c r="I86" s="37"/>
      <c r="J86" s="38"/>
      <c r="K86" s="38"/>
      <c r="L86" s="38"/>
    </row>
    <row r="87" spans="1:16" ht="24.75" customHeight="1" x14ac:dyDescent="0.2">
      <c r="A87" s="29">
        <f t="shared" si="2"/>
        <v>43538</v>
      </c>
      <c r="B87" s="30"/>
      <c r="C87" s="31" t="s">
        <v>19</v>
      </c>
      <c r="D87" s="31"/>
      <c r="E87" s="31" t="s">
        <v>23</v>
      </c>
      <c r="F87" s="31"/>
      <c r="G87" s="31"/>
      <c r="H87" s="31"/>
      <c r="I87" s="31"/>
      <c r="J87" s="33"/>
      <c r="K87" s="33"/>
      <c r="L87" s="34"/>
    </row>
    <row r="88" spans="1:16" s="27" customFormat="1" ht="24.75" customHeight="1" x14ac:dyDescent="0.25">
      <c r="A88" s="35">
        <f t="shared" si="2"/>
        <v>43539</v>
      </c>
      <c r="B88" s="36"/>
      <c r="C88" s="39" t="s">
        <v>19</v>
      </c>
      <c r="D88" s="40"/>
      <c r="E88" s="39" t="s">
        <v>24</v>
      </c>
      <c r="F88" s="39"/>
      <c r="G88" s="39"/>
      <c r="H88" s="39"/>
      <c r="I88" s="39"/>
      <c r="J88" s="38"/>
      <c r="K88" s="38"/>
      <c r="L88" s="40"/>
    </row>
    <row r="89" spans="1:16" ht="24.75" customHeight="1" x14ac:dyDescent="0.2">
      <c r="A89" s="29">
        <f t="shared" si="2"/>
        <v>43540</v>
      </c>
      <c r="B89" s="63"/>
      <c r="C89" s="41" t="s">
        <v>25</v>
      </c>
      <c r="D89" s="41" t="s">
        <v>26</v>
      </c>
      <c r="E89" s="42" t="s">
        <v>27</v>
      </c>
      <c r="F89" s="43">
        <v>3</v>
      </c>
      <c r="G89" s="44">
        <v>1</v>
      </c>
      <c r="H89" s="44"/>
      <c r="I89" s="46">
        <f>F89/G89</f>
        <v>3</v>
      </c>
      <c r="J89" s="42" t="s">
        <v>28</v>
      </c>
      <c r="K89" s="42" t="s">
        <v>29</v>
      </c>
      <c r="L89" s="34"/>
    </row>
    <row r="90" spans="1:16" ht="34.5" thickBot="1" x14ac:dyDescent="0.25">
      <c r="A90" s="47">
        <f t="shared" si="2"/>
        <v>43541</v>
      </c>
      <c r="B90" s="48"/>
      <c r="C90" s="49" t="s">
        <v>25</v>
      </c>
      <c r="D90" s="50" t="s">
        <v>30</v>
      </c>
      <c r="E90" s="50" t="s">
        <v>31</v>
      </c>
      <c r="F90" s="51">
        <v>3</v>
      </c>
      <c r="G90" s="50">
        <v>1</v>
      </c>
      <c r="H90" s="50"/>
      <c r="I90" s="51">
        <f>F90/G90</f>
        <v>3</v>
      </c>
      <c r="J90" s="52" t="s">
        <v>28</v>
      </c>
      <c r="K90" s="52" t="s">
        <v>29</v>
      </c>
      <c r="L90" s="53"/>
      <c r="M90" s="54" t="s">
        <v>32</v>
      </c>
      <c r="N90" s="55">
        <f>N53</f>
        <v>43527</v>
      </c>
      <c r="O90" s="55">
        <f>N90+14</f>
        <v>43541</v>
      </c>
      <c r="P90" s="55">
        <f>O90+14</f>
        <v>43555</v>
      </c>
    </row>
    <row r="91" spans="1:16" ht="24.75" customHeight="1" thickBot="1" x14ac:dyDescent="0.25">
      <c r="A91" s="20"/>
      <c r="B91" s="4"/>
      <c r="C91" s="3"/>
      <c r="D91" s="56"/>
      <c r="E91" s="56"/>
      <c r="F91" s="56"/>
      <c r="G91" s="192" t="s">
        <v>33</v>
      </c>
      <c r="H91" s="193"/>
      <c r="I91" s="57">
        <f>SUM(I84:I90)</f>
        <v>6</v>
      </c>
    </row>
    <row r="92" spans="1:16" ht="12.75" customHeight="1" x14ac:dyDescent="0.2">
      <c r="A92" s="1"/>
      <c r="B92" s="2"/>
      <c r="C92" s="3"/>
      <c r="D92" s="56"/>
      <c r="E92" s="58"/>
      <c r="F92" s="58"/>
      <c r="G92" s="56"/>
      <c r="H92" s="56"/>
      <c r="I92" s="19"/>
    </row>
    <row r="93" spans="1:16" ht="12.75" customHeight="1" x14ac:dyDescent="0.2">
      <c r="A93" s="1"/>
      <c r="B93" s="2"/>
      <c r="C93" s="3"/>
      <c r="D93" s="56"/>
      <c r="E93" s="58"/>
      <c r="F93" s="58"/>
      <c r="G93" s="56"/>
      <c r="H93" s="56"/>
      <c r="I93" s="19"/>
    </row>
    <row r="94" spans="1:16" ht="12.75" customHeight="1" x14ac:dyDescent="0.2">
      <c r="A94" s="1"/>
      <c r="B94" s="2"/>
      <c r="C94" s="3"/>
      <c r="D94" s="56"/>
      <c r="E94" s="58"/>
      <c r="F94" s="58"/>
      <c r="G94" s="56"/>
      <c r="H94" s="56"/>
      <c r="I94" s="19"/>
    </row>
    <row r="95" spans="1:16" ht="12.75" customHeight="1" x14ac:dyDescent="0.2">
      <c r="A95" s="1"/>
      <c r="B95" s="2"/>
      <c r="C95" s="3"/>
      <c r="D95" s="56"/>
      <c r="E95" s="58"/>
      <c r="F95" s="58"/>
      <c r="G95" s="56"/>
      <c r="H95" s="56"/>
      <c r="I95" s="19"/>
    </row>
    <row r="96" spans="1:16" ht="12.75" customHeight="1" x14ac:dyDescent="0.2">
      <c r="A96" s="1"/>
      <c r="B96" s="2"/>
      <c r="C96" s="3"/>
      <c r="D96" s="56"/>
      <c r="E96" s="58"/>
      <c r="F96" s="58"/>
      <c r="G96" s="56"/>
      <c r="H96" s="56"/>
      <c r="I96" s="19"/>
    </row>
    <row r="97" spans="1:15" ht="12.75" customHeight="1" x14ac:dyDescent="0.2">
      <c r="A97" s="1"/>
      <c r="B97" s="2"/>
      <c r="C97" s="3"/>
      <c r="D97" s="56"/>
      <c r="E97" s="58"/>
      <c r="F97" s="58"/>
      <c r="G97" s="56"/>
      <c r="H97" s="56"/>
      <c r="I97" s="19"/>
    </row>
    <row r="98" spans="1:15" ht="12.75" customHeight="1" x14ac:dyDescent="0.2">
      <c r="A98" s="1"/>
      <c r="B98" s="2"/>
      <c r="C98" s="3"/>
      <c r="D98" s="56"/>
      <c r="E98" s="58"/>
      <c r="F98" s="58"/>
      <c r="G98" s="56"/>
      <c r="H98" s="56"/>
      <c r="I98" s="19"/>
    </row>
    <row r="99" spans="1:15" ht="12.75" customHeight="1" x14ac:dyDescent="0.2">
      <c r="A99" s="1"/>
      <c r="B99" s="2"/>
      <c r="C99" s="3"/>
      <c r="D99" s="56"/>
      <c r="E99" s="58"/>
      <c r="F99" s="58"/>
      <c r="G99" s="56"/>
      <c r="H99" s="56"/>
      <c r="I99" s="19"/>
    </row>
    <row r="101" spans="1:15" ht="13.5" customHeight="1" x14ac:dyDescent="0.2">
      <c r="A101" s="1"/>
      <c r="B101" s="2"/>
      <c r="C101" s="3"/>
      <c r="D101" s="56"/>
      <c r="E101" s="58"/>
      <c r="F101" s="58"/>
      <c r="G101" s="56"/>
      <c r="H101" s="56"/>
      <c r="I101" s="19"/>
    </row>
    <row r="102" spans="1:15" ht="13.5" customHeight="1" x14ac:dyDescent="0.2">
      <c r="A102" s="1"/>
      <c r="B102" s="2"/>
      <c r="C102" s="3"/>
      <c r="D102" s="56"/>
      <c r="E102" s="58"/>
      <c r="F102" s="58"/>
      <c r="G102" s="56"/>
      <c r="H102" s="56"/>
      <c r="I102" s="19"/>
    </row>
    <row r="103" spans="1:15" ht="12.75" customHeight="1" x14ac:dyDescent="0.2">
      <c r="A103" s="1"/>
      <c r="B103" s="2"/>
      <c r="C103" s="3"/>
      <c r="D103" s="56"/>
      <c r="E103" s="58"/>
      <c r="F103" s="58"/>
      <c r="G103" s="56"/>
      <c r="H103" s="56"/>
      <c r="I103" s="19"/>
    </row>
    <row r="112" spans="1:15" x14ac:dyDescent="0.2">
      <c r="A112" s="1"/>
      <c r="B112" s="2"/>
      <c r="C112" s="3"/>
      <c r="D112" s="4"/>
      <c r="E112" s="4"/>
      <c r="F112" s="4"/>
      <c r="G112" s="5" t="s">
        <v>0</v>
      </c>
      <c r="H112" s="2"/>
      <c r="I112" s="6" t="str">
        <f>I75</f>
        <v>SOUMARE Mamadou</v>
      </c>
      <c r="K112" s="4" t="s">
        <v>2</v>
      </c>
      <c r="N112" s="9"/>
      <c r="O112" s="10"/>
    </row>
    <row r="113" spans="1:16" x14ac:dyDescent="0.2">
      <c r="A113" s="1"/>
      <c r="B113" s="2"/>
      <c r="C113" s="11"/>
      <c r="D113" s="4"/>
      <c r="E113" s="4"/>
      <c r="F113" s="4"/>
      <c r="G113" s="5" t="s">
        <v>3</v>
      </c>
      <c r="H113" s="12"/>
      <c r="I113" s="12">
        <f>I2</f>
        <v>19.510000000000002</v>
      </c>
      <c r="K113" s="194">
        <f>K76</f>
        <v>43386</v>
      </c>
      <c r="L113" s="194"/>
      <c r="N113" s="13"/>
      <c r="O113" s="13"/>
    </row>
    <row r="114" spans="1:16" x14ac:dyDescent="0.2">
      <c r="A114" s="1"/>
      <c r="B114" s="14" t="s">
        <v>4</v>
      </c>
      <c r="C114" s="59">
        <f>C77</f>
        <v>43525</v>
      </c>
      <c r="D114" s="4"/>
      <c r="E114" s="4"/>
      <c r="F114" s="4"/>
      <c r="G114" s="5" t="s">
        <v>5</v>
      </c>
      <c r="H114" s="12"/>
      <c r="I114" s="12">
        <f>I3</f>
        <v>4.5026540503115626</v>
      </c>
      <c r="L114" s="13"/>
      <c r="N114" s="60"/>
      <c r="O114" s="17"/>
    </row>
    <row r="115" spans="1:16" x14ac:dyDescent="0.2">
      <c r="A115" s="1"/>
      <c r="B115" s="2"/>
      <c r="C115" s="11"/>
      <c r="D115" s="4"/>
      <c r="E115" s="4"/>
      <c r="F115" s="4"/>
      <c r="G115" s="5" t="s">
        <v>6</v>
      </c>
      <c r="H115" s="18"/>
      <c r="I115" s="12">
        <f>I78</f>
        <v>0</v>
      </c>
    </row>
    <row r="116" spans="1:16" x14ac:dyDescent="0.2">
      <c r="A116" s="1"/>
      <c r="B116" s="2"/>
      <c r="C116" s="11"/>
      <c r="D116" s="4"/>
      <c r="E116" s="4"/>
      <c r="F116" s="4"/>
      <c r="G116" s="5"/>
      <c r="H116" s="18"/>
      <c r="I116" s="19"/>
    </row>
    <row r="117" spans="1:16" x14ac:dyDescent="0.2">
      <c r="A117" s="195" t="s">
        <v>7</v>
      </c>
      <c r="B117" s="195"/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</row>
    <row r="118" spans="1:16" ht="13.5" thickBot="1" x14ac:dyDescent="0.25">
      <c r="A118" s="20"/>
      <c r="B118" s="4"/>
      <c r="C118" s="3"/>
      <c r="D118" s="4"/>
      <c r="E118" s="4" t="s">
        <v>8</v>
      </c>
      <c r="F118" s="4"/>
      <c r="G118" s="4"/>
      <c r="H118" s="4"/>
      <c r="I118" s="19"/>
    </row>
    <row r="119" spans="1:16" ht="26.25" customHeight="1" x14ac:dyDescent="0.2">
      <c r="A119" s="196" t="str">
        <f>"Jour et date                                  SEMAINE " &amp;WEEKNUM(A121)</f>
        <v>Jour et date                                  SEMAINE 12</v>
      </c>
      <c r="B119" s="198" t="s">
        <v>9</v>
      </c>
      <c r="C119" s="190" t="s">
        <v>10</v>
      </c>
      <c r="D119" s="190" t="s">
        <v>11</v>
      </c>
      <c r="E119" s="190" t="s">
        <v>12</v>
      </c>
      <c r="F119" s="200" t="s">
        <v>13</v>
      </c>
      <c r="G119" s="202" t="s">
        <v>14</v>
      </c>
      <c r="H119" s="203"/>
      <c r="I119" s="200" t="s">
        <v>15</v>
      </c>
      <c r="J119" s="190" t="s">
        <v>16</v>
      </c>
      <c r="K119" s="190" t="s">
        <v>17</v>
      </c>
      <c r="L119" s="190" t="s">
        <v>18</v>
      </c>
    </row>
    <row r="120" spans="1:16" ht="13.5" thickBot="1" x14ac:dyDescent="0.25">
      <c r="A120" s="197"/>
      <c r="B120" s="199"/>
      <c r="C120" s="191"/>
      <c r="D120" s="191"/>
      <c r="E120" s="191"/>
      <c r="F120" s="201"/>
      <c r="G120" s="204"/>
      <c r="H120" s="205"/>
      <c r="I120" s="201"/>
      <c r="J120" s="191"/>
      <c r="K120" s="191"/>
      <c r="L120" s="191"/>
    </row>
    <row r="121" spans="1:16" s="27" customFormat="1" ht="24.75" customHeight="1" thickBot="1" x14ac:dyDescent="0.25">
      <c r="A121" s="21">
        <f>A90+1</f>
        <v>43542</v>
      </c>
      <c r="B121" s="22"/>
      <c r="C121" s="23" t="s">
        <v>19</v>
      </c>
      <c r="D121" s="23"/>
      <c r="E121" s="23" t="s">
        <v>20</v>
      </c>
      <c r="F121" s="24"/>
      <c r="G121" s="25"/>
      <c r="H121" s="25"/>
      <c r="I121" s="25"/>
      <c r="J121" s="26"/>
      <c r="K121" s="26"/>
      <c r="L121" s="25"/>
      <c r="N121" s="28"/>
    </row>
    <row r="122" spans="1:16" ht="24.75" customHeight="1" x14ac:dyDescent="0.2">
      <c r="A122" s="29">
        <f>A121+1</f>
        <v>43543</v>
      </c>
      <c r="B122" s="30"/>
      <c r="C122" s="31" t="s">
        <v>19</v>
      </c>
      <c r="D122" s="31"/>
      <c r="E122" s="31" t="s">
        <v>21</v>
      </c>
      <c r="F122" s="32"/>
      <c r="G122" s="31"/>
      <c r="H122" s="31"/>
      <c r="I122" s="31"/>
      <c r="J122" s="33"/>
      <c r="K122" s="33"/>
      <c r="L122" s="34"/>
    </row>
    <row r="123" spans="1:16" ht="24.75" customHeight="1" x14ac:dyDescent="0.2">
      <c r="A123" s="35">
        <f t="shared" ref="A123:A127" si="3">A122+1</f>
        <v>43544</v>
      </c>
      <c r="B123" s="36"/>
      <c r="C123" s="37" t="s">
        <v>19</v>
      </c>
      <c r="D123" s="37"/>
      <c r="E123" s="37" t="s">
        <v>22</v>
      </c>
      <c r="F123" s="37"/>
      <c r="G123" s="37"/>
      <c r="H123" s="37"/>
      <c r="I123" s="37"/>
      <c r="J123" s="38"/>
      <c r="K123" s="38"/>
      <c r="L123" s="38"/>
    </row>
    <row r="124" spans="1:16" ht="24.75" customHeight="1" x14ac:dyDescent="0.2">
      <c r="A124" s="29">
        <f t="shared" si="3"/>
        <v>43545</v>
      </c>
      <c r="B124" s="30"/>
      <c r="C124" s="31" t="s">
        <v>19</v>
      </c>
      <c r="D124" s="31"/>
      <c r="E124" s="31" t="s">
        <v>23</v>
      </c>
      <c r="F124" s="31"/>
      <c r="G124" s="31"/>
      <c r="H124" s="31"/>
      <c r="I124" s="31"/>
      <c r="J124" s="33"/>
      <c r="K124" s="33"/>
      <c r="L124" s="34"/>
    </row>
    <row r="125" spans="1:16" s="27" customFormat="1" ht="24.75" customHeight="1" x14ac:dyDescent="0.25">
      <c r="A125" s="35">
        <f t="shared" si="3"/>
        <v>43546</v>
      </c>
      <c r="B125" s="36"/>
      <c r="C125" s="39" t="s">
        <v>19</v>
      </c>
      <c r="D125" s="40"/>
      <c r="E125" s="39" t="s">
        <v>24</v>
      </c>
      <c r="F125" s="39"/>
      <c r="G125" s="39"/>
      <c r="H125" s="39"/>
      <c r="I125" s="39"/>
      <c r="J125" s="38"/>
      <c r="K125" s="38"/>
      <c r="L125" s="40"/>
    </row>
    <row r="126" spans="1:16" ht="24.75" customHeight="1" x14ac:dyDescent="0.2">
      <c r="A126" s="29">
        <f t="shared" si="3"/>
        <v>43547</v>
      </c>
      <c r="B126" s="30"/>
      <c r="C126" s="41" t="s">
        <v>25</v>
      </c>
      <c r="D126" s="41" t="s">
        <v>26</v>
      </c>
      <c r="E126" s="42" t="s">
        <v>27</v>
      </c>
      <c r="F126" s="43">
        <v>3</v>
      </c>
      <c r="G126" s="44">
        <v>1</v>
      </c>
      <c r="H126" s="44"/>
      <c r="I126" s="46">
        <f>F126/G126</f>
        <v>3</v>
      </c>
      <c r="J126" s="42" t="s">
        <v>28</v>
      </c>
      <c r="K126" s="42" t="s">
        <v>29</v>
      </c>
      <c r="L126" s="34"/>
    </row>
    <row r="127" spans="1:16" ht="34.5" thickBot="1" x14ac:dyDescent="0.25">
      <c r="A127" s="47">
        <f t="shared" si="3"/>
        <v>43548</v>
      </c>
      <c r="B127" s="48"/>
      <c r="C127" s="49" t="s">
        <v>25</v>
      </c>
      <c r="D127" s="50" t="s">
        <v>30</v>
      </c>
      <c r="E127" s="50" t="s">
        <v>31</v>
      </c>
      <c r="F127" s="51">
        <v>3</v>
      </c>
      <c r="G127" s="50">
        <v>1</v>
      </c>
      <c r="H127" s="50"/>
      <c r="I127" s="61"/>
      <c r="J127" s="52" t="s">
        <v>28</v>
      </c>
      <c r="K127" s="52" t="s">
        <v>29</v>
      </c>
      <c r="L127" s="53"/>
      <c r="M127" s="54" t="s">
        <v>32</v>
      </c>
      <c r="N127" s="55">
        <f>N90</f>
        <v>43527</v>
      </c>
      <c r="O127" s="55">
        <f>N127+14</f>
        <v>43541</v>
      </c>
      <c r="P127" s="55">
        <f>O127+14</f>
        <v>43555</v>
      </c>
    </row>
    <row r="128" spans="1:16" ht="24.75" customHeight="1" thickBot="1" x14ac:dyDescent="0.25">
      <c r="A128" s="20"/>
      <c r="B128" s="4"/>
      <c r="C128" s="3"/>
      <c r="D128" s="56"/>
      <c r="E128" s="56"/>
      <c r="F128" s="56"/>
      <c r="G128" s="192" t="s">
        <v>33</v>
      </c>
      <c r="H128" s="193"/>
      <c r="I128" s="57">
        <f>SUM(I121:I127)</f>
        <v>3</v>
      </c>
    </row>
    <row r="129" spans="1:9" ht="12.75" customHeight="1" x14ac:dyDescent="0.2">
      <c r="A129" s="1"/>
      <c r="B129" s="2"/>
      <c r="C129" s="3"/>
      <c r="D129" s="56"/>
      <c r="E129" s="58"/>
      <c r="F129" s="58"/>
      <c r="G129" s="56"/>
      <c r="H129" s="56"/>
      <c r="I129" s="19"/>
    </row>
    <row r="130" spans="1:9" ht="12.75" customHeight="1" x14ac:dyDescent="0.2">
      <c r="A130" s="1"/>
      <c r="B130" s="2"/>
      <c r="C130" s="3"/>
      <c r="D130" s="56"/>
      <c r="E130" s="58"/>
      <c r="F130" s="58"/>
      <c r="G130" s="56"/>
      <c r="H130" s="56"/>
      <c r="I130" s="19"/>
    </row>
    <row r="131" spans="1:9" ht="12.75" customHeight="1" x14ac:dyDescent="0.2">
      <c r="A131" s="1"/>
      <c r="B131" s="2"/>
      <c r="C131" s="3"/>
      <c r="D131" s="56"/>
      <c r="E131" s="58"/>
      <c r="F131" s="58"/>
      <c r="G131" s="56"/>
      <c r="H131" s="56"/>
      <c r="I131" s="19"/>
    </row>
    <row r="132" spans="1:9" ht="12.75" customHeight="1" x14ac:dyDescent="0.2">
      <c r="A132" s="1"/>
      <c r="B132" s="2"/>
      <c r="C132" s="3"/>
      <c r="D132" s="56"/>
      <c r="E132" s="58"/>
      <c r="F132" s="58"/>
      <c r="G132" s="56"/>
      <c r="H132" s="56"/>
      <c r="I132" s="19"/>
    </row>
    <row r="133" spans="1:9" ht="12.75" customHeight="1" x14ac:dyDescent="0.2">
      <c r="A133" s="1"/>
      <c r="B133" s="2"/>
      <c r="C133" s="3"/>
      <c r="D133" s="56"/>
      <c r="E133" s="58"/>
      <c r="F133" s="58"/>
      <c r="G133" s="56"/>
      <c r="H133" s="56"/>
      <c r="I133" s="19"/>
    </row>
    <row r="134" spans="1:9" ht="12.75" customHeight="1" x14ac:dyDescent="0.2">
      <c r="A134" s="1"/>
      <c r="B134" s="2"/>
      <c r="C134" s="3"/>
      <c r="D134" s="56"/>
      <c r="E134" s="58"/>
      <c r="F134" s="58"/>
      <c r="G134" s="56"/>
      <c r="H134" s="56"/>
      <c r="I134" s="19"/>
    </row>
    <row r="135" spans="1:9" ht="12.75" customHeight="1" x14ac:dyDescent="0.2">
      <c r="A135" s="1"/>
      <c r="B135" s="2"/>
      <c r="C135" s="3"/>
      <c r="D135" s="56"/>
      <c r="E135" s="58"/>
      <c r="F135" s="58"/>
      <c r="G135" s="56"/>
      <c r="H135" s="56"/>
      <c r="I135" s="19"/>
    </row>
    <row r="136" spans="1:9" ht="12.75" customHeight="1" x14ac:dyDescent="0.2">
      <c r="A136" s="1"/>
      <c r="B136" s="2"/>
      <c r="C136" s="3"/>
      <c r="D136" s="56"/>
      <c r="E136" s="58"/>
      <c r="F136" s="58"/>
      <c r="G136" s="56"/>
      <c r="H136" s="56"/>
      <c r="I136" s="19"/>
    </row>
    <row r="138" spans="1:9" ht="13.5" customHeight="1" x14ac:dyDescent="0.2">
      <c r="A138" s="1"/>
      <c r="B138" s="2"/>
      <c r="C138" s="3"/>
      <c r="D138" s="56"/>
      <c r="E138" s="58"/>
      <c r="F138" s="58"/>
      <c r="G138" s="56"/>
      <c r="H138" s="56"/>
      <c r="I138" s="19"/>
    </row>
    <row r="139" spans="1:9" ht="13.5" customHeight="1" x14ac:dyDescent="0.2">
      <c r="A139" s="1"/>
      <c r="B139" s="2"/>
      <c r="C139" s="3"/>
      <c r="D139" s="56"/>
      <c r="E139" s="58"/>
      <c r="F139" s="58"/>
      <c r="G139" s="56"/>
      <c r="H139" s="56"/>
      <c r="I139" s="19"/>
    </row>
    <row r="140" spans="1:9" ht="13.5" customHeight="1" x14ac:dyDescent="0.2">
      <c r="A140" s="1"/>
      <c r="B140" s="2"/>
      <c r="C140" s="3"/>
      <c r="D140" s="56"/>
      <c r="E140" s="58"/>
      <c r="F140" s="58"/>
      <c r="G140" s="56"/>
      <c r="H140" s="56"/>
      <c r="I140" s="19"/>
    </row>
    <row r="141" spans="1:9" ht="13.5" customHeight="1" x14ac:dyDescent="0.2">
      <c r="A141" s="1"/>
      <c r="B141" s="2"/>
      <c r="C141" s="3"/>
      <c r="D141" s="56"/>
      <c r="E141" s="58"/>
      <c r="F141" s="58"/>
      <c r="G141" s="56"/>
      <c r="H141" s="56"/>
      <c r="I141" s="19"/>
    </row>
    <row r="142" spans="1:9" ht="13.5" customHeight="1" x14ac:dyDescent="0.2">
      <c r="A142" s="1"/>
      <c r="B142" s="2"/>
      <c r="C142" s="3"/>
      <c r="D142" s="56"/>
      <c r="E142" s="58"/>
      <c r="F142" s="58"/>
      <c r="G142" s="56"/>
      <c r="H142" s="56"/>
      <c r="I142" s="19"/>
    </row>
    <row r="143" spans="1:9" ht="13.5" customHeight="1" x14ac:dyDescent="0.2">
      <c r="A143" s="1"/>
      <c r="B143" s="2"/>
      <c r="C143" s="3"/>
      <c r="D143" s="56"/>
      <c r="E143" s="58"/>
      <c r="F143" s="58"/>
      <c r="G143" s="56"/>
      <c r="H143" s="56"/>
      <c r="I143" s="19"/>
    </row>
    <row r="144" spans="1:9" ht="13.5" customHeight="1" x14ac:dyDescent="0.2">
      <c r="A144" s="1"/>
      <c r="B144" s="2"/>
      <c r="C144" s="3"/>
      <c r="D144" s="56"/>
      <c r="E144" s="58"/>
      <c r="F144" s="58"/>
      <c r="G144" s="56"/>
      <c r="H144" s="56"/>
      <c r="I144" s="19"/>
    </row>
    <row r="145" spans="1:15" ht="13.5" customHeight="1" x14ac:dyDescent="0.2">
      <c r="A145" s="1"/>
      <c r="B145" s="2"/>
      <c r="C145" s="3"/>
      <c r="D145" s="56"/>
      <c r="E145" s="58"/>
      <c r="F145" s="58"/>
      <c r="G145" s="56"/>
      <c r="H145" s="56"/>
      <c r="I145" s="19"/>
    </row>
    <row r="146" spans="1:15" ht="13.5" customHeight="1" x14ac:dyDescent="0.2">
      <c r="A146" s="1"/>
      <c r="B146" s="2"/>
      <c r="C146" s="3"/>
      <c r="D146" s="56"/>
      <c r="E146" s="58"/>
      <c r="F146" s="58"/>
      <c r="G146" s="56"/>
      <c r="H146" s="56"/>
      <c r="I146" s="19"/>
    </row>
    <row r="147" spans="1:15" x14ac:dyDescent="0.2">
      <c r="A147" s="1"/>
      <c r="B147" s="2"/>
      <c r="C147" s="3"/>
      <c r="D147" s="4"/>
      <c r="E147" s="4"/>
      <c r="F147" s="4"/>
      <c r="G147" s="5" t="s">
        <v>0</v>
      </c>
      <c r="H147" s="2"/>
      <c r="I147" s="6" t="str">
        <f>I112</f>
        <v>SOUMARE Mamadou</v>
      </c>
      <c r="K147" s="4" t="s">
        <v>2</v>
      </c>
      <c r="N147" s="9"/>
      <c r="O147" s="10"/>
    </row>
    <row r="148" spans="1:15" x14ac:dyDescent="0.2">
      <c r="A148" s="1"/>
      <c r="B148" s="2"/>
      <c r="C148" s="11"/>
      <c r="D148" s="4"/>
      <c r="E148" s="4"/>
      <c r="F148" s="4"/>
      <c r="G148" s="5" t="s">
        <v>3</v>
      </c>
      <c r="H148" s="12"/>
      <c r="I148" s="12">
        <f>I113</f>
        <v>19.510000000000002</v>
      </c>
      <c r="K148" s="194">
        <f>K113</f>
        <v>43386</v>
      </c>
      <c r="L148" s="194"/>
      <c r="N148" s="13"/>
      <c r="O148" s="13"/>
    </row>
    <row r="149" spans="1:15" x14ac:dyDescent="0.2">
      <c r="A149" s="1"/>
      <c r="B149" s="14" t="s">
        <v>4</v>
      </c>
      <c r="C149" s="59">
        <f>C114</f>
        <v>43525</v>
      </c>
      <c r="D149" s="4"/>
      <c r="E149" s="4"/>
      <c r="F149" s="4"/>
      <c r="G149" s="5" t="s">
        <v>5</v>
      </c>
      <c r="H149" s="12"/>
      <c r="I149" s="12">
        <f>I114</f>
        <v>4.5026540503115626</v>
      </c>
      <c r="L149" s="13"/>
      <c r="N149" s="60"/>
      <c r="O149" s="17"/>
    </row>
    <row r="150" spans="1:15" x14ac:dyDescent="0.2">
      <c r="A150" s="1"/>
      <c r="B150" s="2"/>
      <c r="C150" s="11"/>
      <c r="D150" s="4"/>
      <c r="E150" s="4"/>
      <c r="F150" s="4"/>
      <c r="G150" s="5" t="s">
        <v>6</v>
      </c>
      <c r="H150" s="18"/>
      <c r="I150" s="12">
        <f>I115</f>
        <v>0</v>
      </c>
    </row>
    <row r="151" spans="1:15" x14ac:dyDescent="0.2">
      <c r="A151" s="1"/>
      <c r="B151" s="2"/>
      <c r="C151" s="11"/>
      <c r="D151" s="4"/>
      <c r="E151" s="4"/>
      <c r="F151" s="4"/>
      <c r="G151" s="5"/>
      <c r="H151" s="18"/>
      <c r="I151" s="19"/>
    </row>
    <row r="152" spans="1:15" x14ac:dyDescent="0.2">
      <c r="A152" s="195" t="s">
        <v>7</v>
      </c>
      <c r="B152" s="195"/>
      <c r="C152" s="195"/>
      <c r="D152" s="195"/>
      <c r="E152" s="195"/>
      <c r="F152" s="195"/>
      <c r="G152" s="195"/>
      <c r="H152" s="195"/>
      <c r="I152" s="195"/>
      <c r="J152" s="195"/>
      <c r="K152" s="195"/>
      <c r="L152" s="195"/>
    </row>
    <row r="153" spans="1:15" ht="13.5" thickBot="1" x14ac:dyDescent="0.25">
      <c r="A153" s="20"/>
      <c r="B153" s="4"/>
      <c r="C153" s="3"/>
      <c r="D153" s="4"/>
      <c r="E153" s="4" t="s">
        <v>8</v>
      </c>
      <c r="F153" s="4"/>
      <c r="G153" s="4"/>
      <c r="H153" s="4"/>
      <c r="I153" s="19"/>
    </row>
    <row r="154" spans="1:15" ht="14.25" customHeight="1" x14ac:dyDescent="0.2">
      <c r="A154" s="196" t="str">
        <f>"Jour et date                                  SEMAINE " &amp;WEEKNUM(A156)</f>
        <v>Jour et date                                  SEMAINE 13</v>
      </c>
      <c r="B154" s="198" t="s">
        <v>9</v>
      </c>
      <c r="C154" s="190" t="s">
        <v>10</v>
      </c>
      <c r="D154" s="190" t="s">
        <v>11</v>
      </c>
      <c r="E154" s="190" t="s">
        <v>12</v>
      </c>
      <c r="F154" s="200" t="s">
        <v>13</v>
      </c>
      <c r="G154" s="202" t="s">
        <v>14</v>
      </c>
      <c r="H154" s="203"/>
      <c r="I154" s="200" t="s">
        <v>15</v>
      </c>
      <c r="J154" s="190" t="s">
        <v>16</v>
      </c>
      <c r="K154" s="190" t="s">
        <v>17</v>
      </c>
      <c r="L154" s="190" t="s">
        <v>18</v>
      </c>
    </row>
    <row r="155" spans="1:15" ht="13.5" thickBot="1" x14ac:dyDescent="0.25">
      <c r="A155" s="197"/>
      <c r="B155" s="199"/>
      <c r="C155" s="191"/>
      <c r="D155" s="191"/>
      <c r="E155" s="191"/>
      <c r="F155" s="201"/>
      <c r="G155" s="204"/>
      <c r="H155" s="205"/>
      <c r="I155" s="201"/>
      <c r="J155" s="191"/>
      <c r="K155" s="191"/>
      <c r="L155" s="191"/>
    </row>
    <row r="156" spans="1:15" s="27" customFormat="1" ht="24.75" customHeight="1" thickBot="1" x14ac:dyDescent="0.25">
      <c r="A156" s="21">
        <f>A127+1</f>
        <v>43549</v>
      </c>
      <c r="B156" s="22"/>
      <c r="C156" s="23" t="s">
        <v>19</v>
      </c>
      <c r="D156" s="23"/>
      <c r="E156" s="23" t="s">
        <v>20</v>
      </c>
      <c r="F156" s="24"/>
      <c r="G156" s="25"/>
      <c r="H156" s="25"/>
      <c r="I156" s="25"/>
      <c r="J156" s="26"/>
      <c r="K156" s="26"/>
      <c r="L156" s="25"/>
      <c r="N156" s="28"/>
    </row>
    <row r="157" spans="1:15" ht="24.75" customHeight="1" x14ac:dyDescent="0.2">
      <c r="A157" s="29">
        <f>A156+1</f>
        <v>43550</v>
      </c>
      <c r="B157" s="30"/>
      <c r="C157" s="31" t="s">
        <v>19</v>
      </c>
      <c r="D157" s="31"/>
      <c r="E157" s="31" t="s">
        <v>21</v>
      </c>
      <c r="F157" s="32"/>
      <c r="G157" s="31"/>
      <c r="H157" s="31"/>
      <c r="I157" s="31"/>
      <c r="J157" s="33"/>
      <c r="K157" s="33"/>
      <c r="L157" s="34"/>
    </row>
    <row r="158" spans="1:15" ht="24.75" customHeight="1" x14ac:dyDescent="0.2">
      <c r="A158" s="35">
        <f t="shared" ref="A158:A162" si="4">A157+1</f>
        <v>43551</v>
      </c>
      <c r="B158" s="36"/>
      <c r="C158" s="37" t="s">
        <v>19</v>
      </c>
      <c r="D158" s="37"/>
      <c r="E158" s="37" t="s">
        <v>22</v>
      </c>
      <c r="F158" s="37"/>
      <c r="G158" s="37"/>
      <c r="H158" s="37"/>
      <c r="I158" s="37"/>
      <c r="J158" s="38"/>
      <c r="K158" s="38"/>
      <c r="L158" s="38"/>
    </row>
    <row r="159" spans="1:15" ht="24.75" customHeight="1" x14ac:dyDescent="0.2">
      <c r="A159" s="29">
        <f t="shared" si="4"/>
        <v>43552</v>
      </c>
      <c r="B159" s="30"/>
      <c r="C159" s="31" t="s">
        <v>19</v>
      </c>
      <c r="D159" s="31"/>
      <c r="E159" s="31" t="s">
        <v>23</v>
      </c>
      <c r="F159" s="31"/>
      <c r="G159" s="31"/>
      <c r="H159" s="31"/>
      <c r="I159" s="31"/>
      <c r="J159" s="33"/>
      <c r="K159" s="33"/>
      <c r="L159" s="34"/>
    </row>
    <row r="160" spans="1:15" s="27" customFormat="1" ht="24.75" customHeight="1" x14ac:dyDescent="0.25">
      <c r="A160" s="35">
        <f t="shared" si="4"/>
        <v>43553</v>
      </c>
      <c r="B160" s="36"/>
      <c r="C160" s="39" t="s">
        <v>19</v>
      </c>
      <c r="D160" s="40"/>
      <c r="E160" s="39" t="s">
        <v>24</v>
      </c>
      <c r="F160" s="39"/>
      <c r="G160" s="39"/>
      <c r="H160" s="39"/>
      <c r="I160" s="39"/>
      <c r="J160" s="38"/>
      <c r="K160" s="38"/>
      <c r="L160" s="40"/>
    </row>
    <row r="161" spans="1:16" ht="24.75" customHeight="1" x14ac:dyDescent="0.2">
      <c r="A161" s="29">
        <f t="shared" si="4"/>
        <v>43554</v>
      </c>
      <c r="B161" s="30"/>
      <c r="C161" s="41" t="s">
        <v>25</v>
      </c>
      <c r="D161" s="41" t="s">
        <v>26</v>
      </c>
      <c r="E161" s="42" t="s">
        <v>27</v>
      </c>
      <c r="F161" s="43">
        <v>3</v>
      </c>
      <c r="G161" s="44">
        <v>1</v>
      </c>
      <c r="H161" s="44"/>
      <c r="I161" s="46">
        <f>F161/G161</f>
        <v>3</v>
      </c>
      <c r="J161" s="42" t="s">
        <v>28</v>
      </c>
      <c r="K161" s="42" t="s">
        <v>29</v>
      </c>
      <c r="L161" s="34"/>
    </row>
    <row r="162" spans="1:16" ht="34.5" thickBot="1" x14ac:dyDescent="0.25">
      <c r="A162" s="47">
        <f t="shared" si="4"/>
        <v>43555</v>
      </c>
      <c r="B162" s="48"/>
      <c r="C162" s="49" t="s">
        <v>25</v>
      </c>
      <c r="D162" s="50" t="s">
        <v>30</v>
      </c>
      <c r="E162" s="50" t="s">
        <v>31</v>
      </c>
      <c r="F162" s="51">
        <v>3</v>
      </c>
      <c r="G162" s="50">
        <v>1</v>
      </c>
      <c r="H162" s="50"/>
      <c r="I162" s="51">
        <f>F162/G162</f>
        <v>3</v>
      </c>
      <c r="J162" s="52" t="s">
        <v>28</v>
      </c>
      <c r="K162" s="52" t="s">
        <v>29</v>
      </c>
      <c r="L162" s="53"/>
      <c r="M162" s="54" t="s">
        <v>32</v>
      </c>
      <c r="N162" s="55">
        <f>N127</f>
        <v>43527</v>
      </c>
      <c r="O162" s="55">
        <f>N162+14</f>
        <v>43541</v>
      </c>
      <c r="P162" s="55">
        <f>O162+14</f>
        <v>43555</v>
      </c>
    </row>
    <row r="163" spans="1:16" ht="24.75" customHeight="1" thickBot="1" x14ac:dyDescent="0.25">
      <c r="A163" s="20"/>
      <c r="B163" s="4"/>
      <c r="C163" s="3"/>
      <c r="D163" s="56"/>
      <c r="E163" s="56"/>
      <c r="F163" s="56"/>
      <c r="G163" s="192" t="s">
        <v>33</v>
      </c>
      <c r="H163" s="193"/>
      <c r="I163" s="57">
        <f>SUM(I156:I162)</f>
        <v>6</v>
      </c>
    </row>
    <row r="164" spans="1:16" ht="12.75" customHeight="1" x14ac:dyDescent="0.2">
      <c r="A164" s="1"/>
      <c r="B164" s="2"/>
      <c r="C164" s="3"/>
      <c r="D164" s="56"/>
      <c r="E164" s="58"/>
      <c r="F164" s="58"/>
      <c r="G164" s="56"/>
      <c r="H164" s="56"/>
      <c r="I164" s="19"/>
    </row>
    <row r="165" spans="1:16" ht="12.75" customHeight="1" x14ac:dyDescent="0.2">
      <c r="A165" s="1"/>
      <c r="B165" s="2"/>
      <c r="C165" s="3"/>
      <c r="D165" s="56"/>
      <c r="E165" s="58"/>
      <c r="F165" s="58"/>
      <c r="G165" s="56"/>
      <c r="H165" s="56"/>
      <c r="I165" s="19"/>
    </row>
    <row r="166" spans="1:16" ht="12.75" customHeight="1" x14ac:dyDescent="0.2">
      <c r="A166" s="1"/>
      <c r="B166" s="2"/>
      <c r="C166" s="3"/>
      <c r="D166" s="56"/>
      <c r="E166" s="58"/>
      <c r="F166" s="58"/>
      <c r="G166" s="56"/>
      <c r="H166" s="56"/>
      <c r="I166" s="19"/>
    </row>
    <row r="167" spans="1:16" ht="12.75" customHeight="1" x14ac:dyDescent="0.2">
      <c r="A167" s="1"/>
      <c r="B167" s="2"/>
      <c r="C167" s="3"/>
      <c r="D167" s="56"/>
      <c r="E167" s="58"/>
      <c r="F167" s="58"/>
      <c r="G167" s="56"/>
      <c r="H167" s="56"/>
      <c r="I167" s="19"/>
    </row>
    <row r="168" spans="1:16" ht="12.75" customHeight="1" x14ac:dyDescent="0.2">
      <c r="A168" s="1"/>
      <c r="B168" s="2"/>
      <c r="C168" s="3"/>
      <c r="D168" s="56"/>
      <c r="E168" s="58"/>
      <c r="F168" s="58"/>
      <c r="G168" s="56"/>
      <c r="H168" s="56"/>
      <c r="I168" s="19"/>
    </row>
    <row r="169" spans="1:16" ht="12.75" customHeight="1" x14ac:dyDescent="0.2">
      <c r="A169" s="1"/>
      <c r="B169" s="2"/>
      <c r="C169" s="3"/>
      <c r="D169" s="56"/>
      <c r="E169" s="58"/>
      <c r="F169" s="58"/>
      <c r="G169" s="56"/>
      <c r="H169" s="56"/>
      <c r="I169" s="19"/>
    </row>
    <row r="170" spans="1:16" ht="12.75" customHeight="1" x14ac:dyDescent="0.2">
      <c r="A170" s="1"/>
      <c r="B170" s="2"/>
      <c r="C170" s="3"/>
      <c r="D170" s="56"/>
      <c r="E170" s="58"/>
      <c r="F170" s="58"/>
      <c r="G170" s="56"/>
      <c r="H170" s="56"/>
      <c r="I170" s="19"/>
    </row>
    <row r="171" spans="1:16" ht="12.75" customHeight="1" x14ac:dyDescent="0.2">
      <c r="A171" s="1"/>
      <c r="B171" s="2"/>
      <c r="C171" s="3"/>
      <c r="D171" s="56"/>
      <c r="E171" s="58"/>
      <c r="F171" s="58"/>
      <c r="G171" s="56"/>
      <c r="H171" s="56"/>
      <c r="I171" s="19"/>
    </row>
    <row r="185" spans="1:9" ht="12.75" customHeight="1" x14ac:dyDescent="0.2">
      <c r="A185" s="1"/>
      <c r="B185" s="2"/>
      <c r="C185" s="3"/>
      <c r="D185" s="56"/>
      <c r="E185" s="58"/>
      <c r="F185" s="58"/>
      <c r="G185" s="56"/>
      <c r="H185" s="56"/>
      <c r="I185" s="19"/>
    </row>
    <row r="186" spans="1:9" ht="12.75" customHeight="1" x14ac:dyDescent="0.2">
      <c r="A186" s="1"/>
      <c r="B186" s="2"/>
      <c r="C186" s="3"/>
      <c r="D186" s="56"/>
      <c r="E186" s="58"/>
      <c r="F186" s="58"/>
      <c r="G186" s="56"/>
      <c r="H186" s="56"/>
      <c r="I186" s="19"/>
    </row>
    <row r="187" spans="1:9" ht="12.75" customHeight="1" x14ac:dyDescent="0.2">
      <c r="A187" s="1"/>
      <c r="B187" s="2"/>
      <c r="C187" s="3"/>
      <c r="D187" s="56"/>
      <c r="E187" s="58"/>
      <c r="F187" s="58"/>
      <c r="G187" s="56"/>
      <c r="H187" s="56"/>
      <c r="I187" s="19"/>
    </row>
  </sheetData>
  <mergeCells count="70">
    <mergeCell ref="A43:L43"/>
    <mergeCell ref="K2:L2"/>
    <mergeCell ref="A6:L6"/>
    <mergeCell ref="A8:A9"/>
    <mergeCell ref="B8:B9"/>
    <mergeCell ref="C8:C9"/>
    <mergeCell ref="D8:D9"/>
    <mergeCell ref="E8:E9"/>
    <mergeCell ref="F8:F9"/>
    <mergeCell ref="G8:H9"/>
    <mergeCell ref="I8:I9"/>
    <mergeCell ref="J8:J9"/>
    <mergeCell ref="K8:K9"/>
    <mergeCell ref="L8:L9"/>
    <mergeCell ref="G17:H17"/>
    <mergeCell ref="K39:L39"/>
    <mergeCell ref="G54:H54"/>
    <mergeCell ref="A45:A46"/>
    <mergeCell ref="B45:B46"/>
    <mergeCell ref="C45:C46"/>
    <mergeCell ref="D45:D46"/>
    <mergeCell ref="E45:E46"/>
    <mergeCell ref="F45:F46"/>
    <mergeCell ref="G45:H46"/>
    <mergeCell ref="I45:I46"/>
    <mergeCell ref="J45:J46"/>
    <mergeCell ref="K45:K46"/>
    <mergeCell ref="L45:L46"/>
    <mergeCell ref="A117:L117"/>
    <mergeCell ref="K76:L76"/>
    <mergeCell ref="A80:L80"/>
    <mergeCell ref="A82:A83"/>
    <mergeCell ref="B82:B83"/>
    <mergeCell ref="C82:C83"/>
    <mergeCell ref="D82:D83"/>
    <mergeCell ref="E82:E83"/>
    <mergeCell ref="F82:F83"/>
    <mergeCell ref="G82:H83"/>
    <mergeCell ref="I82:I83"/>
    <mergeCell ref="J82:J83"/>
    <mergeCell ref="K82:K83"/>
    <mergeCell ref="L82:L83"/>
    <mergeCell ref="G91:H91"/>
    <mergeCell ref="K113:L113"/>
    <mergeCell ref="G128:H128"/>
    <mergeCell ref="L119:L120"/>
    <mergeCell ref="A119:A120"/>
    <mergeCell ref="B119:B120"/>
    <mergeCell ref="C119:C120"/>
    <mergeCell ref="D119:D120"/>
    <mergeCell ref="E119:E120"/>
    <mergeCell ref="F119:F120"/>
    <mergeCell ref="G119:H120"/>
    <mergeCell ref="I119:I120"/>
    <mergeCell ref="J119:J120"/>
    <mergeCell ref="K119:K120"/>
    <mergeCell ref="J154:J155"/>
    <mergeCell ref="K154:K155"/>
    <mergeCell ref="L154:L155"/>
    <mergeCell ref="G163:H163"/>
    <mergeCell ref="K148:L148"/>
    <mergeCell ref="A152:L152"/>
    <mergeCell ref="A154:A155"/>
    <mergeCell ref="B154:B155"/>
    <mergeCell ref="C154:C155"/>
    <mergeCell ref="D154:D155"/>
    <mergeCell ref="E154:E155"/>
    <mergeCell ref="F154:F155"/>
    <mergeCell ref="G154:H155"/>
    <mergeCell ref="I154:I155"/>
  </mergeCells>
  <pageMargins left="0.19685039370078741" right="0.19685039370078741" top="0.19685039370078741" bottom="0.19685039370078741" header="0.51181102362204722" footer="0.51181102362204722"/>
  <pageSetup paperSize="9" orientation="landscape" copies="5" r:id="rId1"/>
  <headerFooter alignWithMargins="0">
    <oddFooter>&amp;L&amp;D à &amp;T&amp;CPage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FF"/>
  </sheetPr>
  <dimension ref="A1:R460"/>
  <sheetViews>
    <sheetView tabSelected="1" showWhiteSpace="0" topLeftCell="A101" zoomScaleNormal="100" zoomScaleSheetLayoutView="100" workbookViewId="0">
      <pane xSplit="1" topLeftCell="B1" activePane="topRight" state="frozen"/>
      <selection activeCell="A31" sqref="A31"/>
      <selection pane="topRight" activeCell="J115" sqref="J115"/>
    </sheetView>
  </sheetViews>
  <sheetFormatPr baseColWidth="10" defaultColWidth="11.42578125" defaultRowHeight="12.75" x14ac:dyDescent="0.2"/>
  <cols>
    <col min="1" max="1" width="16.5703125" style="4" customWidth="1"/>
    <col min="2" max="2" width="7.42578125" style="4" customWidth="1"/>
    <col min="3" max="3" width="23.140625" style="3" customWidth="1"/>
    <col min="4" max="4" width="18.42578125" style="18" customWidth="1"/>
    <col min="5" max="6" width="15.42578125" style="4" customWidth="1"/>
    <col min="7" max="7" width="9.28515625" style="4" customWidth="1"/>
    <col min="8" max="8" width="3.85546875" style="4" customWidth="1"/>
    <col min="9" max="9" width="11.5703125" style="4" customWidth="1"/>
    <col min="10" max="10" width="9.85546875" style="4" customWidth="1"/>
    <col min="11" max="11" width="7" style="4" customWidth="1"/>
    <col min="12" max="12" width="6.7109375" style="185" customWidth="1"/>
    <col min="13" max="13" width="13.7109375" style="186" customWidth="1"/>
    <col min="14" max="14" width="9.140625" style="186" customWidth="1"/>
    <col min="15" max="15" width="20.5703125" style="186" customWidth="1"/>
    <col min="16" max="16" width="20" style="187" customWidth="1"/>
    <col min="17" max="17" width="21.5703125" style="8" customWidth="1"/>
    <col min="18" max="16384" width="11.42578125" style="8"/>
  </cols>
  <sheetData>
    <row r="1" spans="1:17" s="68" customFormat="1" ht="13.5" customHeight="1" x14ac:dyDescent="0.25">
      <c r="A1" s="4"/>
      <c r="B1" s="4"/>
      <c r="C1" s="3"/>
      <c r="D1" s="18"/>
      <c r="E1" s="4"/>
      <c r="F1" s="4"/>
      <c r="G1" s="5" t="s">
        <v>0</v>
      </c>
      <c r="H1" s="4"/>
      <c r="I1" s="2"/>
      <c r="J1" s="195" t="s">
        <v>34</v>
      </c>
      <c r="K1" s="195"/>
      <c r="L1" s="195" t="s">
        <v>35</v>
      </c>
      <c r="M1" s="195"/>
      <c r="N1" s="66"/>
      <c r="O1" s="13"/>
      <c r="P1" s="67"/>
    </row>
    <row r="2" spans="1:17" s="68" customFormat="1" ht="13.5" customHeight="1" x14ac:dyDescent="0.25">
      <c r="A2" s="4"/>
      <c r="B2" s="4"/>
      <c r="C2" s="3"/>
      <c r="D2" s="18"/>
      <c r="E2" s="4"/>
      <c r="F2" s="4"/>
      <c r="G2" s="5" t="s">
        <v>36</v>
      </c>
      <c r="H2" s="4"/>
      <c r="I2" s="12"/>
      <c r="J2" s="212">
        <v>86.77</v>
      </c>
      <c r="K2" s="212"/>
      <c r="L2" s="194">
        <v>42268</v>
      </c>
      <c r="M2" s="194"/>
      <c r="N2" s="66"/>
      <c r="O2" s="13"/>
      <c r="P2" s="67"/>
    </row>
    <row r="3" spans="1:17" s="68" customFormat="1" ht="13.5" customHeight="1" x14ac:dyDescent="0.25">
      <c r="A3" s="4"/>
      <c r="B3" s="4" t="s">
        <v>4</v>
      </c>
      <c r="C3" s="69">
        <f>'[1]PLANNING DE BASE'!D3</f>
        <v>43525</v>
      </c>
      <c r="D3" s="70"/>
      <c r="E3" s="4"/>
      <c r="F3" s="4"/>
      <c r="G3" s="5" t="s">
        <v>37</v>
      </c>
      <c r="H3" s="4"/>
      <c r="I3" s="12"/>
      <c r="J3" s="212">
        <f>J2/4.333</f>
        <v>20.02538656819755</v>
      </c>
      <c r="K3" s="212"/>
      <c r="L3" s="66"/>
      <c r="M3" s="66"/>
      <c r="N3" s="66"/>
      <c r="O3" s="13"/>
      <c r="P3" s="67"/>
    </row>
    <row r="4" spans="1:17" s="68" customFormat="1" ht="13.5" customHeight="1" x14ac:dyDescent="0.25">
      <c r="A4" s="4"/>
      <c r="B4" s="4"/>
      <c r="C4" s="3"/>
      <c r="D4" s="18"/>
      <c r="E4" s="4"/>
      <c r="F4" s="4"/>
      <c r="G4" s="4" t="s">
        <v>6</v>
      </c>
      <c r="H4" s="4"/>
      <c r="I4" s="18"/>
      <c r="J4" s="4"/>
      <c r="K4" s="4"/>
      <c r="L4" s="66"/>
      <c r="M4" s="13"/>
      <c r="N4" s="13"/>
      <c r="O4" s="13"/>
      <c r="P4" s="67"/>
    </row>
    <row r="5" spans="1:17" s="68" customFormat="1" ht="13.5" customHeight="1" thickBot="1" x14ac:dyDescent="0.3">
      <c r="A5" s="213" t="s">
        <v>38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13"/>
      <c r="O5" s="13"/>
      <c r="P5" s="67"/>
    </row>
    <row r="6" spans="1:17" s="72" customFormat="1" ht="13.5" customHeight="1" x14ac:dyDescent="0.25">
      <c r="A6" s="190" t="str">
        <f>"Jour et date                                  SEMAINE " &amp;WEEKNUM(A8)</f>
        <v>Jour et date                                  SEMAINE 9</v>
      </c>
      <c r="B6" s="224" t="s">
        <v>9</v>
      </c>
      <c r="C6" s="220" t="s">
        <v>10</v>
      </c>
      <c r="D6" s="220" t="s">
        <v>39</v>
      </c>
      <c r="E6" s="220" t="s">
        <v>40</v>
      </c>
      <c r="F6" s="188"/>
      <c r="G6" s="200" t="s">
        <v>13</v>
      </c>
      <c r="H6" s="214" t="s">
        <v>41</v>
      </c>
      <c r="I6" s="215"/>
      <c r="J6" s="200" t="s">
        <v>15</v>
      </c>
      <c r="K6" s="218" t="s">
        <v>42</v>
      </c>
      <c r="L6" s="218" t="s">
        <v>43</v>
      </c>
      <c r="M6" s="220" t="s">
        <v>44</v>
      </c>
      <c r="N6" s="71"/>
      <c r="O6" s="71"/>
      <c r="P6" s="67"/>
    </row>
    <row r="7" spans="1:17" s="72" customFormat="1" ht="13.5" customHeight="1" thickBot="1" x14ac:dyDescent="0.3">
      <c r="A7" s="191"/>
      <c r="B7" s="225"/>
      <c r="C7" s="221"/>
      <c r="D7" s="221"/>
      <c r="E7" s="221"/>
      <c r="F7" s="189"/>
      <c r="G7" s="201"/>
      <c r="H7" s="216"/>
      <c r="I7" s="217"/>
      <c r="J7" s="201"/>
      <c r="K7" s="219"/>
      <c r="L7" s="219"/>
      <c r="M7" s="221"/>
      <c r="N7" s="71"/>
      <c r="O7" s="71"/>
      <c r="P7" s="67"/>
    </row>
    <row r="8" spans="1:17" s="72" customFormat="1" ht="23.25" customHeight="1" x14ac:dyDescent="0.25">
      <c r="A8" s="73">
        <f>'[1]PLANNING DE BASE'!A8</f>
        <v>43521</v>
      </c>
      <c r="B8" s="74"/>
      <c r="C8" s="75" t="s">
        <v>45</v>
      </c>
      <c r="D8" s="76" t="s">
        <v>46</v>
      </c>
      <c r="E8" s="76" t="s">
        <v>47</v>
      </c>
      <c r="F8" s="76"/>
      <c r="G8" s="77">
        <v>1.26</v>
      </c>
      <c r="H8" s="78">
        <v>2</v>
      </c>
      <c r="I8" s="78" t="s">
        <v>48</v>
      </c>
      <c r="J8" s="79"/>
      <c r="K8" s="80" t="s">
        <v>28</v>
      </c>
      <c r="L8" s="80" t="s">
        <v>49</v>
      </c>
      <c r="M8" s="76" t="s">
        <v>50</v>
      </c>
      <c r="N8" s="81"/>
      <c r="O8" s="81"/>
      <c r="P8" s="67"/>
    </row>
    <row r="9" spans="1:17" s="72" customFormat="1" ht="21.75" customHeight="1" x14ac:dyDescent="0.25">
      <c r="A9" s="82">
        <f>A8</f>
        <v>43521</v>
      </c>
      <c r="B9" s="83"/>
      <c r="C9" s="84" t="s">
        <v>51</v>
      </c>
      <c r="D9" s="84" t="s">
        <v>52</v>
      </c>
      <c r="E9" s="84" t="s">
        <v>47</v>
      </c>
      <c r="F9" s="84"/>
      <c r="G9" s="85">
        <v>3</v>
      </c>
      <c r="H9" s="86">
        <v>2</v>
      </c>
      <c r="I9" s="86" t="s">
        <v>48</v>
      </c>
      <c r="J9" s="87"/>
      <c r="K9" s="88" t="s">
        <v>49</v>
      </c>
      <c r="L9" s="88" t="s">
        <v>53</v>
      </c>
      <c r="M9" s="84" t="s">
        <v>54</v>
      </c>
      <c r="N9" s="81"/>
      <c r="O9" s="81"/>
      <c r="P9" s="67"/>
    </row>
    <row r="10" spans="1:17" s="91" customFormat="1" ht="23.25" customHeight="1" x14ac:dyDescent="0.25">
      <c r="A10" s="82">
        <f t="shared" ref="A10:A15" si="0">A9</f>
        <v>43521</v>
      </c>
      <c r="B10" s="83"/>
      <c r="C10" s="84" t="s">
        <v>55</v>
      </c>
      <c r="D10" s="84" t="s">
        <v>56</v>
      </c>
      <c r="E10" s="84" t="s">
        <v>47</v>
      </c>
      <c r="F10" s="84"/>
      <c r="G10" s="85">
        <v>1</v>
      </c>
      <c r="H10" s="86">
        <v>2</v>
      </c>
      <c r="I10" s="86" t="s">
        <v>48</v>
      </c>
      <c r="J10" s="87"/>
      <c r="K10" s="88" t="s">
        <v>53</v>
      </c>
      <c r="L10" s="88" t="s">
        <v>57</v>
      </c>
      <c r="M10" s="84" t="s">
        <v>58</v>
      </c>
      <c r="N10" s="89"/>
      <c r="O10" s="81"/>
      <c r="P10" s="81"/>
      <c r="Q10" s="90"/>
    </row>
    <row r="11" spans="1:17" s="92" customFormat="1" ht="22.5" customHeight="1" x14ac:dyDescent="0.25">
      <c r="A11" s="82">
        <f t="shared" si="0"/>
        <v>43521</v>
      </c>
      <c r="B11" s="83"/>
      <c r="C11" s="84" t="s">
        <v>59</v>
      </c>
      <c r="D11" s="84" t="s">
        <v>56</v>
      </c>
      <c r="E11" s="84" t="s">
        <v>47</v>
      </c>
      <c r="F11" s="84"/>
      <c r="G11" s="85">
        <v>1.75</v>
      </c>
      <c r="H11" s="86">
        <v>2</v>
      </c>
      <c r="I11" s="86" t="s">
        <v>48</v>
      </c>
      <c r="J11" s="87"/>
      <c r="K11" s="88" t="s">
        <v>57</v>
      </c>
      <c r="L11" s="88" t="s">
        <v>60</v>
      </c>
      <c r="M11" s="84" t="s">
        <v>58</v>
      </c>
      <c r="N11" s="89"/>
      <c r="O11" s="81"/>
      <c r="P11" s="81"/>
      <c r="Q11" s="90"/>
    </row>
    <row r="12" spans="1:17" s="91" customFormat="1" ht="22.5" customHeight="1" x14ac:dyDescent="0.25">
      <c r="A12" s="82">
        <f t="shared" si="0"/>
        <v>43521</v>
      </c>
      <c r="B12" s="83"/>
      <c r="C12" s="84" t="s">
        <v>61</v>
      </c>
      <c r="D12" s="84" t="s">
        <v>62</v>
      </c>
      <c r="E12" s="93" t="s">
        <v>63</v>
      </c>
      <c r="F12" s="93"/>
      <c r="G12" s="85">
        <v>1</v>
      </c>
      <c r="H12" s="86">
        <v>2</v>
      </c>
      <c r="I12" s="86" t="s">
        <v>48</v>
      </c>
      <c r="J12" s="87"/>
      <c r="K12" s="88" t="s">
        <v>60</v>
      </c>
      <c r="L12" s="88" t="s">
        <v>64</v>
      </c>
      <c r="M12" s="84" t="s">
        <v>58</v>
      </c>
      <c r="N12" s="94" t="s">
        <v>65</v>
      </c>
      <c r="O12" s="95">
        <v>43514</v>
      </c>
      <c r="P12" s="95">
        <f t="shared" ref="P12:Q15" si="1">O12+14</f>
        <v>43528</v>
      </c>
      <c r="Q12" s="95">
        <f t="shared" si="1"/>
        <v>43542</v>
      </c>
    </row>
    <row r="13" spans="1:17" s="92" customFormat="1" ht="21" customHeight="1" x14ac:dyDescent="0.25">
      <c r="A13" s="82">
        <f t="shared" si="0"/>
        <v>43521</v>
      </c>
      <c r="B13" s="83"/>
      <c r="C13" s="84" t="s">
        <v>66</v>
      </c>
      <c r="D13" s="84" t="s">
        <v>67</v>
      </c>
      <c r="E13" s="96" t="s">
        <v>68</v>
      </c>
      <c r="F13" s="96"/>
      <c r="G13" s="85">
        <v>0.5</v>
      </c>
      <c r="H13" s="86">
        <v>2</v>
      </c>
      <c r="I13" s="86" t="s">
        <v>48</v>
      </c>
      <c r="J13" s="16"/>
      <c r="K13" s="97" t="s">
        <v>69</v>
      </c>
      <c r="L13" s="97" t="s">
        <v>70</v>
      </c>
      <c r="M13" s="84" t="s">
        <v>71</v>
      </c>
      <c r="N13" s="94" t="s">
        <v>65</v>
      </c>
      <c r="O13" s="98">
        <v>43521</v>
      </c>
      <c r="P13" s="98">
        <f t="shared" si="1"/>
        <v>43535</v>
      </c>
      <c r="Q13" s="98">
        <f t="shared" si="1"/>
        <v>43549</v>
      </c>
    </row>
    <row r="14" spans="1:17" s="92" customFormat="1" ht="19.5" customHeight="1" x14ac:dyDescent="0.25">
      <c r="A14" s="82">
        <f t="shared" si="0"/>
        <v>43521</v>
      </c>
      <c r="B14" s="83"/>
      <c r="C14" s="99" t="s">
        <v>72</v>
      </c>
      <c r="D14" s="84" t="s">
        <v>73</v>
      </c>
      <c r="E14" s="84" t="s">
        <v>47</v>
      </c>
      <c r="F14" s="84"/>
      <c r="G14" s="85">
        <v>0.75</v>
      </c>
      <c r="H14" s="86">
        <v>2</v>
      </c>
      <c r="I14" s="86" t="s">
        <v>48</v>
      </c>
      <c r="J14" s="87"/>
      <c r="K14" s="100" t="s">
        <v>74</v>
      </c>
      <c r="L14" s="100" t="s">
        <v>75</v>
      </c>
      <c r="M14" s="84" t="s">
        <v>76</v>
      </c>
      <c r="N14" s="94"/>
      <c r="O14" s="94"/>
      <c r="P14" s="94"/>
      <c r="Q14" s="94"/>
    </row>
    <row r="15" spans="1:17" s="91" customFormat="1" ht="24.75" customHeight="1" x14ac:dyDescent="0.25">
      <c r="A15" s="82">
        <f t="shared" si="0"/>
        <v>43521</v>
      </c>
      <c r="B15" s="83"/>
      <c r="C15" s="101" t="s">
        <v>77</v>
      </c>
      <c r="D15" s="84" t="s">
        <v>78</v>
      </c>
      <c r="E15" s="96" t="s">
        <v>68</v>
      </c>
      <c r="F15" s="96"/>
      <c r="G15" s="85">
        <v>0.5</v>
      </c>
      <c r="H15" s="86">
        <v>2</v>
      </c>
      <c r="I15" s="86" t="s">
        <v>48</v>
      </c>
      <c r="J15" s="16"/>
      <c r="K15" s="100" t="s">
        <v>79</v>
      </c>
      <c r="L15" s="100" t="s">
        <v>80</v>
      </c>
      <c r="M15" s="84" t="s">
        <v>81</v>
      </c>
      <c r="N15" s="102" t="s">
        <v>82</v>
      </c>
      <c r="O15" s="103">
        <f>O13</f>
        <v>43521</v>
      </c>
      <c r="P15" s="103">
        <f t="shared" si="1"/>
        <v>43535</v>
      </c>
      <c r="Q15" s="103">
        <f t="shared" si="1"/>
        <v>43549</v>
      </c>
    </row>
    <row r="16" spans="1:17" s="91" customFormat="1" ht="24.75" customHeight="1" x14ac:dyDescent="0.25">
      <c r="A16" s="82">
        <f>A15</f>
        <v>43521</v>
      </c>
      <c r="B16" s="83"/>
      <c r="C16" s="84" t="s">
        <v>83</v>
      </c>
      <c r="D16" s="84" t="s">
        <v>84</v>
      </c>
      <c r="E16" s="84" t="s">
        <v>47</v>
      </c>
      <c r="F16" s="84"/>
      <c r="G16" s="85">
        <v>1</v>
      </c>
      <c r="H16" s="86">
        <v>2</v>
      </c>
      <c r="I16" s="86" t="s">
        <v>48</v>
      </c>
      <c r="J16" s="87"/>
      <c r="K16" s="100" t="s">
        <v>85</v>
      </c>
      <c r="L16" s="100" t="s">
        <v>86</v>
      </c>
      <c r="M16" s="84" t="s">
        <v>87</v>
      </c>
      <c r="N16" s="104"/>
      <c r="O16" s="81"/>
      <c r="P16" s="81"/>
      <c r="Q16" s="81"/>
    </row>
    <row r="17" spans="1:17" s="91" customFormat="1" ht="24" customHeight="1" x14ac:dyDescent="0.25">
      <c r="A17" s="82">
        <f>A16</f>
        <v>43521</v>
      </c>
      <c r="B17" s="83"/>
      <c r="C17" s="84" t="s">
        <v>88</v>
      </c>
      <c r="D17" s="84" t="s">
        <v>89</v>
      </c>
      <c r="E17" s="84" t="s">
        <v>47</v>
      </c>
      <c r="F17" s="84"/>
      <c r="G17" s="85">
        <v>0.5</v>
      </c>
      <c r="H17" s="86">
        <v>2</v>
      </c>
      <c r="I17" s="86" t="s">
        <v>48</v>
      </c>
      <c r="J17" s="87"/>
      <c r="K17" s="88" t="s">
        <v>90</v>
      </c>
      <c r="L17" s="88" t="s">
        <v>91</v>
      </c>
      <c r="M17" s="84" t="s">
        <v>92</v>
      </c>
      <c r="N17" s="102"/>
      <c r="O17" s="71"/>
      <c r="P17" s="71"/>
      <c r="Q17" s="71"/>
    </row>
    <row r="18" spans="1:17" s="91" customFormat="1" ht="24" customHeight="1" x14ac:dyDescent="0.25">
      <c r="A18" s="82">
        <f>A17</f>
        <v>43521</v>
      </c>
      <c r="B18" s="83"/>
      <c r="C18" s="84" t="s">
        <v>93</v>
      </c>
      <c r="D18" s="84" t="s">
        <v>94</v>
      </c>
      <c r="E18" s="84" t="s">
        <v>47</v>
      </c>
      <c r="F18" s="84"/>
      <c r="G18" s="85">
        <v>0.25</v>
      </c>
      <c r="H18" s="86">
        <v>2</v>
      </c>
      <c r="I18" s="86" t="s">
        <v>48</v>
      </c>
      <c r="J18" s="87"/>
      <c r="K18" s="88" t="s">
        <v>95</v>
      </c>
      <c r="L18" s="88" t="s">
        <v>96</v>
      </c>
      <c r="M18" s="84" t="s">
        <v>97</v>
      </c>
      <c r="N18" s="102"/>
      <c r="O18" s="71"/>
      <c r="P18" s="71"/>
      <c r="Q18" s="71"/>
    </row>
    <row r="19" spans="1:17" s="91" customFormat="1" ht="23.25" customHeight="1" x14ac:dyDescent="0.25">
      <c r="A19" s="105">
        <f>A18</f>
        <v>43521</v>
      </c>
      <c r="B19" s="106"/>
      <c r="C19" s="84" t="s">
        <v>98</v>
      </c>
      <c r="D19" s="84" t="s">
        <v>99</v>
      </c>
      <c r="E19" s="107" t="s">
        <v>100</v>
      </c>
      <c r="F19" s="107"/>
      <c r="G19" s="85">
        <v>0.75</v>
      </c>
      <c r="H19" s="86">
        <v>2</v>
      </c>
      <c r="I19" s="86" t="s">
        <v>48</v>
      </c>
      <c r="J19" s="87"/>
      <c r="K19" s="88" t="s">
        <v>101</v>
      </c>
      <c r="L19" s="88" t="s">
        <v>102</v>
      </c>
      <c r="M19" s="84" t="s">
        <v>103</v>
      </c>
      <c r="N19" s="108" t="s">
        <v>32</v>
      </c>
      <c r="O19" s="109">
        <v>43500</v>
      </c>
      <c r="P19" s="110">
        <f>O19+28</f>
        <v>43528</v>
      </c>
      <c r="Q19" s="111" t="s">
        <v>104</v>
      </c>
    </row>
    <row r="20" spans="1:17" s="72" customFormat="1" ht="22.5" customHeight="1" x14ac:dyDescent="0.25">
      <c r="A20" s="29">
        <f>A9+1</f>
        <v>43522</v>
      </c>
      <c r="B20" s="112"/>
      <c r="C20" s="113" t="s">
        <v>105</v>
      </c>
      <c r="D20" s="113" t="s">
        <v>106</v>
      </c>
      <c r="E20" s="114" t="s">
        <v>107</v>
      </c>
      <c r="F20" s="114"/>
      <c r="G20" s="115">
        <v>2.5</v>
      </c>
      <c r="H20" s="116">
        <v>2</v>
      </c>
      <c r="I20" s="116" t="s">
        <v>108</v>
      </c>
      <c r="J20" s="117"/>
      <c r="K20" s="113" t="s">
        <v>109</v>
      </c>
      <c r="L20" s="113" t="s">
        <v>110</v>
      </c>
      <c r="M20" s="113" t="s">
        <v>111</v>
      </c>
      <c r="N20" s="94" t="s">
        <v>65</v>
      </c>
      <c r="O20" s="98">
        <v>43522</v>
      </c>
      <c r="P20" s="98">
        <f>O20+14</f>
        <v>43536</v>
      </c>
      <c r="Q20" s="98">
        <f>P20+14</f>
        <v>43550</v>
      </c>
    </row>
    <row r="21" spans="1:17" s="72" customFormat="1" ht="22.5" customHeight="1" x14ac:dyDescent="0.25">
      <c r="A21" s="29">
        <f t="shared" ref="A21:A27" si="2">+A20</f>
        <v>43522</v>
      </c>
      <c r="B21" s="112"/>
      <c r="C21" s="113" t="s">
        <v>112</v>
      </c>
      <c r="D21" s="113" t="s">
        <v>113</v>
      </c>
      <c r="E21" s="114" t="s">
        <v>107</v>
      </c>
      <c r="F21" s="114"/>
      <c r="G21" s="115">
        <v>1</v>
      </c>
      <c r="H21" s="116">
        <v>2</v>
      </c>
      <c r="I21" s="116"/>
      <c r="J21" s="117"/>
      <c r="K21" s="113" t="s">
        <v>110</v>
      </c>
      <c r="L21" s="113" t="s">
        <v>114</v>
      </c>
      <c r="M21" s="113" t="s">
        <v>115</v>
      </c>
      <c r="N21" s="94"/>
      <c r="O21" s="118"/>
      <c r="P21" s="118"/>
      <c r="Q21" s="118"/>
    </row>
    <row r="22" spans="1:17" s="72" customFormat="1" ht="22.5" customHeight="1" x14ac:dyDescent="0.25">
      <c r="A22" s="29">
        <f t="shared" si="2"/>
        <v>43522</v>
      </c>
      <c r="B22" s="112"/>
      <c r="C22" s="113" t="s">
        <v>116</v>
      </c>
      <c r="D22" s="113" t="s">
        <v>117</v>
      </c>
      <c r="E22" s="114" t="s">
        <v>107</v>
      </c>
      <c r="F22" s="114"/>
      <c r="G22" s="115">
        <v>1.75</v>
      </c>
      <c r="H22" s="116">
        <v>2</v>
      </c>
      <c r="I22" s="116"/>
      <c r="J22" s="117"/>
      <c r="K22" s="113" t="s">
        <v>114</v>
      </c>
      <c r="L22" s="113" t="s">
        <v>118</v>
      </c>
      <c r="M22" s="113" t="s">
        <v>119</v>
      </c>
      <c r="N22" s="94"/>
      <c r="O22" s="118"/>
      <c r="P22" s="118"/>
      <c r="Q22" s="118"/>
    </row>
    <row r="23" spans="1:17" s="72" customFormat="1" ht="22.5" customHeight="1" x14ac:dyDescent="0.25">
      <c r="A23" s="29">
        <f t="shared" si="2"/>
        <v>43522</v>
      </c>
      <c r="B23" s="112"/>
      <c r="C23" s="113" t="s">
        <v>120</v>
      </c>
      <c r="D23" s="113" t="s">
        <v>121</v>
      </c>
      <c r="E23" s="114" t="s">
        <v>107</v>
      </c>
      <c r="F23" s="114"/>
      <c r="G23" s="115">
        <v>0.75</v>
      </c>
      <c r="H23" s="116">
        <v>2</v>
      </c>
      <c r="I23" s="116"/>
      <c r="J23" s="117"/>
      <c r="K23" s="113" t="s">
        <v>118</v>
      </c>
      <c r="L23" s="113" t="s">
        <v>122</v>
      </c>
      <c r="M23" s="113" t="s">
        <v>123</v>
      </c>
      <c r="N23" s="94"/>
      <c r="O23" s="118"/>
      <c r="P23" s="118"/>
      <c r="Q23" s="118"/>
    </row>
    <row r="24" spans="1:17" s="72" customFormat="1" ht="22.5" customHeight="1" x14ac:dyDescent="0.25">
      <c r="A24" s="119">
        <f t="shared" si="2"/>
        <v>43522</v>
      </c>
      <c r="B24" s="120"/>
      <c r="C24" s="121" t="s">
        <v>124</v>
      </c>
      <c r="D24" s="121" t="s">
        <v>125</v>
      </c>
      <c r="E24" s="122" t="s">
        <v>107</v>
      </c>
      <c r="F24" s="122"/>
      <c r="G24" s="123">
        <v>1.66</v>
      </c>
      <c r="H24" s="124">
        <v>2</v>
      </c>
      <c r="I24" s="124"/>
      <c r="J24" s="117"/>
      <c r="K24" s="121" t="s">
        <v>126</v>
      </c>
      <c r="L24" s="121" t="s">
        <v>127</v>
      </c>
      <c r="M24" s="121" t="s">
        <v>128</v>
      </c>
      <c r="N24" s="94"/>
      <c r="O24" s="118"/>
      <c r="P24" s="118"/>
      <c r="Q24" s="118"/>
    </row>
    <row r="25" spans="1:17" s="72" customFormat="1" ht="22.5" customHeight="1" x14ac:dyDescent="0.25">
      <c r="A25" s="29">
        <f t="shared" si="2"/>
        <v>43522</v>
      </c>
      <c r="B25" s="112"/>
      <c r="C25" s="113" t="s">
        <v>129</v>
      </c>
      <c r="D25" s="113" t="s">
        <v>125</v>
      </c>
      <c r="E25" s="114" t="s">
        <v>107</v>
      </c>
      <c r="F25" s="114"/>
      <c r="G25" s="115">
        <v>1</v>
      </c>
      <c r="H25" s="116">
        <v>2</v>
      </c>
      <c r="I25" s="116"/>
      <c r="J25" s="117"/>
      <c r="K25" s="113" t="s">
        <v>127</v>
      </c>
      <c r="L25" s="113" t="s">
        <v>130</v>
      </c>
      <c r="M25" s="113" t="s">
        <v>131</v>
      </c>
      <c r="N25" s="94"/>
      <c r="O25" s="118"/>
      <c r="P25" s="118"/>
      <c r="Q25" s="118"/>
    </row>
    <row r="26" spans="1:17" s="72" customFormat="1" ht="22.5" customHeight="1" x14ac:dyDescent="0.25">
      <c r="A26" s="29">
        <f t="shared" si="2"/>
        <v>43522</v>
      </c>
      <c r="B26" s="112"/>
      <c r="C26" s="113" t="s">
        <v>132</v>
      </c>
      <c r="D26" s="113" t="s">
        <v>133</v>
      </c>
      <c r="E26" s="114" t="s">
        <v>107</v>
      </c>
      <c r="F26" s="114"/>
      <c r="G26" s="115">
        <v>3.25</v>
      </c>
      <c r="H26" s="116">
        <v>2</v>
      </c>
      <c r="I26" s="125"/>
      <c r="J26" s="117"/>
      <c r="K26" s="113" t="s">
        <v>134</v>
      </c>
      <c r="L26" s="113" t="s">
        <v>135</v>
      </c>
      <c r="M26" s="113" t="s">
        <v>136</v>
      </c>
      <c r="N26" s="94"/>
      <c r="O26" s="118"/>
      <c r="P26" s="118"/>
      <c r="Q26" s="118"/>
    </row>
    <row r="27" spans="1:17" s="72" customFormat="1" ht="22.5" customHeight="1" thickBot="1" x14ac:dyDescent="0.3">
      <c r="A27" s="126">
        <f t="shared" si="2"/>
        <v>43522</v>
      </c>
      <c r="B27" s="127"/>
      <c r="C27" s="128" t="s">
        <v>137</v>
      </c>
      <c r="D27" s="128" t="s">
        <v>133</v>
      </c>
      <c r="E27" s="129" t="s">
        <v>138</v>
      </c>
      <c r="F27" s="129"/>
      <c r="G27" s="130">
        <v>2</v>
      </c>
      <c r="H27" s="131">
        <v>2</v>
      </c>
      <c r="I27" s="131"/>
      <c r="J27" s="132"/>
      <c r="K27" s="128" t="s">
        <v>135</v>
      </c>
      <c r="L27" s="128" t="s">
        <v>139</v>
      </c>
      <c r="M27" s="128" t="s">
        <v>136</v>
      </c>
      <c r="N27" s="94" t="s">
        <v>65</v>
      </c>
      <c r="O27" s="98">
        <v>43508</v>
      </c>
      <c r="P27" s="98">
        <f>O27+28</f>
        <v>43536</v>
      </c>
      <c r="Q27" s="133" t="s">
        <v>140</v>
      </c>
    </row>
    <row r="28" spans="1:17" s="91" customFormat="1" ht="17.25" customHeight="1" thickBot="1" x14ac:dyDescent="0.3">
      <c r="A28" s="4"/>
      <c r="B28" s="4"/>
      <c r="C28" s="3"/>
      <c r="D28" s="18"/>
      <c r="E28" s="4"/>
      <c r="F28" s="4"/>
      <c r="G28" s="4"/>
      <c r="H28" s="222" t="s">
        <v>141</v>
      </c>
      <c r="I28" s="223"/>
      <c r="J28" s="134">
        <f>SUM(J8:J27)</f>
        <v>0</v>
      </c>
      <c r="K28" s="4"/>
      <c r="L28" s="104"/>
      <c r="M28" s="81"/>
      <c r="N28" s="104"/>
      <c r="O28" s="81"/>
      <c r="P28" s="81"/>
      <c r="Q28" s="81"/>
    </row>
    <row r="29" spans="1:17" s="91" customFormat="1" ht="12.75" customHeight="1" x14ac:dyDescent="0.25">
      <c r="A29" s="4"/>
      <c r="B29" s="4"/>
      <c r="C29" s="3"/>
      <c r="D29" s="18"/>
      <c r="E29" s="4"/>
      <c r="F29" s="4"/>
      <c r="G29" s="4"/>
      <c r="H29" s="4"/>
      <c r="I29" s="4"/>
      <c r="J29" s="135"/>
      <c r="K29" s="4"/>
      <c r="L29" s="104"/>
      <c r="M29" s="81"/>
      <c r="N29" s="104"/>
      <c r="O29" s="81"/>
      <c r="P29" s="81"/>
      <c r="Q29" s="81"/>
    </row>
    <row r="30" spans="1:17" s="68" customFormat="1" ht="13.5" customHeight="1" x14ac:dyDescent="0.25">
      <c r="A30" s="4"/>
      <c r="B30" s="4"/>
      <c r="C30" s="3"/>
      <c r="D30" s="18"/>
      <c r="E30" s="4"/>
      <c r="F30" s="4"/>
      <c r="G30" s="5" t="s">
        <v>0</v>
      </c>
      <c r="H30" s="4"/>
      <c r="I30" s="2"/>
      <c r="J30" s="195" t="str">
        <f>J1</f>
        <v>BARRIERE Margot</v>
      </c>
      <c r="K30" s="195"/>
      <c r="L30" s="195" t="s">
        <v>35</v>
      </c>
      <c r="M30" s="195"/>
      <c r="N30" s="66"/>
      <c r="O30" s="13"/>
      <c r="P30" s="67"/>
    </row>
    <row r="31" spans="1:17" s="68" customFormat="1" ht="13.5" customHeight="1" x14ac:dyDescent="0.25">
      <c r="A31" s="4"/>
      <c r="B31" s="4"/>
      <c r="C31" s="3"/>
      <c r="D31" s="70"/>
      <c r="E31" s="4"/>
      <c r="F31" s="4"/>
      <c r="G31" s="5" t="s">
        <v>36</v>
      </c>
      <c r="H31" s="4"/>
      <c r="I31" s="12"/>
      <c r="J31" s="212">
        <f>J2</f>
        <v>86.77</v>
      </c>
      <c r="K31" s="212"/>
      <c r="L31" s="194">
        <f>L2</f>
        <v>42268</v>
      </c>
      <c r="M31" s="194"/>
      <c r="N31" s="66"/>
      <c r="O31" s="13"/>
      <c r="P31" s="67"/>
    </row>
    <row r="32" spans="1:17" s="68" customFormat="1" x14ac:dyDescent="0.25">
      <c r="A32" s="4"/>
      <c r="B32" s="4" t="s">
        <v>4</v>
      </c>
      <c r="C32" s="69">
        <f>C3</f>
        <v>43525</v>
      </c>
      <c r="D32" s="70"/>
      <c r="E32" s="4"/>
      <c r="F32" s="4"/>
      <c r="G32" s="5" t="s">
        <v>37</v>
      </c>
      <c r="H32" s="4"/>
      <c r="I32" s="12"/>
      <c r="J32" s="212">
        <f>J31/4.333</f>
        <v>20.02538656819755</v>
      </c>
      <c r="K32" s="212"/>
      <c r="L32" s="66"/>
      <c r="M32" s="66"/>
      <c r="N32" s="66"/>
      <c r="O32" s="13"/>
      <c r="P32" s="67"/>
    </row>
    <row r="33" spans="1:17" s="68" customFormat="1" x14ac:dyDescent="0.25">
      <c r="A33" s="4"/>
      <c r="B33" s="4"/>
      <c r="C33" s="3"/>
      <c r="D33" s="18"/>
      <c r="E33" s="4"/>
      <c r="F33" s="4"/>
      <c r="G33" s="4" t="s">
        <v>6</v>
      </c>
      <c r="H33" s="4"/>
      <c r="I33" s="18"/>
      <c r="J33" s="4"/>
      <c r="K33" s="4"/>
      <c r="L33" s="66"/>
      <c r="M33" s="13"/>
      <c r="N33" s="13"/>
      <c r="O33" s="13"/>
      <c r="P33" s="67"/>
    </row>
    <row r="34" spans="1:17" s="68" customFormat="1" ht="13.5" thickBot="1" x14ac:dyDescent="0.3">
      <c r="A34" s="213" t="s">
        <v>38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13"/>
      <c r="O34" s="13"/>
      <c r="P34" s="67"/>
    </row>
    <row r="35" spans="1:17" s="72" customFormat="1" ht="12.75" customHeight="1" x14ac:dyDescent="0.25">
      <c r="A35" s="190" t="str">
        <f>"Jour et date                                  SEMAINE " &amp;WEEKNUM(A45)</f>
        <v>Jour et date                                  SEMAINE 9</v>
      </c>
      <c r="B35" s="224" t="s">
        <v>9</v>
      </c>
      <c r="C35" s="220" t="s">
        <v>10</v>
      </c>
      <c r="D35" s="220" t="s">
        <v>39</v>
      </c>
      <c r="E35" s="220" t="s">
        <v>40</v>
      </c>
      <c r="F35" s="188"/>
      <c r="G35" s="200" t="s">
        <v>13</v>
      </c>
      <c r="H35" s="214" t="s">
        <v>41</v>
      </c>
      <c r="I35" s="215"/>
      <c r="J35" s="200" t="s">
        <v>15</v>
      </c>
      <c r="K35" s="218" t="s">
        <v>42</v>
      </c>
      <c r="L35" s="218" t="s">
        <v>43</v>
      </c>
      <c r="M35" s="220" t="s">
        <v>44</v>
      </c>
      <c r="N35" s="71"/>
      <c r="O35" s="71"/>
      <c r="P35" s="67"/>
    </row>
    <row r="36" spans="1:17" s="72" customFormat="1" ht="13.5" thickBot="1" x14ac:dyDescent="0.3">
      <c r="A36" s="191"/>
      <c r="B36" s="225"/>
      <c r="C36" s="221"/>
      <c r="D36" s="221"/>
      <c r="E36" s="221"/>
      <c r="F36" s="189"/>
      <c r="G36" s="201"/>
      <c r="H36" s="216"/>
      <c r="I36" s="217"/>
      <c r="J36" s="201"/>
      <c r="K36" s="219"/>
      <c r="L36" s="219"/>
      <c r="M36" s="221"/>
      <c r="N36" s="71"/>
      <c r="O36" s="71"/>
      <c r="P36" s="67"/>
    </row>
    <row r="37" spans="1:17" s="72" customFormat="1" ht="21.75" customHeight="1" x14ac:dyDescent="0.25">
      <c r="A37" s="119">
        <f>A27</f>
        <v>43522</v>
      </c>
      <c r="B37" s="136"/>
      <c r="C37" s="113" t="s">
        <v>142</v>
      </c>
      <c r="D37" s="113" t="s">
        <v>143</v>
      </c>
      <c r="E37" s="137" t="s">
        <v>144</v>
      </c>
      <c r="F37" s="137"/>
      <c r="G37" s="115">
        <v>1.5</v>
      </c>
      <c r="H37" s="116">
        <v>1</v>
      </c>
      <c r="I37" s="116"/>
      <c r="J37" s="117"/>
      <c r="K37" s="138" t="s">
        <v>28</v>
      </c>
      <c r="L37" s="138" t="s">
        <v>145</v>
      </c>
      <c r="M37" s="113" t="s">
        <v>146</v>
      </c>
      <c r="N37" s="94" t="s">
        <v>65</v>
      </c>
      <c r="O37" s="98">
        <v>43515</v>
      </c>
      <c r="P37" s="98">
        <f>O37+14</f>
        <v>43529</v>
      </c>
      <c r="Q37" s="98">
        <f>P37+14</f>
        <v>43543</v>
      </c>
    </row>
    <row r="38" spans="1:17" s="72" customFormat="1" ht="21.75" customHeight="1" x14ac:dyDescent="0.25">
      <c r="A38" s="119">
        <f>+A37</f>
        <v>43522</v>
      </c>
      <c r="B38" s="136"/>
      <c r="C38" s="113" t="s">
        <v>105</v>
      </c>
      <c r="D38" s="113" t="s">
        <v>106</v>
      </c>
      <c r="E38" s="137" t="s">
        <v>144</v>
      </c>
      <c r="F38" s="137"/>
      <c r="G38" s="115">
        <v>2.5</v>
      </c>
      <c r="H38" s="116">
        <v>2</v>
      </c>
      <c r="I38" s="116" t="s">
        <v>147</v>
      </c>
      <c r="J38" s="117"/>
      <c r="K38" s="138" t="s">
        <v>145</v>
      </c>
      <c r="L38" s="138" t="s">
        <v>148</v>
      </c>
      <c r="M38" s="113" t="s">
        <v>149</v>
      </c>
      <c r="N38" s="81"/>
      <c r="O38" s="81"/>
      <c r="P38" s="67"/>
    </row>
    <row r="39" spans="1:17" s="72" customFormat="1" ht="21.75" customHeight="1" x14ac:dyDescent="0.25">
      <c r="A39" s="119">
        <f>+A38</f>
        <v>43522</v>
      </c>
      <c r="B39" s="136"/>
      <c r="C39" s="113" t="s">
        <v>112</v>
      </c>
      <c r="D39" s="113" t="s">
        <v>113</v>
      </c>
      <c r="E39" s="137" t="s">
        <v>150</v>
      </c>
      <c r="F39" s="137"/>
      <c r="G39" s="115">
        <v>1</v>
      </c>
      <c r="H39" s="116">
        <v>2</v>
      </c>
      <c r="I39" s="116"/>
      <c r="J39" s="117"/>
      <c r="K39" s="138" t="s">
        <v>148</v>
      </c>
      <c r="L39" s="138" t="s">
        <v>151</v>
      </c>
      <c r="M39" s="113" t="s">
        <v>152</v>
      </c>
      <c r="N39" s="81"/>
      <c r="O39" s="81"/>
      <c r="P39" s="67"/>
    </row>
    <row r="40" spans="1:17" s="72" customFormat="1" ht="21.75" customHeight="1" x14ac:dyDescent="0.25">
      <c r="A40" s="119">
        <f>+A39</f>
        <v>43522</v>
      </c>
      <c r="B40" s="136"/>
      <c r="C40" s="113" t="s">
        <v>153</v>
      </c>
      <c r="D40" s="113" t="s">
        <v>154</v>
      </c>
      <c r="E40" s="139" t="s">
        <v>155</v>
      </c>
      <c r="F40" s="139"/>
      <c r="G40" s="115">
        <v>1</v>
      </c>
      <c r="H40" s="116">
        <v>2</v>
      </c>
      <c r="I40" s="116"/>
      <c r="J40" s="117"/>
      <c r="K40" s="138" t="s">
        <v>151</v>
      </c>
      <c r="L40" s="138" t="s">
        <v>156</v>
      </c>
      <c r="M40" s="113" t="s">
        <v>157</v>
      </c>
      <c r="N40" s="94" t="s">
        <v>65</v>
      </c>
      <c r="O40" s="98">
        <v>43515</v>
      </c>
      <c r="P40" s="98">
        <f>O40+28</f>
        <v>43543</v>
      </c>
      <c r="Q40" s="133" t="s">
        <v>158</v>
      </c>
    </row>
    <row r="41" spans="1:17" s="72" customFormat="1" ht="21.75" customHeight="1" x14ac:dyDescent="0.25">
      <c r="A41" s="119">
        <f>+A40</f>
        <v>43522</v>
      </c>
      <c r="B41" s="136"/>
      <c r="C41" s="113" t="s">
        <v>124</v>
      </c>
      <c r="D41" s="113" t="s">
        <v>125</v>
      </c>
      <c r="E41" s="137" t="s">
        <v>144</v>
      </c>
      <c r="F41" s="137"/>
      <c r="G41" s="115">
        <v>1.66</v>
      </c>
      <c r="H41" s="116">
        <v>2</v>
      </c>
      <c r="I41" s="116"/>
      <c r="J41" s="117"/>
      <c r="K41" s="138" t="s">
        <v>126</v>
      </c>
      <c r="L41" s="138" t="s">
        <v>127</v>
      </c>
      <c r="M41" s="113" t="s">
        <v>128</v>
      </c>
      <c r="N41" s="81"/>
      <c r="O41" s="81"/>
      <c r="P41" s="67"/>
    </row>
    <row r="42" spans="1:17" s="72" customFormat="1" ht="21.75" customHeight="1" x14ac:dyDescent="0.25">
      <c r="A42" s="119">
        <f>+A41</f>
        <v>43522</v>
      </c>
      <c r="B42" s="136"/>
      <c r="C42" s="113" t="s">
        <v>159</v>
      </c>
      <c r="D42" s="113" t="s">
        <v>125</v>
      </c>
      <c r="E42" s="137" t="s">
        <v>144</v>
      </c>
      <c r="F42" s="137"/>
      <c r="G42" s="115">
        <v>1.5</v>
      </c>
      <c r="H42" s="116">
        <v>2</v>
      </c>
      <c r="I42" s="116"/>
      <c r="J42" s="117"/>
      <c r="K42" s="138" t="s">
        <v>127</v>
      </c>
      <c r="L42" s="138" t="s">
        <v>160</v>
      </c>
      <c r="M42" s="113" t="s">
        <v>128</v>
      </c>
      <c r="N42" s="81"/>
      <c r="O42" s="81"/>
      <c r="P42" s="67"/>
    </row>
    <row r="43" spans="1:17" s="72" customFormat="1" ht="21.75" customHeight="1" x14ac:dyDescent="0.25">
      <c r="A43" s="119">
        <f>A42</f>
        <v>43522</v>
      </c>
      <c r="B43" s="136"/>
      <c r="C43" s="113" t="s">
        <v>129</v>
      </c>
      <c r="D43" s="113" t="s">
        <v>125</v>
      </c>
      <c r="E43" s="137" t="s">
        <v>144</v>
      </c>
      <c r="F43" s="137"/>
      <c r="G43" s="115">
        <v>1</v>
      </c>
      <c r="H43" s="116">
        <v>2</v>
      </c>
      <c r="I43" s="116"/>
      <c r="J43" s="117"/>
      <c r="K43" s="138" t="s">
        <v>160</v>
      </c>
      <c r="L43" s="138" t="s">
        <v>161</v>
      </c>
      <c r="M43" s="113" t="s">
        <v>131</v>
      </c>
      <c r="N43" s="81"/>
      <c r="O43" s="81"/>
      <c r="P43" s="67"/>
    </row>
    <row r="44" spans="1:17" s="72" customFormat="1" ht="21.75" customHeight="1" x14ac:dyDescent="0.25">
      <c r="A44" s="119">
        <f>+A43</f>
        <v>43522</v>
      </c>
      <c r="B44" s="136"/>
      <c r="C44" s="113" t="s">
        <v>162</v>
      </c>
      <c r="D44" s="113" t="s">
        <v>163</v>
      </c>
      <c r="E44" s="139" t="s">
        <v>164</v>
      </c>
      <c r="F44" s="139"/>
      <c r="G44" s="115">
        <v>0.75</v>
      </c>
      <c r="H44" s="116">
        <v>2</v>
      </c>
      <c r="I44" s="116"/>
      <c r="J44" s="117"/>
      <c r="K44" s="138" t="s">
        <v>161</v>
      </c>
      <c r="L44" s="138" t="s">
        <v>165</v>
      </c>
      <c r="M44" s="113" t="s">
        <v>131</v>
      </c>
      <c r="N44" s="94" t="s">
        <v>65</v>
      </c>
      <c r="O44" s="98">
        <v>43515</v>
      </c>
      <c r="P44" s="98">
        <f>O44+28</f>
        <v>43543</v>
      </c>
      <c r="Q44" s="133" t="s">
        <v>158</v>
      </c>
    </row>
    <row r="45" spans="1:17" s="72" customFormat="1" ht="21.75" customHeight="1" x14ac:dyDescent="0.25">
      <c r="A45" s="82">
        <f>A20+1</f>
        <v>43523</v>
      </c>
      <c r="B45" s="83"/>
      <c r="C45" s="84" t="s">
        <v>166</v>
      </c>
      <c r="D45" s="84" t="s">
        <v>167</v>
      </c>
      <c r="E45" s="84" t="s">
        <v>22</v>
      </c>
      <c r="F45" s="84"/>
      <c r="G45" s="85">
        <v>2</v>
      </c>
      <c r="H45" s="86">
        <v>2</v>
      </c>
      <c r="I45" s="86" t="s">
        <v>48</v>
      </c>
      <c r="J45" s="87"/>
      <c r="K45" s="140" t="s">
        <v>28</v>
      </c>
      <c r="L45" s="140" t="s">
        <v>109</v>
      </c>
      <c r="M45" s="84" t="s">
        <v>168</v>
      </c>
      <c r="N45" s="81"/>
      <c r="O45" s="81"/>
      <c r="P45" s="67"/>
    </row>
    <row r="46" spans="1:17" s="91" customFormat="1" ht="23.25" customHeight="1" x14ac:dyDescent="0.25">
      <c r="A46" s="105">
        <f>A45</f>
        <v>43523</v>
      </c>
      <c r="B46" s="106"/>
      <c r="C46" s="84" t="s">
        <v>169</v>
      </c>
      <c r="D46" s="84" t="s">
        <v>170</v>
      </c>
      <c r="E46" s="93" t="s">
        <v>171</v>
      </c>
      <c r="F46" s="93"/>
      <c r="G46" s="85">
        <v>1.1599999999999999</v>
      </c>
      <c r="H46" s="86">
        <v>2</v>
      </c>
      <c r="I46" s="86" t="s">
        <v>48</v>
      </c>
      <c r="J46" s="87"/>
      <c r="K46" s="84" t="s">
        <v>172</v>
      </c>
      <c r="L46" s="84" t="s">
        <v>173</v>
      </c>
      <c r="M46" s="84" t="s">
        <v>174</v>
      </c>
      <c r="N46" s="94" t="s">
        <v>65</v>
      </c>
      <c r="O46" s="98">
        <v>43516</v>
      </c>
      <c r="P46" s="98">
        <f>O46+14</f>
        <v>43530</v>
      </c>
      <c r="Q46" s="98">
        <f>P46+14</f>
        <v>43544</v>
      </c>
    </row>
    <row r="47" spans="1:17" s="92" customFormat="1" ht="22.5" x14ac:dyDescent="0.25">
      <c r="A47" s="141">
        <f>A46</f>
        <v>43523</v>
      </c>
      <c r="B47" s="142"/>
      <c r="C47" s="84" t="s">
        <v>175</v>
      </c>
      <c r="D47" s="84" t="s">
        <v>176</v>
      </c>
      <c r="E47" s="93" t="s">
        <v>171</v>
      </c>
      <c r="F47" s="93"/>
      <c r="G47" s="85">
        <v>0.5</v>
      </c>
      <c r="H47" s="86">
        <v>2</v>
      </c>
      <c r="I47" s="86" t="s">
        <v>48</v>
      </c>
      <c r="J47" s="87"/>
      <c r="K47" s="84" t="s">
        <v>173</v>
      </c>
      <c r="L47" s="84" t="s">
        <v>177</v>
      </c>
      <c r="M47" s="84" t="s">
        <v>178</v>
      </c>
      <c r="N47" s="94" t="s">
        <v>65</v>
      </c>
      <c r="O47" s="98">
        <f>+O46</f>
        <v>43516</v>
      </c>
      <c r="P47" s="98">
        <f>O47+14</f>
        <v>43530</v>
      </c>
      <c r="Q47" s="98">
        <f>P47+14</f>
        <v>43544</v>
      </c>
    </row>
    <row r="48" spans="1:17" s="91" customFormat="1" ht="21.75" customHeight="1" x14ac:dyDescent="0.25">
      <c r="A48" s="105">
        <f>A47</f>
        <v>43523</v>
      </c>
      <c r="B48" s="106"/>
      <c r="C48" s="101" t="s">
        <v>179</v>
      </c>
      <c r="D48" s="84" t="s">
        <v>180</v>
      </c>
      <c r="E48" s="84" t="s">
        <v>22</v>
      </c>
      <c r="F48" s="84"/>
      <c r="G48" s="85">
        <v>0.5</v>
      </c>
      <c r="H48" s="86">
        <v>2</v>
      </c>
      <c r="I48" s="86" t="s">
        <v>48</v>
      </c>
      <c r="J48" s="87"/>
      <c r="K48" s="143" t="s">
        <v>181</v>
      </c>
      <c r="L48" s="143" t="s">
        <v>182</v>
      </c>
      <c r="M48" s="84" t="s">
        <v>183</v>
      </c>
      <c r="N48" s="94"/>
      <c r="O48" s="94"/>
      <c r="P48" s="94"/>
      <c r="Q48" s="94"/>
    </row>
    <row r="49" spans="1:17" s="92" customFormat="1" ht="22.5" customHeight="1" x14ac:dyDescent="0.25">
      <c r="A49" s="144">
        <f>A48</f>
        <v>43523</v>
      </c>
      <c r="B49" s="106"/>
      <c r="C49" s="84" t="s">
        <v>184</v>
      </c>
      <c r="D49" s="84" t="s">
        <v>185</v>
      </c>
      <c r="E49" s="84" t="s">
        <v>22</v>
      </c>
      <c r="F49" s="84"/>
      <c r="G49" s="85">
        <v>2.95</v>
      </c>
      <c r="H49" s="86">
        <v>2</v>
      </c>
      <c r="I49" s="86" t="s">
        <v>48</v>
      </c>
      <c r="J49" s="87"/>
      <c r="K49" s="145" t="s">
        <v>186</v>
      </c>
      <c r="L49" s="145" t="s">
        <v>187</v>
      </c>
      <c r="M49" s="84" t="s">
        <v>188</v>
      </c>
      <c r="N49" s="94"/>
      <c r="O49" s="94"/>
      <c r="P49" s="94"/>
      <c r="Q49" s="94"/>
    </row>
    <row r="50" spans="1:17" s="92" customFormat="1" ht="21.75" customHeight="1" x14ac:dyDescent="0.25">
      <c r="A50" s="146">
        <f>A49</f>
        <v>43523</v>
      </c>
      <c r="B50" s="83"/>
      <c r="C50" s="84" t="s">
        <v>189</v>
      </c>
      <c r="D50" s="84" t="s">
        <v>185</v>
      </c>
      <c r="E50" s="84" t="s">
        <v>190</v>
      </c>
      <c r="F50" s="84"/>
      <c r="G50" s="85">
        <v>2</v>
      </c>
      <c r="H50" s="86">
        <v>2</v>
      </c>
      <c r="I50" s="86" t="s">
        <v>48</v>
      </c>
      <c r="J50" s="87"/>
      <c r="K50" s="145" t="s">
        <v>191</v>
      </c>
      <c r="L50" s="145" t="s">
        <v>192</v>
      </c>
      <c r="M50" s="84" t="s">
        <v>193</v>
      </c>
      <c r="N50" s="94"/>
      <c r="O50" s="94"/>
      <c r="P50" s="94"/>
      <c r="Q50" s="94"/>
    </row>
    <row r="51" spans="1:17" s="92" customFormat="1" ht="33" customHeight="1" x14ac:dyDescent="0.25">
      <c r="A51" s="147">
        <f>A49+1</f>
        <v>43524</v>
      </c>
      <c r="B51" s="136"/>
      <c r="C51" s="113" t="s">
        <v>194</v>
      </c>
      <c r="D51" s="113" t="s">
        <v>195</v>
      </c>
      <c r="E51" s="113" t="s">
        <v>23</v>
      </c>
      <c r="F51" s="113"/>
      <c r="G51" s="115">
        <v>0.66</v>
      </c>
      <c r="H51" s="116">
        <v>2</v>
      </c>
      <c r="I51" s="116" t="s">
        <v>196</v>
      </c>
      <c r="J51" s="117"/>
      <c r="K51" s="148" t="s">
        <v>145</v>
      </c>
      <c r="L51" s="148" t="s">
        <v>177</v>
      </c>
      <c r="M51" s="113" t="s">
        <v>197</v>
      </c>
      <c r="N51" s="94"/>
      <c r="O51" s="94"/>
      <c r="P51" s="94"/>
      <c r="Q51" s="94"/>
    </row>
    <row r="52" spans="1:17" s="91" customFormat="1" ht="22.5" x14ac:dyDescent="0.25">
      <c r="A52" s="119">
        <f>A51</f>
        <v>43524</v>
      </c>
      <c r="B52" s="136"/>
      <c r="C52" s="113" t="s">
        <v>198</v>
      </c>
      <c r="D52" s="113" t="s">
        <v>199</v>
      </c>
      <c r="E52" s="137" t="s">
        <v>200</v>
      </c>
      <c r="F52" s="137"/>
      <c r="G52" s="115">
        <v>1.24</v>
      </c>
      <c r="H52" s="116">
        <v>2</v>
      </c>
      <c r="I52" s="116" t="s">
        <v>196</v>
      </c>
      <c r="J52" s="117"/>
      <c r="K52" s="149" t="s">
        <v>201</v>
      </c>
      <c r="L52" s="149" t="s">
        <v>202</v>
      </c>
      <c r="M52" s="113" t="s">
        <v>203</v>
      </c>
      <c r="N52" s="102" t="s">
        <v>82</v>
      </c>
      <c r="O52" s="103">
        <v>43517</v>
      </c>
      <c r="P52" s="103">
        <f>O52+14</f>
        <v>43531</v>
      </c>
      <c r="Q52" s="103">
        <f>P52+14</f>
        <v>43545</v>
      </c>
    </row>
    <row r="53" spans="1:17" s="91" customFormat="1" ht="23.25" customHeight="1" x14ac:dyDescent="0.25">
      <c r="A53" s="119">
        <f t="shared" ref="A53:A55" si="3">A52</f>
        <v>43524</v>
      </c>
      <c r="B53" s="136"/>
      <c r="C53" s="113" t="s">
        <v>204</v>
      </c>
      <c r="D53" s="113" t="s">
        <v>199</v>
      </c>
      <c r="E53" s="137" t="s">
        <v>200</v>
      </c>
      <c r="F53" s="137"/>
      <c r="G53" s="115">
        <v>0.24</v>
      </c>
      <c r="H53" s="116">
        <v>2</v>
      </c>
      <c r="I53" s="116" t="s">
        <v>196</v>
      </c>
      <c r="J53" s="117"/>
      <c r="K53" s="149" t="s">
        <v>205</v>
      </c>
      <c r="L53" s="149" t="s">
        <v>206</v>
      </c>
      <c r="M53" s="113" t="s">
        <v>203</v>
      </c>
      <c r="N53" s="104"/>
      <c r="O53" s="81"/>
      <c r="P53" s="81"/>
      <c r="Q53" s="81"/>
    </row>
    <row r="54" spans="1:17" s="91" customFormat="1" ht="23.25" customHeight="1" x14ac:dyDescent="0.25">
      <c r="A54" s="119">
        <f t="shared" si="3"/>
        <v>43524</v>
      </c>
      <c r="B54" s="136"/>
      <c r="C54" s="113" t="s">
        <v>207</v>
      </c>
      <c r="D54" s="113" t="s">
        <v>208</v>
      </c>
      <c r="E54" s="114" t="s">
        <v>209</v>
      </c>
      <c r="F54" s="114"/>
      <c r="G54" s="115">
        <v>0.75</v>
      </c>
      <c r="H54" s="116">
        <v>2</v>
      </c>
      <c r="I54" s="116" t="s">
        <v>196</v>
      </c>
      <c r="J54" s="117"/>
      <c r="K54" s="150" t="s">
        <v>177</v>
      </c>
      <c r="L54" s="150" t="s">
        <v>210</v>
      </c>
      <c r="M54" s="113" t="s">
        <v>211</v>
      </c>
      <c r="N54" s="102" t="s">
        <v>82</v>
      </c>
      <c r="O54" s="103">
        <v>43524</v>
      </c>
      <c r="P54" s="103">
        <f>O54+14</f>
        <v>43538</v>
      </c>
      <c r="Q54" s="103">
        <f>P54+14</f>
        <v>43552</v>
      </c>
    </row>
    <row r="55" spans="1:17" s="91" customFormat="1" ht="23.25" thickBot="1" x14ac:dyDescent="0.3">
      <c r="A55" s="126">
        <f t="shared" si="3"/>
        <v>43524</v>
      </c>
      <c r="B55" s="151"/>
      <c r="C55" s="128" t="s">
        <v>212</v>
      </c>
      <c r="D55" s="128" t="s">
        <v>213</v>
      </c>
      <c r="E55" s="128" t="s">
        <v>23</v>
      </c>
      <c r="F55" s="128"/>
      <c r="G55" s="130">
        <v>0.75</v>
      </c>
      <c r="H55" s="131">
        <v>2</v>
      </c>
      <c r="I55" s="131" t="s">
        <v>196</v>
      </c>
      <c r="J55" s="117"/>
      <c r="K55" s="152" t="s">
        <v>214</v>
      </c>
      <c r="L55" s="152" t="s">
        <v>215</v>
      </c>
      <c r="M55" s="128" t="s">
        <v>119</v>
      </c>
      <c r="N55" s="102"/>
      <c r="O55" s="102"/>
      <c r="P55" s="102"/>
      <c r="Q55" s="102"/>
    </row>
    <row r="56" spans="1:17" s="91" customFormat="1" ht="17.25" customHeight="1" thickBot="1" x14ac:dyDescent="0.3">
      <c r="A56" s="4"/>
      <c r="B56" s="4"/>
      <c r="C56" s="3"/>
      <c r="D56" s="18"/>
      <c r="E56" s="4"/>
      <c r="F56" s="4"/>
      <c r="G56" s="4"/>
      <c r="H56" s="226" t="s">
        <v>141</v>
      </c>
      <c r="I56" s="227"/>
      <c r="J56" s="134">
        <f>SUM(J37:J55)</f>
        <v>0</v>
      </c>
      <c r="K56" s="4"/>
      <c r="L56" s="104"/>
      <c r="M56" s="81"/>
      <c r="N56" s="104"/>
      <c r="O56" s="81"/>
      <c r="P56" s="81"/>
      <c r="Q56" s="81"/>
    </row>
    <row r="60" spans="1:17" s="68" customFormat="1" ht="13.5" customHeight="1" x14ac:dyDescent="0.25">
      <c r="A60" s="4"/>
      <c r="B60" s="4"/>
      <c r="C60" s="3"/>
      <c r="D60" s="18"/>
      <c r="E60" s="4"/>
      <c r="F60" s="4"/>
      <c r="G60" s="5" t="s">
        <v>0</v>
      </c>
      <c r="H60" s="4"/>
      <c r="I60" s="2"/>
      <c r="J60" s="195" t="str">
        <f>J30</f>
        <v>BARRIERE Margot</v>
      </c>
      <c r="K60" s="195"/>
      <c r="L60" s="195" t="s">
        <v>35</v>
      </c>
      <c r="M60" s="195"/>
      <c r="N60" s="66"/>
      <c r="O60" s="13"/>
      <c r="P60" s="67"/>
    </row>
    <row r="61" spans="1:17" s="68" customFormat="1" ht="13.5" customHeight="1" x14ac:dyDescent="0.25">
      <c r="A61" s="4"/>
      <c r="B61" s="4"/>
      <c r="C61" s="3"/>
      <c r="D61" s="70"/>
      <c r="E61" s="4"/>
      <c r="F61" s="4"/>
      <c r="G61" s="5" t="s">
        <v>36</v>
      </c>
      <c r="H61" s="4"/>
      <c r="I61" s="12"/>
      <c r="J61" s="212">
        <f>J31</f>
        <v>86.77</v>
      </c>
      <c r="K61" s="212"/>
      <c r="L61" s="194">
        <f>L31</f>
        <v>42268</v>
      </c>
      <c r="M61" s="194"/>
      <c r="N61" s="66"/>
      <c r="O61" s="13"/>
      <c r="P61" s="67"/>
    </row>
    <row r="62" spans="1:17" s="68" customFormat="1" x14ac:dyDescent="0.25">
      <c r="A62" s="4"/>
      <c r="B62" s="4" t="s">
        <v>4</v>
      </c>
      <c r="C62" s="69">
        <f>C32</f>
        <v>43525</v>
      </c>
      <c r="D62" s="70"/>
      <c r="E62" s="4"/>
      <c r="F62" s="4"/>
      <c r="G62" s="5" t="s">
        <v>37</v>
      </c>
      <c r="H62" s="4"/>
      <c r="I62" s="12"/>
      <c r="J62" s="212">
        <f>J61/4.333</f>
        <v>20.02538656819755</v>
      </c>
      <c r="K62" s="212"/>
      <c r="L62" s="66"/>
      <c r="M62" s="66"/>
      <c r="N62" s="66"/>
      <c r="O62" s="13"/>
      <c r="P62" s="67"/>
    </row>
    <row r="63" spans="1:17" s="68" customFormat="1" x14ac:dyDescent="0.25">
      <c r="A63" s="4"/>
      <c r="B63" s="4"/>
      <c r="C63" s="3"/>
      <c r="D63" s="18"/>
      <c r="E63" s="4"/>
      <c r="F63" s="4"/>
      <c r="G63" s="4" t="s">
        <v>6</v>
      </c>
      <c r="H63" s="4"/>
      <c r="I63" s="18"/>
      <c r="J63" s="4"/>
      <c r="K63" s="4"/>
      <c r="L63" s="66"/>
      <c r="M63" s="13"/>
      <c r="N63" s="13"/>
      <c r="O63" s="13"/>
      <c r="P63" s="67"/>
    </row>
    <row r="64" spans="1:17" s="68" customFormat="1" ht="13.5" thickBot="1" x14ac:dyDescent="0.3">
      <c r="A64" s="213" t="s">
        <v>38</v>
      </c>
      <c r="B64" s="213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13"/>
      <c r="O64" s="13"/>
      <c r="P64" s="67"/>
    </row>
    <row r="65" spans="1:18" s="72" customFormat="1" ht="12.75" customHeight="1" x14ac:dyDescent="0.25">
      <c r="A65" s="190" t="str">
        <f>"Jour et date                                  SEMAINE " &amp;WEEKNUM(A75)</f>
        <v>Jour et date                                  SEMAINE 9</v>
      </c>
      <c r="B65" s="224" t="s">
        <v>9</v>
      </c>
      <c r="C65" s="220" t="s">
        <v>10</v>
      </c>
      <c r="D65" s="220" t="s">
        <v>39</v>
      </c>
      <c r="E65" s="220" t="s">
        <v>40</v>
      </c>
      <c r="F65" s="188"/>
      <c r="G65" s="200" t="s">
        <v>13</v>
      </c>
      <c r="H65" s="214" t="s">
        <v>41</v>
      </c>
      <c r="I65" s="215"/>
      <c r="J65" s="200" t="s">
        <v>15</v>
      </c>
      <c r="K65" s="218" t="s">
        <v>42</v>
      </c>
      <c r="L65" s="218" t="s">
        <v>43</v>
      </c>
      <c r="M65" s="220" t="s">
        <v>44</v>
      </c>
      <c r="N65" s="71"/>
      <c r="O65" s="71"/>
      <c r="P65" s="67"/>
    </row>
    <row r="66" spans="1:18" s="72" customFormat="1" ht="13.5" thickBot="1" x14ac:dyDescent="0.3">
      <c r="A66" s="191"/>
      <c r="B66" s="225"/>
      <c r="C66" s="221"/>
      <c r="D66" s="221"/>
      <c r="E66" s="221"/>
      <c r="F66" s="189"/>
      <c r="G66" s="201"/>
      <c r="H66" s="216"/>
      <c r="I66" s="217"/>
      <c r="J66" s="201"/>
      <c r="K66" s="219"/>
      <c r="L66" s="219"/>
      <c r="M66" s="221"/>
      <c r="N66" s="71"/>
      <c r="O66" s="71"/>
      <c r="P66" s="67"/>
    </row>
    <row r="67" spans="1:18" s="91" customFormat="1" ht="23.25" customHeight="1" x14ac:dyDescent="0.25">
      <c r="A67" s="153">
        <f>A55</f>
        <v>43524</v>
      </c>
      <c r="B67" s="154"/>
      <c r="C67" s="113" t="s">
        <v>216</v>
      </c>
      <c r="D67" s="113" t="s">
        <v>217</v>
      </c>
      <c r="E67" s="137" t="s">
        <v>218</v>
      </c>
      <c r="F67" s="137"/>
      <c r="G67" s="115">
        <v>0.75</v>
      </c>
      <c r="H67" s="116">
        <v>2</v>
      </c>
      <c r="I67" s="116" t="s">
        <v>219</v>
      </c>
      <c r="J67" s="117"/>
      <c r="K67" s="149" t="s">
        <v>220</v>
      </c>
      <c r="L67" s="149" t="s">
        <v>221</v>
      </c>
      <c r="M67" s="113" t="s">
        <v>222</v>
      </c>
      <c r="N67" s="102" t="s">
        <v>82</v>
      </c>
      <c r="O67" s="103">
        <v>43517</v>
      </c>
      <c r="P67" s="103">
        <f>O67+14</f>
        <v>43531</v>
      </c>
      <c r="Q67" s="103">
        <f>P67+14</f>
        <v>43545</v>
      </c>
    </row>
    <row r="68" spans="1:18" s="91" customFormat="1" ht="21" customHeight="1" x14ac:dyDescent="0.25">
      <c r="A68" s="153">
        <f t="shared" ref="A68:A73" si="4">A67</f>
        <v>43524</v>
      </c>
      <c r="B68" s="154"/>
      <c r="C68" s="113" t="s">
        <v>223</v>
      </c>
      <c r="D68" s="113" t="s">
        <v>224</v>
      </c>
      <c r="E68" s="137" t="s">
        <v>218</v>
      </c>
      <c r="F68" s="137"/>
      <c r="G68" s="115">
        <v>0.75</v>
      </c>
      <c r="H68" s="116">
        <v>2</v>
      </c>
      <c r="I68" s="116" t="s">
        <v>219</v>
      </c>
      <c r="J68" s="117"/>
      <c r="K68" s="149" t="s">
        <v>221</v>
      </c>
      <c r="L68" s="149" t="s">
        <v>225</v>
      </c>
      <c r="M68" s="113" t="s">
        <v>222</v>
      </c>
      <c r="N68" s="104"/>
      <c r="O68" s="81"/>
      <c r="P68" s="81"/>
      <c r="Q68" s="81"/>
    </row>
    <row r="69" spans="1:18" s="91" customFormat="1" ht="21.75" customHeight="1" x14ac:dyDescent="0.25">
      <c r="A69" s="29">
        <f t="shared" si="4"/>
        <v>43524</v>
      </c>
      <c r="B69" s="154"/>
      <c r="C69" s="113" t="s">
        <v>226</v>
      </c>
      <c r="D69" s="113" t="s">
        <v>227</v>
      </c>
      <c r="E69" s="114" t="s">
        <v>209</v>
      </c>
      <c r="F69" s="114"/>
      <c r="G69" s="115">
        <v>0.5</v>
      </c>
      <c r="H69" s="116">
        <v>2</v>
      </c>
      <c r="I69" s="116" t="s">
        <v>219</v>
      </c>
      <c r="J69" s="117"/>
      <c r="K69" s="150" t="s">
        <v>228</v>
      </c>
      <c r="L69" s="150" t="s">
        <v>229</v>
      </c>
      <c r="M69" s="113" t="s">
        <v>230</v>
      </c>
      <c r="N69" s="102" t="s">
        <v>82</v>
      </c>
      <c r="O69" s="103">
        <v>43524</v>
      </c>
      <c r="P69" s="103">
        <f>O69+14</f>
        <v>43538</v>
      </c>
      <c r="Q69" s="103">
        <f>P69+14</f>
        <v>43552</v>
      </c>
    </row>
    <row r="70" spans="1:18" s="91" customFormat="1" ht="21" customHeight="1" x14ac:dyDescent="0.25">
      <c r="A70" s="29">
        <f t="shared" si="4"/>
        <v>43524</v>
      </c>
      <c r="B70" s="154"/>
      <c r="C70" s="113" t="s">
        <v>231</v>
      </c>
      <c r="D70" s="113" t="s">
        <v>232</v>
      </c>
      <c r="E70" s="113" t="s">
        <v>23</v>
      </c>
      <c r="F70" s="113"/>
      <c r="G70" s="115">
        <v>0.5</v>
      </c>
      <c r="H70" s="116">
        <v>2</v>
      </c>
      <c r="I70" s="116" t="s">
        <v>219</v>
      </c>
      <c r="J70" s="117"/>
      <c r="K70" s="148" t="s">
        <v>233</v>
      </c>
      <c r="L70" s="148" t="s">
        <v>234</v>
      </c>
      <c r="M70" s="113" t="s">
        <v>235</v>
      </c>
      <c r="N70" s="104"/>
      <c r="O70" s="81"/>
      <c r="P70" s="81"/>
      <c r="Q70" s="81"/>
    </row>
    <row r="71" spans="1:18" s="91" customFormat="1" ht="21.75" customHeight="1" x14ac:dyDescent="0.25">
      <c r="A71" s="29">
        <f t="shared" si="4"/>
        <v>43524</v>
      </c>
      <c r="B71" s="154"/>
      <c r="C71" s="113" t="s">
        <v>236</v>
      </c>
      <c r="D71" s="113" t="s">
        <v>237</v>
      </c>
      <c r="E71" s="113" t="s">
        <v>23</v>
      </c>
      <c r="F71" s="113"/>
      <c r="G71" s="115">
        <v>1</v>
      </c>
      <c r="H71" s="116">
        <v>2</v>
      </c>
      <c r="I71" s="116" t="s">
        <v>219</v>
      </c>
      <c r="J71" s="117"/>
      <c r="K71" s="148" t="s">
        <v>238</v>
      </c>
      <c r="L71" s="149" t="s">
        <v>239</v>
      </c>
      <c r="M71" s="113" t="s">
        <v>240</v>
      </c>
      <c r="N71" s="102"/>
      <c r="O71" s="102"/>
      <c r="P71" s="102"/>
      <c r="Q71" s="102"/>
    </row>
    <row r="72" spans="1:18" s="91" customFormat="1" ht="21" customHeight="1" x14ac:dyDescent="0.25">
      <c r="A72" s="29">
        <f t="shared" si="4"/>
        <v>43524</v>
      </c>
      <c r="B72" s="154"/>
      <c r="C72" s="113" t="s">
        <v>241</v>
      </c>
      <c r="D72" s="113" t="s">
        <v>242</v>
      </c>
      <c r="E72" s="113" t="s">
        <v>23</v>
      </c>
      <c r="F72" s="113"/>
      <c r="G72" s="115">
        <v>1</v>
      </c>
      <c r="H72" s="116">
        <v>2</v>
      </c>
      <c r="I72" s="116" t="s">
        <v>219</v>
      </c>
      <c r="J72" s="117"/>
      <c r="K72" s="149" t="s">
        <v>243</v>
      </c>
      <c r="L72" s="149" t="s">
        <v>244</v>
      </c>
      <c r="M72" s="113" t="s">
        <v>240</v>
      </c>
      <c r="N72" s="104"/>
      <c r="O72" s="81"/>
      <c r="P72" s="81"/>
      <c r="Q72" s="81"/>
    </row>
    <row r="73" spans="1:18" s="91" customFormat="1" ht="21" customHeight="1" x14ac:dyDescent="0.25">
      <c r="A73" s="29">
        <f t="shared" si="4"/>
        <v>43524</v>
      </c>
      <c r="B73" s="154"/>
      <c r="C73" s="113" t="s">
        <v>245</v>
      </c>
      <c r="D73" s="113" t="s">
        <v>246</v>
      </c>
      <c r="E73" s="155" t="s">
        <v>247</v>
      </c>
      <c r="F73" s="155"/>
      <c r="G73" s="115">
        <v>1</v>
      </c>
      <c r="H73" s="116">
        <v>2</v>
      </c>
      <c r="I73" s="116" t="s">
        <v>219</v>
      </c>
      <c r="J73" s="117"/>
      <c r="K73" s="150" t="s">
        <v>248</v>
      </c>
      <c r="L73" s="150" t="s">
        <v>249</v>
      </c>
      <c r="M73" s="113" t="s">
        <v>250</v>
      </c>
      <c r="N73" s="102" t="s">
        <v>82</v>
      </c>
      <c r="O73" s="103">
        <f>+O69</f>
        <v>43524</v>
      </c>
      <c r="P73" s="103">
        <f>O73+14</f>
        <v>43538</v>
      </c>
      <c r="Q73" s="103">
        <f>P73+14</f>
        <v>43552</v>
      </c>
    </row>
    <row r="74" spans="1:18" s="91" customFormat="1" ht="21" customHeight="1" x14ac:dyDescent="0.25">
      <c r="A74" s="29">
        <f>+A73+1</f>
        <v>43525</v>
      </c>
      <c r="B74" s="154"/>
      <c r="C74" s="113" t="s">
        <v>251</v>
      </c>
      <c r="D74" s="113" t="s">
        <v>24</v>
      </c>
      <c r="E74" s="113"/>
      <c r="F74" s="113"/>
      <c r="G74" s="113"/>
      <c r="H74" s="113"/>
      <c r="I74" s="113"/>
      <c r="J74" s="113"/>
      <c r="K74" s="113"/>
      <c r="L74" s="113"/>
      <c r="M74" s="113"/>
      <c r="N74" s="102"/>
      <c r="O74" s="102"/>
      <c r="P74" s="102"/>
      <c r="Q74" s="102"/>
    </row>
    <row r="75" spans="1:18" s="72" customFormat="1" ht="21.75" customHeight="1" x14ac:dyDescent="0.25">
      <c r="A75" s="82">
        <f>A74+1</f>
        <v>43526</v>
      </c>
      <c r="B75" s="83"/>
      <c r="C75" s="84" t="s">
        <v>251</v>
      </c>
      <c r="D75" s="84" t="s">
        <v>252</v>
      </c>
      <c r="E75" s="84"/>
      <c r="F75" s="84"/>
      <c r="G75" s="84"/>
      <c r="H75" s="84"/>
      <c r="I75" s="84"/>
      <c r="J75" s="84"/>
      <c r="K75" s="84"/>
      <c r="L75" s="84"/>
      <c r="M75" s="84"/>
      <c r="N75" s="156"/>
      <c r="O75" s="156"/>
      <c r="P75" s="157"/>
      <c r="Q75" s="158"/>
      <c r="R75" s="158"/>
    </row>
    <row r="76" spans="1:18" s="91" customFormat="1" ht="21" customHeight="1" x14ac:dyDescent="0.25">
      <c r="A76" s="29">
        <f>A75+1</f>
        <v>43527</v>
      </c>
      <c r="B76" s="154"/>
      <c r="C76" s="113" t="s">
        <v>19</v>
      </c>
      <c r="D76" s="113" t="s">
        <v>253</v>
      </c>
      <c r="E76" s="113"/>
      <c r="F76" s="113"/>
      <c r="G76" s="113"/>
      <c r="H76" s="113"/>
      <c r="I76" s="113"/>
      <c r="J76" s="113"/>
      <c r="K76" s="113"/>
      <c r="L76" s="113"/>
      <c r="M76" s="113"/>
      <c r="N76" s="159"/>
      <c r="O76" s="160"/>
      <c r="P76" s="160"/>
      <c r="Q76" s="160"/>
    </row>
    <row r="77" spans="1:18" s="91" customFormat="1" ht="21.75" customHeight="1" thickBot="1" x14ac:dyDescent="0.3">
      <c r="A77" s="161"/>
      <c r="B77" s="162"/>
      <c r="C77" s="163"/>
      <c r="D77" s="164"/>
      <c r="E77" s="164"/>
      <c r="F77" s="164"/>
      <c r="G77" s="164"/>
      <c r="H77" s="164"/>
      <c r="I77" s="164"/>
      <c r="J77" s="164"/>
      <c r="K77" s="165"/>
      <c r="L77" s="165"/>
      <c r="M77" s="164"/>
      <c r="N77" s="166"/>
      <c r="O77" s="166"/>
      <c r="P77" s="166"/>
      <c r="Q77" s="166"/>
      <c r="R77" s="167"/>
    </row>
    <row r="78" spans="1:18" s="91" customFormat="1" ht="17.25" customHeight="1" thickBot="1" x14ac:dyDescent="0.3">
      <c r="A78" s="4"/>
      <c r="B78" s="4"/>
      <c r="C78" s="3"/>
      <c r="D78" s="18"/>
      <c r="E78" s="4"/>
      <c r="F78" s="4"/>
      <c r="G78" s="4"/>
      <c r="H78" s="222" t="s">
        <v>141</v>
      </c>
      <c r="I78" s="223"/>
      <c r="J78" s="134">
        <f>SUM(J67:J77)</f>
        <v>0</v>
      </c>
      <c r="K78" s="4"/>
      <c r="L78" s="104"/>
      <c r="M78" s="81"/>
      <c r="N78" s="104"/>
      <c r="O78" s="81"/>
      <c r="P78" s="81"/>
      <c r="Q78" s="81"/>
    </row>
    <row r="79" spans="1:18" s="91" customFormat="1" ht="17.25" customHeight="1" x14ac:dyDescent="0.25">
      <c r="A79" s="4"/>
      <c r="B79" s="4"/>
      <c r="C79" s="3"/>
      <c r="D79" s="18"/>
      <c r="E79" s="4"/>
      <c r="F79" s="4"/>
      <c r="G79" s="4"/>
      <c r="H79" s="4"/>
      <c r="I79" s="4"/>
      <c r="J79" s="135"/>
      <c r="K79" s="4"/>
      <c r="L79" s="104"/>
      <c r="M79" s="81"/>
      <c r="N79" s="104"/>
      <c r="O79" s="81"/>
      <c r="P79" s="81"/>
      <c r="Q79" s="81"/>
    </row>
    <row r="80" spans="1:18" s="91" customFormat="1" ht="17.25" customHeight="1" x14ac:dyDescent="0.25">
      <c r="A80" s="4"/>
      <c r="B80" s="4"/>
      <c r="C80" s="3"/>
      <c r="D80" s="18"/>
      <c r="E80" s="4"/>
      <c r="F80" s="4"/>
      <c r="G80" s="4"/>
      <c r="H80" s="4"/>
      <c r="I80" s="4"/>
      <c r="J80" s="135"/>
      <c r="K80" s="4"/>
      <c r="L80" s="104"/>
      <c r="M80" s="81"/>
      <c r="N80" s="104"/>
      <c r="O80" s="81"/>
      <c r="P80" s="81"/>
      <c r="Q80" s="81"/>
    </row>
    <row r="81" spans="1:17" s="91" customFormat="1" ht="17.25" customHeight="1" x14ac:dyDescent="0.25">
      <c r="A81" s="4"/>
      <c r="B81" s="4"/>
      <c r="C81" s="3"/>
      <c r="D81" s="18"/>
      <c r="E81" s="4"/>
      <c r="F81" s="4"/>
      <c r="G81" s="4"/>
      <c r="H81" s="4"/>
      <c r="I81" s="4"/>
      <c r="J81" s="135"/>
      <c r="K81" s="4"/>
      <c r="L81" s="104"/>
      <c r="M81" s="81"/>
      <c r="N81" s="104"/>
      <c r="O81" s="81"/>
      <c r="P81" s="81"/>
      <c r="Q81" s="81"/>
    </row>
    <row r="93" spans="1:17" x14ac:dyDescent="0.2">
      <c r="N93" s="186" t="s">
        <v>260</v>
      </c>
      <c r="O93" s="186" t="b">
        <f>OR(AND(F103="impaire",MOD(WEEKNUM(A103,21),2)=0),AND(F103="paire",MOD(WEEKNUM(A103,21),2)&lt;&gt;0))</f>
        <v>0</v>
      </c>
    </row>
    <row r="96" spans="1:17" s="68" customFormat="1" ht="13.5" customHeight="1" x14ac:dyDescent="0.25">
      <c r="A96" s="4"/>
      <c r="B96" s="4"/>
      <c r="C96" s="3"/>
      <c r="D96" s="18"/>
      <c r="E96" s="4"/>
      <c r="F96" s="4"/>
      <c r="G96" s="5" t="s">
        <v>0</v>
      </c>
      <c r="H96" s="4"/>
      <c r="I96" s="2"/>
      <c r="J96" s="195" t="s">
        <v>34</v>
      </c>
      <c r="K96" s="195"/>
      <c r="L96" s="195" t="s">
        <v>35</v>
      </c>
      <c r="M96" s="195"/>
      <c r="N96" s="66"/>
      <c r="O96" s="13"/>
      <c r="P96" s="67"/>
    </row>
    <row r="97" spans="1:17" s="68" customFormat="1" ht="13.5" customHeight="1" x14ac:dyDescent="0.25">
      <c r="A97" s="4"/>
      <c r="B97" s="4"/>
      <c r="C97" s="3"/>
      <c r="D97" s="18"/>
      <c r="E97" s="4"/>
      <c r="F97" s="4"/>
      <c r="G97" s="5" t="s">
        <v>36</v>
      </c>
      <c r="H97" s="4"/>
      <c r="I97" s="12"/>
      <c r="J97" s="212">
        <f>J61</f>
        <v>86.77</v>
      </c>
      <c r="K97" s="212"/>
      <c r="L97" s="194">
        <v>42268</v>
      </c>
      <c r="M97" s="194"/>
      <c r="N97" s="66"/>
      <c r="O97" s="13"/>
      <c r="P97" s="67"/>
    </row>
    <row r="98" spans="1:17" s="68" customFormat="1" ht="13.5" customHeight="1" x14ac:dyDescent="0.25">
      <c r="A98" s="4"/>
      <c r="B98" s="4" t="s">
        <v>4</v>
      </c>
      <c r="C98" s="69">
        <f>C62</f>
        <v>43525</v>
      </c>
      <c r="D98" s="70"/>
      <c r="E98" s="4"/>
      <c r="F98" s="4"/>
      <c r="G98" s="5" t="s">
        <v>37</v>
      </c>
      <c r="H98" s="4"/>
      <c r="I98" s="12"/>
      <c r="J98" s="212">
        <f>J97/4.333</f>
        <v>20.02538656819755</v>
      </c>
      <c r="K98" s="212"/>
      <c r="L98" s="66"/>
      <c r="M98" s="66"/>
      <c r="N98" s="66"/>
      <c r="O98" s="13"/>
      <c r="P98" s="67"/>
    </row>
    <row r="99" spans="1:17" s="68" customFormat="1" ht="13.5" customHeight="1" x14ac:dyDescent="0.25">
      <c r="A99" s="4"/>
      <c r="B99" s="4"/>
      <c r="C99" s="3"/>
      <c r="D99" s="18"/>
      <c r="E99" s="4"/>
      <c r="F99" s="4"/>
      <c r="G99" s="4" t="s">
        <v>6</v>
      </c>
      <c r="H99" s="4"/>
      <c r="I99" s="18"/>
      <c r="J99" s="4"/>
      <c r="K99" s="4"/>
      <c r="L99" s="66"/>
      <c r="M99" s="13"/>
      <c r="N99" s="13"/>
      <c r="O99" s="13"/>
      <c r="P99" s="67"/>
    </row>
    <row r="100" spans="1:17" s="68" customFormat="1" ht="13.5" customHeight="1" thickBot="1" x14ac:dyDescent="0.3">
      <c r="A100" s="213" t="s">
        <v>38</v>
      </c>
      <c r="B100" s="213"/>
      <c r="C100" s="213"/>
      <c r="D100" s="213"/>
      <c r="E100" s="213"/>
      <c r="F100" s="213"/>
      <c r="G100" s="213"/>
      <c r="H100" s="213"/>
      <c r="I100" s="213"/>
      <c r="J100" s="213"/>
      <c r="K100" s="213"/>
      <c r="L100" s="213"/>
      <c r="M100" s="213"/>
      <c r="N100" s="13"/>
      <c r="O100" s="13"/>
      <c r="P100" s="67"/>
    </row>
    <row r="101" spans="1:17" s="72" customFormat="1" ht="13.5" customHeight="1" x14ac:dyDescent="0.25">
      <c r="A101" s="190" t="str">
        <f>"Jour et date                                  SEMAINE " &amp;WEEKNUM(A103)</f>
        <v>Jour et date                                  SEMAINE 10</v>
      </c>
      <c r="B101" s="224" t="s">
        <v>9</v>
      </c>
      <c r="C101" s="220" t="s">
        <v>10</v>
      </c>
      <c r="D101" s="220" t="s">
        <v>39</v>
      </c>
      <c r="E101" s="220" t="s">
        <v>40</v>
      </c>
      <c r="F101" s="188" t="s">
        <v>258</v>
      </c>
      <c r="G101" s="200" t="s">
        <v>13</v>
      </c>
      <c r="H101" s="214" t="s">
        <v>41</v>
      </c>
      <c r="I101" s="215"/>
      <c r="J101" s="200" t="s">
        <v>15</v>
      </c>
      <c r="K101" s="218" t="s">
        <v>42</v>
      </c>
      <c r="L101" s="218" t="s">
        <v>43</v>
      </c>
      <c r="M101" s="220" t="s">
        <v>44</v>
      </c>
      <c r="N101" s="71"/>
      <c r="O101" s="71"/>
      <c r="P101" s="67"/>
    </row>
    <row r="102" spans="1:17" s="72" customFormat="1" ht="13.5" customHeight="1" thickBot="1" x14ac:dyDescent="0.3">
      <c r="A102" s="191"/>
      <c r="B102" s="225"/>
      <c r="C102" s="221"/>
      <c r="D102" s="221"/>
      <c r="E102" s="221"/>
      <c r="F102" s="189"/>
      <c r="G102" s="201"/>
      <c r="H102" s="216"/>
      <c r="I102" s="217"/>
      <c r="J102" s="201"/>
      <c r="K102" s="219"/>
      <c r="L102" s="219"/>
      <c r="M102" s="221"/>
      <c r="N102" s="71"/>
      <c r="O102" s="71"/>
      <c r="P102" s="67"/>
    </row>
    <row r="103" spans="1:17" s="72" customFormat="1" ht="23.25" customHeight="1" x14ac:dyDescent="0.25">
      <c r="A103" s="73">
        <f>A76+1</f>
        <v>43528</v>
      </c>
      <c r="B103" s="168" t="s">
        <v>254</v>
      </c>
      <c r="C103" s="75" t="s">
        <v>45</v>
      </c>
      <c r="D103" s="76" t="s">
        <v>46</v>
      </c>
      <c r="E103" s="76" t="s">
        <v>47</v>
      </c>
      <c r="F103" s="76"/>
      <c r="G103" s="77">
        <v>1.26</v>
      </c>
      <c r="H103" s="78">
        <v>2</v>
      </c>
      <c r="I103" s="78" t="s">
        <v>48</v>
      </c>
      <c r="J103" s="77">
        <f t="shared" ref="J103:J122" si="5">IF(OR(AND(F103="impaire",MOD(WEEKNUM(A103,21),2)&lt;&gt;0),AND(F103="paire",MOD(WEEKNUM(A103,21),2)=0),F103=""),G103/H103,"")</f>
        <v>0.63</v>
      </c>
      <c r="K103" s="80" t="s">
        <v>28</v>
      </c>
      <c r="L103" s="80" t="s">
        <v>49</v>
      </c>
      <c r="M103" s="76" t="s">
        <v>50</v>
      </c>
      <c r="N103" s="81"/>
      <c r="O103" s="81"/>
      <c r="P103" s="67"/>
    </row>
    <row r="104" spans="1:17" s="72" customFormat="1" ht="21.75" customHeight="1" x14ac:dyDescent="0.25">
      <c r="A104" s="82">
        <f>A103</f>
        <v>43528</v>
      </c>
      <c r="B104" s="169" t="s">
        <v>254</v>
      </c>
      <c r="C104" s="84" t="s">
        <v>51</v>
      </c>
      <c r="D104" s="84" t="s">
        <v>52</v>
      </c>
      <c r="E104" s="84" t="s">
        <v>47</v>
      </c>
      <c r="F104" s="84"/>
      <c r="G104" s="85">
        <v>3</v>
      </c>
      <c r="H104" s="86">
        <v>2</v>
      </c>
      <c r="I104" s="86" t="s">
        <v>48</v>
      </c>
      <c r="J104" s="85">
        <f t="shared" si="5"/>
        <v>1.5</v>
      </c>
      <c r="K104" s="88" t="s">
        <v>49</v>
      </c>
      <c r="L104" s="88" t="s">
        <v>53</v>
      </c>
      <c r="M104" s="84" t="s">
        <v>54</v>
      </c>
      <c r="N104" s="81"/>
      <c r="O104" s="81"/>
      <c r="P104" s="67"/>
    </row>
    <row r="105" spans="1:17" s="91" customFormat="1" ht="23.25" customHeight="1" x14ac:dyDescent="0.25">
      <c r="A105" s="82">
        <f t="shared" ref="A105:A110" si="6">A104</f>
        <v>43528</v>
      </c>
      <c r="B105" s="169" t="s">
        <v>254</v>
      </c>
      <c r="C105" s="84" t="s">
        <v>55</v>
      </c>
      <c r="D105" s="84" t="s">
        <v>56</v>
      </c>
      <c r="E105" s="84" t="s">
        <v>47</v>
      </c>
      <c r="F105" s="84"/>
      <c r="G105" s="85">
        <v>1</v>
      </c>
      <c r="H105" s="86">
        <v>2</v>
      </c>
      <c r="I105" s="86" t="s">
        <v>48</v>
      </c>
      <c r="J105" s="85">
        <f>IF(OR(AND(F105="impaire",MOD(WEEKNUM(A105,21),2)&lt;&gt;0),AND(F105="paire",MOD(WEEKNUM(A105,21),2)=0),F105=""),G105/H105,"")</f>
        <v>0.5</v>
      </c>
      <c r="K105" s="88" t="s">
        <v>53</v>
      </c>
      <c r="L105" s="88" t="s">
        <v>57</v>
      </c>
      <c r="M105" s="84" t="s">
        <v>58</v>
      </c>
      <c r="N105" s="89"/>
      <c r="O105" s="81"/>
      <c r="P105" s="81"/>
      <c r="Q105" s="90"/>
    </row>
    <row r="106" spans="1:17" s="92" customFormat="1" ht="21" customHeight="1" x14ac:dyDescent="0.25">
      <c r="A106" s="82">
        <f t="shared" si="6"/>
        <v>43528</v>
      </c>
      <c r="B106" s="169" t="s">
        <v>254</v>
      </c>
      <c r="C106" s="84" t="s">
        <v>255</v>
      </c>
      <c r="D106" s="84" t="s">
        <v>56</v>
      </c>
      <c r="E106" s="84" t="s">
        <v>47</v>
      </c>
      <c r="F106" s="84"/>
      <c r="G106" s="85">
        <v>1.75</v>
      </c>
      <c r="H106" s="86">
        <v>2</v>
      </c>
      <c r="I106" s="86" t="s">
        <v>48</v>
      </c>
      <c r="J106" s="85">
        <f t="shared" ref="J106:J122" si="7">IF(OR(AND(F106="impaire",MOD(WEEKNUM(A106,21),2)&lt;&gt;0),AND(F106="paire",MOD(WEEKNUM(A106,21),2)=0),F106=""),G106/H106,"")</f>
        <v>0.875</v>
      </c>
      <c r="K106" s="88" t="s">
        <v>57</v>
      </c>
      <c r="L106" s="88" t="s">
        <v>60</v>
      </c>
      <c r="M106" s="84" t="s">
        <v>58</v>
      </c>
      <c r="N106" s="89"/>
      <c r="O106" s="81"/>
      <c r="P106" s="81"/>
      <c r="Q106" s="90"/>
    </row>
    <row r="107" spans="1:17" s="91" customFormat="1" ht="22.5" customHeight="1" x14ac:dyDescent="0.25">
      <c r="A107" s="82">
        <f t="shared" si="6"/>
        <v>43528</v>
      </c>
      <c r="B107" s="169" t="s">
        <v>254</v>
      </c>
      <c r="C107" s="84" t="s">
        <v>61</v>
      </c>
      <c r="D107" s="84" t="s">
        <v>62</v>
      </c>
      <c r="E107" s="93" t="s">
        <v>63</v>
      </c>
      <c r="F107" s="93" t="s">
        <v>257</v>
      </c>
      <c r="G107" s="85">
        <v>1</v>
      </c>
      <c r="H107" s="86">
        <v>2</v>
      </c>
      <c r="I107" s="86" t="s">
        <v>48</v>
      </c>
      <c r="J107" s="85">
        <f t="shared" si="7"/>
        <v>0.5</v>
      </c>
      <c r="K107" s="88" t="s">
        <v>60</v>
      </c>
      <c r="L107" s="88" t="s">
        <v>64</v>
      </c>
      <c r="M107" s="84" t="s">
        <v>58</v>
      </c>
      <c r="N107" s="94" t="s">
        <v>65</v>
      </c>
      <c r="O107" s="95">
        <f>O12</f>
        <v>43514</v>
      </c>
      <c r="P107" s="95">
        <f t="shared" ref="P107:Q108" si="8">O107+14</f>
        <v>43528</v>
      </c>
      <c r="Q107" s="95">
        <f t="shared" si="8"/>
        <v>43542</v>
      </c>
    </row>
    <row r="108" spans="1:17" s="92" customFormat="1" ht="21" customHeight="1" thickBot="1" x14ac:dyDescent="0.3">
      <c r="A108" s="82">
        <f t="shared" si="6"/>
        <v>43528</v>
      </c>
      <c r="B108" s="169" t="s">
        <v>254</v>
      </c>
      <c r="C108" s="84" t="s">
        <v>66</v>
      </c>
      <c r="D108" s="84" t="s">
        <v>67</v>
      </c>
      <c r="E108" s="96" t="s">
        <v>68</v>
      </c>
      <c r="F108" s="96" t="s">
        <v>259</v>
      </c>
      <c r="G108" s="85">
        <v>0.5</v>
      </c>
      <c r="H108" s="86">
        <v>2</v>
      </c>
      <c r="I108" s="86" t="s">
        <v>48</v>
      </c>
      <c r="J108" s="51" t="str">
        <f t="shared" si="7"/>
        <v/>
      </c>
      <c r="K108" s="97" t="s">
        <v>69</v>
      </c>
      <c r="L108" s="97" t="s">
        <v>70</v>
      </c>
      <c r="M108" s="84" t="s">
        <v>71</v>
      </c>
      <c r="N108" s="94" t="s">
        <v>65</v>
      </c>
      <c r="O108" s="98">
        <f>O13</f>
        <v>43521</v>
      </c>
      <c r="P108" s="98">
        <f t="shared" si="8"/>
        <v>43535</v>
      </c>
      <c r="Q108" s="98">
        <f t="shared" si="8"/>
        <v>43549</v>
      </c>
    </row>
    <row r="109" spans="1:17" s="92" customFormat="1" ht="19.5" customHeight="1" x14ac:dyDescent="0.25">
      <c r="A109" s="82">
        <f t="shared" si="6"/>
        <v>43528</v>
      </c>
      <c r="B109" s="169" t="s">
        <v>254</v>
      </c>
      <c r="C109" s="99" t="s">
        <v>72</v>
      </c>
      <c r="D109" s="84" t="s">
        <v>73</v>
      </c>
      <c r="E109" s="84" t="s">
        <v>47</v>
      </c>
      <c r="F109" s="84"/>
      <c r="G109" s="85">
        <v>0.75</v>
      </c>
      <c r="H109" s="86">
        <v>2</v>
      </c>
      <c r="I109" s="86" t="s">
        <v>48</v>
      </c>
      <c r="J109" s="85">
        <f t="shared" si="7"/>
        <v>0.375</v>
      </c>
      <c r="K109" s="100" t="s">
        <v>74</v>
      </c>
      <c r="L109" s="100" t="s">
        <v>75</v>
      </c>
      <c r="M109" s="84" t="s">
        <v>76</v>
      </c>
      <c r="N109" s="94"/>
      <c r="O109" s="94"/>
      <c r="P109" s="94"/>
      <c r="Q109" s="94"/>
    </row>
    <row r="110" spans="1:17" s="91" customFormat="1" ht="24.75" customHeight="1" x14ac:dyDescent="0.25">
      <c r="A110" s="82">
        <f t="shared" si="6"/>
        <v>43528</v>
      </c>
      <c r="B110" s="169" t="s">
        <v>254</v>
      </c>
      <c r="C110" s="101" t="s">
        <v>77</v>
      </c>
      <c r="D110" s="84" t="s">
        <v>78</v>
      </c>
      <c r="E110" s="96" t="s">
        <v>68</v>
      </c>
      <c r="F110" s="96" t="s">
        <v>259</v>
      </c>
      <c r="G110" s="85">
        <v>0.5</v>
      </c>
      <c r="H110" s="86">
        <v>2</v>
      </c>
      <c r="I110" s="86" t="s">
        <v>48</v>
      </c>
      <c r="J110" s="170" t="str">
        <f t="shared" si="7"/>
        <v/>
      </c>
      <c r="K110" s="100" t="s">
        <v>79</v>
      </c>
      <c r="L110" s="100" t="s">
        <v>80</v>
      </c>
      <c r="M110" s="84" t="s">
        <v>81</v>
      </c>
      <c r="N110" s="102" t="s">
        <v>82</v>
      </c>
      <c r="O110" s="103">
        <f>O15</f>
        <v>43521</v>
      </c>
      <c r="P110" s="103">
        <f t="shared" ref="P110:Q110" si="9">O110+14</f>
        <v>43535</v>
      </c>
      <c r="Q110" s="103">
        <f t="shared" si="9"/>
        <v>43549</v>
      </c>
    </row>
    <row r="111" spans="1:17" s="91" customFormat="1" ht="24.75" customHeight="1" x14ac:dyDescent="0.25">
      <c r="A111" s="82">
        <f>A110</f>
        <v>43528</v>
      </c>
      <c r="B111" s="169" t="s">
        <v>254</v>
      </c>
      <c r="C111" s="84" t="s">
        <v>83</v>
      </c>
      <c r="D111" s="84" t="s">
        <v>84</v>
      </c>
      <c r="E111" s="84" t="s">
        <v>47</v>
      </c>
      <c r="F111" s="84"/>
      <c r="G111" s="85">
        <v>1</v>
      </c>
      <c r="H111" s="86">
        <v>2</v>
      </c>
      <c r="I111" s="86" t="s">
        <v>48</v>
      </c>
      <c r="J111" s="85">
        <f t="shared" si="7"/>
        <v>0.5</v>
      </c>
      <c r="K111" s="100" t="s">
        <v>85</v>
      </c>
      <c r="L111" s="100" t="s">
        <v>86</v>
      </c>
      <c r="M111" s="84" t="s">
        <v>87</v>
      </c>
      <c r="N111" s="104"/>
      <c r="O111" s="81"/>
      <c r="P111" s="81"/>
      <c r="Q111" s="81"/>
    </row>
    <row r="112" spans="1:17" s="91" customFormat="1" ht="24" customHeight="1" x14ac:dyDescent="0.25">
      <c r="A112" s="82">
        <f>A111</f>
        <v>43528</v>
      </c>
      <c r="B112" s="169" t="s">
        <v>254</v>
      </c>
      <c r="C112" s="84" t="s">
        <v>88</v>
      </c>
      <c r="D112" s="84" t="s">
        <v>89</v>
      </c>
      <c r="E112" s="84" t="s">
        <v>47</v>
      </c>
      <c r="F112" s="84"/>
      <c r="G112" s="85">
        <v>0.5</v>
      </c>
      <c r="H112" s="86">
        <v>2</v>
      </c>
      <c r="I112" s="86" t="s">
        <v>48</v>
      </c>
      <c r="J112" s="85">
        <f t="shared" si="7"/>
        <v>0.25</v>
      </c>
      <c r="K112" s="88" t="s">
        <v>90</v>
      </c>
      <c r="L112" s="88" t="s">
        <v>91</v>
      </c>
      <c r="M112" s="84" t="s">
        <v>92</v>
      </c>
      <c r="N112" s="102"/>
      <c r="O112" s="71"/>
      <c r="P112" s="71"/>
      <c r="Q112" s="71"/>
    </row>
    <row r="113" spans="1:17" s="91" customFormat="1" ht="24" customHeight="1" x14ac:dyDescent="0.25">
      <c r="A113" s="82">
        <f>A112</f>
        <v>43528</v>
      </c>
      <c r="B113" s="169" t="s">
        <v>254</v>
      </c>
      <c r="C113" s="84" t="s">
        <v>93</v>
      </c>
      <c r="D113" s="84" t="s">
        <v>94</v>
      </c>
      <c r="E113" s="84" t="s">
        <v>47</v>
      </c>
      <c r="F113" s="84"/>
      <c r="G113" s="85">
        <v>0.25</v>
      </c>
      <c r="H113" s="86">
        <v>2</v>
      </c>
      <c r="I113" s="86" t="s">
        <v>48</v>
      </c>
      <c r="J113" s="85">
        <f t="shared" si="7"/>
        <v>0.125</v>
      </c>
      <c r="K113" s="88" t="s">
        <v>95</v>
      </c>
      <c r="L113" s="88" t="s">
        <v>96</v>
      </c>
      <c r="M113" s="84" t="s">
        <v>97</v>
      </c>
      <c r="N113" s="102"/>
      <c r="O113" s="71"/>
      <c r="P113" s="71"/>
      <c r="Q113" s="71"/>
    </row>
    <row r="114" spans="1:17" s="91" customFormat="1" ht="23.25" customHeight="1" x14ac:dyDescent="0.25">
      <c r="A114" s="105">
        <f>A113</f>
        <v>43528</v>
      </c>
      <c r="B114" s="171" t="s">
        <v>254</v>
      </c>
      <c r="C114" s="84" t="s">
        <v>98</v>
      </c>
      <c r="D114" s="84" t="s">
        <v>99</v>
      </c>
      <c r="E114" s="107" t="s">
        <v>100</v>
      </c>
      <c r="F114" s="107"/>
      <c r="G114" s="85">
        <v>0.75</v>
      </c>
      <c r="H114" s="86">
        <v>2</v>
      </c>
      <c r="I114" s="86" t="s">
        <v>48</v>
      </c>
      <c r="J114" s="85">
        <f t="shared" si="7"/>
        <v>0.375</v>
      </c>
      <c r="K114" s="88" t="s">
        <v>101</v>
      </c>
      <c r="L114" s="88" t="s">
        <v>102</v>
      </c>
      <c r="M114" s="84" t="s">
        <v>103</v>
      </c>
      <c r="N114" s="108" t="s">
        <v>32</v>
      </c>
      <c r="O114" s="109">
        <f>O19</f>
        <v>43500</v>
      </c>
      <c r="P114" s="110">
        <f>O114+28</f>
        <v>43528</v>
      </c>
      <c r="Q114" s="111" t="s">
        <v>104</v>
      </c>
    </row>
    <row r="115" spans="1:17" s="72" customFormat="1" ht="22.5" customHeight="1" x14ac:dyDescent="0.25">
      <c r="A115" s="29">
        <f>A104+1</f>
        <v>43529</v>
      </c>
      <c r="B115" s="112" t="s">
        <v>254</v>
      </c>
      <c r="C115" s="113" t="s">
        <v>105</v>
      </c>
      <c r="D115" s="113" t="s">
        <v>106</v>
      </c>
      <c r="E115" s="114" t="s">
        <v>107</v>
      </c>
      <c r="F115" s="114" t="s">
        <v>259</v>
      </c>
      <c r="G115" s="115">
        <v>2.5</v>
      </c>
      <c r="H115" s="116">
        <v>2</v>
      </c>
      <c r="I115" s="116" t="s">
        <v>108</v>
      </c>
      <c r="J115" s="172" t="str">
        <f t="shared" si="7"/>
        <v/>
      </c>
      <c r="K115" s="113" t="s">
        <v>109</v>
      </c>
      <c r="L115" s="113" t="s">
        <v>110</v>
      </c>
      <c r="M115" s="113" t="s">
        <v>111</v>
      </c>
      <c r="N115" s="94" t="s">
        <v>65</v>
      </c>
      <c r="O115" s="98">
        <f>O20</f>
        <v>43522</v>
      </c>
      <c r="P115" s="98">
        <f>O115+14</f>
        <v>43536</v>
      </c>
      <c r="Q115" s="98">
        <f>P115+14</f>
        <v>43550</v>
      </c>
    </row>
    <row r="116" spans="1:17" s="72" customFormat="1" ht="22.5" customHeight="1" x14ac:dyDescent="0.25">
      <c r="A116" s="29">
        <f t="shared" ref="A116:A122" si="10">+A115</f>
        <v>43529</v>
      </c>
      <c r="B116" s="112" t="s">
        <v>254</v>
      </c>
      <c r="C116" s="113" t="s">
        <v>112</v>
      </c>
      <c r="D116" s="113" t="s">
        <v>113</v>
      </c>
      <c r="E116" s="114" t="s">
        <v>107</v>
      </c>
      <c r="F116" s="114" t="s">
        <v>259</v>
      </c>
      <c r="G116" s="115">
        <v>1</v>
      </c>
      <c r="H116" s="116">
        <v>2</v>
      </c>
      <c r="I116" s="116"/>
      <c r="J116" s="172" t="str">
        <f t="shared" si="7"/>
        <v/>
      </c>
      <c r="K116" s="113" t="s">
        <v>110</v>
      </c>
      <c r="L116" s="113" t="s">
        <v>114</v>
      </c>
      <c r="M116" s="113" t="s">
        <v>115</v>
      </c>
      <c r="N116" s="94"/>
      <c r="O116" s="118"/>
      <c r="P116" s="118"/>
      <c r="Q116" s="118"/>
    </row>
    <row r="117" spans="1:17" s="72" customFormat="1" ht="22.5" customHeight="1" x14ac:dyDescent="0.25">
      <c r="A117" s="29">
        <f t="shared" si="10"/>
        <v>43529</v>
      </c>
      <c r="B117" s="112" t="s">
        <v>254</v>
      </c>
      <c r="C117" s="113" t="s">
        <v>116</v>
      </c>
      <c r="D117" s="113" t="s">
        <v>117</v>
      </c>
      <c r="E117" s="114" t="s">
        <v>107</v>
      </c>
      <c r="F117" s="114" t="s">
        <v>259</v>
      </c>
      <c r="G117" s="115">
        <v>1.75</v>
      </c>
      <c r="H117" s="116">
        <v>2</v>
      </c>
      <c r="I117" s="116"/>
      <c r="J117" s="172" t="str">
        <f t="shared" si="7"/>
        <v/>
      </c>
      <c r="K117" s="113" t="s">
        <v>114</v>
      </c>
      <c r="L117" s="113" t="s">
        <v>118</v>
      </c>
      <c r="M117" s="113" t="s">
        <v>119</v>
      </c>
      <c r="N117" s="94"/>
      <c r="O117" s="118"/>
      <c r="P117" s="118"/>
      <c r="Q117" s="118"/>
    </row>
    <row r="118" spans="1:17" s="72" customFormat="1" ht="22.5" customHeight="1" x14ac:dyDescent="0.25">
      <c r="A118" s="29">
        <f t="shared" si="10"/>
        <v>43529</v>
      </c>
      <c r="B118" s="112" t="s">
        <v>254</v>
      </c>
      <c r="C118" s="113" t="s">
        <v>120</v>
      </c>
      <c r="D118" s="113" t="s">
        <v>121</v>
      </c>
      <c r="E118" s="114" t="s">
        <v>107</v>
      </c>
      <c r="F118" s="114" t="s">
        <v>259</v>
      </c>
      <c r="G118" s="115">
        <v>0.75</v>
      </c>
      <c r="H118" s="116">
        <v>2</v>
      </c>
      <c r="I118" s="116"/>
      <c r="J118" s="172" t="str">
        <f t="shared" si="7"/>
        <v/>
      </c>
      <c r="K118" s="113" t="s">
        <v>118</v>
      </c>
      <c r="L118" s="113" t="s">
        <v>122</v>
      </c>
      <c r="M118" s="113" t="s">
        <v>123</v>
      </c>
      <c r="N118" s="94"/>
      <c r="O118" s="118"/>
      <c r="P118" s="118"/>
      <c r="Q118" s="118"/>
    </row>
    <row r="119" spans="1:17" s="72" customFormat="1" ht="22.5" customHeight="1" x14ac:dyDescent="0.25">
      <c r="A119" s="119">
        <f t="shared" si="10"/>
        <v>43529</v>
      </c>
      <c r="B119" s="120" t="s">
        <v>254</v>
      </c>
      <c r="C119" s="121" t="s">
        <v>124</v>
      </c>
      <c r="D119" s="121" t="s">
        <v>125</v>
      </c>
      <c r="E119" s="122" t="s">
        <v>107</v>
      </c>
      <c r="F119" s="122" t="s">
        <v>259</v>
      </c>
      <c r="G119" s="123">
        <v>1.66</v>
      </c>
      <c r="H119" s="124">
        <v>2</v>
      </c>
      <c r="I119" s="124"/>
      <c r="J119" s="172" t="str">
        <f t="shared" si="7"/>
        <v/>
      </c>
      <c r="K119" s="121" t="s">
        <v>126</v>
      </c>
      <c r="L119" s="121" t="s">
        <v>127</v>
      </c>
      <c r="M119" s="121" t="s">
        <v>128</v>
      </c>
      <c r="N119" s="94"/>
      <c r="O119" s="118"/>
      <c r="P119" s="118"/>
      <c r="Q119" s="118"/>
    </row>
    <row r="120" spans="1:17" s="72" customFormat="1" ht="22.5" customHeight="1" x14ac:dyDescent="0.25">
      <c r="A120" s="29">
        <f t="shared" si="10"/>
        <v>43529</v>
      </c>
      <c r="B120" s="112" t="s">
        <v>254</v>
      </c>
      <c r="C120" s="113" t="s">
        <v>129</v>
      </c>
      <c r="D120" s="113" t="s">
        <v>125</v>
      </c>
      <c r="E120" s="114" t="s">
        <v>107</v>
      </c>
      <c r="F120" s="114" t="s">
        <v>259</v>
      </c>
      <c r="G120" s="115">
        <v>1</v>
      </c>
      <c r="H120" s="116">
        <v>2</v>
      </c>
      <c r="I120" s="116"/>
      <c r="J120" s="172" t="str">
        <f t="shared" si="7"/>
        <v/>
      </c>
      <c r="K120" s="113" t="s">
        <v>127</v>
      </c>
      <c r="L120" s="113" t="s">
        <v>130</v>
      </c>
      <c r="M120" s="113" t="s">
        <v>131</v>
      </c>
      <c r="N120" s="94"/>
      <c r="O120" s="118"/>
      <c r="P120" s="118"/>
      <c r="Q120" s="118"/>
    </row>
    <row r="121" spans="1:17" s="72" customFormat="1" ht="22.5" customHeight="1" x14ac:dyDescent="0.25">
      <c r="A121" s="29">
        <f t="shared" si="10"/>
        <v>43529</v>
      </c>
      <c r="B121" s="112" t="s">
        <v>254</v>
      </c>
      <c r="C121" s="113" t="s">
        <v>132</v>
      </c>
      <c r="D121" s="113" t="s">
        <v>133</v>
      </c>
      <c r="E121" s="114" t="s">
        <v>107</v>
      </c>
      <c r="F121" s="114" t="s">
        <v>259</v>
      </c>
      <c r="G121" s="115">
        <v>3.25</v>
      </c>
      <c r="H121" s="116">
        <v>2</v>
      </c>
      <c r="I121" s="116"/>
      <c r="J121" s="172" t="str">
        <f t="shared" si="7"/>
        <v/>
      </c>
      <c r="K121" s="113" t="s">
        <v>134</v>
      </c>
      <c r="L121" s="113" t="s">
        <v>135</v>
      </c>
      <c r="M121" s="113" t="s">
        <v>136</v>
      </c>
      <c r="N121" s="94"/>
      <c r="O121" s="118"/>
      <c r="P121" s="118"/>
      <c r="Q121" s="118"/>
    </row>
    <row r="122" spans="1:17" s="72" customFormat="1" ht="22.5" customHeight="1" thickBot="1" x14ac:dyDescent="0.3">
      <c r="A122" s="126">
        <f t="shared" si="10"/>
        <v>43529</v>
      </c>
      <c r="B122" s="127" t="s">
        <v>254</v>
      </c>
      <c r="C122" s="128" t="s">
        <v>137</v>
      </c>
      <c r="D122" s="128" t="s">
        <v>133</v>
      </c>
      <c r="E122" s="129" t="s">
        <v>138</v>
      </c>
      <c r="F122" s="129"/>
      <c r="G122" s="130">
        <v>2</v>
      </c>
      <c r="H122" s="131">
        <v>2</v>
      </c>
      <c r="I122" s="131"/>
      <c r="J122" s="172">
        <f t="shared" si="7"/>
        <v>1</v>
      </c>
      <c r="K122" s="128" t="s">
        <v>135</v>
      </c>
      <c r="L122" s="128" t="s">
        <v>139</v>
      </c>
      <c r="M122" s="128" t="s">
        <v>136</v>
      </c>
      <c r="N122" s="94" t="s">
        <v>65</v>
      </c>
      <c r="O122" s="98">
        <f>O27</f>
        <v>43508</v>
      </c>
      <c r="P122" s="98">
        <f>O122+28</f>
        <v>43536</v>
      </c>
      <c r="Q122" s="133" t="s">
        <v>140</v>
      </c>
    </row>
    <row r="123" spans="1:17" s="91" customFormat="1" ht="17.25" customHeight="1" thickBot="1" x14ac:dyDescent="0.3">
      <c r="A123" s="4"/>
      <c r="B123" s="4"/>
      <c r="C123" s="3"/>
      <c r="D123" s="18"/>
      <c r="E123" s="4"/>
      <c r="F123" s="4"/>
      <c r="G123" s="4"/>
      <c r="H123" s="222" t="s">
        <v>141</v>
      </c>
      <c r="I123" s="223"/>
      <c r="J123" s="134">
        <f>SUM(J103:J122)</f>
        <v>6.63</v>
      </c>
      <c r="K123" s="4"/>
      <c r="L123" s="104"/>
      <c r="M123" s="81"/>
      <c r="N123" s="104"/>
      <c r="O123" s="81"/>
      <c r="P123" s="81"/>
      <c r="Q123" s="81"/>
    </row>
    <row r="124" spans="1:17" s="91" customFormat="1" ht="17.25" customHeight="1" x14ac:dyDescent="0.25">
      <c r="A124" s="4"/>
      <c r="B124" s="4"/>
      <c r="C124" s="3"/>
      <c r="D124" s="18"/>
      <c r="E124" s="4"/>
      <c r="F124" s="4"/>
      <c r="G124" s="4"/>
      <c r="H124" s="4"/>
      <c r="I124" s="4"/>
      <c r="J124" s="135"/>
      <c r="K124" s="4"/>
      <c r="L124" s="104"/>
      <c r="M124" s="81"/>
      <c r="N124" s="104"/>
      <c r="O124" s="81"/>
      <c r="P124" s="81"/>
      <c r="Q124" s="81"/>
    </row>
    <row r="125" spans="1:17" s="68" customFormat="1" ht="13.5" customHeight="1" x14ac:dyDescent="0.25">
      <c r="A125" s="4"/>
      <c r="B125" s="4"/>
      <c r="C125" s="3"/>
      <c r="D125" s="18"/>
      <c r="E125" s="4"/>
      <c r="F125" s="4"/>
      <c r="G125" s="5" t="s">
        <v>0</v>
      </c>
      <c r="H125" s="4"/>
      <c r="I125" s="2"/>
      <c r="J125" s="195" t="str">
        <f>J96</f>
        <v>BARRIERE Margot</v>
      </c>
      <c r="K125" s="195"/>
      <c r="L125" s="195" t="s">
        <v>35</v>
      </c>
      <c r="M125" s="195"/>
      <c r="N125" s="66"/>
      <c r="O125" s="13"/>
      <c r="P125" s="67"/>
    </row>
    <row r="126" spans="1:17" s="68" customFormat="1" ht="13.5" customHeight="1" x14ac:dyDescent="0.25">
      <c r="A126" s="4"/>
      <c r="B126" s="4"/>
      <c r="C126" s="3"/>
      <c r="D126" s="70"/>
      <c r="E126" s="4"/>
      <c r="F126" s="4"/>
      <c r="G126" s="5" t="s">
        <v>36</v>
      </c>
      <c r="H126" s="4"/>
      <c r="I126" s="12"/>
      <c r="J126" s="212">
        <f>J97</f>
        <v>86.77</v>
      </c>
      <c r="K126" s="212"/>
      <c r="L126" s="194">
        <f>L97</f>
        <v>42268</v>
      </c>
      <c r="M126" s="194"/>
      <c r="N126" s="66"/>
      <c r="O126" s="13"/>
      <c r="P126" s="67"/>
    </row>
    <row r="127" spans="1:17" s="68" customFormat="1" x14ac:dyDescent="0.25">
      <c r="A127" s="4"/>
      <c r="B127" s="4" t="s">
        <v>4</v>
      </c>
      <c r="C127" s="69">
        <f>C98</f>
        <v>43525</v>
      </c>
      <c r="D127" s="70"/>
      <c r="E127" s="4"/>
      <c r="F127" s="4"/>
      <c r="G127" s="5" t="s">
        <v>37</v>
      </c>
      <c r="H127" s="4"/>
      <c r="I127" s="12"/>
      <c r="J127" s="212">
        <f>J126/4.333</f>
        <v>20.02538656819755</v>
      </c>
      <c r="K127" s="212"/>
      <c r="L127" s="66"/>
      <c r="M127" s="66"/>
      <c r="N127" s="66"/>
      <c r="O127" s="13"/>
      <c r="P127" s="67"/>
    </row>
    <row r="128" spans="1:17" s="68" customFormat="1" x14ac:dyDescent="0.25">
      <c r="A128" s="4"/>
      <c r="B128" s="4"/>
      <c r="C128" s="3"/>
      <c r="D128" s="18"/>
      <c r="E128" s="4"/>
      <c r="F128" s="4"/>
      <c r="G128" s="4" t="s">
        <v>6</v>
      </c>
      <c r="H128" s="4"/>
      <c r="I128" s="18"/>
      <c r="J128" s="4"/>
      <c r="K128" s="4"/>
      <c r="L128" s="66"/>
      <c r="M128" s="13"/>
      <c r="N128" s="13"/>
      <c r="O128" s="13"/>
      <c r="P128" s="67"/>
    </row>
    <row r="129" spans="1:17" s="68" customFormat="1" ht="13.5" thickBot="1" x14ac:dyDescent="0.3">
      <c r="A129" s="213" t="s">
        <v>38</v>
      </c>
      <c r="B129" s="213"/>
      <c r="C129" s="213"/>
      <c r="D129" s="213"/>
      <c r="E129" s="213"/>
      <c r="F129" s="213"/>
      <c r="G129" s="213"/>
      <c r="H129" s="213"/>
      <c r="I129" s="213"/>
      <c r="J129" s="213"/>
      <c r="K129" s="213"/>
      <c r="L129" s="213"/>
      <c r="M129" s="213"/>
      <c r="N129" s="13"/>
      <c r="O129" s="13"/>
      <c r="P129" s="67"/>
    </row>
    <row r="130" spans="1:17" s="72" customFormat="1" ht="12.75" customHeight="1" x14ac:dyDescent="0.25">
      <c r="A130" s="190" t="str">
        <f>"Jour et date                                  SEMAINE " &amp;WEEKNUM(A140)</f>
        <v>Jour et date                                  SEMAINE 10</v>
      </c>
      <c r="B130" s="224" t="s">
        <v>9</v>
      </c>
      <c r="C130" s="220" t="s">
        <v>10</v>
      </c>
      <c r="D130" s="220" t="s">
        <v>39</v>
      </c>
      <c r="E130" s="220" t="s">
        <v>40</v>
      </c>
      <c r="F130" s="188"/>
      <c r="G130" s="200" t="s">
        <v>13</v>
      </c>
      <c r="H130" s="214" t="s">
        <v>41</v>
      </c>
      <c r="I130" s="215"/>
      <c r="J130" s="200" t="s">
        <v>15</v>
      </c>
      <c r="K130" s="218" t="s">
        <v>42</v>
      </c>
      <c r="L130" s="218" t="s">
        <v>43</v>
      </c>
      <c r="M130" s="220" t="s">
        <v>44</v>
      </c>
      <c r="N130" s="71"/>
      <c r="O130" s="71"/>
      <c r="P130" s="67"/>
    </row>
    <row r="131" spans="1:17" s="72" customFormat="1" ht="13.5" thickBot="1" x14ac:dyDescent="0.3">
      <c r="A131" s="191"/>
      <c r="B131" s="225"/>
      <c r="C131" s="221"/>
      <c r="D131" s="221"/>
      <c r="E131" s="221"/>
      <c r="F131" s="189"/>
      <c r="G131" s="201"/>
      <c r="H131" s="216"/>
      <c r="I131" s="217"/>
      <c r="J131" s="201"/>
      <c r="K131" s="219"/>
      <c r="L131" s="219"/>
      <c r="M131" s="221"/>
      <c r="N131" s="71"/>
      <c r="O131" s="71"/>
      <c r="P131" s="67"/>
    </row>
    <row r="132" spans="1:17" s="72" customFormat="1" ht="21.75" customHeight="1" x14ac:dyDescent="0.25">
      <c r="A132" s="119">
        <f>A122</f>
        <v>43529</v>
      </c>
      <c r="B132" s="136" t="s">
        <v>254</v>
      </c>
      <c r="C132" s="113" t="s">
        <v>142</v>
      </c>
      <c r="D132" s="113" t="s">
        <v>143</v>
      </c>
      <c r="E132" s="137" t="s">
        <v>144</v>
      </c>
      <c r="F132" s="137"/>
      <c r="G132" s="115">
        <v>1.5</v>
      </c>
      <c r="H132" s="116">
        <v>1</v>
      </c>
      <c r="I132" s="116"/>
      <c r="J132" s="115">
        <f t="shared" ref="J132:J134" si="11">G132/H132</f>
        <v>1.5</v>
      </c>
      <c r="K132" s="138" t="s">
        <v>28</v>
      </c>
      <c r="L132" s="138" t="s">
        <v>145</v>
      </c>
      <c r="M132" s="113" t="s">
        <v>146</v>
      </c>
      <c r="N132" s="94" t="s">
        <v>65</v>
      </c>
      <c r="O132" s="98">
        <f>O37</f>
        <v>43515</v>
      </c>
      <c r="P132" s="98">
        <f>O132+14</f>
        <v>43529</v>
      </c>
      <c r="Q132" s="98">
        <f>P132+14</f>
        <v>43543</v>
      </c>
    </row>
    <row r="133" spans="1:17" s="72" customFormat="1" ht="21.75" customHeight="1" x14ac:dyDescent="0.25">
      <c r="A133" s="119">
        <f>+A132</f>
        <v>43529</v>
      </c>
      <c r="B133" s="136" t="s">
        <v>254</v>
      </c>
      <c r="C133" s="113" t="s">
        <v>105</v>
      </c>
      <c r="D133" s="113" t="s">
        <v>106</v>
      </c>
      <c r="E133" s="137" t="s">
        <v>144</v>
      </c>
      <c r="F133" s="137"/>
      <c r="G133" s="115">
        <v>2.5</v>
      </c>
      <c r="H133" s="116">
        <v>2</v>
      </c>
      <c r="I133" s="116" t="s">
        <v>147</v>
      </c>
      <c r="J133" s="115">
        <v>1.87</v>
      </c>
      <c r="K133" s="138" t="s">
        <v>145</v>
      </c>
      <c r="L133" s="138" t="s">
        <v>148</v>
      </c>
      <c r="M133" s="113" t="s">
        <v>149</v>
      </c>
      <c r="N133" s="81"/>
      <c r="O133" s="81"/>
      <c r="P133" s="67"/>
    </row>
    <row r="134" spans="1:17" s="72" customFormat="1" ht="21.75" customHeight="1" x14ac:dyDescent="0.25">
      <c r="A134" s="119">
        <f>+A133</f>
        <v>43529</v>
      </c>
      <c r="B134" s="136" t="s">
        <v>254</v>
      </c>
      <c r="C134" s="113" t="s">
        <v>112</v>
      </c>
      <c r="D134" s="113" t="s">
        <v>113</v>
      </c>
      <c r="E134" s="137" t="s">
        <v>150</v>
      </c>
      <c r="F134" s="137"/>
      <c r="G134" s="115">
        <v>1</v>
      </c>
      <c r="H134" s="116">
        <v>2</v>
      </c>
      <c r="I134" s="116"/>
      <c r="J134" s="115">
        <f t="shared" si="11"/>
        <v>0.5</v>
      </c>
      <c r="K134" s="138" t="s">
        <v>148</v>
      </c>
      <c r="L134" s="138" t="s">
        <v>151</v>
      </c>
      <c r="M134" s="113" t="s">
        <v>152</v>
      </c>
      <c r="N134" s="81"/>
      <c r="O134" s="81"/>
      <c r="P134" s="67"/>
    </row>
    <row r="135" spans="1:17" s="72" customFormat="1" ht="21.75" customHeight="1" x14ac:dyDescent="0.25">
      <c r="A135" s="119">
        <f>+A134</f>
        <v>43529</v>
      </c>
      <c r="B135" s="136" t="s">
        <v>254</v>
      </c>
      <c r="C135" s="113" t="s">
        <v>153</v>
      </c>
      <c r="D135" s="113" t="s">
        <v>154</v>
      </c>
      <c r="E135" s="139" t="s">
        <v>155</v>
      </c>
      <c r="F135" s="139"/>
      <c r="G135" s="115">
        <v>1</v>
      </c>
      <c r="H135" s="116">
        <v>2</v>
      </c>
      <c r="I135" s="116"/>
      <c r="J135" s="117"/>
      <c r="K135" s="138" t="s">
        <v>151</v>
      </c>
      <c r="L135" s="138" t="s">
        <v>156</v>
      </c>
      <c r="M135" s="113" t="s">
        <v>157</v>
      </c>
      <c r="N135" s="94" t="s">
        <v>65</v>
      </c>
      <c r="O135" s="98">
        <f>O40</f>
        <v>43515</v>
      </c>
      <c r="P135" s="98">
        <f>O135+28</f>
        <v>43543</v>
      </c>
      <c r="Q135" s="133" t="s">
        <v>158</v>
      </c>
    </row>
    <row r="136" spans="1:17" s="72" customFormat="1" ht="21.75" customHeight="1" x14ac:dyDescent="0.25">
      <c r="A136" s="119">
        <f>+A135</f>
        <v>43529</v>
      </c>
      <c r="B136" s="136" t="s">
        <v>254</v>
      </c>
      <c r="C136" s="113" t="s">
        <v>124</v>
      </c>
      <c r="D136" s="113" t="s">
        <v>125</v>
      </c>
      <c r="E136" s="137" t="s">
        <v>144</v>
      </c>
      <c r="F136" s="137"/>
      <c r="G136" s="115">
        <v>1.66</v>
      </c>
      <c r="H136" s="116">
        <v>2</v>
      </c>
      <c r="I136" s="116"/>
      <c r="J136" s="115">
        <f t="shared" ref="J136:J138" si="12">G136/H136</f>
        <v>0.83</v>
      </c>
      <c r="K136" s="138" t="s">
        <v>126</v>
      </c>
      <c r="L136" s="138" t="s">
        <v>127</v>
      </c>
      <c r="M136" s="113" t="s">
        <v>128</v>
      </c>
      <c r="N136" s="81"/>
      <c r="O136" s="81"/>
      <c r="P136" s="67"/>
    </row>
    <row r="137" spans="1:17" s="72" customFormat="1" ht="21.75" customHeight="1" x14ac:dyDescent="0.25">
      <c r="A137" s="119">
        <f>+A136</f>
        <v>43529</v>
      </c>
      <c r="B137" s="136" t="s">
        <v>254</v>
      </c>
      <c r="C137" s="113" t="s">
        <v>159</v>
      </c>
      <c r="D137" s="113" t="s">
        <v>125</v>
      </c>
      <c r="E137" s="137" t="s">
        <v>144</v>
      </c>
      <c r="F137" s="137"/>
      <c r="G137" s="115">
        <v>1.5</v>
      </c>
      <c r="H137" s="116">
        <v>2</v>
      </c>
      <c r="I137" s="116"/>
      <c r="J137" s="115">
        <f t="shared" si="12"/>
        <v>0.75</v>
      </c>
      <c r="K137" s="138" t="s">
        <v>127</v>
      </c>
      <c r="L137" s="138" t="s">
        <v>160</v>
      </c>
      <c r="M137" s="113" t="s">
        <v>128</v>
      </c>
      <c r="N137" s="81"/>
      <c r="O137" s="81"/>
      <c r="P137" s="67"/>
    </row>
    <row r="138" spans="1:17" s="72" customFormat="1" ht="21.75" customHeight="1" x14ac:dyDescent="0.25">
      <c r="A138" s="119">
        <f>A137</f>
        <v>43529</v>
      </c>
      <c r="B138" s="136" t="s">
        <v>254</v>
      </c>
      <c r="C138" s="113" t="s">
        <v>129</v>
      </c>
      <c r="D138" s="113" t="s">
        <v>125</v>
      </c>
      <c r="E138" s="137" t="s">
        <v>144</v>
      </c>
      <c r="F138" s="137"/>
      <c r="G138" s="115">
        <v>1</v>
      </c>
      <c r="H138" s="116">
        <v>2</v>
      </c>
      <c r="I138" s="116"/>
      <c r="J138" s="115">
        <f t="shared" si="12"/>
        <v>0.5</v>
      </c>
      <c r="K138" s="138" t="s">
        <v>160</v>
      </c>
      <c r="L138" s="138" t="s">
        <v>161</v>
      </c>
      <c r="M138" s="113" t="s">
        <v>131</v>
      </c>
      <c r="N138" s="81"/>
      <c r="O138" s="81"/>
      <c r="P138" s="67"/>
    </row>
    <row r="139" spans="1:17" s="72" customFormat="1" ht="21.75" customHeight="1" x14ac:dyDescent="0.25">
      <c r="A139" s="119">
        <f>+A138</f>
        <v>43529</v>
      </c>
      <c r="B139" s="136" t="s">
        <v>254</v>
      </c>
      <c r="C139" s="113" t="s">
        <v>162</v>
      </c>
      <c r="D139" s="113" t="s">
        <v>163</v>
      </c>
      <c r="E139" s="139" t="s">
        <v>164</v>
      </c>
      <c r="F139" s="139"/>
      <c r="G139" s="115">
        <v>0.75</v>
      </c>
      <c r="H139" s="116">
        <v>2</v>
      </c>
      <c r="I139" s="116"/>
      <c r="J139" s="117"/>
      <c r="K139" s="138" t="s">
        <v>161</v>
      </c>
      <c r="L139" s="138" t="s">
        <v>165</v>
      </c>
      <c r="M139" s="113" t="s">
        <v>131</v>
      </c>
      <c r="N139" s="94" t="s">
        <v>65</v>
      </c>
      <c r="O139" s="98">
        <f>O44</f>
        <v>43515</v>
      </c>
      <c r="P139" s="98">
        <f>O139+28</f>
        <v>43543</v>
      </c>
      <c r="Q139" s="133" t="s">
        <v>158</v>
      </c>
    </row>
    <row r="140" spans="1:17" s="72" customFormat="1" ht="21.75" customHeight="1" x14ac:dyDescent="0.25">
      <c r="A140" s="82">
        <f>A115+1</f>
        <v>43530</v>
      </c>
      <c r="B140" s="169" t="s">
        <v>254</v>
      </c>
      <c r="C140" s="84" t="s">
        <v>166</v>
      </c>
      <c r="D140" s="84" t="s">
        <v>167</v>
      </c>
      <c r="E140" s="84" t="s">
        <v>22</v>
      </c>
      <c r="F140" s="84"/>
      <c r="G140" s="85">
        <v>2</v>
      </c>
      <c r="H140" s="86">
        <v>2</v>
      </c>
      <c r="I140" s="86" t="s">
        <v>48</v>
      </c>
      <c r="J140" s="85">
        <f>G140/H140</f>
        <v>1</v>
      </c>
      <c r="K140" s="140" t="s">
        <v>28</v>
      </c>
      <c r="L140" s="140" t="s">
        <v>109</v>
      </c>
      <c r="M140" s="84" t="s">
        <v>168</v>
      </c>
      <c r="N140" s="81"/>
      <c r="O140" s="81"/>
      <c r="P140" s="67"/>
    </row>
    <row r="141" spans="1:17" s="91" customFormat="1" ht="23.25" customHeight="1" x14ac:dyDescent="0.25">
      <c r="A141" s="105">
        <f>A140</f>
        <v>43530</v>
      </c>
      <c r="B141" s="171" t="s">
        <v>254</v>
      </c>
      <c r="C141" s="84" t="s">
        <v>169</v>
      </c>
      <c r="D141" s="84" t="s">
        <v>170</v>
      </c>
      <c r="E141" s="93" t="s">
        <v>171</v>
      </c>
      <c r="F141" s="93"/>
      <c r="G141" s="85">
        <v>1.1599999999999999</v>
      </c>
      <c r="H141" s="86">
        <v>2</v>
      </c>
      <c r="I141" s="86" t="s">
        <v>48</v>
      </c>
      <c r="J141" s="85">
        <f t="shared" ref="J141:J150" si="13">G141/H141</f>
        <v>0.57999999999999996</v>
      </c>
      <c r="K141" s="84" t="s">
        <v>172</v>
      </c>
      <c r="L141" s="84" t="s">
        <v>173</v>
      </c>
      <c r="M141" s="84" t="s">
        <v>174</v>
      </c>
      <c r="N141" s="94" t="s">
        <v>65</v>
      </c>
      <c r="O141" s="98">
        <f>O46</f>
        <v>43516</v>
      </c>
      <c r="P141" s="98">
        <f>O141+14</f>
        <v>43530</v>
      </c>
      <c r="Q141" s="98">
        <f>P141+14</f>
        <v>43544</v>
      </c>
    </row>
    <row r="142" spans="1:17" s="92" customFormat="1" ht="22.5" x14ac:dyDescent="0.25">
      <c r="A142" s="141">
        <f>A141</f>
        <v>43530</v>
      </c>
      <c r="B142" s="173" t="s">
        <v>254</v>
      </c>
      <c r="C142" s="84" t="s">
        <v>175</v>
      </c>
      <c r="D142" s="84" t="s">
        <v>176</v>
      </c>
      <c r="E142" s="93" t="s">
        <v>171</v>
      </c>
      <c r="F142" s="93"/>
      <c r="G142" s="85">
        <v>0.5</v>
      </c>
      <c r="H142" s="86">
        <v>2</v>
      </c>
      <c r="I142" s="86" t="s">
        <v>48</v>
      </c>
      <c r="J142" s="85">
        <f t="shared" si="13"/>
        <v>0.25</v>
      </c>
      <c r="K142" s="84" t="s">
        <v>173</v>
      </c>
      <c r="L142" s="84" t="s">
        <v>177</v>
      </c>
      <c r="M142" s="84" t="s">
        <v>178</v>
      </c>
      <c r="N142" s="94" t="s">
        <v>65</v>
      </c>
      <c r="O142" s="98">
        <f>O47</f>
        <v>43516</v>
      </c>
      <c r="P142" s="98">
        <f>O142+14</f>
        <v>43530</v>
      </c>
      <c r="Q142" s="98">
        <f>P142+14</f>
        <v>43544</v>
      </c>
    </row>
    <row r="143" spans="1:17" s="91" customFormat="1" ht="21.75" customHeight="1" x14ac:dyDescent="0.25">
      <c r="A143" s="105">
        <f>A142</f>
        <v>43530</v>
      </c>
      <c r="B143" s="171" t="s">
        <v>254</v>
      </c>
      <c r="C143" s="101" t="s">
        <v>179</v>
      </c>
      <c r="D143" s="84" t="s">
        <v>180</v>
      </c>
      <c r="E143" s="84" t="s">
        <v>22</v>
      </c>
      <c r="F143" s="84"/>
      <c r="G143" s="85">
        <v>0.5</v>
      </c>
      <c r="H143" s="86">
        <v>2</v>
      </c>
      <c r="I143" s="86" t="s">
        <v>48</v>
      </c>
      <c r="J143" s="85">
        <f t="shared" si="13"/>
        <v>0.25</v>
      </c>
      <c r="K143" s="143" t="s">
        <v>181</v>
      </c>
      <c r="L143" s="143" t="s">
        <v>182</v>
      </c>
      <c r="M143" s="84" t="s">
        <v>183</v>
      </c>
      <c r="N143" s="94"/>
      <c r="O143" s="94"/>
      <c r="P143" s="94"/>
      <c r="Q143" s="94"/>
    </row>
    <row r="144" spans="1:17" s="92" customFormat="1" ht="22.5" customHeight="1" x14ac:dyDescent="0.25">
      <c r="A144" s="144">
        <f>A143</f>
        <v>43530</v>
      </c>
      <c r="B144" s="171" t="s">
        <v>254</v>
      </c>
      <c r="C144" s="84" t="s">
        <v>184</v>
      </c>
      <c r="D144" s="84" t="s">
        <v>185</v>
      </c>
      <c r="E144" s="84" t="s">
        <v>22</v>
      </c>
      <c r="F144" s="84"/>
      <c r="G144" s="85">
        <v>2.95</v>
      </c>
      <c r="H144" s="86">
        <v>2</v>
      </c>
      <c r="I144" s="86" t="s">
        <v>48</v>
      </c>
      <c r="J144" s="85">
        <f t="shared" si="13"/>
        <v>1.4750000000000001</v>
      </c>
      <c r="K144" s="145" t="s">
        <v>186</v>
      </c>
      <c r="L144" s="145" t="s">
        <v>187</v>
      </c>
      <c r="M144" s="84" t="s">
        <v>188</v>
      </c>
      <c r="N144" s="94"/>
      <c r="O144" s="94"/>
      <c r="P144" s="94"/>
      <c r="Q144" s="94"/>
    </row>
    <row r="145" spans="1:17" s="92" customFormat="1" ht="21.75" customHeight="1" x14ac:dyDescent="0.25">
      <c r="A145" s="146">
        <f>A144</f>
        <v>43530</v>
      </c>
      <c r="B145" s="169" t="s">
        <v>254</v>
      </c>
      <c r="C145" s="84" t="s">
        <v>189</v>
      </c>
      <c r="D145" s="84" t="s">
        <v>185</v>
      </c>
      <c r="E145" s="84" t="s">
        <v>190</v>
      </c>
      <c r="F145" s="84"/>
      <c r="G145" s="85">
        <v>2</v>
      </c>
      <c r="H145" s="86">
        <v>2</v>
      </c>
      <c r="I145" s="86" t="s">
        <v>48</v>
      </c>
      <c r="J145" s="85">
        <f t="shared" si="13"/>
        <v>1</v>
      </c>
      <c r="K145" s="145" t="s">
        <v>191</v>
      </c>
      <c r="L145" s="145" t="s">
        <v>192</v>
      </c>
      <c r="M145" s="84" t="s">
        <v>193</v>
      </c>
      <c r="N145" s="94"/>
      <c r="O145" s="94"/>
      <c r="P145" s="94"/>
      <c r="Q145" s="94"/>
    </row>
    <row r="146" spans="1:17" s="92" customFormat="1" ht="33" customHeight="1" x14ac:dyDescent="0.25">
      <c r="A146" s="147">
        <f>A144+1</f>
        <v>43531</v>
      </c>
      <c r="B146" s="136" t="s">
        <v>254</v>
      </c>
      <c r="C146" s="113" t="s">
        <v>194</v>
      </c>
      <c r="D146" s="113" t="s">
        <v>195</v>
      </c>
      <c r="E146" s="113" t="s">
        <v>23</v>
      </c>
      <c r="F146" s="113"/>
      <c r="G146" s="115">
        <v>0.66</v>
      </c>
      <c r="H146" s="116">
        <v>2</v>
      </c>
      <c r="I146" s="116" t="s">
        <v>196</v>
      </c>
      <c r="J146" s="115">
        <f t="shared" si="13"/>
        <v>0.33</v>
      </c>
      <c r="K146" s="148" t="s">
        <v>145</v>
      </c>
      <c r="L146" s="148" t="s">
        <v>177</v>
      </c>
      <c r="M146" s="113" t="s">
        <v>197</v>
      </c>
      <c r="N146" s="94"/>
      <c r="O146" s="94"/>
      <c r="P146" s="94"/>
      <c r="Q146" s="94"/>
    </row>
    <row r="147" spans="1:17" s="91" customFormat="1" ht="22.5" x14ac:dyDescent="0.25">
      <c r="A147" s="119">
        <f>A146</f>
        <v>43531</v>
      </c>
      <c r="B147" s="136" t="s">
        <v>254</v>
      </c>
      <c r="C147" s="113" t="s">
        <v>198</v>
      </c>
      <c r="D147" s="113" t="s">
        <v>199</v>
      </c>
      <c r="E147" s="137" t="s">
        <v>200</v>
      </c>
      <c r="F147" s="137"/>
      <c r="G147" s="115">
        <v>1.24</v>
      </c>
      <c r="H147" s="116">
        <v>2</v>
      </c>
      <c r="I147" s="116" t="s">
        <v>196</v>
      </c>
      <c r="J147" s="115">
        <f t="shared" si="13"/>
        <v>0.62</v>
      </c>
      <c r="K147" s="149" t="s">
        <v>201</v>
      </c>
      <c r="L147" s="149" t="s">
        <v>202</v>
      </c>
      <c r="M147" s="113" t="s">
        <v>203</v>
      </c>
      <c r="N147" s="102" t="s">
        <v>82</v>
      </c>
      <c r="O147" s="103">
        <f>O52</f>
        <v>43517</v>
      </c>
      <c r="P147" s="103">
        <f>O147+14</f>
        <v>43531</v>
      </c>
      <c r="Q147" s="103">
        <f>P147+14</f>
        <v>43545</v>
      </c>
    </row>
    <row r="148" spans="1:17" s="91" customFormat="1" ht="23.25" customHeight="1" x14ac:dyDescent="0.25">
      <c r="A148" s="119">
        <f t="shared" ref="A148:A150" si="14">A147</f>
        <v>43531</v>
      </c>
      <c r="B148" s="136" t="s">
        <v>254</v>
      </c>
      <c r="C148" s="113" t="s">
        <v>204</v>
      </c>
      <c r="D148" s="113" t="s">
        <v>199</v>
      </c>
      <c r="E148" s="137" t="s">
        <v>200</v>
      </c>
      <c r="F148" s="137"/>
      <c r="G148" s="115">
        <v>0.24</v>
      </c>
      <c r="H148" s="116">
        <v>2</v>
      </c>
      <c r="I148" s="116" t="s">
        <v>196</v>
      </c>
      <c r="J148" s="115">
        <f t="shared" si="13"/>
        <v>0.12</v>
      </c>
      <c r="K148" s="149" t="s">
        <v>205</v>
      </c>
      <c r="L148" s="149" t="s">
        <v>206</v>
      </c>
      <c r="M148" s="113" t="s">
        <v>203</v>
      </c>
      <c r="N148" s="104"/>
      <c r="O148" s="81"/>
      <c r="P148" s="81"/>
      <c r="Q148" s="81"/>
    </row>
    <row r="149" spans="1:17" s="91" customFormat="1" ht="23.25" customHeight="1" x14ac:dyDescent="0.25">
      <c r="A149" s="119">
        <f t="shared" si="14"/>
        <v>43531</v>
      </c>
      <c r="B149" s="136" t="s">
        <v>254</v>
      </c>
      <c r="C149" s="113" t="s">
        <v>207</v>
      </c>
      <c r="D149" s="113" t="s">
        <v>208</v>
      </c>
      <c r="E149" s="114" t="s">
        <v>209</v>
      </c>
      <c r="F149" s="114"/>
      <c r="G149" s="115">
        <v>0.75</v>
      </c>
      <c r="H149" s="116">
        <v>2</v>
      </c>
      <c r="I149" s="116" t="s">
        <v>196</v>
      </c>
      <c r="J149" s="117"/>
      <c r="K149" s="150" t="s">
        <v>177</v>
      </c>
      <c r="L149" s="150" t="s">
        <v>210</v>
      </c>
      <c r="M149" s="113" t="s">
        <v>211</v>
      </c>
      <c r="N149" s="102" t="s">
        <v>82</v>
      </c>
      <c r="O149" s="103">
        <f>O54</f>
        <v>43524</v>
      </c>
      <c r="P149" s="103">
        <f>O149+14</f>
        <v>43538</v>
      </c>
      <c r="Q149" s="103">
        <f>P149+14</f>
        <v>43552</v>
      </c>
    </row>
    <row r="150" spans="1:17" s="91" customFormat="1" ht="23.25" thickBot="1" x14ac:dyDescent="0.3">
      <c r="A150" s="126">
        <f t="shared" si="14"/>
        <v>43531</v>
      </c>
      <c r="B150" s="151" t="s">
        <v>254</v>
      </c>
      <c r="C150" s="128" t="s">
        <v>212</v>
      </c>
      <c r="D150" s="128" t="s">
        <v>213</v>
      </c>
      <c r="E150" s="128" t="s">
        <v>23</v>
      </c>
      <c r="F150" s="128"/>
      <c r="G150" s="130">
        <v>0.75</v>
      </c>
      <c r="H150" s="131">
        <v>2</v>
      </c>
      <c r="I150" s="131" t="s">
        <v>196</v>
      </c>
      <c r="J150" s="115">
        <f t="shared" si="13"/>
        <v>0.375</v>
      </c>
      <c r="K150" s="152" t="s">
        <v>214</v>
      </c>
      <c r="L150" s="152" t="s">
        <v>215</v>
      </c>
      <c r="M150" s="128" t="s">
        <v>119</v>
      </c>
      <c r="N150" s="102"/>
      <c r="O150" s="102"/>
      <c r="P150" s="102"/>
      <c r="Q150" s="102"/>
    </row>
    <row r="151" spans="1:17" s="91" customFormat="1" ht="17.25" customHeight="1" thickBot="1" x14ac:dyDescent="0.3">
      <c r="A151" s="4"/>
      <c r="B151" s="4"/>
      <c r="C151" s="3"/>
      <c r="D151" s="18"/>
      <c r="E151" s="4"/>
      <c r="F151" s="4"/>
      <c r="G151" s="4"/>
      <c r="H151" s="222" t="s">
        <v>141</v>
      </c>
      <c r="I151" s="223"/>
      <c r="J151" s="134">
        <f>SUM(J132:J150)</f>
        <v>11.95</v>
      </c>
      <c r="K151" s="4"/>
      <c r="L151" s="104"/>
      <c r="M151" s="81"/>
      <c r="N151" s="104"/>
      <c r="O151" s="81"/>
      <c r="P151" s="81"/>
      <c r="Q151" s="81"/>
    </row>
    <row r="155" spans="1:17" s="68" customFormat="1" ht="13.5" customHeight="1" x14ac:dyDescent="0.25">
      <c r="A155" s="4"/>
      <c r="B155" s="4"/>
      <c r="C155" s="3"/>
      <c r="D155" s="18"/>
      <c r="E155" s="4"/>
      <c r="F155" s="4"/>
      <c r="G155" s="5" t="s">
        <v>0</v>
      </c>
      <c r="H155" s="4"/>
      <c r="I155" s="2"/>
      <c r="J155" s="195" t="str">
        <f>J125</f>
        <v>BARRIERE Margot</v>
      </c>
      <c r="K155" s="195"/>
      <c r="L155" s="195" t="s">
        <v>35</v>
      </c>
      <c r="M155" s="195"/>
      <c r="N155" s="66"/>
      <c r="O155" s="13"/>
      <c r="P155" s="67"/>
    </row>
    <row r="156" spans="1:17" s="68" customFormat="1" ht="13.5" customHeight="1" x14ac:dyDescent="0.25">
      <c r="A156" s="4"/>
      <c r="B156" s="4"/>
      <c r="C156" s="3"/>
      <c r="D156" s="70"/>
      <c r="E156" s="4"/>
      <c r="F156" s="4"/>
      <c r="G156" s="5" t="s">
        <v>36</v>
      </c>
      <c r="H156" s="4"/>
      <c r="I156" s="12"/>
      <c r="J156" s="212">
        <f>J126</f>
        <v>86.77</v>
      </c>
      <c r="K156" s="212"/>
      <c r="L156" s="194">
        <f>L126</f>
        <v>42268</v>
      </c>
      <c r="M156" s="194"/>
      <c r="N156" s="66"/>
      <c r="O156" s="13"/>
      <c r="P156" s="67"/>
    </row>
    <row r="157" spans="1:17" s="68" customFormat="1" x14ac:dyDescent="0.25">
      <c r="A157" s="4"/>
      <c r="B157" s="4" t="s">
        <v>4</v>
      </c>
      <c r="C157" s="69">
        <f>C127</f>
        <v>43525</v>
      </c>
      <c r="D157" s="70"/>
      <c r="E157" s="4"/>
      <c r="F157" s="4"/>
      <c r="G157" s="5" t="s">
        <v>37</v>
      </c>
      <c r="H157" s="4"/>
      <c r="I157" s="12"/>
      <c r="J157" s="212">
        <f>J156/4.333</f>
        <v>20.02538656819755</v>
      </c>
      <c r="K157" s="212"/>
      <c r="L157" s="66"/>
      <c r="M157" s="66"/>
      <c r="N157" s="66"/>
      <c r="O157" s="13"/>
      <c r="P157" s="67"/>
    </row>
    <row r="158" spans="1:17" s="68" customFormat="1" x14ac:dyDescent="0.25">
      <c r="A158" s="4"/>
      <c r="B158" s="4"/>
      <c r="C158" s="3"/>
      <c r="D158" s="18"/>
      <c r="E158" s="4"/>
      <c r="F158" s="4"/>
      <c r="G158" s="4" t="s">
        <v>6</v>
      </c>
      <c r="H158" s="4"/>
      <c r="I158" s="18"/>
      <c r="J158" s="4"/>
      <c r="K158" s="4"/>
      <c r="L158" s="66"/>
      <c r="M158" s="13"/>
      <c r="N158" s="13"/>
      <c r="O158" s="13"/>
      <c r="P158" s="67"/>
    </row>
    <row r="159" spans="1:17" s="68" customFormat="1" ht="13.5" thickBot="1" x14ac:dyDescent="0.3">
      <c r="A159" s="213" t="s">
        <v>38</v>
      </c>
      <c r="B159" s="213"/>
      <c r="C159" s="213"/>
      <c r="D159" s="213"/>
      <c r="E159" s="213"/>
      <c r="F159" s="213"/>
      <c r="G159" s="213"/>
      <c r="H159" s="213"/>
      <c r="I159" s="213"/>
      <c r="J159" s="213"/>
      <c r="K159" s="213"/>
      <c r="L159" s="213"/>
      <c r="M159" s="213"/>
      <c r="N159" s="13"/>
      <c r="O159" s="13"/>
      <c r="P159" s="67"/>
    </row>
    <row r="160" spans="1:17" s="72" customFormat="1" ht="12.75" customHeight="1" x14ac:dyDescent="0.25">
      <c r="A160" s="190" t="str">
        <f>"Jour et date                                  SEMAINE " &amp;WEEKNUM(A170)</f>
        <v>Jour et date                                  SEMAINE 10</v>
      </c>
      <c r="B160" s="224" t="s">
        <v>9</v>
      </c>
      <c r="C160" s="220" t="s">
        <v>10</v>
      </c>
      <c r="D160" s="220" t="s">
        <v>39</v>
      </c>
      <c r="E160" s="220" t="s">
        <v>40</v>
      </c>
      <c r="F160" s="188"/>
      <c r="G160" s="200" t="s">
        <v>13</v>
      </c>
      <c r="H160" s="214" t="s">
        <v>41</v>
      </c>
      <c r="I160" s="215"/>
      <c r="J160" s="200" t="s">
        <v>15</v>
      </c>
      <c r="K160" s="218" t="s">
        <v>42</v>
      </c>
      <c r="L160" s="218" t="s">
        <v>43</v>
      </c>
      <c r="M160" s="220" t="s">
        <v>44</v>
      </c>
      <c r="N160" s="71"/>
      <c r="O160" s="71"/>
      <c r="P160" s="67"/>
    </row>
    <row r="161" spans="1:18" s="72" customFormat="1" ht="13.5" thickBot="1" x14ac:dyDescent="0.3">
      <c r="A161" s="191"/>
      <c r="B161" s="225"/>
      <c r="C161" s="221"/>
      <c r="D161" s="221"/>
      <c r="E161" s="221"/>
      <c r="F161" s="189"/>
      <c r="G161" s="201"/>
      <c r="H161" s="216"/>
      <c r="I161" s="217"/>
      <c r="J161" s="201"/>
      <c r="K161" s="219"/>
      <c r="L161" s="219"/>
      <c r="M161" s="221"/>
      <c r="N161" s="71"/>
      <c r="O161" s="71"/>
      <c r="P161" s="67"/>
    </row>
    <row r="162" spans="1:18" s="91" customFormat="1" ht="23.25" customHeight="1" x14ac:dyDescent="0.25">
      <c r="A162" s="153">
        <f>A150</f>
        <v>43531</v>
      </c>
      <c r="B162" s="154" t="s">
        <v>254</v>
      </c>
      <c r="C162" s="113" t="s">
        <v>216</v>
      </c>
      <c r="D162" s="113" t="s">
        <v>217</v>
      </c>
      <c r="E162" s="137" t="s">
        <v>218</v>
      </c>
      <c r="F162" s="137"/>
      <c r="G162" s="115">
        <v>0.75</v>
      </c>
      <c r="H162" s="116">
        <v>2</v>
      </c>
      <c r="I162" s="116" t="s">
        <v>219</v>
      </c>
      <c r="J162" s="115">
        <f t="shared" ref="J162:J167" si="15">G162/H162</f>
        <v>0.375</v>
      </c>
      <c r="K162" s="174" t="s">
        <v>220</v>
      </c>
      <c r="L162" s="174" t="s">
        <v>221</v>
      </c>
      <c r="M162" s="113" t="s">
        <v>222</v>
      </c>
      <c r="N162" s="102" t="s">
        <v>82</v>
      </c>
      <c r="O162" s="103">
        <f>O67</f>
        <v>43517</v>
      </c>
      <c r="P162" s="103">
        <f>O162+14</f>
        <v>43531</v>
      </c>
      <c r="Q162" s="103">
        <f>P162+14</f>
        <v>43545</v>
      </c>
    </row>
    <row r="163" spans="1:18" s="91" customFormat="1" ht="21" customHeight="1" x14ac:dyDescent="0.25">
      <c r="A163" s="153">
        <f t="shared" ref="A163:A168" si="16">A162</f>
        <v>43531</v>
      </c>
      <c r="B163" s="154" t="s">
        <v>254</v>
      </c>
      <c r="C163" s="113" t="s">
        <v>223</v>
      </c>
      <c r="D163" s="113" t="s">
        <v>224</v>
      </c>
      <c r="E163" s="137" t="s">
        <v>218</v>
      </c>
      <c r="F163" s="137"/>
      <c r="G163" s="115">
        <v>0.75</v>
      </c>
      <c r="H163" s="116">
        <v>2</v>
      </c>
      <c r="I163" s="116" t="s">
        <v>219</v>
      </c>
      <c r="J163" s="115">
        <f t="shared" si="15"/>
        <v>0.375</v>
      </c>
      <c r="K163" s="174" t="s">
        <v>221</v>
      </c>
      <c r="L163" s="174" t="s">
        <v>225</v>
      </c>
      <c r="M163" s="113" t="s">
        <v>222</v>
      </c>
      <c r="N163" s="104"/>
      <c r="O163" s="81"/>
      <c r="P163" s="81"/>
      <c r="Q163" s="81"/>
    </row>
    <row r="164" spans="1:18" s="91" customFormat="1" ht="21.75" customHeight="1" x14ac:dyDescent="0.25">
      <c r="A164" s="29">
        <f t="shared" si="16"/>
        <v>43531</v>
      </c>
      <c r="B164" s="154" t="s">
        <v>254</v>
      </c>
      <c r="C164" s="113" t="s">
        <v>226</v>
      </c>
      <c r="D164" s="113" t="s">
        <v>227</v>
      </c>
      <c r="E164" s="114" t="s">
        <v>209</v>
      </c>
      <c r="F164" s="114"/>
      <c r="G164" s="115">
        <v>0.5</v>
      </c>
      <c r="H164" s="116">
        <v>2</v>
      </c>
      <c r="I164" s="116" t="s">
        <v>219</v>
      </c>
      <c r="J164" s="117"/>
      <c r="K164" s="114" t="s">
        <v>228</v>
      </c>
      <c r="L164" s="114" t="s">
        <v>229</v>
      </c>
      <c r="M164" s="113" t="s">
        <v>230</v>
      </c>
      <c r="N164" s="102" t="s">
        <v>82</v>
      </c>
      <c r="O164" s="103">
        <f>O69</f>
        <v>43524</v>
      </c>
      <c r="P164" s="103">
        <f>O164+14</f>
        <v>43538</v>
      </c>
      <c r="Q164" s="103">
        <f>P164+14</f>
        <v>43552</v>
      </c>
    </row>
    <row r="165" spans="1:18" s="91" customFormat="1" ht="21" customHeight="1" x14ac:dyDescent="0.25">
      <c r="A165" s="29">
        <f t="shared" si="16"/>
        <v>43531</v>
      </c>
      <c r="B165" s="154" t="s">
        <v>254</v>
      </c>
      <c r="C165" s="113" t="s">
        <v>231</v>
      </c>
      <c r="D165" s="113" t="s">
        <v>232</v>
      </c>
      <c r="E165" s="113" t="s">
        <v>23</v>
      </c>
      <c r="F165" s="113"/>
      <c r="G165" s="115">
        <v>0.5</v>
      </c>
      <c r="H165" s="116">
        <v>2</v>
      </c>
      <c r="I165" s="116" t="s">
        <v>219</v>
      </c>
      <c r="J165" s="115">
        <f t="shared" si="15"/>
        <v>0.25</v>
      </c>
      <c r="K165" s="113" t="s">
        <v>233</v>
      </c>
      <c r="L165" s="113" t="s">
        <v>234</v>
      </c>
      <c r="M165" s="113" t="s">
        <v>235</v>
      </c>
      <c r="N165" s="104"/>
      <c r="O165" s="81"/>
      <c r="P165" s="81"/>
      <c r="Q165" s="81"/>
    </row>
    <row r="166" spans="1:18" s="91" customFormat="1" ht="21.75" customHeight="1" x14ac:dyDescent="0.25">
      <c r="A166" s="29">
        <f t="shared" si="16"/>
        <v>43531</v>
      </c>
      <c r="B166" s="154" t="s">
        <v>254</v>
      </c>
      <c r="C166" s="113" t="s">
        <v>236</v>
      </c>
      <c r="D166" s="113" t="s">
        <v>237</v>
      </c>
      <c r="E166" s="113" t="s">
        <v>23</v>
      </c>
      <c r="F166" s="113"/>
      <c r="G166" s="115">
        <v>1</v>
      </c>
      <c r="H166" s="116">
        <v>2</v>
      </c>
      <c r="I166" s="116" t="s">
        <v>219</v>
      </c>
      <c r="J166" s="115">
        <f t="shared" si="15"/>
        <v>0.5</v>
      </c>
      <c r="K166" s="113" t="s">
        <v>238</v>
      </c>
      <c r="L166" s="174" t="s">
        <v>239</v>
      </c>
      <c r="M166" s="113" t="s">
        <v>240</v>
      </c>
      <c r="N166" s="102"/>
      <c r="O166" s="102"/>
      <c r="P166" s="102"/>
      <c r="Q166" s="102"/>
    </row>
    <row r="167" spans="1:18" s="91" customFormat="1" ht="21" customHeight="1" x14ac:dyDescent="0.25">
      <c r="A167" s="29">
        <f t="shared" si="16"/>
        <v>43531</v>
      </c>
      <c r="B167" s="154" t="s">
        <v>254</v>
      </c>
      <c r="C167" s="113" t="s">
        <v>241</v>
      </c>
      <c r="D167" s="113" t="s">
        <v>242</v>
      </c>
      <c r="E167" s="113" t="s">
        <v>23</v>
      </c>
      <c r="F167" s="113"/>
      <c r="G167" s="115">
        <v>1</v>
      </c>
      <c r="H167" s="116">
        <v>2</v>
      </c>
      <c r="I167" s="116" t="s">
        <v>219</v>
      </c>
      <c r="J167" s="115">
        <f t="shared" si="15"/>
        <v>0.5</v>
      </c>
      <c r="K167" s="174" t="s">
        <v>243</v>
      </c>
      <c r="L167" s="174" t="s">
        <v>244</v>
      </c>
      <c r="M167" s="113" t="s">
        <v>240</v>
      </c>
      <c r="N167" s="104"/>
      <c r="O167" s="81"/>
      <c r="P167" s="81"/>
      <c r="Q167" s="81"/>
    </row>
    <row r="168" spans="1:18" s="91" customFormat="1" ht="21" customHeight="1" x14ac:dyDescent="0.25">
      <c r="A168" s="29">
        <f t="shared" si="16"/>
        <v>43531</v>
      </c>
      <c r="B168" s="154" t="s">
        <v>254</v>
      </c>
      <c r="C168" s="113" t="s">
        <v>245</v>
      </c>
      <c r="D168" s="113" t="s">
        <v>246</v>
      </c>
      <c r="E168" s="175" t="s">
        <v>247</v>
      </c>
      <c r="F168" s="175"/>
      <c r="G168" s="115">
        <v>1</v>
      </c>
      <c r="H168" s="116">
        <v>2</v>
      </c>
      <c r="I168" s="116" t="s">
        <v>219</v>
      </c>
      <c r="J168" s="117"/>
      <c r="K168" s="114" t="s">
        <v>248</v>
      </c>
      <c r="L168" s="114" t="s">
        <v>249</v>
      </c>
      <c r="M168" s="113" t="s">
        <v>250</v>
      </c>
      <c r="N168" s="102" t="s">
        <v>82</v>
      </c>
      <c r="O168" s="103">
        <f>O73</f>
        <v>43524</v>
      </c>
      <c r="P168" s="103">
        <f>O168+14</f>
        <v>43538</v>
      </c>
      <c r="Q168" s="103">
        <f>P168+14</f>
        <v>43552</v>
      </c>
    </row>
    <row r="169" spans="1:18" s="91" customFormat="1" ht="21" customHeight="1" x14ac:dyDescent="0.25">
      <c r="A169" s="29">
        <f>+A168+1</f>
        <v>43532</v>
      </c>
      <c r="B169" s="154" t="s">
        <v>254</v>
      </c>
      <c r="C169" s="113" t="s">
        <v>251</v>
      </c>
      <c r="D169" s="113" t="s">
        <v>24</v>
      </c>
      <c r="E169" s="113"/>
      <c r="F169" s="113"/>
      <c r="G169" s="113"/>
      <c r="H169" s="113"/>
      <c r="I169" s="113"/>
      <c r="J169" s="113"/>
      <c r="K169" s="113"/>
      <c r="L169" s="113"/>
      <c r="M169" s="113"/>
      <c r="N169" s="102"/>
      <c r="O169" s="103"/>
      <c r="P169" s="103"/>
      <c r="Q169" s="103"/>
    </row>
    <row r="170" spans="1:18" s="72" customFormat="1" ht="21.75" customHeight="1" x14ac:dyDescent="0.25">
      <c r="A170" s="82">
        <f>A169+1</f>
        <v>43533</v>
      </c>
      <c r="B170" s="169" t="s">
        <v>254</v>
      </c>
      <c r="C170" s="84" t="s">
        <v>251</v>
      </c>
      <c r="D170" s="84" t="s">
        <v>252</v>
      </c>
      <c r="E170" s="84"/>
      <c r="F170" s="84"/>
      <c r="G170" s="84"/>
      <c r="H170" s="84"/>
      <c r="I170" s="84"/>
      <c r="J170" s="84"/>
      <c r="K170" s="84"/>
      <c r="L170" s="84"/>
      <c r="M170" s="84"/>
      <c r="N170" s="156"/>
      <c r="O170" s="156"/>
      <c r="P170" s="157"/>
      <c r="Q170" s="158"/>
      <c r="R170" s="158"/>
    </row>
    <row r="171" spans="1:18" s="91" customFormat="1" ht="21" customHeight="1" x14ac:dyDescent="0.25">
      <c r="A171" s="29">
        <f>A170+1</f>
        <v>43534</v>
      </c>
      <c r="B171" s="154" t="s">
        <v>254</v>
      </c>
      <c r="C171" s="113" t="s">
        <v>19</v>
      </c>
      <c r="D171" s="113" t="s">
        <v>253</v>
      </c>
      <c r="E171" s="113"/>
      <c r="F171" s="113"/>
      <c r="G171" s="113"/>
      <c r="H171" s="113"/>
      <c r="I171" s="113"/>
      <c r="J171" s="113"/>
      <c r="K171" s="113"/>
      <c r="L171" s="113"/>
      <c r="M171" s="113"/>
      <c r="N171" s="159"/>
      <c r="O171" s="160"/>
      <c r="P171" s="160"/>
      <c r="Q171" s="160"/>
    </row>
    <row r="172" spans="1:18" s="91" customFormat="1" ht="21.75" customHeight="1" thickBot="1" x14ac:dyDescent="0.3">
      <c r="A172" s="161"/>
      <c r="B172" s="162"/>
      <c r="C172" s="163"/>
      <c r="D172" s="164"/>
      <c r="E172" s="164"/>
      <c r="F172" s="164"/>
      <c r="G172" s="164"/>
      <c r="H172" s="164"/>
      <c r="I172" s="164"/>
      <c r="J172" s="164"/>
      <c r="K172" s="164"/>
      <c r="L172" s="164"/>
      <c r="M172" s="164"/>
      <c r="N172" s="166"/>
      <c r="O172" s="166"/>
      <c r="P172" s="166"/>
      <c r="Q172" s="166"/>
      <c r="R172" s="167"/>
    </row>
    <row r="173" spans="1:18" s="91" customFormat="1" ht="17.25" customHeight="1" thickBot="1" x14ac:dyDescent="0.3">
      <c r="A173" s="4"/>
      <c r="B173" s="4"/>
      <c r="C173" s="3"/>
      <c r="D173" s="18"/>
      <c r="E173" s="4"/>
      <c r="F173" s="4"/>
      <c r="G173" s="4"/>
      <c r="H173" s="222" t="s">
        <v>141</v>
      </c>
      <c r="I173" s="223"/>
      <c r="J173" s="134">
        <f>SUM(J162:J172)</f>
        <v>2</v>
      </c>
      <c r="K173" s="4"/>
      <c r="L173" s="104"/>
      <c r="M173" s="81"/>
      <c r="N173" s="104"/>
      <c r="O173" s="81"/>
      <c r="P173" s="81"/>
      <c r="Q173" s="81"/>
    </row>
    <row r="174" spans="1:18" s="91" customFormat="1" ht="17.25" customHeight="1" x14ac:dyDescent="0.25">
      <c r="A174" s="4"/>
      <c r="B174" s="4"/>
      <c r="C174" s="3"/>
      <c r="D174" s="18"/>
      <c r="E174" s="4"/>
      <c r="F174" s="4"/>
      <c r="G174" s="4"/>
      <c r="H174" s="4"/>
      <c r="I174" s="4"/>
      <c r="J174" s="135"/>
      <c r="K174" s="4"/>
      <c r="L174" s="104"/>
      <c r="M174" s="81"/>
      <c r="N174" s="104"/>
      <c r="O174" s="81"/>
      <c r="P174" s="81"/>
      <c r="Q174" s="81"/>
    </row>
    <row r="175" spans="1:18" s="91" customFormat="1" ht="17.25" customHeight="1" x14ac:dyDescent="0.25">
      <c r="A175" s="4"/>
      <c r="B175" s="4"/>
      <c r="C175" s="3"/>
      <c r="D175" s="18"/>
      <c r="E175" s="4"/>
      <c r="F175" s="4"/>
      <c r="G175" s="4"/>
      <c r="H175" s="4"/>
      <c r="I175" s="4"/>
      <c r="J175" s="135"/>
      <c r="K175" s="4"/>
      <c r="L175" s="104"/>
      <c r="M175" s="81"/>
      <c r="N175" s="104"/>
      <c r="O175" s="81"/>
      <c r="P175" s="81"/>
      <c r="Q175" s="81"/>
    </row>
    <row r="176" spans="1:18" s="91" customFormat="1" ht="17.25" customHeight="1" x14ac:dyDescent="0.25">
      <c r="A176" s="4"/>
      <c r="B176" s="4"/>
      <c r="C176" s="3"/>
      <c r="D176" s="18"/>
      <c r="E176" s="4"/>
      <c r="F176" s="4"/>
      <c r="G176" s="4"/>
      <c r="H176" s="4"/>
      <c r="I176" s="4"/>
      <c r="J176" s="135"/>
      <c r="K176" s="4"/>
      <c r="L176" s="104"/>
      <c r="M176" s="81"/>
      <c r="N176" s="104"/>
      <c r="O176" s="81"/>
      <c r="P176" s="81"/>
      <c r="Q176" s="81"/>
    </row>
    <row r="191" spans="1:16" s="68" customFormat="1" ht="13.5" customHeight="1" x14ac:dyDescent="0.25">
      <c r="A191" s="4"/>
      <c r="B191" s="4"/>
      <c r="C191" s="3"/>
      <c r="D191" s="18"/>
      <c r="E191" s="4"/>
      <c r="F191" s="4"/>
      <c r="G191" s="5" t="s">
        <v>0</v>
      </c>
      <c r="H191" s="4"/>
      <c r="I191" s="2"/>
      <c r="J191" s="195" t="s">
        <v>34</v>
      </c>
      <c r="K191" s="195"/>
      <c r="L191" s="195" t="s">
        <v>35</v>
      </c>
      <c r="M191" s="195"/>
      <c r="N191" s="66"/>
      <c r="O191" s="13"/>
      <c r="P191" s="67"/>
    </row>
    <row r="192" spans="1:16" s="68" customFormat="1" ht="13.5" customHeight="1" x14ac:dyDescent="0.25">
      <c r="A192" s="4"/>
      <c r="B192" s="4"/>
      <c r="C192" s="3"/>
      <c r="D192" s="18"/>
      <c r="E192" s="4"/>
      <c r="F192" s="4"/>
      <c r="G192" s="5" t="s">
        <v>36</v>
      </c>
      <c r="H192" s="4"/>
      <c r="I192" s="12"/>
      <c r="J192" s="212">
        <f>J156</f>
        <v>86.77</v>
      </c>
      <c r="K192" s="212"/>
      <c r="L192" s="194">
        <v>42268</v>
      </c>
      <c r="M192" s="194"/>
      <c r="N192" s="66"/>
      <c r="O192" s="13"/>
      <c r="P192" s="67"/>
    </row>
    <row r="193" spans="1:17" s="68" customFormat="1" x14ac:dyDescent="0.25">
      <c r="A193" s="4"/>
      <c r="B193" s="4" t="s">
        <v>4</v>
      </c>
      <c r="C193" s="69">
        <f>C157</f>
        <v>43525</v>
      </c>
      <c r="D193" s="70"/>
      <c r="E193" s="4"/>
      <c r="F193" s="4"/>
      <c r="G193" s="5" t="s">
        <v>37</v>
      </c>
      <c r="H193" s="4"/>
      <c r="I193" s="12"/>
      <c r="J193" s="212">
        <f>J192/4.333</f>
        <v>20.02538656819755</v>
      </c>
      <c r="K193" s="212"/>
      <c r="L193" s="66"/>
      <c r="M193" s="66"/>
      <c r="N193" s="66"/>
      <c r="O193" s="13"/>
      <c r="P193" s="67"/>
    </row>
    <row r="194" spans="1:17" s="68" customFormat="1" x14ac:dyDescent="0.25">
      <c r="A194" s="4"/>
      <c r="B194" s="4"/>
      <c r="C194" s="3"/>
      <c r="D194" s="18"/>
      <c r="E194" s="4"/>
      <c r="F194" s="4"/>
      <c r="G194" s="4" t="s">
        <v>6</v>
      </c>
      <c r="H194" s="4"/>
      <c r="I194" s="18"/>
      <c r="J194" s="4"/>
      <c r="K194" s="4"/>
      <c r="L194" s="66"/>
      <c r="M194" s="13"/>
      <c r="N194" s="13"/>
      <c r="O194" s="13"/>
      <c r="P194" s="67"/>
    </row>
    <row r="195" spans="1:17" s="68" customFormat="1" ht="13.5" thickBot="1" x14ac:dyDescent="0.3">
      <c r="A195" s="213" t="s">
        <v>38</v>
      </c>
      <c r="B195" s="213"/>
      <c r="C195" s="213"/>
      <c r="D195" s="213"/>
      <c r="E195" s="213"/>
      <c r="F195" s="213"/>
      <c r="G195" s="213"/>
      <c r="H195" s="213"/>
      <c r="I195" s="213"/>
      <c r="J195" s="213"/>
      <c r="K195" s="213"/>
      <c r="L195" s="213"/>
      <c r="M195" s="213"/>
      <c r="N195" s="13"/>
      <c r="O195" s="13"/>
      <c r="P195" s="67"/>
    </row>
    <row r="196" spans="1:17" s="72" customFormat="1" ht="13.5" customHeight="1" x14ac:dyDescent="0.25">
      <c r="A196" s="190" t="str">
        <f>"Jour et date                                  SEMAINE " &amp;WEEKNUM(A198)</f>
        <v>Jour et date                                  SEMAINE 11</v>
      </c>
      <c r="B196" s="224" t="s">
        <v>9</v>
      </c>
      <c r="C196" s="220" t="s">
        <v>10</v>
      </c>
      <c r="D196" s="220" t="s">
        <v>39</v>
      </c>
      <c r="E196" s="220" t="s">
        <v>40</v>
      </c>
      <c r="F196" s="188"/>
      <c r="G196" s="200" t="s">
        <v>13</v>
      </c>
      <c r="H196" s="214" t="s">
        <v>41</v>
      </c>
      <c r="I196" s="215"/>
      <c r="J196" s="200" t="s">
        <v>15</v>
      </c>
      <c r="K196" s="218" t="s">
        <v>42</v>
      </c>
      <c r="L196" s="218" t="s">
        <v>43</v>
      </c>
      <c r="M196" s="220" t="s">
        <v>44</v>
      </c>
      <c r="N196" s="71"/>
      <c r="O196" s="71"/>
      <c r="P196" s="67"/>
    </row>
    <row r="197" spans="1:17" s="72" customFormat="1" ht="14.25" customHeight="1" thickBot="1" x14ac:dyDescent="0.3">
      <c r="A197" s="191"/>
      <c r="B197" s="225"/>
      <c r="C197" s="221"/>
      <c r="D197" s="221"/>
      <c r="E197" s="221"/>
      <c r="F197" s="189"/>
      <c r="G197" s="201"/>
      <c r="H197" s="216"/>
      <c r="I197" s="217"/>
      <c r="J197" s="201"/>
      <c r="K197" s="219"/>
      <c r="L197" s="219"/>
      <c r="M197" s="221"/>
      <c r="N197" s="71"/>
      <c r="O197" s="71"/>
      <c r="P197" s="67"/>
    </row>
    <row r="198" spans="1:17" s="72" customFormat="1" ht="23.25" customHeight="1" x14ac:dyDescent="0.25">
      <c r="A198" s="73">
        <f>A171+1</f>
        <v>43535</v>
      </c>
      <c r="B198" s="168" t="s">
        <v>254</v>
      </c>
      <c r="C198" s="75" t="s">
        <v>45</v>
      </c>
      <c r="D198" s="76" t="s">
        <v>46</v>
      </c>
      <c r="E198" s="76" t="s">
        <v>47</v>
      </c>
      <c r="F198" s="76"/>
      <c r="G198" s="77">
        <v>1.26</v>
      </c>
      <c r="H198" s="78">
        <v>2</v>
      </c>
      <c r="I198" s="78" t="s">
        <v>48</v>
      </c>
      <c r="J198" s="77">
        <f>G198/H198</f>
        <v>0.63</v>
      </c>
      <c r="K198" s="80" t="s">
        <v>28</v>
      </c>
      <c r="L198" s="80" t="s">
        <v>49</v>
      </c>
      <c r="M198" s="76" t="s">
        <v>50</v>
      </c>
      <c r="N198" s="81"/>
      <c r="O198" s="81"/>
      <c r="P198" s="67"/>
    </row>
    <row r="199" spans="1:17" s="72" customFormat="1" ht="21.75" customHeight="1" x14ac:dyDescent="0.25">
      <c r="A199" s="82">
        <f>A198</f>
        <v>43535</v>
      </c>
      <c r="B199" s="169" t="s">
        <v>254</v>
      </c>
      <c r="C199" s="84" t="s">
        <v>51</v>
      </c>
      <c r="D199" s="84" t="s">
        <v>52</v>
      </c>
      <c r="E199" s="84" t="s">
        <v>47</v>
      </c>
      <c r="F199" s="84"/>
      <c r="G199" s="85">
        <v>3</v>
      </c>
      <c r="H199" s="86">
        <v>2</v>
      </c>
      <c r="I199" s="86" t="s">
        <v>48</v>
      </c>
      <c r="J199" s="85">
        <f>G199/H199</f>
        <v>1.5</v>
      </c>
      <c r="K199" s="88" t="s">
        <v>49</v>
      </c>
      <c r="L199" s="88" t="s">
        <v>53</v>
      </c>
      <c r="M199" s="84" t="s">
        <v>54</v>
      </c>
      <c r="N199" s="81"/>
      <c r="O199" s="81"/>
      <c r="P199" s="67"/>
    </row>
    <row r="200" spans="1:17" s="91" customFormat="1" ht="23.25" customHeight="1" x14ac:dyDescent="0.25">
      <c r="A200" s="82">
        <f t="shared" ref="A200:A205" si="17">A199</f>
        <v>43535</v>
      </c>
      <c r="B200" s="169" t="s">
        <v>254</v>
      </c>
      <c r="C200" s="84" t="s">
        <v>55</v>
      </c>
      <c r="D200" s="84" t="s">
        <v>56</v>
      </c>
      <c r="E200" s="84" t="s">
        <v>47</v>
      </c>
      <c r="F200" s="84"/>
      <c r="G200" s="85">
        <v>1</v>
      </c>
      <c r="H200" s="86">
        <v>2</v>
      </c>
      <c r="I200" s="86" t="s">
        <v>48</v>
      </c>
      <c r="J200" s="85">
        <f t="shared" ref="J200:J208" si="18">G200/H200</f>
        <v>0.5</v>
      </c>
      <c r="K200" s="88" t="s">
        <v>53</v>
      </c>
      <c r="L200" s="88" t="s">
        <v>57</v>
      </c>
      <c r="M200" s="84" t="s">
        <v>58</v>
      </c>
      <c r="N200" s="89"/>
      <c r="O200" s="81"/>
      <c r="P200" s="81"/>
      <c r="Q200" s="90"/>
    </row>
    <row r="201" spans="1:17" s="92" customFormat="1" ht="21.75" customHeight="1" x14ac:dyDescent="0.25">
      <c r="A201" s="82">
        <f t="shared" si="17"/>
        <v>43535</v>
      </c>
      <c r="B201" s="169" t="s">
        <v>254</v>
      </c>
      <c r="C201" s="84" t="s">
        <v>255</v>
      </c>
      <c r="D201" s="84" t="s">
        <v>56</v>
      </c>
      <c r="E201" s="84" t="s">
        <v>47</v>
      </c>
      <c r="F201" s="84"/>
      <c r="G201" s="85">
        <v>1.75</v>
      </c>
      <c r="H201" s="86">
        <v>2</v>
      </c>
      <c r="I201" s="86" t="s">
        <v>48</v>
      </c>
      <c r="J201" s="85">
        <f t="shared" si="18"/>
        <v>0.875</v>
      </c>
      <c r="K201" s="88" t="s">
        <v>57</v>
      </c>
      <c r="L201" s="88" t="s">
        <v>60</v>
      </c>
      <c r="M201" s="84" t="s">
        <v>58</v>
      </c>
      <c r="N201" s="89"/>
      <c r="O201" s="81"/>
      <c r="P201" s="81"/>
      <c r="Q201" s="90"/>
    </row>
    <row r="202" spans="1:17" s="91" customFormat="1" ht="20.25" customHeight="1" x14ac:dyDescent="0.25">
      <c r="A202" s="82">
        <f t="shared" si="17"/>
        <v>43535</v>
      </c>
      <c r="B202" s="169" t="s">
        <v>254</v>
      </c>
      <c r="C202" s="84" t="s">
        <v>61</v>
      </c>
      <c r="D202" s="84" t="s">
        <v>62</v>
      </c>
      <c r="E202" s="93" t="s">
        <v>63</v>
      </c>
      <c r="F202" s="93"/>
      <c r="G202" s="85">
        <v>1</v>
      </c>
      <c r="H202" s="86">
        <v>2</v>
      </c>
      <c r="I202" s="86" t="s">
        <v>48</v>
      </c>
      <c r="J202" s="170"/>
      <c r="K202" s="88" t="s">
        <v>60</v>
      </c>
      <c r="L202" s="88" t="s">
        <v>64</v>
      </c>
      <c r="M202" s="84" t="s">
        <v>58</v>
      </c>
      <c r="N202" s="94" t="s">
        <v>65</v>
      </c>
      <c r="O202" s="95">
        <f>O107</f>
        <v>43514</v>
      </c>
      <c r="P202" s="95">
        <f t="shared" ref="P202:Q203" si="19">O202+14</f>
        <v>43528</v>
      </c>
      <c r="Q202" s="95">
        <f t="shared" si="19"/>
        <v>43542</v>
      </c>
    </row>
    <row r="203" spans="1:17" s="92" customFormat="1" ht="21" customHeight="1" x14ac:dyDescent="0.25">
      <c r="A203" s="82">
        <f t="shared" si="17"/>
        <v>43535</v>
      </c>
      <c r="B203" s="169" t="s">
        <v>254</v>
      </c>
      <c r="C203" s="84" t="s">
        <v>66</v>
      </c>
      <c r="D203" s="84" t="s">
        <v>67</v>
      </c>
      <c r="E203" s="96" t="s">
        <v>68</v>
      </c>
      <c r="F203" s="96"/>
      <c r="G203" s="85">
        <v>0.5</v>
      </c>
      <c r="H203" s="86">
        <v>2</v>
      </c>
      <c r="I203" s="86" t="s">
        <v>48</v>
      </c>
      <c r="J203" s="85">
        <f t="shared" si="18"/>
        <v>0.25</v>
      </c>
      <c r="K203" s="97" t="s">
        <v>69</v>
      </c>
      <c r="L203" s="97" t="s">
        <v>70</v>
      </c>
      <c r="M203" s="84" t="s">
        <v>71</v>
      </c>
      <c r="N203" s="94" t="s">
        <v>65</v>
      </c>
      <c r="O203" s="98">
        <f>O108</f>
        <v>43521</v>
      </c>
      <c r="P203" s="98">
        <f t="shared" si="19"/>
        <v>43535</v>
      </c>
      <c r="Q203" s="98">
        <f t="shared" si="19"/>
        <v>43549</v>
      </c>
    </row>
    <row r="204" spans="1:17" s="92" customFormat="1" ht="19.5" customHeight="1" x14ac:dyDescent="0.25">
      <c r="A204" s="82">
        <f t="shared" si="17"/>
        <v>43535</v>
      </c>
      <c r="B204" s="169" t="s">
        <v>254</v>
      </c>
      <c r="C204" s="99" t="s">
        <v>72</v>
      </c>
      <c r="D204" s="84" t="s">
        <v>73</v>
      </c>
      <c r="E204" s="84" t="s">
        <v>47</v>
      </c>
      <c r="F204" s="84"/>
      <c r="G204" s="85">
        <v>0.75</v>
      </c>
      <c r="H204" s="86">
        <v>2</v>
      </c>
      <c r="I204" s="86" t="s">
        <v>48</v>
      </c>
      <c r="J204" s="85">
        <f t="shared" si="18"/>
        <v>0.375</v>
      </c>
      <c r="K204" s="100" t="s">
        <v>74</v>
      </c>
      <c r="L204" s="100" t="s">
        <v>75</v>
      </c>
      <c r="M204" s="84" t="s">
        <v>76</v>
      </c>
      <c r="N204" s="94"/>
      <c r="O204" s="94"/>
      <c r="P204" s="94"/>
      <c r="Q204" s="94"/>
    </row>
    <row r="205" spans="1:17" s="91" customFormat="1" ht="24.75" customHeight="1" x14ac:dyDescent="0.25">
      <c r="A205" s="82">
        <f t="shared" si="17"/>
        <v>43535</v>
      </c>
      <c r="B205" s="169" t="s">
        <v>254</v>
      </c>
      <c r="C205" s="101" t="s">
        <v>77</v>
      </c>
      <c r="D205" s="84" t="s">
        <v>78</v>
      </c>
      <c r="E205" s="96" t="s">
        <v>68</v>
      </c>
      <c r="F205" s="96"/>
      <c r="G205" s="85">
        <v>0.5</v>
      </c>
      <c r="H205" s="86">
        <v>2</v>
      </c>
      <c r="I205" s="86" t="s">
        <v>48</v>
      </c>
      <c r="J205" s="85">
        <f t="shared" si="18"/>
        <v>0.25</v>
      </c>
      <c r="K205" s="100" t="s">
        <v>79</v>
      </c>
      <c r="L205" s="100" t="s">
        <v>80</v>
      </c>
      <c r="M205" s="84" t="s">
        <v>81</v>
      </c>
      <c r="N205" s="102" t="s">
        <v>82</v>
      </c>
      <c r="O205" s="103">
        <f>O110</f>
        <v>43521</v>
      </c>
      <c r="P205" s="103">
        <f t="shared" ref="P205:Q205" si="20">O205+14</f>
        <v>43535</v>
      </c>
      <c r="Q205" s="103">
        <f t="shared" si="20"/>
        <v>43549</v>
      </c>
    </row>
    <row r="206" spans="1:17" s="91" customFormat="1" ht="24.75" customHeight="1" x14ac:dyDescent="0.25">
      <c r="A206" s="82">
        <f>A205</f>
        <v>43535</v>
      </c>
      <c r="B206" s="169" t="s">
        <v>254</v>
      </c>
      <c r="C206" s="84" t="s">
        <v>83</v>
      </c>
      <c r="D206" s="84" t="s">
        <v>84</v>
      </c>
      <c r="E206" s="84" t="s">
        <v>47</v>
      </c>
      <c r="F206" s="84"/>
      <c r="G206" s="85">
        <v>1</v>
      </c>
      <c r="H206" s="86">
        <v>2</v>
      </c>
      <c r="I206" s="86" t="s">
        <v>48</v>
      </c>
      <c r="J206" s="85">
        <f t="shared" si="18"/>
        <v>0.5</v>
      </c>
      <c r="K206" s="100" t="s">
        <v>85</v>
      </c>
      <c r="L206" s="100" t="s">
        <v>86</v>
      </c>
      <c r="M206" s="84" t="s">
        <v>87</v>
      </c>
      <c r="N206" s="104"/>
      <c r="O206" s="81"/>
      <c r="P206" s="81"/>
      <c r="Q206" s="81"/>
    </row>
    <row r="207" spans="1:17" s="91" customFormat="1" ht="24" customHeight="1" x14ac:dyDescent="0.25">
      <c r="A207" s="82">
        <f>A206</f>
        <v>43535</v>
      </c>
      <c r="B207" s="169" t="s">
        <v>254</v>
      </c>
      <c r="C207" s="84" t="s">
        <v>88</v>
      </c>
      <c r="D207" s="84" t="s">
        <v>89</v>
      </c>
      <c r="E207" s="84" t="s">
        <v>47</v>
      </c>
      <c r="F207" s="84"/>
      <c r="G207" s="85">
        <v>0.5</v>
      </c>
      <c r="H207" s="86">
        <v>2</v>
      </c>
      <c r="I207" s="86" t="s">
        <v>48</v>
      </c>
      <c r="J207" s="85">
        <f t="shared" si="18"/>
        <v>0.25</v>
      </c>
      <c r="K207" s="88" t="s">
        <v>90</v>
      </c>
      <c r="L207" s="88" t="s">
        <v>91</v>
      </c>
      <c r="M207" s="84" t="s">
        <v>92</v>
      </c>
      <c r="N207" s="102"/>
      <c r="O207" s="71"/>
      <c r="P207" s="71"/>
      <c r="Q207" s="71"/>
    </row>
    <row r="208" spans="1:17" s="91" customFormat="1" ht="24" customHeight="1" x14ac:dyDescent="0.25">
      <c r="A208" s="82">
        <f>A207</f>
        <v>43535</v>
      </c>
      <c r="B208" s="169" t="s">
        <v>254</v>
      </c>
      <c r="C208" s="84" t="s">
        <v>93</v>
      </c>
      <c r="D208" s="84" t="s">
        <v>94</v>
      </c>
      <c r="E208" s="84" t="s">
        <v>47</v>
      </c>
      <c r="F208" s="84"/>
      <c r="G208" s="85">
        <v>0.25</v>
      </c>
      <c r="H208" s="86">
        <v>2</v>
      </c>
      <c r="I208" s="86" t="s">
        <v>48</v>
      </c>
      <c r="J208" s="85">
        <f t="shared" si="18"/>
        <v>0.125</v>
      </c>
      <c r="K208" s="88" t="s">
        <v>95</v>
      </c>
      <c r="L208" s="88" t="s">
        <v>96</v>
      </c>
      <c r="M208" s="84" t="s">
        <v>97</v>
      </c>
      <c r="N208" s="102"/>
      <c r="O208" s="71"/>
      <c r="P208" s="71"/>
      <c r="Q208" s="71"/>
    </row>
    <row r="209" spans="1:17" s="91" customFormat="1" ht="23.25" customHeight="1" x14ac:dyDescent="0.25">
      <c r="A209" s="105">
        <f>A208</f>
        <v>43535</v>
      </c>
      <c r="B209" s="171" t="s">
        <v>254</v>
      </c>
      <c r="C209" s="84" t="s">
        <v>98</v>
      </c>
      <c r="D209" s="84" t="s">
        <v>99</v>
      </c>
      <c r="E209" s="107" t="s">
        <v>100</v>
      </c>
      <c r="F209" s="107"/>
      <c r="G209" s="85">
        <v>0.75</v>
      </c>
      <c r="H209" s="86">
        <v>2</v>
      </c>
      <c r="I209" s="86" t="s">
        <v>48</v>
      </c>
      <c r="J209" s="170"/>
      <c r="K209" s="88" t="s">
        <v>101</v>
      </c>
      <c r="L209" s="88" t="s">
        <v>102</v>
      </c>
      <c r="M209" s="84" t="s">
        <v>103</v>
      </c>
      <c r="N209" s="108" t="s">
        <v>32</v>
      </c>
      <c r="O209" s="109">
        <f>O114</f>
        <v>43500</v>
      </c>
      <c r="P209" s="110">
        <f>O209+28</f>
        <v>43528</v>
      </c>
      <c r="Q209" s="111" t="s">
        <v>104</v>
      </c>
    </row>
    <row r="210" spans="1:17" s="72" customFormat="1" ht="22.5" customHeight="1" x14ac:dyDescent="0.25">
      <c r="A210" s="29">
        <f>A199+1</f>
        <v>43536</v>
      </c>
      <c r="B210" s="112" t="s">
        <v>254</v>
      </c>
      <c r="C210" s="113" t="s">
        <v>105</v>
      </c>
      <c r="D210" s="113" t="s">
        <v>106</v>
      </c>
      <c r="E210" s="114" t="s">
        <v>107</v>
      </c>
      <c r="F210" s="114"/>
      <c r="G210" s="115">
        <v>2.5</v>
      </c>
      <c r="H210" s="116">
        <v>2</v>
      </c>
      <c r="I210" s="116" t="s">
        <v>108</v>
      </c>
      <c r="J210" s="115">
        <v>2.13</v>
      </c>
      <c r="K210" s="113" t="s">
        <v>109</v>
      </c>
      <c r="L210" s="113" t="s">
        <v>110</v>
      </c>
      <c r="M210" s="113" t="s">
        <v>111</v>
      </c>
      <c r="N210" s="94" t="s">
        <v>65</v>
      </c>
      <c r="O210" s="98">
        <f>O20</f>
        <v>43522</v>
      </c>
      <c r="P210" s="98">
        <f>O210+14</f>
        <v>43536</v>
      </c>
      <c r="Q210" s="98">
        <f>P210+14</f>
        <v>43550</v>
      </c>
    </row>
    <row r="211" spans="1:17" s="72" customFormat="1" ht="22.5" customHeight="1" x14ac:dyDescent="0.25">
      <c r="A211" s="29">
        <f t="shared" ref="A211:A217" si="21">+A210</f>
        <v>43536</v>
      </c>
      <c r="B211" s="112" t="s">
        <v>254</v>
      </c>
      <c r="C211" s="113" t="s">
        <v>112</v>
      </c>
      <c r="D211" s="113" t="s">
        <v>113</v>
      </c>
      <c r="E211" s="114" t="s">
        <v>107</v>
      </c>
      <c r="F211" s="114"/>
      <c r="G211" s="115">
        <v>1</v>
      </c>
      <c r="H211" s="116">
        <v>2</v>
      </c>
      <c r="I211" s="116"/>
      <c r="J211" s="115">
        <f t="shared" ref="J211:J217" si="22">G211/H211</f>
        <v>0.5</v>
      </c>
      <c r="K211" s="113" t="s">
        <v>110</v>
      </c>
      <c r="L211" s="113" t="s">
        <v>114</v>
      </c>
      <c r="M211" s="113" t="s">
        <v>115</v>
      </c>
      <c r="N211" s="94"/>
      <c r="O211" s="118"/>
      <c r="P211" s="118"/>
      <c r="Q211" s="118"/>
    </row>
    <row r="212" spans="1:17" s="72" customFormat="1" ht="22.5" customHeight="1" x14ac:dyDescent="0.25">
      <c r="A212" s="29">
        <f t="shared" si="21"/>
        <v>43536</v>
      </c>
      <c r="B212" s="112" t="s">
        <v>254</v>
      </c>
      <c r="C212" s="113" t="s">
        <v>116</v>
      </c>
      <c r="D212" s="113" t="s">
        <v>117</v>
      </c>
      <c r="E212" s="114" t="s">
        <v>107</v>
      </c>
      <c r="F212" s="114"/>
      <c r="G212" s="115">
        <v>1.75</v>
      </c>
      <c r="H212" s="116">
        <v>2</v>
      </c>
      <c r="I212" s="116"/>
      <c r="J212" s="115">
        <f t="shared" si="22"/>
        <v>0.875</v>
      </c>
      <c r="K212" s="113" t="s">
        <v>114</v>
      </c>
      <c r="L212" s="113" t="s">
        <v>118</v>
      </c>
      <c r="M212" s="113" t="s">
        <v>119</v>
      </c>
      <c r="N212" s="94"/>
      <c r="O212" s="118"/>
      <c r="P212" s="118"/>
      <c r="Q212" s="118"/>
    </row>
    <row r="213" spans="1:17" s="72" customFormat="1" ht="22.5" customHeight="1" x14ac:dyDescent="0.25">
      <c r="A213" s="29">
        <f t="shared" si="21"/>
        <v>43536</v>
      </c>
      <c r="B213" s="112" t="s">
        <v>254</v>
      </c>
      <c r="C213" s="113" t="s">
        <v>120</v>
      </c>
      <c r="D213" s="113" t="s">
        <v>121</v>
      </c>
      <c r="E213" s="114" t="s">
        <v>107</v>
      </c>
      <c r="F213" s="114"/>
      <c r="G213" s="115">
        <v>0.75</v>
      </c>
      <c r="H213" s="116">
        <v>2</v>
      </c>
      <c r="I213" s="116"/>
      <c r="J213" s="115">
        <f t="shared" si="22"/>
        <v>0.375</v>
      </c>
      <c r="K213" s="113" t="s">
        <v>118</v>
      </c>
      <c r="L213" s="113" t="s">
        <v>122</v>
      </c>
      <c r="M213" s="113" t="s">
        <v>123</v>
      </c>
      <c r="N213" s="94"/>
      <c r="O213" s="118"/>
      <c r="P213" s="118"/>
      <c r="Q213" s="118"/>
    </row>
    <row r="214" spans="1:17" s="72" customFormat="1" ht="22.5" customHeight="1" x14ac:dyDescent="0.25">
      <c r="A214" s="119">
        <f t="shared" si="21"/>
        <v>43536</v>
      </c>
      <c r="B214" s="120" t="s">
        <v>254</v>
      </c>
      <c r="C214" s="121" t="s">
        <v>124</v>
      </c>
      <c r="D214" s="121" t="s">
        <v>125</v>
      </c>
      <c r="E214" s="122" t="s">
        <v>107</v>
      </c>
      <c r="F214" s="122"/>
      <c r="G214" s="123">
        <v>1.66</v>
      </c>
      <c r="H214" s="124">
        <v>2</v>
      </c>
      <c r="I214" s="124"/>
      <c r="J214" s="115">
        <f t="shared" si="22"/>
        <v>0.83</v>
      </c>
      <c r="K214" s="121" t="s">
        <v>126</v>
      </c>
      <c r="L214" s="121" t="s">
        <v>127</v>
      </c>
      <c r="M214" s="121" t="s">
        <v>128</v>
      </c>
      <c r="N214" s="94"/>
      <c r="O214" s="118"/>
      <c r="P214" s="118"/>
      <c r="Q214" s="118"/>
    </row>
    <row r="215" spans="1:17" s="72" customFormat="1" ht="22.5" customHeight="1" x14ac:dyDescent="0.25">
      <c r="A215" s="29">
        <f t="shared" si="21"/>
        <v>43536</v>
      </c>
      <c r="B215" s="112" t="s">
        <v>254</v>
      </c>
      <c r="C215" s="113" t="s">
        <v>129</v>
      </c>
      <c r="D215" s="113" t="s">
        <v>125</v>
      </c>
      <c r="E215" s="114" t="s">
        <v>107</v>
      </c>
      <c r="F215" s="114"/>
      <c r="G215" s="115">
        <v>1</v>
      </c>
      <c r="H215" s="116">
        <v>2</v>
      </c>
      <c r="I215" s="116"/>
      <c r="J215" s="115">
        <f t="shared" si="22"/>
        <v>0.5</v>
      </c>
      <c r="K215" s="113" t="s">
        <v>127</v>
      </c>
      <c r="L215" s="113" t="s">
        <v>130</v>
      </c>
      <c r="M215" s="113" t="s">
        <v>131</v>
      </c>
      <c r="N215" s="94"/>
      <c r="O215" s="118"/>
      <c r="P215" s="118"/>
      <c r="Q215" s="118"/>
    </row>
    <row r="216" spans="1:17" s="72" customFormat="1" ht="22.5" customHeight="1" x14ac:dyDescent="0.25">
      <c r="A216" s="29">
        <f t="shared" si="21"/>
        <v>43536</v>
      </c>
      <c r="B216" s="112" t="s">
        <v>254</v>
      </c>
      <c r="C216" s="113" t="s">
        <v>132</v>
      </c>
      <c r="D216" s="113" t="s">
        <v>133</v>
      </c>
      <c r="E216" s="114" t="s">
        <v>107</v>
      </c>
      <c r="F216" s="114"/>
      <c r="G216" s="115">
        <v>3.25</v>
      </c>
      <c r="H216" s="116">
        <v>2</v>
      </c>
      <c r="I216" s="116"/>
      <c r="J216" s="115">
        <f t="shared" si="22"/>
        <v>1.625</v>
      </c>
      <c r="K216" s="113" t="s">
        <v>134</v>
      </c>
      <c r="L216" s="113" t="s">
        <v>135</v>
      </c>
      <c r="M216" s="113" t="s">
        <v>136</v>
      </c>
      <c r="N216" s="94"/>
      <c r="O216" s="118"/>
      <c r="P216" s="118"/>
      <c r="Q216" s="118"/>
    </row>
    <row r="217" spans="1:17" s="72" customFormat="1" ht="22.5" customHeight="1" thickBot="1" x14ac:dyDescent="0.3">
      <c r="A217" s="126">
        <f t="shared" si="21"/>
        <v>43536</v>
      </c>
      <c r="B217" s="127" t="s">
        <v>254</v>
      </c>
      <c r="C217" s="128" t="s">
        <v>137</v>
      </c>
      <c r="D217" s="128" t="s">
        <v>133</v>
      </c>
      <c r="E217" s="129" t="s">
        <v>138</v>
      </c>
      <c r="F217" s="129"/>
      <c r="G217" s="130">
        <v>2</v>
      </c>
      <c r="H217" s="131">
        <v>2</v>
      </c>
      <c r="I217" s="131"/>
      <c r="J217" s="130">
        <f t="shared" si="22"/>
        <v>1</v>
      </c>
      <c r="K217" s="128" t="s">
        <v>135</v>
      </c>
      <c r="L217" s="128" t="s">
        <v>139</v>
      </c>
      <c r="M217" s="128" t="s">
        <v>136</v>
      </c>
      <c r="N217" s="94" t="s">
        <v>65</v>
      </c>
      <c r="O217" s="98">
        <f>O27</f>
        <v>43508</v>
      </c>
      <c r="P217" s="98">
        <f>O217+28</f>
        <v>43536</v>
      </c>
      <c r="Q217" s="133" t="s">
        <v>140</v>
      </c>
    </row>
    <row r="218" spans="1:17" s="91" customFormat="1" ht="17.25" customHeight="1" thickBot="1" x14ac:dyDescent="0.3">
      <c r="A218" s="4"/>
      <c r="B218" s="4"/>
      <c r="C218" s="3"/>
      <c r="D218" s="18"/>
      <c r="E218" s="4"/>
      <c r="F218" s="4"/>
      <c r="G218" s="4"/>
      <c r="H218" s="222" t="s">
        <v>141</v>
      </c>
      <c r="I218" s="223"/>
      <c r="J218" s="134">
        <f>SUM(J198:J217)</f>
        <v>13.09</v>
      </c>
      <c r="K218" s="4"/>
      <c r="L218" s="104"/>
      <c r="M218" s="81"/>
      <c r="N218" s="104"/>
      <c r="O218" s="81"/>
      <c r="P218" s="81"/>
      <c r="Q218" s="81"/>
    </row>
    <row r="219" spans="1:17" s="91" customFormat="1" ht="12.75" customHeight="1" x14ac:dyDescent="0.25">
      <c r="A219" s="4"/>
      <c r="B219" s="4"/>
      <c r="C219" s="3"/>
      <c r="D219" s="18"/>
      <c r="E219" s="4"/>
      <c r="F219" s="4"/>
      <c r="G219" s="4"/>
      <c r="H219" s="4"/>
      <c r="I219" s="4"/>
      <c r="J219" s="135"/>
      <c r="K219" s="4"/>
      <c r="L219" s="104"/>
      <c r="M219" s="81"/>
      <c r="N219" s="104"/>
      <c r="O219" s="81"/>
      <c r="P219" s="81"/>
      <c r="Q219" s="81"/>
    </row>
    <row r="220" spans="1:17" s="68" customFormat="1" ht="13.5" customHeight="1" x14ac:dyDescent="0.25">
      <c r="A220" s="4"/>
      <c r="B220" s="4"/>
      <c r="C220" s="3"/>
      <c r="D220" s="18"/>
      <c r="E220" s="4"/>
      <c r="F220" s="4"/>
      <c r="G220" s="5" t="s">
        <v>0</v>
      </c>
      <c r="H220" s="4"/>
      <c r="I220" s="2"/>
      <c r="J220" s="195" t="str">
        <f>J191</f>
        <v>BARRIERE Margot</v>
      </c>
      <c r="K220" s="195"/>
      <c r="L220" s="195" t="s">
        <v>35</v>
      </c>
      <c r="M220" s="195"/>
      <c r="N220" s="66"/>
      <c r="O220" s="13"/>
      <c r="P220" s="67"/>
    </row>
    <row r="221" spans="1:17" s="68" customFormat="1" ht="13.5" customHeight="1" x14ac:dyDescent="0.25">
      <c r="A221" s="4"/>
      <c r="B221" s="4"/>
      <c r="C221" s="3"/>
      <c r="D221" s="70"/>
      <c r="E221" s="4"/>
      <c r="F221" s="4"/>
      <c r="G221" s="5" t="s">
        <v>36</v>
      </c>
      <c r="H221" s="4"/>
      <c r="I221" s="12"/>
      <c r="J221" s="212">
        <f>J192</f>
        <v>86.77</v>
      </c>
      <c r="K221" s="212"/>
      <c r="L221" s="194">
        <f>L192</f>
        <v>42268</v>
      </c>
      <c r="M221" s="194"/>
      <c r="N221" s="66"/>
      <c r="O221" s="13"/>
      <c r="P221" s="67"/>
    </row>
    <row r="222" spans="1:17" s="68" customFormat="1" x14ac:dyDescent="0.25">
      <c r="A222" s="4"/>
      <c r="B222" s="4" t="s">
        <v>4</v>
      </c>
      <c r="C222" s="69">
        <f>C193</f>
        <v>43525</v>
      </c>
      <c r="D222" s="70"/>
      <c r="E222" s="4"/>
      <c r="F222" s="4"/>
      <c r="G222" s="5" t="s">
        <v>37</v>
      </c>
      <c r="H222" s="4"/>
      <c r="I222" s="12"/>
      <c r="J222" s="212">
        <f>J221/4.333</f>
        <v>20.02538656819755</v>
      </c>
      <c r="K222" s="212"/>
      <c r="L222" s="66"/>
      <c r="M222" s="66"/>
      <c r="N222" s="66"/>
      <c r="O222" s="13"/>
      <c r="P222" s="67"/>
    </row>
    <row r="223" spans="1:17" s="68" customFormat="1" x14ac:dyDescent="0.25">
      <c r="A223" s="4"/>
      <c r="B223" s="4"/>
      <c r="C223" s="3"/>
      <c r="D223" s="18"/>
      <c r="E223" s="4"/>
      <c r="F223" s="4"/>
      <c r="G223" s="4" t="s">
        <v>6</v>
      </c>
      <c r="H223" s="4"/>
      <c r="I223" s="18"/>
      <c r="J223" s="4"/>
      <c r="K223" s="4"/>
      <c r="L223" s="66"/>
      <c r="M223" s="13"/>
      <c r="N223" s="13"/>
      <c r="O223" s="13"/>
      <c r="P223" s="67"/>
    </row>
    <row r="224" spans="1:17" s="68" customFormat="1" ht="13.5" thickBot="1" x14ac:dyDescent="0.3">
      <c r="A224" s="213" t="s">
        <v>38</v>
      </c>
      <c r="B224" s="213"/>
      <c r="C224" s="213"/>
      <c r="D224" s="213"/>
      <c r="E224" s="213"/>
      <c r="F224" s="213"/>
      <c r="G224" s="213"/>
      <c r="H224" s="213"/>
      <c r="I224" s="213"/>
      <c r="J224" s="213"/>
      <c r="K224" s="213"/>
      <c r="L224" s="213"/>
      <c r="M224" s="213"/>
      <c r="N224" s="13"/>
      <c r="O224" s="13"/>
      <c r="P224" s="67"/>
    </row>
    <row r="225" spans="1:17" s="72" customFormat="1" ht="12.75" customHeight="1" x14ac:dyDescent="0.25">
      <c r="A225" s="190" t="str">
        <f>"Jour et date                                  SEMAINE " &amp;WEEKNUM(A235)</f>
        <v>Jour et date                                  SEMAINE 11</v>
      </c>
      <c r="B225" s="224" t="s">
        <v>9</v>
      </c>
      <c r="C225" s="220" t="s">
        <v>10</v>
      </c>
      <c r="D225" s="220" t="s">
        <v>39</v>
      </c>
      <c r="E225" s="220" t="s">
        <v>40</v>
      </c>
      <c r="F225" s="188"/>
      <c r="G225" s="200" t="s">
        <v>13</v>
      </c>
      <c r="H225" s="214" t="s">
        <v>41</v>
      </c>
      <c r="I225" s="215"/>
      <c r="J225" s="200" t="s">
        <v>15</v>
      </c>
      <c r="K225" s="218" t="s">
        <v>42</v>
      </c>
      <c r="L225" s="218" t="s">
        <v>43</v>
      </c>
      <c r="M225" s="220" t="s">
        <v>44</v>
      </c>
      <c r="N225" s="71"/>
      <c r="O225" s="71"/>
      <c r="P225" s="67"/>
    </row>
    <row r="226" spans="1:17" s="72" customFormat="1" ht="13.5" thickBot="1" x14ac:dyDescent="0.3">
      <c r="A226" s="191"/>
      <c r="B226" s="225"/>
      <c r="C226" s="221"/>
      <c r="D226" s="221"/>
      <c r="E226" s="221"/>
      <c r="F226" s="189"/>
      <c r="G226" s="201"/>
      <c r="H226" s="216"/>
      <c r="I226" s="217"/>
      <c r="J226" s="201"/>
      <c r="K226" s="219"/>
      <c r="L226" s="219"/>
      <c r="M226" s="221"/>
      <c r="N226" s="71"/>
      <c r="O226" s="71"/>
      <c r="P226" s="67"/>
    </row>
    <row r="227" spans="1:17" s="72" customFormat="1" ht="21.75" customHeight="1" x14ac:dyDescent="0.25">
      <c r="A227" s="119">
        <f>A217</f>
        <v>43536</v>
      </c>
      <c r="B227" s="136" t="s">
        <v>254</v>
      </c>
      <c r="C227" s="113" t="s">
        <v>142</v>
      </c>
      <c r="D227" s="113" t="s">
        <v>143</v>
      </c>
      <c r="E227" s="137" t="s">
        <v>144</v>
      </c>
      <c r="F227" s="137"/>
      <c r="G227" s="115">
        <v>1.5</v>
      </c>
      <c r="H227" s="116">
        <v>1</v>
      </c>
      <c r="I227" s="116"/>
      <c r="J227" s="172"/>
      <c r="K227" s="138" t="s">
        <v>28</v>
      </c>
      <c r="L227" s="138" t="s">
        <v>145</v>
      </c>
      <c r="M227" s="113" t="s">
        <v>146</v>
      </c>
      <c r="N227" s="94" t="s">
        <v>65</v>
      </c>
      <c r="O227" s="98">
        <f>O132</f>
        <v>43515</v>
      </c>
      <c r="P227" s="98">
        <f>O227+14</f>
        <v>43529</v>
      </c>
      <c r="Q227" s="98">
        <f>P227+14</f>
        <v>43543</v>
      </c>
    </row>
    <row r="228" spans="1:17" s="72" customFormat="1" ht="21.75" customHeight="1" x14ac:dyDescent="0.25">
      <c r="A228" s="119">
        <f>+A227</f>
        <v>43536</v>
      </c>
      <c r="B228" s="136" t="s">
        <v>254</v>
      </c>
      <c r="C228" s="113" t="s">
        <v>105</v>
      </c>
      <c r="D228" s="113" t="s">
        <v>106</v>
      </c>
      <c r="E228" s="137" t="s">
        <v>144</v>
      </c>
      <c r="F228" s="137"/>
      <c r="G228" s="115">
        <v>2.5</v>
      </c>
      <c r="H228" s="116">
        <v>2</v>
      </c>
      <c r="I228" s="116" t="s">
        <v>147</v>
      </c>
      <c r="J228" s="172"/>
      <c r="K228" s="138" t="s">
        <v>145</v>
      </c>
      <c r="L228" s="138" t="s">
        <v>148</v>
      </c>
      <c r="M228" s="113" t="s">
        <v>149</v>
      </c>
      <c r="N228" s="81"/>
      <c r="O228" s="81"/>
      <c r="P228" s="67"/>
    </row>
    <row r="229" spans="1:17" s="72" customFormat="1" ht="21.75" customHeight="1" x14ac:dyDescent="0.25">
      <c r="A229" s="119">
        <f>+A228</f>
        <v>43536</v>
      </c>
      <c r="B229" s="136" t="s">
        <v>254</v>
      </c>
      <c r="C229" s="113" t="s">
        <v>112</v>
      </c>
      <c r="D229" s="113" t="s">
        <v>113</v>
      </c>
      <c r="E229" s="137" t="s">
        <v>150</v>
      </c>
      <c r="F229" s="137"/>
      <c r="G229" s="115">
        <v>1</v>
      </c>
      <c r="H229" s="116">
        <v>2</v>
      </c>
      <c r="I229" s="116"/>
      <c r="J229" s="172"/>
      <c r="K229" s="138" t="s">
        <v>148</v>
      </c>
      <c r="L229" s="138" t="s">
        <v>151</v>
      </c>
      <c r="M229" s="113" t="s">
        <v>152</v>
      </c>
      <c r="N229" s="81"/>
      <c r="O229" s="81"/>
      <c r="P229" s="67"/>
    </row>
    <row r="230" spans="1:17" s="72" customFormat="1" ht="21.75" customHeight="1" x14ac:dyDescent="0.25">
      <c r="A230" s="119">
        <f>+A229</f>
        <v>43536</v>
      </c>
      <c r="B230" s="136" t="s">
        <v>254</v>
      </c>
      <c r="C230" s="113" t="s">
        <v>153</v>
      </c>
      <c r="D230" s="113" t="s">
        <v>154</v>
      </c>
      <c r="E230" s="139" t="s">
        <v>155</v>
      </c>
      <c r="F230" s="139"/>
      <c r="G230" s="115">
        <v>1</v>
      </c>
      <c r="H230" s="116">
        <v>2</v>
      </c>
      <c r="I230" s="116"/>
      <c r="J230" s="172"/>
      <c r="K230" s="138" t="s">
        <v>151</v>
      </c>
      <c r="L230" s="138" t="s">
        <v>156</v>
      </c>
      <c r="M230" s="113" t="s">
        <v>157</v>
      </c>
      <c r="N230" s="94" t="s">
        <v>65</v>
      </c>
      <c r="O230" s="98">
        <f>O135</f>
        <v>43515</v>
      </c>
      <c r="P230" s="98">
        <f>O230+28</f>
        <v>43543</v>
      </c>
      <c r="Q230" s="133" t="s">
        <v>158</v>
      </c>
    </row>
    <row r="231" spans="1:17" s="72" customFormat="1" ht="21.75" customHeight="1" x14ac:dyDescent="0.25">
      <c r="A231" s="119">
        <f>+A230</f>
        <v>43536</v>
      </c>
      <c r="B231" s="136" t="s">
        <v>254</v>
      </c>
      <c r="C231" s="113" t="s">
        <v>124</v>
      </c>
      <c r="D231" s="113" t="s">
        <v>125</v>
      </c>
      <c r="E231" s="137" t="s">
        <v>144</v>
      </c>
      <c r="F231" s="137"/>
      <c r="G231" s="115">
        <v>1.66</v>
      </c>
      <c r="H231" s="116">
        <v>2</v>
      </c>
      <c r="I231" s="116"/>
      <c r="J231" s="172"/>
      <c r="K231" s="138" t="s">
        <v>126</v>
      </c>
      <c r="L231" s="138" t="s">
        <v>127</v>
      </c>
      <c r="M231" s="113" t="s">
        <v>128</v>
      </c>
      <c r="N231" s="81"/>
      <c r="O231" s="81"/>
      <c r="P231" s="67"/>
    </row>
    <row r="232" spans="1:17" s="72" customFormat="1" ht="21.75" customHeight="1" x14ac:dyDescent="0.25">
      <c r="A232" s="119">
        <f>+A231</f>
        <v>43536</v>
      </c>
      <c r="B232" s="136" t="s">
        <v>254</v>
      </c>
      <c r="C232" s="113" t="s">
        <v>159</v>
      </c>
      <c r="D232" s="113" t="s">
        <v>125</v>
      </c>
      <c r="E232" s="137" t="s">
        <v>144</v>
      </c>
      <c r="F232" s="137"/>
      <c r="G232" s="115">
        <v>1.5</v>
      </c>
      <c r="H232" s="116">
        <v>2</v>
      </c>
      <c r="I232" s="116"/>
      <c r="J232" s="172"/>
      <c r="K232" s="138" t="s">
        <v>127</v>
      </c>
      <c r="L232" s="138" t="s">
        <v>160</v>
      </c>
      <c r="M232" s="113" t="s">
        <v>128</v>
      </c>
      <c r="N232" s="81"/>
      <c r="O232" s="81"/>
      <c r="P232" s="67"/>
    </row>
    <row r="233" spans="1:17" s="72" customFormat="1" ht="21.75" customHeight="1" x14ac:dyDescent="0.25">
      <c r="A233" s="119">
        <f>A232</f>
        <v>43536</v>
      </c>
      <c r="B233" s="136" t="s">
        <v>254</v>
      </c>
      <c r="C233" s="113" t="s">
        <v>129</v>
      </c>
      <c r="D233" s="113" t="s">
        <v>125</v>
      </c>
      <c r="E233" s="137" t="s">
        <v>144</v>
      </c>
      <c r="F233" s="137"/>
      <c r="G233" s="115">
        <v>1</v>
      </c>
      <c r="H233" s="116">
        <v>2</v>
      </c>
      <c r="I233" s="116"/>
      <c r="J233" s="172"/>
      <c r="K233" s="138" t="s">
        <v>160</v>
      </c>
      <c r="L233" s="138" t="s">
        <v>161</v>
      </c>
      <c r="M233" s="113" t="s">
        <v>131</v>
      </c>
      <c r="N233" s="81"/>
      <c r="O233" s="81"/>
      <c r="P233" s="67"/>
    </row>
    <row r="234" spans="1:17" s="72" customFormat="1" ht="21.75" customHeight="1" x14ac:dyDescent="0.25">
      <c r="A234" s="119">
        <f>+A233</f>
        <v>43536</v>
      </c>
      <c r="B234" s="136" t="s">
        <v>254</v>
      </c>
      <c r="C234" s="113" t="s">
        <v>162</v>
      </c>
      <c r="D234" s="113" t="s">
        <v>163</v>
      </c>
      <c r="E234" s="139" t="s">
        <v>164</v>
      </c>
      <c r="F234" s="139"/>
      <c r="G234" s="115">
        <v>0.75</v>
      </c>
      <c r="H234" s="116">
        <v>2</v>
      </c>
      <c r="I234" s="116"/>
      <c r="J234" s="172"/>
      <c r="K234" s="138" t="s">
        <v>161</v>
      </c>
      <c r="L234" s="138" t="s">
        <v>165</v>
      </c>
      <c r="M234" s="113" t="s">
        <v>131</v>
      </c>
      <c r="N234" s="94" t="s">
        <v>65</v>
      </c>
      <c r="O234" s="98">
        <f>O139</f>
        <v>43515</v>
      </c>
      <c r="P234" s="98">
        <f>O234+28</f>
        <v>43543</v>
      </c>
      <c r="Q234" s="133" t="s">
        <v>158</v>
      </c>
    </row>
    <row r="235" spans="1:17" s="72" customFormat="1" ht="21.75" customHeight="1" x14ac:dyDescent="0.25">
      <c r="A235" s="82">
        <f>A210+1</f>
        <v>43537</v>
      </c>
      <c r="B235" s="169" t="s">
        <v>254</v>
      </c>
      <c r="C235" s="84" t="s">
        <v>166</v>
      </c>
      <c r="D235" s="84" t="s">
        <v>167</v>
      </c>
      <c r="E235" s="84" t="s">
        <v>22</v>
      </c>
      <c r="F235" s="84"/>
      <c r="G235" s="85">
        <v>2</v>
      </c>
      <c r="H235" s="86">
        <v>2</v>
      </c>
      <c r="I235" s="86" t="s">
        <v>48</v>
      </c>
      <c r="J235" s="85">
        <f t="shared" ref="J235:J245" si="23">G235/H235</f>
        <v>1</v>
      </c>
      <c r="K235" s="140" t="s">
        <v>28</v>
      </c>
      <c r="L235" s="140" t="s">
        <v>109</v>
      </c>
      <c r="M235" s="84" t="s">
        <v>168</v>
      </c>
      <c r="N235" s="81"/>
      <c r="O235" s="81"/>
      <c r="P235" s="67"/>
    </row>
    <row r="236" spans="1:17" s="91" customFormat="1" ht="23.25" customHeight="1" x14ac:dyDescent="0.25">
      <c r="A236" s="105">
        <f>A235</f>
        <v>43537</v>
      </c>
      <c r="B236" s="171" t="s">
        <v>254</v>
      </c>
      <c r="C236" s="84" t="s">
        <v>169</v>
      </c>
      <c r="D236" s="84" t="s">
        <v>170</v>
      </c>
      <c r="E236" s="93" t="s">
        <v>171</v>
      </c>
      <c r="F236" s="93"/>
      <c r="G236" s="85">
        <v>1.1599999999999999</v>
      </c>
      <c r="H236" s="86">
        <v>2</v>
      </c>
      <c r="I236" s="86" t="s">
        <v>48</v>
      </c>
      <c r="J236" s="170"/>
      <c r="K236" s="84" t="s">
        <v>172</v>
      </c>
      <c r="L236" s="84" t="s">
        <v>173</v>
      </c>
      <c r="M236" s="84" t="s">
        <v>174</v>
      </c>
      <c r="N236" s="94" t="s">
        <v>65</v>
      </c>
      <c r="O236" s="98">
        <f>O141</f>
        <v>43516</v>
      </c>
      <c r="P236" s="98">
        <f>O236+14</f>
        <v>43530</v>
      </c>
      <c r="Q236" s="98">
        <f>P236+14</f>
        <v>43544</v>
      </c>
    </row>
    <row r="237" spans="1:17" s="92" customFormat="1" ht="22.5" x14ac:dyDescent="0.25">
      <c r="A237" s="141">
        <f>A236</f>
        <v>43537</v>
      </c>
      <c r="B237" s="173" t="s">
        <v>254</v>
      </c>
      <c r="C237" s="84" t="s">
        <v>175</v>
      </c>
      <c r="D237" s="84" t="s">
        <v>176</v>
      </c>
      <c r="E237" s="93" t="s">
        <v>171</v>
      </c>
      <c r="F237" s="93"/>
      <c r="G237" s="85">
        <v>0.5</v>
      </c>
      <c r="H237" s="86">
        <v>2</v>
      </c>
      <c r="I237" s="86" t="s">
        <v>48</v>
      </c>
      <c r="J237" s="170"/>
      <c r="K237" s="84" t="s">
        <v>173</v>
      </c>
      <c r="L237" s="84" t="s">
        <v>177</v>
      </c>
      <c r="M237" s="84" t="s">
        <v>178</v>
      </c>
      <c r="N237" s="94" t="s">
        <v>65</v>
      </c>
      <c r="O237" s="98">
        <f>O142</f>
        <v>43516</v>
      </c>
      <c r="P237" s="98">
        <f>O237+14</f>
        <v>43530</v>
      </c>
      <c r="Q237" s="98">
        <f>P237+14</f>
        <v>43544</v>
      </c>
    </row>
    <row r="238" spans="1:17" s="91" customFormat="1" ht="21.75" customHeight="1" x14ac:dyDescent="0.25">
      <c r="A238" s="105">
        <f>A237</f>
        <v>43537</v>
      </c>
      <c r="B238" s="171" t="s">
        <v>254</v>
      </c>
      <c r="C238" s="101" t="s">
        <v>179</v>
      </c>
      <c r="D238" s="84" t="s">
        <v>180</v>
      </c>
      <c r="E238" s="84" t="s">
        <v>22</v>
      </c>
      <c r="F238" s="84"/>
      <c r="G238" s="85">
        <v>0.5</v>
      </c>
      <c r="H238" s="86">
        <v>2</v>
      </c>
      <c r="I238" s="86" t="s">
        <v>48</v>
      </c>
      <c r="J238" s="85">
        <f t="shared" si="23"/>
        <v>0.25</v>
      </c>
      <c r="K238" s="143" t="s">
        <v>181</v>
      </c>
      <c r="L238" s="143" t="s">
        <v>182</v>
      </c>
      <c r="M238" s="84" t="s">
        <v>183</v>
      </c>
      <c r="N238" s="94"/>
      <c r="O238" s="94"/>
      <c r="P238" s="94"/>
      <c r="Q238" s="94"/>
    </row>
    <row r="239" spans="1:17" s="92" customFormat="1" ht="22.5" customHeight="1" x14ac:dyDescent="0.25">
      <c r="A239" s="144">
        <f>A238</f>
        <v>43537</v>
      </c>
      <c r="B239" s="171" t="s">
        <v>254</v>
      </c>
      <c r="C239" s="84" t="s">
        <v>184</v>
      </c>
      <c r="D239" s="84" t="s">
        <v>185</v>
      </c>
      <c r="E239" s="84" t="s">
        <v>22</v>
      </c>
      <c r="F239" s="84"/>
      <c r="G239" s="85">
        <v>2.95</v>
      </c>
      <c r="H239" s="86">
        <v>2</v>
      </c>
      <c r="I239" s="86" t="s">
        <v>48</v>
      </c>
      <c r="J239" s="85">
        <f t="shared" si="23"/>
        <v>1.4750000000000001</v>
      </c>
      <c r="K239" s="145" t="s">
        <v>186</v>
      </c>
      <c r="L239" s="145" t="s">
        <v>187</v>
      </c>
      <c r="M239" s="84" t="s">
        <v>188</v>
      </c>
      <c r="N239" s="94"/>
      <c r="O239" s="94"/>
      <c r="P239" s="94"/>
      <c r="Q239" s="94"/>
    </row>
    <row r="240" spans="1:17" s="92" customFormat="1" ht="21.75" customHeight="1" x14ac:dyDescent="0.25">
      <c r="A240" s="146">
        <f>A239</f>
        <v>43537</v>
      </c>
      <c r="B240" s="169" t="s">
        <v>254</v>
      </c>
      <c r="C240" s="84" t="s">
        <v>189</v>
      </c>
      <c r="D240" s="84" t="s">
        <v>185</v>
      </c>
      <c r="E240" s="84" t="s">
        <v>190</v>
      </c>
      <c r="F240" s="84"/>
      <c r="G240" s="85">
        <v>2</v>
      </c>
      <c r="H240" s="86">
        <v>2</v>
      </c>
      <c r="I240" s="86" t="s">
        <v>48</v>
      </c>
      <c r="J240" s="85">
        <f t="shared" si="23"/>
        <v>1</v>
      </c>
      <c r="K240" s="145" t="s">
        <v>191</v>
      </c>
      <c r="L240" s="145" t="s">
        <v>192</v>
      </c>
      <c r="M240" s="84" t="s">
        <v>193</v>
      </c>
      <c r="N240" s="94"/>
      <c r="O240" s="94"/>
      <c r="P240" s="94"/>
      <c r="Q240" s="94"/>
    </row>
    <row r="241" spans="1:17" s="92" customFormat="1" ht="33" customHeight="1" x14ac:dyDescent="0.25">
      <c r="A241" s="147">
        <f>A239+1</f>
        <v>43538</v>
      </c>
      <c r="B241" s="136" t="s">
        <v>254</v>
      </c>
      <c r="C241" s="113" t="s">
        <v>194</v>
      </c>
      <c r="D241" s="113" t="s">
        <v>195</v>
      </c>
      <c r="E241" s="113" t="s">
        <v>23</v>
      </c>
      <c r="F241" s="113"/>
      <c r="G241" s="115">
        <v>0.66</v>
      </c>
      <c r="H241" s="116">
        <v>2</v>
      </c>
      <c r="I241" s="116" t="s">
        <v>196</v>
      </c>
      <c r="J241" s="115">
        <f t="shared" si="23"/>
        <v>0.33</v>
      </c>
      <c r="K241" s="113" t="s">
        <v>145</v>
      </c>
      <c r="L241" s="113" t="s">
        <v>177</v>
      </c>
      <c r="M241" s="113" t="s">
        <v>197</v>
      </c>
      <c r="N241" s="94"/>
      <c r="O241" s="94"/>
      <c r="P241" s="94"/>
      <c r="Q241" s="94"/>
    </row>
    <row r="242" spans="1:17" s="91" customFormat="1" ht="22.5" x14ac:dyDescent="0.25">
      <c r="A242" s="119">
        <f>A241</f>
        <v>43538</v>
      </c>
      <c r="B242" s="136" t="s">
        <v>254</v>
      </c>
      <c r="C242" s="113" t="s">
        <v>198</v>
      </c>
      <c r="D242" s="113" t="s">
        <v>199</v>
      </c>
      <c r="E242" s="137" t="s">
        <v>200</v>
      </c>
      <c r="F242" s="137"/>
      <c r="G242" s="115">
        <v>1.24</v>
      </c>
      <c r="H242" s="116">
        <v>2</v>
      </c>
      <c r="I242" s="116" t="s">
        <v>196</v>
      </c>
      <c r="J242" s="172"/>
      <c r="K242" s="174" t="s">
        <v>201</v>
      </c>
      <c r="L242" s="174" t="s">
        <v>202</v>
      </c>
      <c r="M242" s="113" t="s">
        <v>203</v>
      </c>
      <c r="N242" s="102" t="s">
        <v>82</v>
      </c>
      <c r="O242" s="103">
        <f>O147</f>
        <v>43517</v>
      </c>
      <c r="P242" s="103">
        <f>O242+14</f>
        <v>43531</v>
      </c>
      <c r="Q242" s="103">
        <f>P242+14</f>
        <v>43545</v>
      </c>
    </row>
    <row r="243" spans="1:17" s="91" customFormat="1" ht="23.25" customHeight="1" x14ac:dyDescent="0.25">
      <c r="A243" s="119">
        <f t="shared" ref="A243:A245" si="24">A242</f>
        <v>43538</v>
      </c>
      <c r="B243" s="136" t="s">
        <v>254</v>
      </c>
      <c r="C243" s="113" t="s">
        <v>204</v>
      </c>
      <c r="D243" s="113" t="s">
        <v>199</v>
      </c>
      <c r="E243" s="137" t="s">
        <v>200</v>
      </c>
      <c r="F243" s="137"/>
      <c r="G243" s="115">
        <v>0.24</v>
      </c>
      <c r="H243" s="116">
        <v>2</v>
      </c>
      <c r="I243" s="116" t="s">
        <v>196</v>
      </c>
      <c r="J243" s="172"/>
      <c r="K243" s="174" t="s">
        <v>205</v>
      </c>
      <c r="L243" s="174" t="s">
        <v>206</v>
      </c>
      <c r="M243" s="113" t="s">
        <v>203</v>
      </c>
      <c r="N243" s="104"/>
      <c r="O243" s="81"/>
      <c r="P243" s="81"/>
      <c r="Q243" s="81"/>
    </row>
    <row r="244" spans="1:17" s="91" customFormat="1" ht="23.25" customHeight="1" x14ac:dyDescent="0.25">
      <c r="A244" s="119">
        <f t="shared" si="24"/>
        <v>43538</v>
      </c>
      <c r="B244" s="136" t="s">
        <v>254</v>
      </c>
      <c r="C244" s="113" t="s">
        <v>207</v>
      </c>
      <c r="D244" s="113" t="s">
        <v>208</v>
      </c>
      <c r="E244" s="114" t="s">
        <v>209</v>
      </c>
      <c r="F244" s="114"/>
      <c r="G244" s="115">
        <v>0.75</v>
      </c>
      <c r="H244" s="116">
        <v>2</v>
      </c>
      <c r="I244" s="116" t="s">
        <v>196</v>
      </c>
      <c r="J244" s="115">
        <f t="shared" si="23"/>
        <v>0.375</v>
      </c>
      <c r="K244" s="114" t="s">
        <v>177</v>
      </c>
      <c r="L244" s="114" t="s">
        <v>210</v>
      </c>
      <c r="M244" s="113" t="s">
        <v>211</v>
      </c>
      <c r="N244" s="102" t="s">
        <v>82</v>
      </c>
      <c r="O244" s="103">
        <f>O149</f>
        <v>43524</v>
      </c>
      <c r="P244" s="103">
        <f>O244+14</f>
        <v>43538</v>
      </c>
      <c r="Q244" s="103">
        <f>P244+14</f>
        <v>43552</v>
      </c>
    </row>
    <row r="245" spans="1:17" s="91" customFormat="1" ht="23.25" thickBot="1" x14ac:dyDescent="0.3">
      <c r="A245" s="126">
        <f t="shared" si="24"/>
        <v>43538</v>
      </c>
      <c r="B245" s="151" t="s">
        <v>254</v>
      </c>
      <c r="C245" s="128" t="s">
        <v>212</v>
      </c>
      <c r="D245" s="128" t="s">
        <v>213</v>
      </c>
      <c r="E245" s="128" t="s">
        <v>23</v>
      </c>
      <c r="F245" s="128"/>
      <c r="G245" s="130">
        <v>0.75</v>
      </c>
      <c r="H245" s="131">
        <v>2</v>
      </c>
      <c r="I245" s="131" t="s">
        <v>196</v>
      </c>
      <c r="J245" s="130">
        <f t="shared" si="23"/>
        <v>0.375</v>
      </c>
      <c r="K245" s="128" t="s">
        <v>214</v>
      </c>
      <c r="L245" s="128" t="s">
        <v>215</v>
      </c>
      <c r="M245" s="128" t="s">
        <v>119</v>
      </c>
      <c r="N245" s="102"/>
      <c r="O245" s="102"/>
      <c r="P245" s="102"/>
      <c r="Q245" s="102"/>
    </row>
    <row r="246" spans="1:17" s="91" customFormat="1" ht="17.25" customHeight="1" thickBot="1" x14ac:dyDescent="0.3">
      <c r="A246" s="4"/>
      <c r="B246" s="4"/>
      <c r="C246" s="3"/>
      <c r="D246" s="18"/>
      <c r="E246" s="4"/>
      <c r="F246" s="4"/>
      <c r="G246" s="4"/>
      <c r="H246" s="222" t="s">
        <v>141</v>
      </c>
      <c r="I246" s="223"/>
      <c r="J246" s="134">
        <f>SUM(J227:J245)</f>
        <v>4.8049999999999997</v>
      </c>
      <c r="K246" s="4"/>
      <c r="L246" s="104"/>
      <c r="M246" s="81"/>
      <c r="N246" s="104"/>
      <c r="O246" s="81"/>
      <c r="P246" s="81"/>
      <c r="Q246" s="81"/>
    </row>
    <row r="250" spans="1:17" s="68" customFormat="1" ht="13.5" customHeight="1" x14ac:dyDescent="0.25">
      <c r="A250" s="4"/>
      <c r="B250" s="4"/>
      <c r="C250" s="3"/>
      <c r="D250" s="18"/>
      <c r="E250" s="4"/>
      <c r="F250" s="4"/>
      <c r="G250" s="5" t="s">
        <v>0</v>
      </c>
      <c r="H250" s="4"/>
      <c r="I250" s="2"/>
      <c r="J250" s="195" t="str">
        <f>J220</f>
        <v>BARRIERE Margot</v>
      </c>
      <c r="K250" s="195"/>
      <c r="L250" s="195" t="s">
        <v>35</v>
      </c>
      <c r="M250" s="195"/>
      <c r="N250" s="66"/>
      <c r="O250" s="13"/>
      <c r="P250" s="67"/>
    </row>
    <row r="251" spans="1:17" s="68" customFormat="1" ht="13.5" customHeight="1" x14ac:dyDescent="0.25">
      <c r="A251" s="4"/>
      <c r="B251" s="4"/>
      <c r="C251" s="3"/>
      <c r="D251" s="70"/>
      <c r="E251" s="4"/>
      <c r="F251" s="4"/>
      <c r="G251" s="5" t="s">
        <v>36</v>
      </c>
      <c r="H251" s="4"/>
      <c r="I251" s="12"/>
      <c r="J251" s="212">
        <f>J221</f>
        <v>86.77</v>
      </c>
      <c r="K251" s="212"/>
      <c r="L251" s="194">
        <f>L221</f>
        <v>42268</v>
      </c>
      <c r="M251" s="194"/>
      <c r="N251" s="66"/>
      <c r="O251" s="13"/>
      <c r="P251" s="67"/>
    </row>
    <row r="252" spans="1:17" s="68" customFormat="1" x14ac:dyDescent="0.25">
      <c r="A252" s="4"/>
      <c r="B252" s="4" t="s">
        <v>4</v>
      </c>
      <c r="C252" s="69">
        <f>C222</f>
        <v>43525</v>
      </c>
      <c r="D252" s="70"/>
      <c r="E252" s="4"/>
      <c r="F252" s="4"/>
      <c r="G252" s="5" t="s">
        <v>37</v>
      </c>
      <c r="H252" s="4"/>
      <c r="I252" s="12"/>
      <c r="J252" s="212">
        <f>J251/4.333</f>
        <v>20.02538656819755</v>
      </c>
      <c r="K252" s="212"/>
      <c r="L252" s="66"/>
      <c r="M252" s="66"/>
      <c r="N252" s="66"/>
      <c r="O252" s="13"/>
      <c r="P252" s="67"/>
    </row>
    <row r="253" spans="1:17" s="68" customFormat="1" x14ac:dyDescent="0.25">
      <c r="A253" s="4"/>
      <c r="B253" s="4"/>
      <c r="C253" s="3"/>
      <c r="D253" s="18"/>
      <c r="E253" s="4"/>
      <c r="F253" s="4"/>
      <c r="G253" s="4" t="s">
        <v>6</v>
      </c>
      <c r="H253" s="4"/>
      <c r="I253" s="18"/>
      <c r="J253" s="4"/>
      <c r="K253" s="4"/>
      <c r="L253" s="66"/>
      <c r="M253" s="13"/>
      <c r="N253" s="13"/>
      <c r="O253" s="13"/>
      <c r="P253" s="67"/>
    </row>
    <row r="254" spans="1:17" s="68" customFormat="1" ht="13.5" thickBot="1" x14ac:dyDescent="0.3">
      <c r="A254" s="213" t="s">
        <v>38</v>
      </c>
      <c r="B254" s="213"/>
      <c r="C254" s="213"/>
      <c r="D254" s="213"/>
      <c r="E254" s="213"/>
      <c r="F254" s="213"/>
      <c r="G254" s="213"/>
      <c r="H254" s="213"/>
      <c r="I254" s="213"/>
      <c r="J254" s="213"/>
      <c r="K254" s="213"/>
      <c r="L254" s="213"/>
      <c r="M254" s="213"/>
      <c r="N254" s="13"/>
      <c r="O254" s="13"/>
      <c r="P254" s="67"/>
    </row>
    <row r="255" spans="1:17" s="72" customFormat="1" ht="12.75" customHeight="1" x14ac:dyDescent="0.25">
      <c r="A255" s="190" t="str">
        <f>"Jour et date                                  SEMAINE " &amp;WEEKNUM(A265)</f>
        <v>Jour et date                                  SEMAINE 11</v>
      </c>
      <c r="B255" s="224" t="s">
        <v>9</v>
      </c>
      <c r="C255" s="220" t="s">
        <v>10</v>
      </c>
      <c r="D255" s="220" t="s">
        <v>39</v>
      </c>
      <c r="E255" s="220" t="s">
        <v>40</v>
      </c>
      <c r="F255" s="188"/>
      <c r="G255" s="200" t="s">
        <v>13</v>
      </c>
      <c r="H255" s="214" t="s">
        <v>41</v>
      </c>
      <c r="I255" s="215"/>
      <c r="J255" s="200" t="s">
        <v>15</v>
      </c>
      <c r="K255" s="218" t="s">
        <v>42</v>
      </c>
      <c r="L255" s="218" t="s">
        <v>43</v>
      </c>
      <c r="M255" s="220" t="s">
        <v>44</v>
      </c>
      <c r="N255" s="71"/>
      <c r="O255" s="71"/>
      <c r="P255" s="67"/>
    </row>
    <row r="256" spans="1:17" s="72" customFormat="1" ht="13.5" thickBot="1" x14ac:dyDescent="0.3">
      <c r="A256" s="191"/>
      <c r="B256" s="225"/>
      <c r="C256" s="221"/>
      <c r="D256" s="221"/>
      <c r="E256" s="221"/>
      <c r="F256" s="189"/>
      <c r="G256" s="201"/>
      <c r="H256" s="216"/>
      <c r="I256" s="217"/>
      <c r="J256" s="201"/>
      <c r="K256" s="219"/>
      <c r="L256" s="219"/>
      <c r="M256" s="221"/>
      <c r="N256" s="71"/>
      <c r="O256" s="71"/>
      <c r="P256" s="67"/>
    </row>
    <row r="257" spans="1:18" s="91" customFormat="1" ht="23.25" customHeight="1" x14ac:dyDescent="0.25">
      <c r="A257" s="153">
        <f>A245</f>
        <v>43538</v>
      </c>
      <c r="B257" s="154" t="s">
        <v>254</v>
      </c>
      <c r="C257" s="113" t="s">
        <v>216</v>
      </c>
      <c r="D257" s="113" t="s">
        <v>217</v>
      </c>
      <c r="E257" s="137" t="s">
        <v>218</v>
      </c>
      <c r="F257" s="137"/>
      <c r="G257" s="115">
        <v>0.75</v>
      </c>
      <c r="H257" s="116">
        <v>2</v>
      </c>
      <c r="I257" s="116" t="s">
        <v>219</v>
      </c>
      <c r="J257" s="172"/>
      <c r="K257" s="174" t="s">
        <v>220</v>
      </c>
      <c r="L257" s="174" t="s">
        <v>221</v>
      </c>
      <c r="M257" s="113" t="s">
        <v>222</v>
      </c>
      <c r="N257" s="102" t="s">
        <v>82</v>
      </c>
      <c r="O257" s="103">
        <f>O162</f>
        <v>43517</v>
      </c>
      <c r="P257" s="103">
        <f>O257+14</f>
        <v>43531</v>
      </c>
      <c r="Q257" s="103">
        <f>P257+14</f>
        <v>43545</v>
      </c>
    </row>
    <row r="258" spans="1:18" s="91" customFormat="1" ht="21" customHeight="1" x14ac:dyDescent="0.25">
      <c r="A258" s="153">
        <f t="shared" ref="A258:A263" si="25">A257</f>
        <v>43538</v>
      </c>
      <c r="B258" s="154" t="s">
        <v>254</v>
      </c>
      <c r="C258" s="113" t="s">
        <v>223</v>
      </c>
      <c r="D258" s="113" t="s">
        <v>224</v>
      </c>
      <c r="E258" s="137" t="s">
        <v>218</v>
      </c>
      <c r="F258" s="137"/>
      <c r="G258" s="115">
        <v>0.75</v>
      </c>
      <c r="H258" s="116">
        <v>2</v>
      </c>
      <c r="I258" s="116" t="s">
        <v>219</v>
      </c>
      <c r="J258" s="172"/>
      <c r="K258" s="174" t="s">
        <v>221</v>
      </c>
      <c r="L258" s="174" t="s">
        <v>225</v>
      </c>
      <c r="M258" s="113" t="s">
        <v>222</v>
      </c>
      <c r="N258" s="104"/>
      <c r="O258" s="81"/>
      <c r="P258" s="81"/>
      <c r="Q258" s="81"/>
    </row>
    <row r="259" spans="1:18" s="91" customFormat="1" ht="21.75" customHeight="1" x14ac:dyDescent="0.25">
      <c r="A259" s="29">
        <f t="shared" si="25"/>
        <v>43538</v>
      </c>
      <c r="B259" s="154" t="s">
        <v>254</v>
      </c>
      <c r="C259" s="113" t="s">
        <v>226</v>
      </c>
      <c r="D259" s="113" t="s">
        <v>227</v>
      </c>
      <c r="E259" s="114" t="s">
        <v>209</v>
      </c>
      <c r="F259" s="114"/>
      <c r="G259" s="115">
        <v>0.5</v>
      </c>
      <c r="H259" s="116">
        <v>2</v>
      </c>
      <c r="I259" s="116" t="s">
        <v>219</v>
      </c>
      <c r="J259" s="115">
        <f t="shared" ref="J259:J263" si="26">G259/H259</f>
        <v>0.25</v>
      </c>
      <c r="K259" s="114" t="s">
        <v>228</v>
      </c>
      <c r="L259" s="114" t="s">
        <v>229</v>
      </c>
      <c r="M259" s="113" t="s">
        <v>230</v>
      </c>
      <c r="N259" s="102" t="s">
        <v>82</v>
      </c>
      <c r="O259" s="103">
        <f>O164</f>
        <v>43524</v>
      </c>
      <c r="P259" s="103">
        <f>O259+14</f>
        <v>43538</v>
      </c>
      <c r="Q259" s="103">
        <f>P259+14</f>
        <v>43552</v>
      </c>
    </row>
    <row r="260" spans="1:18" s="91" customFormat="1" ht="21" customHeight="1" x14ac:dyDescent="0.25">
      <c r="A260" s="29">
        <f t="shared" si="25"/>
        <v>43538</v>
      </c>
      <c r="B260" s="154" t="s">
        <v>254</v>
      </c>
      <c r="C260" s="113" t="s">
        <v>231</v>
      </c>
      <c r="D260" s="113" t="s">
        <v>232</v>
      </c>
      <c r="E260" s="113" t="s">
        <v>23</v>
      </c>
      <c r="F260" s="113"/>
      <c r="G260" s="115">
        <v>0.5</v>
      </c>
      <c r="H260" s="116">
        <v>2</v>
      </c>
      <c r="I260" s="116" t="s">
        <v>219</v>
      </c>
      <c r="J260" s="115">
        <f t="shared" si="26"/>
        <v>0.25</v>
      </c>
      <c r="K260" s="113" t="s">
        <v>233</v>
      </c>
      <c r="L260" s="113" t="s">
        <v>234</v>
      </c>
      <c r="M260" s="113" t="s">
        <v>235</v>
      </c>
      <c r="N260" s="104"/>
      <c r="O260" s="81"/>
      <c r="P260" s="81"/>
      <c r="Q260" s="81"/>
    </row>
    <row r="261" spans="1:18" s="91" customFormat="1" ht="21.75" customHeight="1" x14ac:dyDescent="0.25">
      <c r="A261" s="29">
        <f t="shared" si="25"/>
        <v>43538</v>
      </c>
      <c r="B261" s="154" t="s">
        <v>254</v>
      </c>
      <c r="C261" s="113" t="s">
        <v>236</v>
      </c>
      <c r="D261" s="113" t="s">
        <v>237</v>
      </c>
      <c r="E261" s="113" t="s">
        <v>23</v>
      </c>
      <c r="F261" s="113"/>
      <c r="G261" s="115">
        <v>1</v>
      </c>
      <c r="H261" s="116">
        <v>2</v>
      </c>
      <c r="I261" s="116" t="s">
        <v>219</v>
      </c>
      <c r="J261" s="115">
        <f t="shared" si="26"/>
        <v>0.5</v>
      </c>
      <c r="K261" s="113" t="s">
        <v>238</v>
      </c>
      <c r="L261" s="174" t="s">
        <v>239</v>
      </c>
      <c r="M261" s="113" t="s">
        <v>240</v>
      </c>
      <c r="N261" s="102"/>
      <c r="O261" s="102"/>
      <c r="P261" s="102"/>
      <c r="Q261" s="102"/>
    </row>
    <row r="262" spans="1:18" s="91" customFormat="1" ht="21" customHeight="1" x14ac:dyDescent="0.25">
      <c r="A262" s="29">
        <f t="shared" si="25"/>
        <v>43538</v>
      </c>
      <c r="B262" s="154" t="s">
        <v>254</v>
      </c>
      <c r="C262" s="113" t="s">
        <v>241</v>
      </c>
      <c r="D262" s="113" t="s">
        <v>242</v>
      </c>
      <c r="E262" s="113" t="s">
        <v>23</v>
      </c>
      <c r="F262" s="113"/>
      <c r="G262" s="115">
        <v>1</v>
      </c>
      <c r="H262" s="116">
        <v>2</v>
      </c>
      <c r="I262" s="116" t="s">
        <v>219</v>
      </c>
      <c r="J262" s="115">
        <f t="shared" si="26"/>
        <v>0.5</v>
      </c>
      <c r="K262" s="174" t="s">
        <v>243</v>
      </c>
      <c r="L262" s="174" t="s">
        <v>244</v>
      </c>
      <c r="M262" s="113" t="s">
        <v>240</v>
      </c>
      <c r="N262" s="104"/>
      <c r="O262" s="81"/>
      <c r="P262" s="81"/>
      <c r="Q262" s="81"/>
    </row>
    <row r="263" spans="1:18" s="91" customFormat="1" ht="21" customHeight="1" x14ac:dyDescent="0.25">
      <c r="A263" s="29">
        <f t="shared" si="25"/>
        <v>43538</v>
      </c>
      <c r="B263" s="154" t="s">
        <v>254</v>
      </c>
      <c r="C263" s="113" t="s">
        <v>245</v>
      </c>
      <c r="D263" s="113" t="s">
        <v>246</v>
      </c>
      <c r="E263" s="175" t="s">
        <v>247</v>
      </c>
      <c r="F263" s="175"/>
      <c r="G263" s="115">
        <v>1</v>
      </c>
      <c r="H263" s="116">
        <v>2</v>
      </c>
      <c r="I263" s="116" t="s">
        <v>219</v>
      </c>
      <c r="J263" s="115">
        <f t="shared" si="26"/>
        <v>0.5</v>
      </c>
      <c r="K263" s="114" t="s">
        <v>248</v>
      </c>
      <c r="L263" s="114" t="s">
        <v>249</v>
      </c>
      <c r="M263" s="113" t="s">
        <v>250</v>
      </c>
      <c r="N263" s="102" t="s">
        <v>82</v>
      </c>
      <c r="O263" s="103">
        <f>O168</f>
        <v>43524</v>
      </c>
      <c r="P263" s="103">
        <f>O263+14</f>
        <v>43538</v>
      </c>
      <c r="Q263" s="103">
        <f>P263+14</f>
        <v>43552</v>
      </c>
    </row>
    <row r="264" spans="1:18" s="91" customFormat="1" ht="21" customHeight="1" x14ac:dyDescent="0.25">
      <c r="A264" s="29">
        <f>+A263+1</f>
        <v>43539</v>
      </c>
      <c r="B264" s="154" t="s">
        <v>254</v>
      </c>
      <c r="C264" s="113" t="s">
        <v>251</v>
      </c>
      <c r="D264" s="113" t="s">
        <v>24</v>
      </c>
      <c r="E264" s="113"/>
      <c r="F264" s="113"/>
      <c r="G264" s="113"/>
      <c r="H264" s="113"/>
      <c r="I264" s="113"/>
      <c r="J264" s="113"/>
      <c r="K264" s="113"/>
      <c r="L264" s="113"/>
      <c r="M264" s="113"/>
      <c r="N264" s="102"/>
      <c r="O264" s="103"/>
      <c r="P264" s="103"/>
      <c r="Q264" s="103"/>
    </row>
    <row r="265" spans="1:18" s="72" customFormat="1" ht="21.75" customHeight="1" x14ac:dyDescent="0.25">
      <c r="A265" s="82">
        <f>A264+1</f>
        <v>43540</v>
      </c>
      <c r="B265" s="169" t="s">
        <v>254</v>
      </c>
      <c r="C265" s="84" t="s">
        <v>251</v>
      </c>
      <c r="D265" s="84" t="s">
        <v>252</v>
      </c>
      <c r="E265" s="84"/>
      <c r="F265" s="84"/>
      <c r="G265" s="84"/>
      <c r="H265" s="84"/>
      <c r="I265" s="84"/>
      <c r="J265" s="84"/>
      <c r="K265" s="84"/>
      <c r="L265" s="84"/>
      <c r="M265" s="84"/>
      <c r="N265" s="156"/>
      <c r="O265" s="156"/>
      <c r="P265" s="157"/>
      <c r="Q265" s="158"/>
      <c r="R265" s="158"/>
    </row>
    <row r="266" spans="1:18" s="91" customFormat="1" ht="21" customHeight="1" x14ac:dyDescent="0.25">
      <c r="A266" s="29">
        <f>A265+1</f>
        <v>43541</v>
      </c>
      <c r="B266" s="154" t="s">
        <v>254</v>
      </c>
      <c r="C266" s="113" t="s">
        <v>19</v>
      </c>
      <c r="D266" s="113" t="s">
        <v>253</v>
      </c>
      <c r="E266" s="113"/>
      <c r="F266" s="113"/>
      <c r="G266" s="113"/>
      <c r="H266" s="113"/>
      <c r="I266" s="113"/>
      <c r="J266" s="113"/>
      <c r="K266" s="113"/>
      <c r="L266" s="113"/>
      <c r="M266" s="113"/>
      <c r="N266" s="159"/>
      <c r="O266" s="160"/>
      <c r="P266" s="160"/>
      <c r="Q266" s="160"/>
    </row>
    <row r="267" spans="1:18" s="91" customFormat="1" ht="21.75" customHeight="1" thickBot="1" x14ac:dyDescent="0.3">
      <c r="A267" s="161"/>
      <c r="B267" s="162"/>
      <c r="C267" s="163"/>
      <c r="D267" s="164"/>
      <c r="E267" s="164"/>
      <c r="F267" s="164"/>
      <c r="G267" s="164"/>
      <c r="H267" s="164"/>
      <c r="I267" s="164"/>
      <c r="J267" s="164"/>
      <c r="K267" s="164"/>
      <c r="L267" s="164"/>
      <c r="M267" s="164"/>
      <c r="N267" s="166"/>
      <c r="O267" s="166"/>
      <c r="P267" s="166"/>
      <c r="Q267" s="166"/>
      <c r="R267" s="167"/>
    </row>
    <row r="268" spans="1:18" s="91" customFormat="1" ht="17.25" customHeight="1" thickBot="1" x14ac:dyDescent="0.3">
      <c r="A268" s="4"/>
      <c r="B268" s="4"/>
      <c r="C268" s="3"/>
      <c r="D268" s="18"/>
      <c r="E268" s="4"/>
      <c r="F268" s="4"/>
      <c r="G268" s="4"/>
      <c r="H268" s="222" t="s">
        <v>141</v>
      </c>
      <c r="I268" s="223"/>
      <c r="J268" s="134">
        <f>SUM(J257:J267)</f>
        <v>2</v>
      </c>
      <c r="K268" s="4"/>
      <c r="L268" s="104"/>
      <c r="M268" s="81"/>
      <c r="N268" s="104"/>
      <c r="O268" s="81"/>
      <c r="P268" s="81"/>
      <c r="Q268" s="81"/>
    </row>
    <row r="269" spans="1:18" s="91" customFormat="1" ht="17.25" customHeight="1" x14ac:dyDescent="0.25">
      <c r="A269" s="4"/>
      <c r="B269" s="4"/>
      <c r="C269" s="3"/>
      <c r="D269" s="18"/>
      <c r="E269" s="4"/>
      <c r="F269" s="4"/>
      <c r="G269" s="4"/>
      <c r="H269" s="4"/>
      <c r="I269" s="4"/>
      <c r="J269" s="135"/>
      <c r="K269" s="4"/>
      <c r="L269" s="104"/>
      <c r="M269" s="81"/>
      <c r="N269" s="104"/>
      <c r="O269" s="81"/>
      <c r="P269" s="81"/>
      <c r="Q269" s="81"/>
    </row>
    <row r="287" spans="1:16" s="68" customFormat="1" ht="13.5" customHeight="1" x14ac:dyDescent="0.25">
      <c r="A287" s="4"/>
      <c r="B287" s="4"/>
      <c r="C287" s="3"/>
      <c r="D287" s="18"/>
      <c r="E287" s="4"/>
      <c r="F287" s="4"/>
      <c r="G287" s="5" t="s">
        <v>0</v>
      </c>
      <c r="H287" s="4"/>
      <c r="I287" s="2"/>
      <c r="J287" s="195" t="s">
        <v>34</v>
      </c>
      <c r="K287" s="195"/>
      <c r="L287" s="195" t="s">
        <v>35</v>
      </c>
      <c r="M287" s="195"/>
      <c r="N287" s="66"/>
      <c r="O287" s="13"/>
      <c r="P287" s="67"/>
    </row>
    <row r="288" spans="1:16" s="68" customFormat="1" ht="13.5" customHeight="1" x14ac:dyDescent="0.25">
      <c r="A288" s="4"/>
      <c r="B288" s="4"/>
      <c r="C288" s="3"/>
      <c r="D288" s="18"/>
      <c r="E288" s="4"/>
      <c r="F288" s="4"/>
      <c r="G288" s="5" t="s">
        <v>36</v>
      </c>
      <c r="H288" s="4"/>
      <c r="I288" s="12"/>
      <c r="J288" s="212">
        <f>J251</f>
        <v>86.77</v>
      </c>
      <c r="K288" s="212"/>
      <c r="L288" s="194">
        <v>42268</v>
      </c>
      <c r="M288" s="194"/>
      <c r="N288" s="66"/>
      <c r="O288" s="13"/>
      <c r="P288" s="67"/>
    </row>
    <row r="289" spans="1:17" s="68" customFormat="1" x14ac:dyDescent="0.25">
      <c r="A289" s="4"/>
      <c r="B289" s="4" t="s">
        <v>4</v>
      </c>
      <c r="C289" s="69">
        <f>C252</f>
        <v>43525</v>
      </c>
      <c r="D289" s="70"/>
      <c r="E289" s="4"/>
      <c r="F289" s="4"/>
      <c r="G289" s="5" t="s">
        <v>37</v>
      </c>
      <c r="H289" s="4"/>
      <c r="I289" s="12"/>
      <c r="J289" s="212">
        <f>J288/4.333</f>
        <v>20.02538656819755</v>
      </c>
      <c r="K289" s="212"/>
      <c r="L289" s="66"/>
      <c r="M289" s="66"/>
      <c r="N289" s="66"/>
      <c r="O289" s="13"/>
      <c r="P289" s="67"/>
    </row>
    <row r="290" spans="1:17" s="68" customFormat="1" x14ac:dyDescent="0.25">
      <c r="A290" s="4"/>
      <c r="B290" s="4"/>
      <c r="C290" s="3"/>
      <c r="D290" s="18"/>
      <c r="E290" s="4"/>
      <c r="F290" s="4"/>
      <c r="G290" s="4" t="s">
        <v>6</v>
      </c>
      <c r="H290" s="4"/>
      <c r="I290" s="18"/>
      <c r="J290" s="4"/>
      <c r="K290" s="4"/>
      <c r="L290" s="66"/>
      <c r="M290" s="13"/>
      <c r="N290" s="13"/>
      <c r="O290" s="13"/>
      <c r="P290" s="67"/>
    </row>
    <row r="291" spans="1:17" s="68" customFormat="1" ht="13.5" thickBot="1" x14ac:dyDescent="0.3">
      <c r="A291" s="213" t="s">
        <v>38</v>
      </c>
      <c r="B291" s="213"/>
      <c r="C291" s="213"/>
      <c r="D291" s="213"/>
      <c r="E291" s="213"/>
      <c r="F291" s="213"/>
      <c r="G291" s="213"/>
      <c r="H291" s="213"/>
      <c r="I291" s="213"/>
      <c r="J291" s="213"/>
      <c r="K291" s="213"/>
      <c r="L291" s="213"/>
      <c r="M291" s="213"/>
      <c r="N291" s="13"/>
      <c r="O291" s="13"/>
      <c r="P291" s="67"/>
    </row>
    <row r="292" spans="1:17" s="72" customFormat="1" ht="13.5" customHeight="1" x14ac:dyDescent="0.25">
      <c r="A292" s="190" t="str">
        <f>"Jour et date                                  SEMAINE " &amp;WEEKNUM(A294)</f>
        <v>Jour et date                                  SEMAINE 12</v>
      </c>
      <c r="B292" s="224" t="s">
        <v>9</v>
      </c>
      <c r="C292" s="220" t="s">
        <v>10</v>
      </c>
      <c r="D292" s="220" t="s">
        <v>39</v>
      </c>
      <c r="E292" s="220" t="s">
        <v>40</v>
      </c>
      <c r="F292" s="188"/>
      <c r="G292" s="200" t="s">
        <v>13</v>
      </c>
      <c r="H292" s="214" t="s">
        <v>41</v>
      </c>
      <c r="I292" s="215"/>
      <c r="J292" s="200" t="s">
        <v>15</v>
      </c>
      <c r="K292" s="218" t="s">
        <v>42</v>
      </c>
      <c r="L292" s="218" t="s">
        <v>43</v>
      </c>
      <c r="M292" s="220" t="s">
        <v>44</v>
      </c>
      <c r="N292" s="71"/>
      <c r="O292" s="71"/>
      <c r="P292" s="67"/>
    </row>
    <row r="293" spans="1:17" s="72" customFormat="1" ht="14.25" customHeight="1" thickBot="1" x14ac:dyDescent="0.3">
      <c r="A293" s="191"/>
      <c r="B293" s="225"/>
      <c r="C293" s="221"/>
      <c r="D293" s="221"/>
      <c r="E293" s="221"/>
      <c r="F293" s="189"/>
      <c r="G293" s="201"/>
      <c r="H293" s="216"/>
      <c r="I293" s="217"/>
      <c r="J293" s="201"/>
      <c r="K293" s="219"/>
      <c r="L293" s="219"/>
      <c r="M293" s="221"/>
      <c r="N293" s="71"/>
      <c r="O293" s="71"/>
      <c r="P293" s="67"/>
    </row>
    <row r="294" spans="1:17" s="72" customFormat="1" ht="23.25" customHeight="1" x14ac:dyDescent="0.25">
      <c r="A294" s="73">
        <f>A266+1</f>
        <v>43542</v>
      </c>
      <c r="B294" s="168" t="s">
        <v>256</v>
      </c>
      <c r="C294" s="75" t="s">
        <v>45</v>
      </c>
      <c r="D294" s="76" t="s">
        <v>46</v>
      </c>
      <c r="E294" s="76" t="s">
        <v>47</v>
      </c>
      <c r="F294" s="76"/>
      <c r="G294" s="77">
        <v>1.26</v>
      </c>
      <c r="H294" s="78">
        <v>2</v>
      </c>
      <c r="I294" s="78" t="s">
        <v>48</v>
      </c>
      <c r="J294" s="77">
        <f>G294/H294</f>
        <v>0.63</v>
      </c>
      <c r="K294" s="80" t="s">
        <v>28</v>
      </c>
      <c r="L294" s="80" t="s">
        <v>49</v>
      </c>
      <c r="M294" s="76" t="s">
        <v>50</v>
      </c>
      <c r="N294" s="81"/>
      <c r="O294" s="81"/>
      <c r="P294" s="67"/>
    </row>
    <row r="295" spans="1:17" s="72" customFormat="1" ht="21.75" customHeight="1" x14ac:dyDescent="0.25">
      <c r="A295" s="82">
        <f>A294</f>
        <v>43542</v>
      </c>
      <c r="B295" s="83"/>
      <c r="C295" s="84" t="s">
        <v>51</v>
      </c>
      <c r="D295" s="84" t="s">
        <v>52</v>
      </c>
      <c r="E295" s="84" t="s">
        <v>47</v>
      </c>
      <c r="F295" s="84"/>
      <c r="G295" s="85">
        <v>3</v>
      </c>
      <c r="H295" s="86">
        <v>2</v>
      </c>
      <c r="I295" s="86" t="s">
        <v>48</v>
      </c>
      <c r="J295" s="85">
        <f>G295/H295</f>
        <v>1.5</v>
      </c>
      <c r="K295" s="88" t="s">
        <v>49</v>
      </c>
      <c r="L295" s="88" t="s">
        <v>53</v>
      </c>
      <c r="M295" s="84" t="s">
        <v>54</v>
      </c>
      <c r="N295" s="81"/>
      <c r="O295" s="81"/>
      <c r="P295" s="67"/>
    </row>
    <row r="296" spans="1:17" s="91" customFormat="1" ht="23.25" customHeight="1" x14ac:dyDescent="0.25">
      <c r="A296" s="82">
        <f t="shared" ref="A296:A301" si="27">A295</f>
        <v>43542</v>
      </c>
      <c r="B296" s="83"/>
      <c r="C296" s="84" t="s">
        <v>55</v>
      </c>
      <c r="D296" s="84" t="s">
        <v>56</v>
      </c>
      <c r="E296" s="84" t="s">
        <v>47</v>
      </c>
      <c r="F296" s="84"/>
      <c r="G296" s="85">
        <v>1</v>
      </c>
      <c r="H296" s="86">
        <v>2</v>
      </c>
      <c r="I296" s="86" t="s">
        <v>48</v>
      </c>
      <c r="J296" s="85">
        <f t="shared" ref="J296:J298" si="28">G296/H296</f>
        <v>0.5</v>
      </c>
      <c r="K296" s="88" t="s">
        <v>53</v>
      </c>
      <c r="L296" s="88" t="s">
        <v>57</v>
      </c>
      <c r="M296" s="84" t="s">
        <v>58</v>
      </c>
      <c r="N296" s="89"/>
      <c r="O296" s="81"/>
      <c r="P296" s="81"/>
      <c r="Q296" s="90"/>
    </row>
    <row r="297" spans="1:17" s="92" customFormat="1" ht="21" customHeight="1" x14ac:dyDescent="0.25">
      <c r="A297" s="82">
        <f t="shared" si="27"/>
        <v>43542</v>
      </c>
      <c r="B297" s="83"/>
      <c r="C297" s="84" t="s">
        <v>255</v>
      </c>
      <c r="D297" s="84" t="s">
        <v>56</v>
      </c>
      <c r="E297" s="84" t="s">
        <v>47</v>
      </c>
      <c r="F297" s="84"/>
      <c r="G297" s="85">
        <v>1.75</v>
      </c>
      <c r="H297" s="86">
        <v>2</v>
      </c>
      <c r="I297" s="86" t="s">
        <v>48</v>
      </c>
      <c r="J297" s="85">
        <f t="shared" si="28"/>
        <v>0.875</v>
      </c>
      <c r="K297" s="88" t="s">
        <v>57</v>
      </c>
      <c r="L297" s="88" t="s">
        <v>60</v>
      </c>
      <c r="M297" s="84" t="s">
        <v>58</v>
      </c>
      <c r="N297" s="89"/>
      <c r="O297" s="81"/>
      <c r="P297" s="81"/>
      <c r="Q297" s="90"/>
    </row>
    <row r="298" spans="1:17" s="91" customFormat="1" ht="20.25" customHeight="1" x14ac:dyDescent="0.25">
      <c r="A298" s="82">
        <f t="shared" si="27"/>
        <v>43542</v>
      </c>
      <c r="B298" s="83"/>
      <c r="C298" s="84" t="s">
        <v>61</v>
      </c>
      <c r="D298" s="84" t="s">
        <v>62</v>
      </c>
      <c r="E298" s="93" t="s">
        <v>63</v>
      </c>
      <c r="F298" s="93"/>
      <c r="G298" s="85">
        <v>1</v>
      </c>
      <c r="H298" s="86">
        <v>2</v>
      </c>
      <c r="I298" s="86" t="s">
        <v>48</v>
      </c>
      <c r="J298" s="85">
        <f t="shared" si="28"/>
        <v>0.5</v>
      </c>
      <c r="K298" s="88" t="s">
        <v>60</v>
      </c>
      <c r="L298" s="88" t="s">
        <v>64</v>
      </c>
      <c r="M298" s="84" t="s">
        <v>58</v>
      </c>
      <c r="N298" s="94" t="s">
        <v>65</v>
      </c>
      <c r="O298" s="95">
        <f>O202</f>
        <v>43514</v>
      </c>
      <c r="P298" s="95">
        <f t="shared" ref="P298:Q299" si="29">O298+14</f>
        <v>43528</v>
      </c>
      <c r="Q298" s="95">
        <f t="shared" si="29"/>
        <v>43542</v>
      </c>
    </row>
    <row r="299" spans="1:17" s="92" customFormat="1" ht="21" customHeight="1" x14ac:dyDescent="0.25">
      <c r="A299" s="82">
        <f t="shared" si="27"/>
        <v>43542</v>
      </c>
      <c r="B299" s="83"/>
      <c r="C299" s="84" t="s">
        <v>66</v>
      </c>
      <c r="D299" s="84" t="s">
        <v>67</v>
      </c>
      <c r="E299" s="96" t="s">
        <v>68</v>
      </c>
      <c r="F299" s="96"/>
      <c r="G299" s="85">
        <v>0.5</v>
      </c>
      <c r="H299" s="86">
        <v>2</v>
      </c>
      <c r="I299" s="86" t="s">
        <v>48</v>
      </c>
      <c r="J299" s="170"/>
      <c r="K299" s="97" t="s">
        <v>69</v>
      </c>
      <c r="L299" s="97" t="s">
        <v>70</v>
      </c>
      <c r="M299" s="84" t="s">
        <v>71</v>
      </c>
      <c r="N299" s="94" t="s">
        <v>65</v>
      </c>
      <c r="O299" s="98">
        <f>O203</f>
        <v>43521</v>
      </c>
      <c r="P299" s="98">
        <f t="shared" si="29"/>
        <v>43535</v>
      </c>
      <c r="Q299" s="98">
        <f t="shared" si="29"/>
        <v>43549</v>
      </c>
    </row>
    <row r="300" spans="1:17" s="92" customFormat="1" ht="19.5" customHeight="1" x14ac:dyDescent="0.25">
      <c r="A300" s="82">
        <f t="shared" si="27"/>
        <v>43542</v>
      </c>
      <c r="B300" s="83"/>
      <c r="C300" s="99" t="s">
        <v>72</v>
      </c>
      <c r="D300" s="84" t="s">
        <v>73</v>
      </c>
      <c r="E300" s="84" t="s">
        <v>47</v>
      </c>
      <c r="F300" s="84"/>
      <c r="G300" s="85">
        <v>0.75</v>
      </c>
      <c r="H300" s="86">
        <v>2</v>
      </c>
      <c r="I300" s="86" t="s">
        <v>48</v>
      </c>
      <c r="J300" s="85">
        <f t="shared" ref="J300:J304" si="30">G300/H300</f>
        <v>0.375</v>
      </c>
      <c r="K300" s="100" t="s">
        <v>74</v>
      </c>
      <c r="L300" s="100" t="s">
        <v>75</v>
      </c>
      <c r="M300" s="84" t="s">
        <v>76</v>
      </c>
      <c r="N300" s="94"/>
      <c r="O300" s="94"/>
      <c r="P300" s="94"/>
      <c r="Q300" s="94"/>
    </row>
    <row r="301" spans="1:17" s="91" customFormat="1" ht="24.75" customHeight="1" x14ac:dyDescent="0.25">
      <c r="A301" s="82">
        <f t="shared" si="27"/>
        <v>43542</v>
      </c>
      <c r="B301" s="83"/>
      <c r="C301" s="101" t="s">
        <v>77</v>
      </c>
      <c r="D301" s="84" t="s">
        <v>78</v>
      </c>
      <c r="E301" s="96" t="s">
        <v>68</v>
      </c>
      <c r="F301" s="96"/>
      <c r="G301" s="85">
        <v>0.5</v>
      </c>
      <c r="H301" s="86">
        <v>2</v>
      </c>
      <c r="I301" s="86" t="s">
        <v>48</v>
      </c>
      <c r="J301" s="170"/>
      <c r="K301" s="100" t="s">
        <v>79</v>
      </c>
      <c r="L301" s="100" t="s">
        <v>80</v>
      </c>
      <c r="M301" s="84" t="s">
        <v>81</v>
      </c>
      <c r="N301" s="102" t="s">
        <v>82</v>
      </c>
      <c r="O301" s="103">
        <f>O299</f>
        <v>43521</v>
      </c>
      <c r="P301" s="103">
        <f t="shared" ref="P301:Q301" si="31">O301+14</f>
        <v>43535</v>
      </c>
      <c r="Q301" s="103">
        <f t="shared" si="31"/>
        <v>43549</v>
      </c>
    </row>
    <row r="302" spans="1:17" s="91" customFormat="1" ht="24.75" customHeight="1" x14ac:dyDescent="0.25">
      <c r="A302" s="82">
        <f>A301</f>
        <v>43542</v>
      </c>
      <c r="B302" s="83"/>
      <c r="C302" s="84" t="s">
        <v>83</v>
      </c>
      <c r="D302" s="84" t="s">
        <v>84</v>
      </c>
      <c r="E302" s="84" t="s">
        <v>47</v>
      </c>
      <c r="F302" s="84"/>
      <c r="G302" s="85">
        <v>1</v>
      </c>
      <c r="H302" s="86">
        <v>2</v>
      </c>
      <c r="I302" s="86" t="s">
        <v>48</v>
      </c>
      <c r="J302" s="85">
        <f t="shared" si="30"/>
        <v>0.5</v>
      </c>
      <c r="K302" s="100" t="s">
        <v>85</v>
      </c>
      <c r="L302" s="100" t="s">
        <v>86</v>
      </c>
      <c r="M302" s="84" t="s">
        <v>87</v>
      </c>
      <c r="N302" s="104"/>
      <c r="O302" s="81"/>
      <c r="P302" s="81"/>
      <c r="Q302" s="81"/>
    </row>
    <row r="303" spans="1:17" s="91" customFormat="1" ht="24" customHeight="1" x14ac:dyDescent="0.25">
      <c r="A303" s="82">
        <f>A302</f>
        <v>43542</v>
      </c>
      <c r="B303" s="83"/>
      <c r="C303" s="84" t="s">
        <v>88</v>
      </c>
      <c r="D303" s="84" t="s">
        <v>89</v>
      </c>
      <c r="E303" s="84" t="s">
        <v>47</v>
      </c>
      <c r="F303" s="84"/>
      <c r="G303" s="85">
        <v>0.5</v>
      </c>
      <c r="H303" s="86">
        <v>2</v>
      </c>
      <c r="I303" s="86" t="s">
        <v>48</v>
      </c>
      <c r="J303" s="85">
        <f t="shared" si="30"/>
        <v>0.25</v>
      </c>
      <c r="K303" s="88" t="s">
        <v>90</v>
      </c>
      <c r="L303" s="88" t="s">
        <v>91</v>
      </c>
      <c r="M303" s="84" t="s">
        <v>92</v>
      </c>
      <c r="N303" s="102"/>
      <c r="O303" s="71"/>
      <c r="P303" s="71"/>
      <c r="Q303" s="71"/>
    </row>
    <row r="304" spans="1:17" s="91" customFormat="1" ht="24" customHeight="1" x14ac:dyDescent="0.25">
      <c r="A304" s="82">
        <f>A303</f>
        <v>43542</v>
      </c>
      <c r="B304" s="83"/>
      <c r="C304" s="84" t="s">
        <v>93</v>
      </c>
      <c r="D304" s="84" t="s">
        <v>94</v>
      </c>
      <c r="E304" s="84" t="s">
        <v>47</v>
      </c>
      <c r="F304" s="84"/>
      <c r="G304" s="85">
        <v>0.25</v>
      </c>
      <c r="H304" s="86">
        <v>2</v>
      </c>
      <c r="I304" s="86" t="s">
        <v>48</v>
      </c>
      <c r="J304" s="85">
        <f t="shared" si="30"/>
        <v>0.125</v>
      </c>
      <c r="K304" s="88" t="s">
        <v>95</v>
      </c>
      <c r="L304" s="88" t="s">
        <v>96</v>
      </c>
      <c r="M304" s="84" t="s">
        <v>97</v>
      </c>
      <c r="N304" s="102"/>
      <c r="O304" s="71"/>
      <c r="P304" s="71"/>
      <c r="Q304" s="71"/>
    </row>
    <row r="305" spans="1:17" s="91" customFormat="1" ht="23.25" customHeight="1" x14ac:dyDescent="0.25">
      <c r="A305" s="105">
        <f>A304</f>
        <v>43542</v>
      </c>
      <c r="B305" s="106"/>
      <c r="C305" s="84" t="s">
        <v>98</v>
      </c>
      <c r="D305" s="84" t="s">
        <v>99</v>
      </c>
      <c r="E305" s="107" t="s">
        <v>100</v>
      </c>
      <c r="F305" s="107"/>
      <c r="G305" s="85">
        <v>0.75</v>
      </c>
      <c r="H305" s="86">
        <v>2</v>
      </c>
      <c r="I305" s="86" t="s">
        <v>48</v>
      </c>
      <c r="J305" s="170"/>
      <c r="K305" s="88" t="s">
        <v>101</v>
      </c>
      <c r="L305" s="88" t="s">
        <v>102</v>
      </c>
      <c r="M305" s="84" t="s">
        <v>103</v>
      </c>
      <c r="N305" s="108" t="s">
        <v>32</v>
      </c>
      <c r="O305" s="109">
        <f>O209</f>
        <v>43500</v>
      </c>
      <c r="P305" s="110">
        <f>O305+28</f>
        <v>43528</v>
      </c>
      <c r="Q305" s="111" t="s">
        <v>104</v>
      </c>
    </row>
    <row r="306" spans="1:17" s="72" customFormat="1" ht="22.5" customHeight="1" x14ac:dyDescent="0.25">
      <c r="A306" s="29">
        <f>A295+1</f>
        <v>43543</v>
      </c>
      <c r="B306" s="176"/>
      <c r="C306" s="113" t="s">
        <v>105</v>
      </c>
      <c r="D306" s="113" t="s">
        <v>106</v>
      </c>
      <c r="E306" s="114" t="s">
        <v>107</v>
      </c>
      <c r="F306" s="114"/>
      <c r="G306" s="115">
        <v>2.5</v>
      </c>
      <c r="H306" s="116">
        <v>2</v>
      </c>
      <c r="I306" s="116" t="s">
        <v>108</v>
      </c>
      <c r="J306" s="172"/>
      <c r="K306" s="113" t="s">
        <v>109</v>
      </c>
      <c r="L306" s="113" t="s">
        <v>110</v>
      </c>
      <c r="M306" s="113" t="s">
        <v>111</v>
      </c>
      <c r="N306" s="94" t="s">
        <v>65</v>
      </c>
      <c r="O306" s="98">
        <f>O210</f>
        <v>43522</v>
      </c>
      <c r="P306" s="98">
        <f>O306+14</f>
        <v>43536</v>
      </c>
      <c r="Q306" s="98">
        <f>P306+14</f>
        <v>43550</v>
      </c>
    </row>
    <row r="307" spans="1:17" s="72" customFormat="1" ht="22.5" customHeight="1" x14ac:dyDescent="0.25">
      <c r="A307" s="29">
        <f t="shared" ref="A307:A313" si="32">+A306</f>
        <v>43543</v>
      </c>
      <c r="B307" s="176"/>
      <c r="C307" s="113" t="s">
        <v>112</v>
      </c>
      <c r="D307" s="113" t="s">
        <v>113</v>
      </c>
      <c r="E307" s="114" t="s">
        <v>107</v>
      </c>
      <c r="F307" s="114"/>
      <c r="G307" s="115">
        <v>1</v>
      </c>
      <c r="H307" s="116">
        <v>2</v>
      </c>
      <c r="I307" s="116"/>
      <c r="J307" s="172"/>
      <c r="K307" s="113" t="s">
        <v>110</v>
      </c>
      <c r="L307" s="113" t="s">
        <v>114</v>
      </c>
      <c r="M307" s="113" t="s">
        <v>115</v>
      </c>
      <c r="N307" s="94"/>
      <c r="O307" s="118"/>
      <c r="P307" s="118"/>
      <c r="Q307" s="118"/>
    </row>
    <row r="308" spans="1:17" s="72" customFormat="1" ht="22.5" customHeight="1" x14ac:dyDescent="0.25">
      <c r="A308" s="29">
        <f t="shared" si="32"/>
        <v>43543</v>
      </c>
      <c r="B308" s="176"/>
      <c r="C308" s="113" t="s">
        <v>116</v>
      </c>
      <c r="D308" s="113" t="s">
        <v>117</v>
      </c>
      <c r="E308" s="114" t="s">
        <v>107</v>
      </c>
      <c r="F308" s="114"/>
      <c r="G308" s="115">
        <v>1.75</v>
      </c>
      <c r="H308" s="116">
        <v>2</v>
      </c>
      <c r="I308" s="116"/>
      <c r="J308" s="172"/>
      <c r="K308" s="113" t="s">
        <v>114</v>
      </c>
      <c r="L308" s="113" t="s">
        <v>118</v>
      </c>
      <c r="M308" s="113" t="s">
        <v>119</v>
      </c>
      <c r="N308" s="94"/>
      <c r="O308" s="118"/>
      <c r="P308" s="118"/>
      <c r="Q308" s="118"/>
    </row>
    <row r="309" spans="1:17" s="72" customFormat="1" ht="22.5" customHeight="1" x14ac:dyDescent="0.25">
      <c r="A309" s="29">
        <f t="shared" si="32"/>
        <v>43543</v>
      </c>
      <c r="B309" s="176"/>
      <c r="C309" s="113" t="s">
        <v>120</v>
      </c>
      <c r="D309" s="113" t="s">
        <v>121</v>
      </c>
      <c r="E309" s="114" t="s">
        <v>107</v>
      </c>
      <c r="F309" s="114"/>
      <c r="G309" s="115">
        <v>0.75</v>
      </c>
      <c r="H309" s="116">
        <v>2</v>
      </c>
      <c r="I309" s="116"/>
      <c r="J309" s="172"/>
      <c r="K309" s="113" t="s">
        <v>118</v>
      </c>
      <c r="L309" s="113" t="s">
        <v>122</v>
      </c>
      <c r="M309" s="113" t="s">
        <v>123</v>
      </c>
      <c r="N309" s="94"/>
      <c r="O309" s="118"/>
      <c r="P309" s="118"/>
      <c r="Q309" s="118"/>
    </row>
    <row r="310" spans="1:17" s="72" customFormat="1" ht="22.5" customHeight="1" x14ac:dyDescent="0.25">
      <c r="A310" s="119">
        <f t="shared" si="32"/>
        <v>43543</v>
      </c>
      <c r="B310" s="177"/>
      <c r="C310" s="121" t="s">
        <v>124</v>
      </c>
      <c r="D310" s="121" t="s">
        <v>125</v>
      </c>
      <c r="E310" s="122" t="s">
        <v>107</v>
      </c>
      <c r="F310" s="122"/>
      <c r="G310" s="123">
        <v>1.66</v>
      </c>
      <c r="H310" s="124">
        <v>2</v>
      </c>
      <c r="I310" s="124"/>
      <c r="J310" s="172"/>
      <c r="K310" s="121" t="s">
        <v>126</v>
      </c>
      <c r="L310" s="121" t="s">
        <v>127</v>
      </c>
      <c r="M310" s="121" t="s">
        <v>128</v>
      </c>
      <c r="N310" s="94"/>
      <c r="O310" s="118"/>
      <c r="P310" s="118"/>
      <c r="Q310" s="118"/>
    </row>
    <row r="311" spans="1:17" s="72" customFormat="1" ht="22.5" customHeight="1" x14ac:dyDescent="0.25">
      <c r="A311" s="29">
        <f t="shared" si="32"/>
        <v>43543</v>
      </c>
      <c r="B311" s="176"/>
      <c r="C311" s="113" t="s">
        <v>129</v>
      </c>
      <c r="D311" s="113" t="s">
        <v>125</v>
      </c>
      <c r="E311" s="114" t="s">
        <v>107</v>
      </c>
      <c r="F311" s="114"/>
      <c r="G311" s="115">
        <v>1</v>
      </c>
      <c r="H311" s="116">
        <v>2</v>
      </c>
      <c r="I311" s="116"/>
      <c r="J311" s="172"/>
      <c r="K311" s="113" t="s">
        <v>127</v>
      </c>
      <c r="L311" s="113" t="s">
        <v>130</v>
      </c>
      <c r="M311" s="113" t="s">
        <v>131</v>
      </c>
      <c r="N311" s="94"/>
      <c r="O311" s="118"/>
      <c r="P311" s="118"/>
      <c r="Q311" s="118"/>
    </row>
    <row r="312" spans="1:17" s="72" customFormat="1" ht="22.5" customHeight="1" x14ac:dyDescent="0.25">
      <c r="A312" s="29">
        <f t="shared" si="32"/>
        <v>43543</v>
      </c>
      <c r="B312" s="176"/>
      <c r="C312" s="113" t="s">
        <v>132</v>
      </c>
      <c r="D312" s="113" t="s">
        <v>133</v>
      </c>
      <c r="E312" s="114" t="s">
        <v>107</v>
      </c>
      <c r="F312" s="114"/>
      <c r="G312" s="115">
        <v>3.25</v>
      </c>
      <c r="H312" s="116">
        <v>2</v>
      </c>
      <c r="I312" s="116"/>
      <c r="J312" s="172"/>
      <c r="K312" s="113" t="s">
        <v>134</v>
      </c>
      <c r="L312" s="113" t="s">
        <v>135</v>
      </c>
      <c r="M312" s="113" t="s">
        <v>136</v>
      </c>
      <c r="N312" s="94"/>
      <c r="O312" s="118"/>
      <c r="P312" s="118"/>
      <c r="Q312" s="118"/>
    </row>
    <row r="313" spans="1:17" s="72" customFormat="1" ht="22.5" customHeight="1" thickBot="1" x14ac:dyDescent="0.3">
      <c r="A313" s="126">
        <f t="shared" si="32"/>
        <v>43543</v>
      </c>
      <c r="B313" s="178"/>
      <c r="C313" s="128" t="s">
        <v>137</v>
      </c>
      <c r="D313" s="128" t="s">
        <v>133</v>
      </c>
      <c r="E313" s="129" t="s">
        <v>138</v>
      </c>
      <c r="F313" s="129"/>
      <c r="G313" s="130">
        <v>2</v>
      </c>
      <c r="H313" s="131">
        <v>2</v>
      </c>
      <c r="I313" s="131"/>
      <c r="J313" s="179"/>
      <c r="K313" s="128" t="s">
        <v>135</v>
      </c>
      <c r="L313" s="128" t="s">
        <v>139</v>
      </c>
      <c r="M313" s="128" t="s">
        <v>136</v>
      </c>
      <c r="N313" s="94" t="s">
        <v>65</v>
      </c>
      <c r="O313" s="98">
        <f>O217</f>
        <v>43508</v>
      </c>
      <c r="P313" s="98">
        <f>O313+28</f>
        <v>43536</v>
      </c>
      <c r="Q313" s="133" t="s">
        <v>140</v>
      </c>
    </row>
    <row r="314" spans="1:17" s="91" customFormat="1" ht="17.25" customHeight="1" thickBot="1" x14ac:dyDescent="0.3">
      <c r="A314" s="4"/>
      <c r="B314" s="4"/>
      <c r="C314" s="3"/>
      <c r="D314" s="18"/>
      <c r="E314" s="4"/>
      <c r="F314" s="4"/>
      <c r="G314" s="4"/>
      <c r="H314" s="222" t="s">
        <v>141</v>
      </c>
      <c r="I314" s="223"/>
      <c r="J314" s="134">
        <f>SUM(J294:J313)</f>
        <v>5.2549999999999999</v>
      </c>
      <c r="K314" s="4"/>
      <c r="L314" s="104"/>
      <c r="M314" s="81"/>
      <c r="N314" s="104"/>
      <c r="O314" s="81"/>
      <c r="P314" s="81"/>
      <c r="Q314" s="81"/>
    </row>
    <row r="315" spans="1:17" s="91" customFormat="1" ht="17.25" customHeight="1" x14ac:dyDescent="0.25">
      <c r="A315" s="4"/>
      <c r="B315" s="4"/>
      <c r="C315" s="3"/>
      <c r="D315" s="18"/>
      <c r="E315" s="4"/>
      <c r="F315" s="4"/>
      <c r="G315" s="4"/>
      <c r="H315" s="4"/>
      <c r="I315" s="4"/>
      <c r="J315" s="135"/>
      <c r="K315" s="4"/>
      <c r="L315" s="104"/>
      <c r="M315" s="81"/>
      <c r="N315" s="104"/>
      <c r="O315" s="81"/>
      <c r="P315" s="81"/>
      <c r="Q315" s="81"/>
    </row>
    <row r="316" spans="1:17" s="68" customFormat="1" ht="13.5" customHeight="1" x14ac:dyDescent="0.25">
      <c r="A316" s="4"/>
      <c r="B316" s="4"/>
      <c r="C316" s="3"/>
      <c r="D316" s="18"/>
      <c r="E316" s="4"/>
      <c r="F316" s="4"/>
      <c r="G316" s="5" t="s">
        <v>0</v>
      </c>
      <c r="H316" s="4"/>
      <c r="I316" s="2"/>
      <c r="J316" s="195" t="str">
        <f>J287</f>
        <v>BARRIERE Margot</v>
      </c>
      <c r="K316" s="195"/>
      <c r="L316" s="195" t="s">
        <v>35</v>
      </c>
      <c r="M316" s="195"/>
      <c r="N316" s="66"/>
      <c r="O316" s="13"/>
      <c r="P316" s="67"/>
    </row>
    <row r="317" spans="1:17" s="68" customFormat="1" ht="13.5" customHeight="1" x14ac:dyDescent="0.25">
      <c r="A317" s="4"/>
      <c r="B317" s="4"/>
      <c r="C317" s="3"/>
      <c r="D317" s="70"/>
      <c r="E317" s="4"/>
      <c r="F317" s="4"/>
      <c r="G317" s="5" t="s">
        <v>36</v>
      </c>
      <c r="H317" s="4"/>
      <c r="I317" s="12"/>
      <c r="J317" s="212">
        <f>J288</f>
        <v>86.77</v>
      </c>
      <c r="K317" s="212"/>
      <c r="L317" s="194">
        <f>L288</f>
        <v>42268</v>
      </c>
      <c r="M317" s="194"/>
      <c r="N317" s="66"/>
      <c r="O317" s="13"/>
      <c r="P317" s="67"/>
    </row>
    <row r="318" spans="1:17" s="68" customFormat="1" x14ac:dyDescent="0.25">
      <c r="A318" s="4"/>
      <c r="B318" s="4" t="s">
        <v>4</v>
      </c>
      <c r="C318" s="69">
        <f>C289</f>
        <v>43525</v>
      </c>
      <c r="D318" s="70"/>
      <c r="E318" s="4"/>
      <c r="F318" s="4"/>
      <c r="G318" s="5" t="s">
        <v>37</v>
      </c>
      <c r="H318" s="4"/>
      <c r="I318" s="12"/>
      <c r="J318" s="212">
        <f>J317/4.333</f>
        <v>20.02538656819755</v>
      </c>
      <c r="K318" s="212"/>
      <c r="L318" s="66"/>
      <c r="M318" s="66"/>
      <c r="N318" s="66"/>
      <c r="O318" s="13"/>
      <c r="P318" s="67"/>
    </row>
    <row r="319" spans="1:17" s="68" customFormat="1" x14ac:dyDescent="0.25">
      <c r="A319" s="4"/>
      <c r="B319" s="4"/>
      <c r="C319" s="3"/>
      <c r="D319" s="18"/>
      <c r="E319" s="4"/>
      <c r="F319" s="4"/>
      <c r="G319" s="4" t="s">
        <v>6</v>
      </c>
      <c r="H319" s="4"/>
      <c r="I319" s="18"/>
      <c r="J319" s="4"/>
      <c r="K319" s="4"/>
      <c r="L319" s="66"/>
      <c r="M319" s="13"/>
      <c r="N319" s="13"/>
      <c r="O319" s="13"/>
      <c r="P319" s="67"/>
    </row>
    <row r="320" spans="1:17" s="68" customFormat="1" ht="13.5" thickBot="1" x14ac:dyDescent="0.3">
      <c r="A320" s="213" t="s">
        <v>38</v>
      </c>
      <c r="B320" s="213"/>
      <c r="C320" s="213"/>
      <c r="D320" s="213"/>
      <c r="E320" s="213"/>
      <c r="F320" s="213"/>
      <c r="G320" s="213"/>
      <c r="H320" s="213"/>
      <c r="I320" s="213"/>
      <c r="J320" s="213"/>
      <c r="K320" s="213"/>
      <c r="L320" s="213"/>
      <c r="M320" s="213"/>
      <c r="N320" s="13"/>
      <c r="O320" s="13"/>
      <c r="P320" s="67"/>
    </row>
    <row r="321" spans="1:17" s="72" customFormat="1" ht="12.75" customHeight="1" x14ac:dyDescent="0.25">
      <c r="A321" s="190" t="str">
        <f>"Jour et date                                  SEMAINE " &amp;WEEKNUM(A331)</f>
        <v>Jour et date                                  SEMAINE 12</v>
      </c>
      <c r="B321" s="224" t="s">
        <v>9</v>
      </c>
      <c r="C321" s="220" t="s">
        <v>10</v>
      </c>
      <c r="D321" s="220" t="s">
        <v>39</v>
      </c>
      <c r="E321" s="220" t="s">
        <v>40</v>
      </c>
      <c r="F321" s="188"/>
      <c r="G321" s="200" t="s">
        <v>13</v>
      </c>
      <c r="H321" s="214" t="s">
        <v>41</v>
      </c>
      <c r="I321" s="215"/>
      <c r="J321" s="200" t="s">
        <v>15</v>
      </c>
      <c r="K321" s="218" t="s">
        <v>42</v>
      </c>
      <c r="L321" s="218" t="s">
        <v>43</v>
      </c>
      <c r="M321" s="220" t="s">
        <v>44</v>
      </c>
      <c r="N321" s="71"/>
      <c r="O321" s="71"/>
      <c r="P321" s="67"/>
    </row>
    <row r="322" spans="1:17" s="72" customFormat="1" ht="13.5" thickBot="1" x14ac:dyDescent="0.3">
      <c r="A322" s="191"/>
      <c r="B322" s="225"/>
      <c r="C322" s="221"/>
      <c r="D322" s="221"/>
      <c r="E322" s="221"/>
      <c r="F322" s="189"/>
      <c r="G322" s="201"/>
      <c r="H322" s="216"/>
      <c r="I322" s="217"/>
      <c r="J322" s="201"/>
      <c r="K322" s="219"/>
      <c r="L322" s="219"/>
      <c r="M322" s="221"/>
      <c r="N322" s="71"/>
      <c r="O322" s="71"/>
      <c r="P322" s="67"/>
    </row>
    <row r="323" spans="1:17" s="72" customFormat="1" ht="21.75" customHeight="1" x14ac:dyDescent="0.25">
      <c r="A323" s="119">
        <f>A313</f>
        <v>43543</v>
      </c>
      <c r="B323" s="180"/>
      <c r="C323" s="113" t="s">
        <v>142</v>
      </c>
      <c r="D323" s="113" t="s">
        <v>143</v>
      </c>
      <c r="E323" s="137" t="s">
        <v>144</v>
      </c>
      <c r="F323" s="137"/>
      <c r="G323" s="115">
        <v>1.5</v>
      </c>
      <c r="H323" s="116">
        <v>1</v>
      </c>
      <c r="I323" s="116"/>
      <c r="J323" s="115">
        <f t="shared" ref="J323:J330" si="33">G323/H323</f>
        <v>1.5</v>
      </c>
      <c r="K323" s="138" t="s">
        <v>28</v>
      </c>
      <c r="L323" s="138" t="s">
        <v>145</v>
      </c>
      <c r="M323" s="113" t="s">
        <v>146</v>
      </c>
      <c r="N323" s="94" t="s">
        <v>65</v>
      </c>
      <c r="O323" s="98">
        <f>O227</f>
        <v>43515</v>
      </c>
      <c r="P323" s="98">
        <f>O323+14</f>
        <v>43529</v>
      </c>
      <c r="Q323" s="98">
        <f>P323+14</f>
        <v>43543</v>
      </c>
    </row>
    <row r="324" spans="1:17" s="72" customFormat="1" ht="21.75" customHeight="1" x14ac:dyDescent="0.25">
      <c r="A324" s="119">
        <f>+A323</f>
        <v>43543</v>
      </c>
      <c r="B324" s="180"/>
      <c r="C324" s="113" t="s">
        <v>105</v>
      </c>
      <c r="D324" s="113" t="s">
        <v>106</v>
      </c>
      <c r="E324" s="137" t="s">
        <v>144</v>
      </c>
      <c r="F324" s="137"/>
      <c r="G324" s="115">
        <v>2.5</v>
      </c>
      <c r="H324" s="116">
        <v>2</v>
      </c>
      <c r="I324" s="116" t="s">
        <v>147</v>
      </c>
      <c r="J324" s="115">
        <v>1.87</v>
      </c>
      <c r="K324" s="138" t="s">
        <v>145</v>
      </c>
      <c r="L324" s="138" t="s">
        <v>148</v>
      </c>
      <c r="M324" s="113" t="s">
        <v>149</v>
      </c>
      <c r="N324" s="81"/>
      <c r="O324" s="81"/>
      <c r="P324" s="67"/>
    </row>
    <row r="325" spans="1:17" s="72" customFormat="1" ht="21.75" customHeight="1" x14ac:dyDescent="0.25">
      <c r="A325" s="119">
        <f>+A324</f>
        <v>43543</v>
      </c>
      <c r="B325" s="180"/>
      <c r="C325" s="113" t="s">
        <v>112</v>
      </c>
      <c r="D325" s="113" t="s">
        <v>113</v>
      </c>
      <c r="E325" s="137" t="s">
        <v>150</v>
      </c>
      <c r="F325" s="137"/>
      <c r="G325" s="115">
        <v>1</v>
      </c>
      <c r="H325" s="116">
        <v>2</v>
      </c>
      <c r="I325" s="116"/>
      <c r="J325" s="115">
        <f t="shared" si="33"/>
        <v>0.5</v>
      </c>
      <c r="K325" s="138" t="s">
        <v>148</v>
      </c>
      <c r="L325" s="138" t="s">
        <v>151</v>
      </c>
      <c r="M325" s="113" t="s">
        <v>152</v>
      </c>
      <c r="N325" s="81"/>
      <c r="O325" s="81"/>
      <c r="P325" s="67"/>
    </row>
    <row r="326" spans="1:17" s="72" customFormat="1" ht="21.75" customHeight="1" x14ac:dyDescent="0.25">
      <c r="A326" s="119">
        <f>+A325</f>
        <v>43543</v>
      </c>
      <c r="B326" s="180"/>
      <c r="C326" s="113" t="s">
        <v>153</v>
      </c>
      <c r="D326" s="113" t="s">
        <v>154</v>
      </c>
      <c r="E326" s="139" t="s">
        <v>155</v>
      </c>
      <c r="F326" s="139"/>
      <c r="G326" s="115">
        <v>1</v>
      </c>
      <c r="H326" s="116">
        <v>2</v>
      </c>
      <c r="I326" s="116"/>
      <c r="J326" s="115">
        <f t="shared" si="33"/>
        <v>0.5</v>
      </c>
      <c r="K326" s="138" t="s">
        <v>151</v>
      </c>
      <c r="L326" s="138" t="s">
        <v>156</v>
      </c>
      <c r="M326" s="113" t="s">
        <v>157</v>
      </c>
      <c r="N326" s="94" t="s">
        <v>65</v>
      </c>
      <c r="O326" s="98">
        <f>O230</f>
        <v>43515</v>
      </c>
      <c r="P326" s="98">
        <f>O326+28</f>
        <v>43543</v>
      </c>
      <c r="Q326" s="133" t="s">
        <v>158</v>
      </c>
    </row>
    <row r="327" spans="1:17" s="72" customFormat="1" ht="21.75" customHeight="1" x14ac:dyDescent="0.25">
      <c r="A327" s="119">
        <f>+A326</f>
        <v>43543</v>
      </c>
      <c r="B327" s="180"/>
      <c r="C327" s="113" t="s">
        <v>124</v>
      </c>
      <c r="D327" s="113" t="s">
        <v>125</v>
      </c>
      <c r="E327" s="137" t="s">
        <v>144</v>
      </c>
      <c r="F327" s="137"/>
      <c r="G327" s="115">
        <v>1.66</v>
      </c>
      <c r="H327" s="116">
        <v>2</v>
      </c>
      <c r="I327" s="116"/>
      <c r="J327" s="115">
        <f t="shared" si="33"/>
        <v>0.83</v>
      </c>
      <c r="K327" s="138" t="s">
        <v>126</v>
      </c>
      <c r="L327" s="138" t="s">
        <v>127</v>
      </c>
      <c r="M327" s="113" t="s">
        <v>128</v>
      </c>
      <c r="N327" s="81"/>
      <c r="O327" s="81"/>
      <c r="P327" s="67"/>
    </row>
    <row r="328" spans="1:17" s="72" customFormat="1" ht="21.75" customHeight="1" x14ac:dyDescent="0.25">
      <c r="A328" s="119">
        <f>+A327</f>
        <v>43543</v>
      </c>
      <c r="B328" s="180"/>
      <c r="C328" s="113" t="s">
        <v>159</v>
      </c>
      <c r="D328" s="113" t="s">
        <v>125</v>
      </c>
      <c r="E328" s="137" t="s">
        <v>144</v>
      </c>
      <c r="F328" s="137"/>
      <c r="G328" s="115">
        <v>1.5</v>
      </c>
      <c r="H328" s="116">
        <v>2</v>
      </c>
      <c r="I328" s="116"/>
      <c r="J328" s="115">
        <f t="shared" si="33"/>
        <v>0.75</v>
      </c>
      <c r="K328" s="138" t="s">
        <v>127</v>
      </c>
      <c r="L328" s="138" t="s">
        <v>160</v>
      </c>
      <c r="M328" s="113" t="s">
        <v>128</v>
      </c>
      <c r="N328" s="81"/>
      <c r="O328" s="81"/>
      <c r="P328" s="67"/>
    </row>
    <row r="329" spans="1:17" s="72" customFormat="1" ht="21.75" customHeight="1" x14ac:dyDescent="0.25">
      <c r="A329" s="119">
        <f>A328</f>
        <v>43543</v>
      </c>
      <c r="B329" s="180"/>
      <c r="C329" s="113" t="s">
        <v>129</v>
      </c>
      <c r="D329" s="113" t="s">
        <v>125</v>
      </c>
      <c r="E329" s="137" t="s">
        <v>144</v>
      </c>
      <c r="F329" s="137"/>
      <c r="G329" s="115">
        <v>1</v>
      </c>
      <c r="H329" s="116">
        <v>2</v>
      </c>
      <c r="I329" s="116"/>
      <c r="J329" s="115">
        <f t="shared" si="33"/>
        <v>0.5</v>
      </c>
      <c r="K329" s="138" t="s">
        <v>160</v>
      </c>
      <c r="L329" s="138" t="s">
        <v>161</v>
      </c>
      <c r="M329" s="113" t="s">
        <v>131</v>
      </c>
      <c r="N329" s="81"/>
      <c r="O329" s="81"/>
      <c r="P329" s="67"/>
    </row>
    <row r="330" spans="1:17" s="72" customFormat="1" ht="21.75" customHeight="1" x14ac:dyDescent="0.25">
      <c r="A330" s="119">
        <f>+A329</f>
        <v>43543</v>
      </c>
      <c r="B330" s="180"/>
      <c r="C330" s="113" t="s">
        <v>162</v>
      </c>
      <c r="D330" s="113" t="s">
        <v>163</v>
      </c>
      <c r="E330" s="139" t="s">
        <v>164</v>
      </c>
      <c r="F330" s="139"/>
      <c r="G330" s="115">
        <v>0.75</v>
      </c>
      <c r="H330" s="116">
        <v>2</v>
      </c>
      <c r="I330" s="116"/>
      <c r="J330" s="115">
        <f t="shared" si="33"/>
        <v>0.375</v>
      </c>
      <c r="K330" s="138" t="s">
        <v>161</v>
      </c>
      <c r="L330" s="138" t="s">
        <v>165</v>
      </c>
      <c r="M330" s="113" t="s">
        <v>131</v>
      </c>
      <c r="N330" s="94" t="s">
        <v>65</v>
      </c>
      <c r="O330" s="98">
        <f>O234</f>
        <v>43515</v>
      </c>
      <c r="P330" s="98">
        <f>O330+28</f>
        <v>43543</v>
      </c>
      <c r="Q330" s="133" t="s">
        <v>158</v>
      </c>
    </row>
    <row r="331" spans="1:17" s="72" customFormat="1" ht="21.75" customHeight="1" x14ac:dyDescent="0.25">
      <c r="A331" s="82">
        <f>A306+1</f>
        <v>43544</v>
      </c>
      <c r="B331" s="83"/>
      <c r="C331" s="84" t="s">
        <v>166</v>
      </c>
      <c r="D331" s="84" t="s">
        <v>167</v>
      </c>
      <c r="E331" s="84" t="s">
        <v>22</v>
      </c>
      <c r="F331" s="84"/>
      <c r="G331" s="85">
        <v>2</v>
      </c>
      <c r="H331" s="86">
        <v>2</v>
      </c>
      <c r="I331" s="86" t="s">
        <v>48</v>
      </c>
      <c r="J331" s="85">
        <f>G331/H331</f>
        <v>1</v>
      </c>
      <c r="K331" s="140" t="s">
        <v>28</v>
      </c>
      <c r="L331" s="140" t="s">
        <v>109</v>
      </c>
      <c r="M331" s="84" t="s">
        <v>168</v>
      </c>
      <c r="N331" s="81"/>
      <c r="O331" s="81"/>
      <c r="P331" s="67"/>
    </row>
    <row r="332" spans="1:17" s="91" customFormat="1" ht="23.25" customHeight="1" x14ac:dyDescent="0.25">
      <c r="A332" s="105">
        <f>A331</f>
        <v>43544</v>
      </c>
      <c r="B332" s="106"/>
      <c r="C332" s="84" t="s">
        <v>169</v>
      </c>
      <c r="D332" s="84" t="s">
        <v>170</v>
      </c>
      <c r="E332" s="93" t="s">
        <v>171</v>
      </c>
      <c r="F332" s="93"/>
      <c r="G332" s="85">
        <v>1.1599999999999999</v>
      </c>
      <c r="H332" s="86">
        <v>2</v>
      </c>
      <c r="I332" s="86" t="s">
        <v>48</v>
      </c>
      <c r="J332" s="85">
        <f t="shared" ref="J332:J333" si="34">G332/H332</f>
        <v>0.57999999999999996</v>
      </c>
      <c r="K332" s="84" t="s">
        <v>172</v>
      </c>
      <c r="L332" s="84" t="s">
        <v>173</v>
      </c>
      <c r="M332" s="84" t="s">
        <v>174</v>
      </c>
      <c r="N332" s="94" t="s">
        <v>65</v>
      </c>
      <c r="O332" s="98">
        <f>O236</f>
        <v>43516</v>
      </c>
      <c r="P332" s="98">
        <f>O332+14</f>
        <v>43530</v>
      </c>
      <c r="Q332" s="98">
        <f>P332+14</f>
        <v>43544</v>
      </c>
    </row>
    <row r="333" spans="1:17" s="92" customFormat="1" ht="22.5" x14ac:dyDescent="0.25">
      <c r="A333" s="141">
        <f>A332</f>
        <v>43544</v>
      </c>
      <c r="B333" s="142"/>
      <c r="C333" s="84" t="s">
        <v>175</v>
      </c>
      <c r="D333" s="84" t="s">
        <v>176</v>
      </c>
      <c r="E333" s="93" t="s">
        <v>171</v>
      </c>
      <c r="F333" s="93"/>
      <c r="G333" s="85">
        <v>0.5</v>
      </c>
      <c r="H333" s="86">
        <v>2</v>
      </c>
      <c r="I333" s="86" t="s">
        <v>48</v>
      </c>
      <c r="J333" s="85">
        <f t="shared" si="34"/>
        <v>0.25</v>
      </c>
      <c r="K333" s="84" t="s">
        <v>173</v>
      </c>
      <c r="L333" s="84" t="s">
        <v>177</v>
      </c>
      <c r="M333" s="84" t="s">
        <v>178</v>
      </c>
      <c r="N333" s="94" t="s">
        <v>65</v>
      </c>
      <c r="O333" s="98">
        <f>O237</f>
        <v>43516</v>
      </c>
      <c r="P333" s="98">
        <f>O333+14</f>
        <v>43530</v>
      </c>
      <c r="Q333" s="98">
        <f>P333+14</f>
        <v>43544</v>
      </c>
    </row>
    <row r="334" spans="1:17" s="91" customFormat="1" ht="21.75" customHeight="1" x14ac:dyDescent="0.25">
      <c r="A334" s="105">
        <f>A333</f>
        <v>43544</v>
      </c>
      <c r="B334" s="106"/>
      <c r="C334" s="101" t="s">
        <v>179</v>
      </c>
      <c r="D334" s="84" t="s">
        <v>180</v>
      </c>
      <c r="E334" s="84" t="s">
        <v>22</v>
      </c>
      <c r="F334" s="84"/>
      <c r="G334" s="85">
        <v>0.5</v>
      </c>
      <c r="H334" s="86">
        <v>2</v>
      </c>
      <c r="I334" s="86" t="s">
        <v>48</v>
      </c>
      <c r="J334" s="85">
        <f>G334/H334</f>
        <v>0.25</v>
      </c>
      <c r="K334" s="143" t="s">
        <v>181</v>
      </c>
      <c r="L334" s="143" t="s">
        <v>182</v>
      </c>
      <c r="M334" s="84" t="s">
        <v>183</v>
      </c>
      <c r="N334" s="94"/>
      <c r="O334" s="94"/>
      <c r="P334" s="94"/>
      <c r="Q334" s="94"/>
    </row>
    <row r="335" spans="1:17" s="92" customFormat="1" ht="22.5" customHeight="1" x14ac:dyDescent="0.25">
      <c r="A335" s="144">
        <f>A334</f>
        <v>43544</v>
      </c>
      <c r="B335" s="106"/>
      <c r="C335" s="84" t="s">
        <v>184</v>
      </c>
      <c r="D335" s="84" t="s">
        <v>185</v>
      </c>
      <c r="E335" s="84" t="s">
        <v>22</v>
      </c>
      <c r="F335" s="84"/>
      <c r="G335" s="85">
        <v>2.95</v>
      </c>
      <c r="H335" s="86">
        <v>2</v>
      </c>
      <c r="I335" s="86" t="s">
        <v>48</v>
      </c>
      <c r="J335" s="85">
        <f t="shared" ref="J335:J339" si="35">G335/H335</f>
        <v>1.4750000000000001</v>
      </c>
      <c r="K335" s="145" t="s">
        <v>186</v>
      </c>
      <c r="L335" s="145" t="s">
        <v>187</v>
      </c>
      <c r="M335" s="84" t="s">
        <v>188</v>
      </c>
      <c r="N335" s="94"/>
      <c r="O335" s="94"/>
      <c r="P335" s="94"/>
      <c r="Q335" s="94"/>
    </row>
    <row r="336" spans="1:17" s="92" customFormat="1" ht="21.75" customHeight="1" x14ac:dyDescent="0.25">
      <c r="A336" s="146">
        <f>A335</f>
        <v>43544</v>
      </c>
      <c r="B336" s="83"/>
      <c r="C336" s="84" t="s">
        <v>189</v>
      </c>
      <c r="D336" s="84" t="s">
        <v>185</v>
      </c>
      <c r="E336" s="84" t="s">
        <v>190</v>
      </c>
      <c r="F336" s="84"/>
      <c r="G336" s="85">
        <v>2</v>
      </c>
      <c r="H336" s="86">
        <v>2</v>
      </c>
      <c r="I336" s="86" t="s">
        <v>48</v>
      </c>
      <c r="J336" s="85">
        <f t="shared" si="35"/>
        <v>1</v>
      </c>
      <c r="K336" s="145" t="s">
        <v>191</v>
      </c>
      <c r="L336" s="145" t="s">
        <v>192</v>
      </c>
      <c r="M336" s="84" t="s">
        <v>193</v>
      </c>
      <c r="N336" s="94"/>
      <c r="O336" s="94"/>
      <c r="P336" s="94"/>
      <c r="Q336" s="94"/>
    </row>
    <row r="337" spans="1:17" s="92" customFormat="1" ht="33" customHeight="1" x14ac:dyDescent="0.25">
      <c r="A337" s="147">
        <f>A335+1</f>
        <v>43545</v>
      </c>
      <c r="B337" s="136"/>
      <c r="C337" s="113" t="s">
        <v>194</v>
      </c>
      <c r="D337" s="113" t="s">
        <v>195</v>
      </c>
      <c r="E337" s="113" t="s">
        <v>23</v>
      </c>
      <c r="F337" s="113"/>
      <c r="G337" s="115">
        <v>0.66</v>
      </c>
      <c r="H337" s="116">
        <v>2</v>
      </c>
      <c r="I337" s="116" t="s">
        <v>196</v>
      </c>
      <c r="J337" s="115">
        <f t="shared" si="35"/>
        <v>0.33</v>
      </c>
      <c r="K337" s="113" t="s">
        <v>145</v>
      </c>
      <c r="L337" s="113" t="s">
        <v>177</v>
      </c>
      <c r="M337" s="113" t="s">
        <v>197</v>
      </c>
      <c r="N337" s="94"/>
      <c r="O337" s="94"/>
      <c r="P337" s="94"/>
      <c r="Q337" s="94"/>
    </row>
    <row r="338" spans="1:17" s="91" customFormat="1" ht="22.5" x14ac:dyDescent="0.25">
      <c r="A338" s="119">
        <f>A337</f>
        <v>43545</v>
      </c>
      <c r="B338" s="136"/>
      <c r="C338" s="113" t="s">
        <v>198</v>
      </c>
      <c r="D338" s="113" t="s">
        <v>199</v>
      </c>
      <c r="E338" s="137" t="s">
        <v>200</v>
      </c>
      <c r="F338" s="137"/>
      <c r="G338" s="115">
        <v>1.24</v>
      </c>
      <c r="H338" s="116">
        <v>2</v>
      </c>
      <c r="I338" s="116" t="s">
        <v>196</v>
      </c>
      <c r="J338" s="115">
        <f t="shared" si="35"/>
        <v>0.62</v>
      </c>
      <c r="K338" s="174" t="s">
        <v>201</v>
      </c>
      <c r="L338" s="174" t="s">
        <v>202</v>
      </c>
      <c r="M338" s="113" t="s">
        <v>203</v>
      </c>
      <c r="N338" s="102" t="s">
        <v>82</v>
      </c>
      <c r="O338" s="103">
        <f>O242</f>
        <v>43517</v>
      </c>
      <c r="P338" s="103">
        <f>O338+14</f>
        <v>43531</v>
      </c>
      <c r="Q338" s="103">
        <f>P338+14</f>
        <v>43545</v>
      </c>
    </row>
    <row r="339" spans="1:17" s="91" customFormat="1" ht="23.25" customHeight="1" x14ac:dyDescent="0.25">
      <c r="A339" s="119">
        <f t="shared" ref="A339:A341" si="36">A338</f>
        <v>43545</v>
      </c>
      <c r="B339" s="136"/>
      <c r="C339" s="113" t="s">
        <v>204</v>
      </c>
      <c r="D339" s="113" t="s">
        <v>199</v>
      </c>
      <c r="E339" s="137" t="s">
        <v>200</v>
      </c>
      <c r="F339" s="137"/>
      <c r="G339" s="115">
        <v>0.24</v>
      </c>
      <c r="H339" s="116">
        <v>2</v>
      </c>
      <c r="I339" s="116" t="s">
        <v>196</v>
      </c>
      <c r="J339" s="115">
        <f t="shared" si="35"/>
        <v>0.12</v>
      </c>
      <c r="K339" s="174" t="s">
        <v>205</v>
      </c>
      <c r="L339" s="174" t="s">
        <v>206</v>
      </c>
      <c r="M339" s="113" t="s">
        <v>203</v>
      </c>
      <c r="N339" s="104"/>
      <c r="O339" s="81"/>
      <c r="P339" s="81"/>
      <c r="Q339" s="81"/>
    </row>
    <row r="340" spans="1:17" s="91" customFormat="1" ht="23.25" customHeight="1" x14ac:dyDescent="0.25">
      <c r="A340" s="119">
        <f t="shared" si="36"/>
        <v>43545</v>
      </c>
      <c r="B340" s="136"/>
      <c r="C340" s="113" t="s">
        <v>207</v>
      </c>
      <c r="D340" s="113" t="s">
        <v>208</v>
      </c>
      <c r="E340" s="114" t="s">
        <v>209</v>
      </c>
      <c r="F340" s="114"/>
      <c r="G340" s="115">
        <v>0.75</v>
      </c>
      <c r="H340" s="116">
        <v>2</v>
      </c>
      <c r="I340" s="116" t="s">
        <v>196</v>
      </c>
      <c r="J340" s="117"/>
      <c r="K340" s="114" t="s">
        <v>177</v>
      </c>
      <c r="L340" s="114" t="s">
        <v>210</v>
      </c>
      <c r="M340" s="113" t="s">
        <v>211</v>
      </c>
      <c r="N340" s="102" t="s">
        <v>82</v>
      </c>
      <c r="O340" s="103">
        <f>O244</f>
        <v>43524</v>
      </c>
      <c r="P340" s="103">
        <f>O340+14</f>
        <v>43538</v>
      </c>
      <c r="Q340" s="103">
        <f>P340+14</f>
        <v>43552</v>
      </c>
    </row>
    <row r="341" spans="1:17" s="91" customFormat="1" ht="23.25" thickBot="1" x14ac:dyDescent="0.3">
      <c r="A341" s="126">
        <f t="shared" si="36"/>
        <v>43545</v>
      </c>
      <c r="B341" s="151"/>
      <c r="C341" s="128" t="s">
        <v>212</v>
      </c>
      <c r="D341" s="128" t="s">
        <v>213</v>
      </c>
      <c r="E341" s="128" t="s">
        <v>23</v>
      </c>
      <c r="F341" s="128"/>
      <c r="G341" s="130">
        <v>0.75</v>
      </c>
      <c r="H341" s="131">
        <v>2</v>
      </c>
      <c r="I341" s="131" t="s">
        <v>196</v>
      </c>
      <c r="J341" s="115">
        <f t="shared" ref="J341" si="37">G341/H341</f>
        <v>0.375</v>
      </c>
      <c r="K341" s="128" t="s">
        <v>214</v>
      </c>
      <c r="L341" s="128" t="s">
        <v>215</v>
      </c>
      <c r="M341" s="128" t="s">
        <v>119</v>
      </c>
      <c r="N341" s="102"/>
      <c r="O341" s="102"/>
      <c r="P341" s="102"/>
      <c r="Q341" s="102"/>
    </row>
    <row r="342" spans="1:17" s="91" customFormat="1" ht="17.25" customHeight="1" thickBot="1" x14ac:dyDescent="0.3">
      <c r="A342" s="4"/>
      <c r="B342" s="4"/>
      <c r="C342" s="3"/>
      <c r="D342" s="18"/>
      <c r="E342" s="4"/>
      <c r="F342" s="4"/>
      <c r="G342" s="4"/>
      <c r="H342" s="222" t="s">
        <v>141</v>
      </c>
      <c r="I342" s="223"/>
      <c r="J342" s="134">
        <f>SUM(J323:J341)</f>
        <v>12.824999999999998</v>
      </c>
      <c r="K342" s="4"/>
      <c r="L342" s="104"/>
      <c r="M342" s="81"/>
      <c r="N342" s="104"/>
      <c r="O342" s="81"/>
      <c r="P342" s="81"/>
      <c r="Q342" s="81"/>
    </row>
    <row r="346" spans="1:17" s="68" customFormat="1" ht="13.5" customHeight="1" x14ac:dyDescent="0.25">
      <c r="A346" s="4"/>
      <c r="B346" s="4"/>
      <c r="C346" s="3"/>
      <c r="D346" s="18"/>
      <c r="E346" s="4"/>
      <c r="F346" s="4"/>
      <c r="G346" s="5" t="s">
        <v>0</v>
      </c>
      <c r="H346" s="4"/>
      <c r="I346" s="2"/>
      <c r="J346" s="195" t="str">
        <f>J316</f>
        <v>BARRIERE Margot</v>
      </c>
      <c r="K346" s="195"/>
      <c r="L346" s="195" t="s">
        <v>35</v>
      </c>
      <c r="M346" s="195"/>
      <c r="N346" s="66"/>
      <c r="O346" s="13"/>
      <c r="P346" s="67"/>
    </row>
    <row r="347" spans="1:17" s="68" customFormat="1" ht="13.5" customHeight="1" x14ac:dyDescent="0.25">
      <c r="A347" s="4"/>
      <c r="B347" s="4"/>
      <c r="C347" s="3"/>
      <c r="D347" s="70"/>
      <c r="E347" s="4"/>
      <c r="F347" s="4"/>
      <c r="G347" s="5" t="s">
        <v>36</v>
      </c>
      <c r="H347" s="4"/>
      <c r="I347" s="12"/>
      <c r="J347" s="212">
        <f>J317</f>
        <v>86.77</v>
      </c>
      <c r="K347" s="212"/>
      <c r="L347" s="194">
        <f>L317</f>
        <v>42268</v>
      </c>
      <c r="M347" s="194"/>
      <c r="N347" s="66"/>
      <c r="O347" s="13"/>
      <c r="P347" s="67"/>
    </row>
    <row r="348" spans="1:17" s="68" customFormat="1" x14ac:dyDescent="0.25">
      <c r="A348" s="4"/>
      <c r="B348" s="4" t="s">
        <v>4</v>
      </c>
      <c r="C348" s="69">
        <f>C318</f>
        <v>43525</v>
      </c>
      <c r="D348" s="70"/>
      <c r="E348" s="4"/>
      <c r="F348" s="4"/>
      <c r="G348" s="5" t="s">
        <v>37</v>
      </c>
      <c r="H348" s="4"/>
      <c r="I348" s="12"/>
      <c r="J348" s="212">
        <f>J347/4.333</f>
        <v>20.02538656819755</v>
      </c>
      <c r="K348" s="212"/>
      <c r="L348" s="66"/>
      <c r="M348" s="66"/>
      <c r="N348" s="66"/>
      <c r="O348" s="13"/>
      <c r="P348" s="67"/>
    </row>
    <row r="349" spans="1:17" s="68" customFormat="1" x14ac:dyDescent="0.25">
      <c r="A349" s="4"/>
      <c r="B349" s="4"/>
      <c r="C349" s="3"/>
      <c r="D349" s="18"/>
      <c r="E349" s="4"/>
      <c r="F349" s="4"/>
      <c r="G349" s="4" t="s">
        <v>6</v>
      </c>
      <c r="H349" s="4"/>
      <c r="I349" s="18"/>
      <c r="J349" s="4"/>
      <c r="K349" s="4"/>
      <c r="L349" s="66"/>
      <c r="M349" s="13"/>
      <c r="N349" s="13"/>
      <c r="O349" s="13"/>
      <c r="P349" s="67"/>
    </row>
    <row r="350" spans="1:17" s="68" customFormat="1" ht="13.5" thickBot="1" x14ac:dyDescent="0.3">
      <c r="A350" s="213" t="s">
        <v>38</v>
      </c>
      <c r="B350" s="213"/>
      <c r="C350" s="213"/>
      <c r="D350" s="213"/>
      <c r="E350" s="213"/>
      <c r="F350" s="213"/>
      <c r="G350" s="213"/>
      <c r="H350" s="213"/>
      <c r="I350" s="213"/>
      <c r="J350" s="213"/>
      <c r="K350" s="213"/>
      <c r="L350" s="213"/>
      <c r="M350" s="213"/>
      <c r="N350" s="13"/>
      <c r="O350" s="13"/>
      <c r="P350" s="67"/>
    </row>
    <row r="351" spans="1:17" s="72" customFormat="1" ht="12.75" customHeight="1" x14ac:dyDescent="0.25">
      <c r="A351" s="190" t="str">
        <f>"Jour et date                                  SEMAINE " &amp;WEEKNUM(A361)</f>
        <v>Jour et date                                  SEMAINE 12</v>
      </c>
      <c r="B351" s="224" t="s">
        <v>9</v>
      </c>
      <c r="C351" s="220" t="s">
        <v>10</v>
      </c>
      <c r="D351" s="220" t="s">
        <v>39</v>
      </c>
      <c r="E351" s="220" t="s">
        <v>40</v>
      </c>
      <c r="F351" s="188"/>
      <c r="G351" s="200" t="s">
        <v>13</v>
      </c>
      <c r="H351" s="214" t="s">
        <v>41</v>
      </c>
      <c r="I351" s="215"/>
      <c r="J351" s="200" t="s">
        <v>15</v>
      </c>
      <c r="K351" s="218" t="s">
        <v>42</v>
      </c>
      <c r="L351" s="218" t="s">
        <v>43</v>
      </c>
      <c r="M351" s="220" t="s">
        <v>44</v>
      </c>
      <c r="N351" s="71"/>
      <c r="O351" s="71"/>
      <c r="P351" s="67"/>
    </row>
    <row r="352" spans="1:17" s="72" customFormat="1" ht="13.5" thickBot="1" x14ac:dyDescent="0.3">
      <c r="A352" s="191"/>
      <c r="B352" s="225"/>
      <c r="C352" s="221"/>
      <c r="D352" s="221"/>
      <c r="E352" s="221"/>
      <c r="F352" s="189"/>
      <c r="G352" s="201"/>
      <c r="H352" s="216"/>
      <c r="I352" s="217"/>
      <c r="J352" s="201"/>
      <c r="K352" s="219"/>
      <c r="L352" s="219"/>
      <c r="M352" s="221"/>
      <c r="N352" s="71"/>
      <c r="O352" s="71"/>
      <c r="P352" s="67"/>
    </row>
    <row r="353" spans="1:18" s="91" customFormat="1" ht="23.25" customHeight="1" x14ac:dyDescent="0.25">
      <c r="A353" s="153">
        <f>A341</f>
        <v>43545</v>
      </c>
      <c r="B353" s="154"/>
      <c r="C353" s="113" t="s">
        <v>216</v>
      </c>
      <c r="D353" s="113" t="s">
        <v>217</v>
      </c>
      <c r="E353" s="137" t="s">
        <v>218</v>
      </c>
      <c r="F353" s="137"/>
      <c r="G353" s="115">
        <v>0.75</v>
      </c>
      <c r="H353" s="116">
        <v>2</v>
      </c>
      <c r="I353" s="116" t="s">
        <v>219</v>
      </c>
      <c r="J353" s="115">
        <f t="shared" ref="J353:J358" si="38">G353/H353</f>
        <v>0.375</v>
      </c>
      <c r="K353" s="174" t="s">
        <v>220</v>
      </c>
      <c r="L353" s="174" t="s">
        <v>221</v>
      </c>
      <c r="M353" s="113" t="s">
        <v>222</v>
      </c>
      <c r="N353" s="102" t="s">
        <v>82</v>
      </c>
      <c r="O353" s="103">
        <f>O257</f>
        <v>43517</v>
      </c>
      <c r="P353" s="103">
        <f>O353+14</f>
        <v>43531</v>
      </c>
      <c r="Q353" s="103">
        <f>P353+14</f>
        <v>43545</v>
      </c>
    </row>
    <row r="354" spans="1:18" s="91" customFormat="1" ht="21" customHeight="1" x14ac:dyDescent="0.25">
      <c r="A354" s="153">
        <f t="shared" ref="A354:A359" si="39">A353</f>
        <v>43545</v>
      </c>
      <c r="B354" s="154"/>
      <c r="C354" s="113" t="s">
        <v>223</v>
      </c>
      <c r="D354" s="113" t="s">
        <v>224</v>
      </c>
      <c r="E354" s="137" t="s">
        <v>218</v>
      </c>
      <c r="F354" s="137"/>
      <c r="G354" s="115">
        <v>0.75</v>
      </c>
      <c r="H354" s="116">
        <v>2</v>
      </c>
      <c r="I354" s="116" t="s">
        <v>219</v>
      </c>
      <c r="J354" s="115">
        <f t="shared" si="38"/>
        <v>0.375</v>
      </c>
      <c r="K354" s="174" t="s">
        <v>221</v>
      </c>
      <c r="L354" s="174" t="s">
        <v>225</v>
      </c>
      <c r="M354" s="113" t="s">
        <v>222</v>
      </c>
      <c r="N354" s="104"/>
      <c r="O354" s="81"/>
      <c r="P354" s="81"/>
      <c r="Q354" s="81"/>
    </row>
    <row r="355" spans="1:18" s="91" customFormat="1" ht="21.75" customHeight="1" x14ac:dyDescent="0.25">
      <c r="A355" s="29">
        <f t="shared" si="39"/>
        <v>43545</v>
      </c>
      <c r="B355" s="154"/>
      <c r="C355" s="113" t="s">
        <v>226</v>
      </c>
      <c r="D355" s="113" t="s">
        <v>227</v>
      </c>
      <c r="E355" s="114" t="s">
        <v>209</v>
      </c>
      <c r="F355" s="114"/>
      <c r="G355" s="115">
        <v>0.5</v>
      </c>
      <c r="H355" s="116">
        <v>2</v>
      </c>
      <c r="I355" s="116" t="s">
        <v>219</v>
      </c>
      <c r="J355" s="117"/>
      <c r="K355" s="114" t="s">
        <v>228</v>
      </c>
      <c r="L355" s="114" t="s">
        <v>229</v>
      </c>
      <c r="M355" s="113" t="s">
        <v>230</v>
      </c>
      <c r="N355" s="102" t="s">
        <v>82</v>
      </c>
      <c r="O355" s="103">
        <f>O259</f>
        <v>43524</v>
      </c>
      <c r="P355" s="103">
        <f>O355+14</f>
        <v>43538</v>
      </c>
      <c r="Q355" s="103">
        <f>P355+14</f>
        <v>43552</v>
      </c>
    </row>
    <row r="356" spans="1:18" s="91" customFormat="1" ht="21" customHeight="1" x14ac:dyDescent="0.25">
      <c r="A356" s="29">
        <f t="shared" si="39"/>
        <v>43545</v>
      </c>
      <c r="B356" s="154"/>
      <c r="C356" s="113" t="s">
        <v>231</v>
      </c>
      <c r="D356" s="113" t="s">
        <v>232</v>
      </c>
      <c r="E356" s="113" t="s">
        <v>23</v>
      </c>
      <c r="F356" s="113"/>
      <c r="G356" s="115">
        <v>0.5</v>
      </c>
      <c r="H356" s="116">
        <v>2</v>
      </c>
      <c r="I356" s="116" t="s">
        <v>219</v>
      </c>
      <c r="J356" s="115">
        <f t="shared" si="38"/>
        <v>0.25</v>
      </c>
      <c r="K356" s="113" t="s">
        <v>233</v>
      </c>
      <c r="L356" s="113" t="s">
        <v>234</v>
      </c>
      <c r="M356" s="113" t="s">
        <v>235</v>
      </c>
      <c r="N356" s="104"/>
      <c r="O356" s="81"/>
      <c r="P356" s="81"/>
      <c r="Q356" s="81"/>
    </row>
    <row r="357" spans="1:18" s="91" customFormat="1" ht="21.75" customHeight="1" x14ac:dyDescent="0.25">
      <c r="A357" s="29">
        <f t="shared" si="39"/>
        <v>43545</v>
      </c>
      <c r="B357" s="154"/>
      <c r="C357" s="113" t="s">
        <v>236</v>
      </c>
      <c r="D357" s="113" t="s">
        <v>237</v>
      </c>
      <c r="E357" s="113" t="s">
        <v>23</v>
      </c>
      <c r="F357" s="113"/>
      <c r="G357" s="115">
        <v>1</v>
      </c>
      <c r="H357" s="116">
        <v>2</v>
      </c>
      <c r="I357" s="116" t="s">
        <v>219</v>
      </c>
      <c r="J357" s="115">
        <f t="shared" si="38"/>
        <v>0.5</v>
      </c>
      <c r="K357" s="113" t="s">
        <v>238</v>
      </c>
      <c r="L357" s="174" t="s">
        <v>239</v>
      </c>
      <c r="M357" s="113" t="s">
        <v>240</v>
      </c>
      <c r="N357" s="102"/>
      <c r="O357" s="102"/>
      <c r="P357" s="102"/>
      <c r="Q357" s="102"/>
    </row>
    <row r="358" spans="1:18" s="91" customFormat="1" ht="21" customHeight="1" x14ac:dyDescent="0.25">
      <c r="A358" s="29">
        <f t="shared" si="39"/>
        <v>43545</v>
      </c>
      <c r="B358" s="154"/>
      <c r="C358" s="113" t="s">
        <v>241</v>
      </c>
      <c r="D358" s="113" t="s">
        <v>242</v>
      </c>
      <c r="E358" s="113" t="s">
        <v>23</v>
      </c>
      <c r="F358" s="113"/>
      <c r="G358" s="115">
        <v>1</v>
      </c>
      <c r="H358" s="116">
        <v>2</v>
      </c>
      <c r="I358" s="116" t="s">
        <v>219</v>
      </c>
      <c r="J358" s="115">
        <f t="shared" si="38"/>
        <v>0.5</v>
      </c>
      <c r="K358" s="174" t="s">
        <v>243</v>
      </c>
      <c r="L358" s="174" t="s">
        <v>244</v>
      </c>
      <c r="M358" s="113" t="s">
        <v>240</v>
      </c>
      <c r="N358" s="104"/>
      <c r="O358" s="81"/>
      <c r="P358" s="81"/>
      <c r="Q358" s="81"/>
    </row>
    <row r="359" spans="1:18" s="91" customFormat="1" ht="21" customHeight="1" x14ac:dyDescent="0.25">
      <c r="A359" s="29">
        <f t="shared" si="39"/>
        <v>43545</v>
      </c>
      <c r="B359" s="154"/>
      <c r="C359" s="113" t="s">
        <v>245</v>
      </c>
      <c r="D359" s="113" t="s">
        <v>246</v>
      </c>
      <c r="E359" s="175" t="s">
        <v>247</v>
      </c>
      <c r="F359" s="175"/>
      <c r="G359" s="115">
        <v>1</v>
      </c>
      <c r="H359" s="116">
        <v>2</v>
      </c>
      <c r="I359" s="116" t="s">
        <v>219</v>
      </c>
      <c r="J359" s="117"/>
      <c r="K359" s="114" t="s">
        <v>248</v>
      </c>
      <c r="L359" s="114" t="s">
        <v>249</v>
      </c>
      <c r="M359" s="113" t="s">
        <v>250</v>
      </c>
      <c r="N359" s="102" t="s">
        <v>82</v>
      </c>
      <c r="O359" s="103">
        <f>O263</f>
        <v>43524</v>
      </c>
      <c r="P359" s="103">
        <f>O359+14</f>
        <v>43538</v>
      </c>
      <c r="Q359" s="103">
        <f>P359+14</f>
        <v>43552</v>
      </c>
    </row>
    <row r="360" spans="1:18" s="91" customFormat="1" ht="21" customHeight="1" x14ac:dyDescent="0.25">
      <c r="A360" s="29">
        <f>+A359+1</f>
        <v>43546</v>
      </c>
      <c r="B360" s="154"/>
      <c r="C360" s="113" t="s">
        <v>251</v>
      </c>
      <c r="D360" s="113" t="s">
        <v>24</v>
      </c>
      <c r="E360" s="113"/>
      <c r="F360" s="113"/>
      <c r="G360" s="115"/>
      <c r="H360" s="116"/>
      <c r="I360" s="116"/>
      <c r="J360" s="181"/>
      <c r="K360" s="150"/>
      <c r="L360" s="150"/>
      <c r="M360" s="113"/>
      <c r="N360" s="102"/>
      <c r="O360" s="103"/>
      <c r="P360" s="103"/>
      <c r="Q360" s="103"/>
    </row>
    <row r="361" spans="1:18" s="72" customFormat="1" ht="21.75" customHeight="1" x14ac:dyDescent="0.25">
      <c r="A361" s="82">
        <f>A360+1</f>
        <v>43547</v>
      </c>
      <c r="B361" s="83"/>
      <c r="C361" s="84" t="s">
        <v>251</v>
      </c>
      <c r="D361" s="84" t="s">
        <v>252</v>
      </c>
      <c r="E361" s="84"/>
      <c r="F361" s="84"/>
      <c r="G361" s="84"/>
      <c r="H361" s="84"/>
      <c r="I361" s="84"/>
      <c r="J361" s="84"/>
      <c r="K361" s="84"/>
      <c r="L361" s="84"/>
      <c r="M361" s="84"/>
      <c r="N361" s="156"/>
      <c r="O361" s="156"/>
      <c r="P361" s="157"/>
      <c r="Q361" s="158"/>
      <c r="R361" s="158"/>
    </row>
    <row r="362" spans="1:18" s="91" customFormat="1" ht="21" customHeight="1" x14ac:dyDescent="0.25">
      <c r="A362" s="29">
        <f>A361+1</f>
        <v>43548</v>
      </c>
      <c r="B362" s="154"/>
      <c r="C362" s="113" t="s">
        <v>19</v>
      </c>
      <c r="D362" s="113" t="s">
        <v>253</v>
      </c>
      <c r="E362" s="113"/>
      <c r="F362" s="113"/>
      <c r="G362" s="113"/>
      <c r="H362" s="113"/>
      <c r="I362" s="113"/>
      <c r="J362" s="113"/>
      <c r="K362" s="113"/>
      <c r="L362" s="113"/>
      <c r="M362" s="113"/>
      <c r="N362" s="159"/>
      <c r="O362" s="160"/>
      <c r="P362" s="160"/>
      <c r="Q362" s="160"/>
    </row>
    <row r="363" spans="1:18" s="91" customFormat="1" ht="21.75" customHeight="1" thickBot="1" x14ac:dyDescent="0.3">
      <c r="A363" s="161"/>
      <c r="B363" s="162"/>
      <c r="C363" s="163"/>
      <c r="D363" s="164"/>
      <c r="E363" s="164"/>
      <c r="F363" s="164"/>
      <c r="G363" s="164"/>
      <c r="H363" s="164"/>
      <c r="I363" s="164"/>
      <c r="J363" s="164"/>
      <c r="K363" s="164"/>
      <c r="L363" s="164"/>
      <c r="M363" s="164"/>
      <c r="N363" s="166"/>
      <c r="O363" s="166"/>
      <c r="P363" s="166"/>
      <c r="Q363" s="166"/>
      <c r="R363" s="167"/>
    </row>
    <row r="364" spans="1:18" s="91" customFormat="1" ht="17.25" customHeight="1" thickBot="1" x14ac:dyDescent="0.3">
      <c r="A364" s="4"/>
      <c r="B364" s="4"/>
      <c r="C364" s="3"/>
      <c r="D364" s="18"/>
      <c r="E364" s="4"/>
      <c r="F364" s="4"/>
      <c r="G364" s="4"/>
      <c r="H364" s="222" t="s">
        <v>141</v>
      </c>
      <c r="I364" s="223"/>
      <c r="J364" s="134">
        <f>SUM(J353:J363)</f>
        <v>2</v>
      </c>
      <c r="K364" s="4"/>
      <c r="L364" s="104"/>
      <c r="M364" s="81"/>
      <c r="N364" s="104"/>
      <c r="O364" s="81"/>
      <c r="P364" s="81"/>
      <c r="Q364" s="81"/>
    </row>
    <row r="365" spans="1:18" s="91" customFormat="1" ht="17.25" customHeight="1" x14ac:dyDescent="0.25">
      <c r="A365" s="4"/>
      <c r="B365" s="4"/>
      <c r="C365" s="3"/>
      <c r="D365" s="18"/>
      <c r="E365" s="4"/>
      <c r="F365" s="4"/>
      <c r="G365" s="4"/>
      <c r="H365" s="4"/>
      <c r="I365" s="4"/>
      <c r="J365" s="135"/>
      <c r="K365" s="4"/>
      <c r="L365" s="104"/>
      <c r="M365" s="81"/>
      <c r="N365" s="104"/>
      <c r="O365" s="81"/>
      <c r="P365" s="81"/>
      <c r="Q365" s="81"/>
    </row>
    <row r="366" spans="1:18" s="91" customFormat="1" ht="17.25" customHeight="1" x14ac:dyDescent="0.25">
      <c r="A366" s="4"/>
      <c r="B366" s="4"/>
      <c r="C366" s="3"/>
      <c r="D366" s="18"/>
      <c r="E366" s="4"/>
      <c r="F366" s="4"/>
      <c r="G366" s="4"/>
      <c r="H366" s="4"/>
      <c r="I366" s="4"/>
      <c r="J366" s="135"/>
      <c r="K366" s="4"/>
      <c r="L366" s="104"/>
      <c r="M366" s="81"/>
      <c r="N366" s="104"/>
      <c r="O366" s="81"/>
      <c r="P366" s="81"/>
      <c r="Q366" s="81"/>
    </row>
    <row r="367" spans="1:18" s="91" customFormat="1" ht="17.25" customHeight="1" x14ac:dyDescent="0.25">
      <c r="A367" s="4"/>
      <c r="B367" s="4"/>
      <c r="C367" s="3"/>
      <c r="D367" s="18"/>
      <c r="E367" s="4"/>
      <c r="F367" s="4"/>
      <c r="G367" s="4"/>
      <c r="H367" s="4"/>
      <c r="I367" s="4"/>
      <c r="J367" s="135"/>
      <c r="K367" s="4"/>
      <c r="L367" s="104"/>
      <c r="M367" s="81"/>
      <c r="N367" s="104"/>
      <c r="O367" s="81"/>
      <c r="P367" s="81"/>
      <c r="Q367" s="81"/>
    </row>
    <row r="382" spans="1:16" s="68" customFormat="1" ht="13.5" customHeight="1" x14ac:dyDescent="0.25">
      <c r="A382" s="4"/>
      <c r="B382" s="4"/>
      <c r="C382" s="3"/>
      <c r="D382" s="18"/>
      <c r="E382" s="4"/>
      <c r="F382" s="4"/>
      <c r="G382" s="5" t="s">
        <v>0</v>
      </c>
      <c r="H382" s="4"/>
      <c r="I382" s="2"/>
      <c r="J382" s="195" t="s">
        <v>34</v>
      </c>
      <c r="K382" s="195"/>
      <c r="L382" s="195" t="s">
        <v>35</v>
      </c>
      <c r="M382" s="195"/>
      <c r="N382" s="66"/>
      <c r="O382" s="13"/>
      <c r="P382" s="67"/>
    </row>
    <row r="383" spans="1:16" s="68" customFormat="1" ht="13.5" customHeight="1" x14ac:dyDescent="0.25">
      <c r="A383" s="4"/>
      <c r="B383" s="4"/>
      <c r="C383" s="3"/>
      <c r="D383" s="18"/>
      <c r="E383" s="4"/>
      <c r="F383" s="4"/>
      <c r="G383" s="5" t="s">
        <v>36</v>
      </c>
      <c r="H383" s="4"/>
      <c r="I383" s="12"/>
      <c r="J383" s="212">
        <f>J347</f>
        <v>86.77</v>
      </c>
      <c r="K383" s="212"/>
      <c r="L383" s="194">
        <v>42268</v>
      </c>
      <c r="M383" s="194"/>
      <c r="N383" s="66"/>
      <c r="O383" s="13"/>
      <c r="P383" s="67"/>
    </row>
    <row r="384" spans="1:16" s="68" customFormat="1" x14ac:dyDescent="0.25">
      <c r="A384" s="4"/>
      <c r="B384" s="4" t="s">
        <v>4</v>
      </c>
      <c r="C384" s="69">
        <f>C348</f>
        <v>43525</v>
      </c>
      <c r="D384" s="70"/>
      <c r="E384" s="4"/>
      <c r="F384" s="4"/>
      <c r="G384" s="5" t="s">
        <v>37</v>
      </c>
      <c r="H384" s="4"/>
      <c r="I384" s="12"/>
      <c r="J384" s="212">
        <f>J383/4.333</f>
        <v>20.02538656819755</v>
      </c>
      <c r="K384" s="212"/>
      <c r="L384" s="66"/>
      <c r="M384" s="66"/>
      <c r="N384" s="66"/>
      <c r="O384" s="13"/>
      <c r="P384" s="67"/>
    </row>
    <row r="385" spans="1:17" s="68" customFormat="1" x14ac:dyDescent="0.25">
      <c r="A385" s="4"/>
      <c r="B385" s="4"/>
      <c r="C385" s="3"/>
      <c r="D385" s="18"/>
      <c r="E385" s="4"/>
      <c r="F385" s="4"/>
      <c r="G385" s="4" t="s">
        <v>6</v>
      </c>
      <c r="H385" s="4"/>
      <c r="I385" s="18"/>
      <c r="J385" s="4"/>
      <c r="K385" s="4"/>
      <c r="L385" s="66"/>
      <c r="M385" s="13"/>
      <c r="N385" s="13"/>
      <c r="O385" s="13"/>
      <c r="P385" s="67"/>
    </row>
    <row r="386" spans="1:17" s="68" customFormat="1" ht="13.5" thickBot="1" x14ac:dyDescent="0.3">
      <c r="A386" s="213" t="s">
        <v>38</v>
      </c>
      <c r="B386" s="213"/>
      <c r="C386" s="213"/>
      <c r="D386" s="213"/>
      <c r="E386" s="213"/>
      <c r="F386" s="213"/>
      <c r="G386" s="213"/>
      <c r="H386" s="213"/>
      <c r="I386" s="213"/>
      <c r="J386" s="213"/>
      <c r="K386" s="213"/>
      <c r="L386" s="213"/>
      <c r="M386" s="213"/>
      <c r="N386" s="13"/>
      <c r="O386" s="13"/>
      <c r="P386" s="67"/>
    </row>
    <row r="387" spans="1:17" s="72" customFormat="1" ht="13.5" customHeight="1" x14ac:dyDescent="0.25">
      <c r="A387" s="190" t="str">
        <f>"Jour et date                                  SEMAINE " &amp;WEEKNUM(A389)</f>
        <v>Jour et date                                  SEMAINE 13</v>
      </c>
      <c r="B387" s="224" t="s">
        <v>9</v>
      </c>
      <c r="C387" s="220" t="s">
        <v>10</v>
      </c>
      <c r="D387" s="220" t="s">
        <v>39</v>
      </c>
      <c r="E387" s="220" t="s">
        <v>40</v>
      </c>
      <c r="F387" s="188"/>
      <c r="G387" s="200" t="s">
        <v>13</v>
      </c>
      <c r="H387" s="214" t="s">
        <v>41</v>
      </c>
      <c r="I387" s="215"/>
      <c r="J387" s="200" t="s">
        <v>15</v>
      </c>
      <c r="K387" s="218" t="s">
        <v>42</v>
      </c>
      <c r="L387" s="218" t="s">
        <v>43</v>
      </c>
      <c r="M387" s="220" t="s">
        <v>44</v>
      </c>
      <c r="N387" s="71"/>
      <c r="O387" s="71"/>
      <c r="P387" s="67"/>
    </row>
    <row r="388" spans="1:17" s="72" customFormat="1" ht="14.25" customHeight="1" thickBot="1" x14ac:dyDescent="0.3">
      <c r="A388" s="191"/>
      <c r="B388" s="225"/>
      <c r="C388" s="221"/>
      <c r="D388" s="221"/>
      <c r="E388" s="221"/>
      <c r="F388" s="189"/>
      <c r="G388" s="201"/>
      <c r="H388" s="216"/>
      <c r="I388" s="217"/>
      <c r="J388" s="201"/>
      <c r="K388" s="219"/>
      <c r="L388" s="219"/>
      <c r="M388" s="221"/>
      <c r="N388" s="71"/>
      <c r="O388" s="71"/>
      <c r="P388" s="67"/>
    </row>
    <row r="389" spans="1:17" s="72" customFormat="1" ht="23.25" customHeight="1" x14ac:dyDescent="0.25">
      <c r="A389" s="73">
        <f>A362+1</f>
        <v>43549</v>
      </c>
      <c r="B389" s="74"/>
      <c r="C389" s="75" t="s">
        <v>45</v>
      </c>
      <c r="D389" s="76" t="s">
        <v>46</v>
      </c>
      <c r="E389" s="76" t="s">
        <v>47</v>
      </c>
      <c r="F389" s="76"/>
      <c r="G389" s="77">
        <v>1.26</v>
      </c>
      <c r="H389" s="78">
        <v>2</v>
      </c>
      <c r="I389" s="78" t="s">
        <v>48</v>
      </c>
      <c r="J389" s="77">
        <f>G389/H389</f>
        <v>0.63</v>
      </c>
      <c r="K389" s="80" t="s">
        <v>28</v>
      </c>
      <c r="L389" s="80" t="s">
        <v>49</v>
      </c>
      <c r="M389" s="76" t="s">
        <v>50</v>
      </c>
      <c r="N389" s="81"/>
      <c r="O389" s="81"/>
      <c r="P389" s="67"/>
    </row>
    <row r="390" spans="1:17" s="72" customFormat="1" ht="21.75" customHeight="1" x14ac:dyDescent="0.25">
      <c r="A390" s="82">
        <f>A389</f>
        <v>43549</v>
      </c>
      <c r="B390" s="182"/>
      <c r="C390" s="84" t="s">
        <v>51</v>
      </c>
      <c r="D390" s="84" t="s">
        <v>52</v>
      </c>
      <c r="E390" s="84" t="s">
        <v>47</v>
      </c>
      <c r="F390" s="84"/>
      <c r="G390" s="85">
        <v>3</v>
      </c>
      <c r="H390" s="86">
        <v>2</v>
      </c>
      <c r="I390" s="86" t="s">
        <v>48</v>
      </c>
      <c r="J390" s="85">
        <f>G390/H390</f>
        <v>1.5</v>
      </c>
      <c r="K390" s="88" t="s">
        <v>49</v>
      </c>
      <c r="L390" s="88" t="s">
        <v>53</v>
      </c>
      <c r="M390" s="84" t="s">
        <v>54</v>
      </c>
      <c r="N390" s="81"/>
      <c r="O390" s="81"/>
      <c r="P390" s="67"/>
    </row>
    <row r="391" spans="1:17" s="91" customFormat="1" ht="23.25" customHeight="1" x14ac:dyDescent="0.25">
      <c r="A391" s="82">
        <f t="shared" ref="A391:A396" si="40">A390</f>
        <v>43549</v>
      </c>
      <c r="B391" s="83"/>
      <c r="C391" s="84" t="s">
        <v>55</v>
      </c>
      <c r="D391" s="84" t="s">
        <v>56</v>
      </c>
      <c r="E391" s="84" t="s">
        <v>47</v>
      </c>
      <c r="F391" s="84"/>
      <c r="G391" s="85">
        <v>1</v>
      </c>
      <c r="H391" s="86">
        <v>2</v>
      </c>
      <c r="I391" s="86" t="s">
        <v>48</v>
      </c>
      <c r="J391" s="85">
        <f t="shared" ref="J391:J399" si="41">G391/H391</f>
        <v>0.5</v>
      </c>
      <c r="K391" s="88" t="s">
        <v>53</v>
      </c>
      <c r="L391" s="88" t="s">
        <v>57</v>
      </c>
      <c r="M391" s="84" t="s">
        <v>58</v>
      </c>
      <c r="N391" s="89"/>
      <c r="O391" s="81"/>
      <c r="P391" s="81"/>
      <c r="Q391" s="90"/>
    </row>
    <row r="392" spans="1:17" s="92" customFormat="1" ht="21" customHeight="1" x14ac:dyDescent="0.25">
      <c r="A392" s="82">
        <f t="shared" si="40"/>
        <v>43549</v>
      </c>
      <c r="B392" s="83"/>
      <c r="C392" s="84" t="s">
        <v>255</v>
      </c>
      <c r="D392" s="84" t="s">
        <v>56</v>
      </c>
      <c r="E392" s="84" t="s">
        <v>47</v>
      </c>
      <c r="F392" s="84"/>
      <c r="G392" s="85">
        <v>1.75</v>
      </c>
      <c r="H392" s="86">
        <v>2</v>
      </c>
      <c r="I392" s="86" t="s">
        <v>48</v>
      </c>
      <c r="J392" s="85">
        <f t="shared" si="41"/>
        <v>0.875</v>
      </c>
      <c r="K392" s="88" t="s">
        <v>57</v>
      </c>
      <c r="L392" s="88" t="s">
        <v>60</v>
      </c>
      <c r="M392" s="84" t="s">
        <v>58</v>
      </c>
      <c r="N392" s="89"/>
      <c r="O392" s="81"/>
      <c r="P392" s="81"/>
      <c r="Q392" s="90"/>
    </row>
    <row r="393" spans="1:17" s="91" customFormat="1" ht="22.5" customHeight="1" x14ac:dyDescent="0.25">
      <c r="A393" s="82">
        <f t="shared" si="40"/>
        <v>43549</v>
      </c>
      <c r="B393" s="83"/>
      <c r="C393" s="84" t="s">
        <v>61</v>
      </c>
      <c r="D393" s="84" t="s">
        <v>62</v>
      </c>
      <c r="E393" s="93" t="s">
        <v>63</v>
      </c>
      <c r="F393" s="93"/>
      <c r="G393" s="85">
        <v>1</v>
      </c>
      <c r="H393" s="86">
        <v>2</v>
      </c>
      <c r="I393" s="86" t="s">
        <v>48</v>
      </c>
      <c r="J393" s="170"/>
      <c r="K393" s="88" t="s">
        <v>60</v>
      </c>
      <c r="L393" s="88" t="s">
        <v>64</v>
      </c>
      <c r="M393" s="84" t="s">
        <v>58</v>
      </c>
      <c r="N393" s="94" t="s">
        <v>65</v>
      </c>
      <c r="O393" s="95">
        <f>O298</f>
        <v>43514</v>
      </c>
      <c r="P393" s="95">
        <f t="shared" ref="P393:Q394" si="42">O393+14</f>
        <v>43528</v>
      </c>
      <c r="Q393" s="95">
        <f t="shared" si="42"/>
        <v>43542</v>
      </c>
    </row>
    <row r="394" spans="1:17" s="92" customFormat="1" ht="21" customHeight="1" x14ac:dyDescent="0.25">
      <c r="A394" s="82">
        <f t="shared" si="40"/>
        <v>43549</v>
      </c>
      <c r="B394" s="83"/>
      <c r="C394" s="84" t="s">
        <v>66</v>
      </c>
      <c r="D394" s="84" t="s">
        <v>67</v>
      </c>
      <c r="E394" s="96" t="s">
        <v>68</v>
      </c>
      <c r="F394" s="96"/>
      <c r="G394" s="85">
        <v>0.5</v>
      </c>
      <c r="H394" s="86">
        <v>2</v>
      </c>
      <c r="I394" s="86" t="s">
        <v>48</v>
      </c>
      <c r="J394" s="85">
        <f t="shared" si="41"/>
        <v>0.25</v>
      </c>
      <c r="K394" s="97" t="s">
        <v>69</v>
      </c>
      <c r="L394" s="97" t="s">
        <v>70</v>
      </c>
      <c r="M394" s="84" t="s">
        <v>71</v>
      </c>
      <c r="N394" s="94" t="s">
        <v>65</v>
      </c>
      <c r="O394" s="98">
        <f>O299</f>
        <v>43521</v>
      </c>
      <c r="P394" s="98">
        <f t="shared" si="42"/>
        <v>43535</v>
      </c>
      <c r="Q394" s="98">
        <f t="shared" si="42"/>
        <v>43549</v>
      </c>
    </row>
    <row r="395" spans="1:17" s="92" customFormat="1" ht="19.5" customHeight="1" x14ac:dyDescent="0.25">
      <c r="A395" s="82">
        <f t="shared" si="40"/>
        <v>43549</v>
      </c>
      <c r="B395" s="83"/>
      <c r="C395" s="99" t="s">
        <v>72</v>
      </c>
      <c r="D395" s="84" t="s">
        <v>73</v>
      </c>
      <c r="E395" s="84" t="s">
        <v>47</v>
      </c>
      <c r="F395" s="84"/>
      <c r="G395" s="85">
        <v>0.75</v>
      </c>
      <c r="H395" s="86">
        <v>2</v>
      </c>
      <c r="I395" s="86" t="s">
        <v>48</v>
      </c>
      <c r="J395" s="85">
        <f t="shared" si="41"/>
        <v>0.375</v>
      </c>
      <c r="K395" s="100" t="s">
        <v>74</v>
      </c>
      <c r="L395" s="100" t="s">
        <v>75</v>
      </c>
      <c r="M395" s="84" t="s">
        <v>76</v>
      </c>
      <c r="N395" s="94"/>
      <c r="O395" s="94"/>
      <c r="P395" s="94"/>
      <c r="Q395" s="94"/>
    </row>
    <row r="396" spans="1:17" s="91" customFormat="1" ht="24.75" customHeight="1" x14ac:dyDescent="0.25">
      <c r="A396" s="82">
        <f t="shared" si="40"/>
        <v>43549</v>
      </c>
      <c r="B396" s="83"/>
      <c r="C396" s="101" t="s">
        <v>77</v>
      </c>
      <c r="D396" s="84" t="s">
        <v>78</v>
      </c>
      <c r="E396" s="96" t="s">
        <v>68</v>
      </c>
      <c r="F396" s="96"/>
      <c r="G396" s="85">
        <v>0.5</v>
      </c>
      <c r="H396" s="86">
        <v>2</v>
      </c>
      <c r="I396" s="86" t="s">
        <v>48</v>
      </c>
      <c r="J396" s="85">
        <f t="shared" si="41"/>
        <v>0.25</v>
      </c>
      <c r="K396" s="100" t="s">
        <v>79</v>
      </c>
      <c r="L396" s="100" t="s">
        <v>80</v>
      </c>
      <c r="M396" s="84" t="s">
        <v>81</v>
      </c>
      <c r="N396" s="102" t="s">
        <v>82</v>
      </c>
      <c r="O396" s="103">
        <f>O394</f>
        <v>43521</v>
      </c>
      <c r="P396" s="103">
        <f t="shared" ref="P396:Q396" si="43">O396+14</f>
        <v>43535</v>
      </c>
      <c r="Q396" s="103">
        <f t="shared" si="43"/>
        <v>43549</v>
      </c>
    </row>
    <row r="397" spans="1:17" s="91" customFormat="1" ht="24.75" customHeight="1" x14ac:dyDescent="0.25">
      <c r="A397" s="82">
        <f>A396</f>
        <v>43549</v>
      </c>
      <c r="B397" s="83"/>
      <c r="C397" s="84" t="s">
        <v>83</v>
      </c>
      <c r="D397" s="84" t="s">
        <v>84</v>
      </c>
      <c r="E397" s="84" t="s">
        <v>47</v>
      </c>
      <c r="F397" s="84"/>
      <c r="G397" s="85">
        <v>1</v>
      </c>
      <c r="H397" s="86">
        <v>2</v>
      </c>
      <c r="I397" s="86" t="s">
        <v>48</v>
      </c>
      <c r="J397" s="85">
        <f t="shared" si="41"/>
        <v>0.5</v>
      </c>
      <c r="K397" s="100" t="s">
        <v>85</v>
      </c>
      <c r="L397" s="100" t="s">
        <v>86</v>
      </c>
      <c r="M397" s="84" t="s">
        <v>87</v>
      </c>
      <c r="N397" s="104"/>
      <c r="O397" s="81"/>
      <c r="P397" s="81"/>
      <c r="Q397" s="81"/>
    </row>
    <row r="398" spans="1:17" s="91" customFormat="1" ht="24" customHeight="1" x14ac:dyDescent="0.25">
      <c r="A398" s="82">
        <f>A397</f>
        <v>43549</v>
      </c>
      <c r="B398" s="83"/>
      <c r="C398" s="84" t="s">
        <v>88</v>
      </c>
      <c r="D398" s="84" t="s">
        <v>89</v>
      </c>
      <c r="E398" s="84" t="s">
        <v>47</v>
      </c>
      <c r="F398" s="84"/>
      <c r="G398" s="85">
        <v>0.5</v>
      </c>
      <c r="H398" s="86">
        <v>2</v>
      </c>
      <c r="I398" s="86" t="s">
        <v>48</v>
      </c>
      <c r="J398" s="85">
        <f t="shared" si="41"/>
        <v>0.25</v>
      </c>
      <c r="K398" s="88" t="s">
        <v>90</v>
      </c>
      <c r="L398" s="88" t="s">
        <v>91</v>
      </c>
      <c r="M398" s="84" t="s">
        <v>92</v>
      </c>
      <c r="N398" s="102"/>
      <c r="O398" s="71"/>
      <c r="P398" s="71"/>
      <c r="Q398" s="71"/>
    </row>
    <row r="399" spans="1:17" s="91" customFormat="1" ht="24" customHeight="1" x14ac:dyDescent="0.25">
      <c r="A399" s="82">
        <f>A398</f>
        <v>43549</v>
      </c>
      <c r="B399" s="83"/>
      <c r="C399" s="84" t="s">
        <v>93</v>
      </c>
      <c r="D399" s="84" t="s">
        <v>94</v>
      </c>
      <c r="E399" s="84" t="s">
        <v>47</v>
      </c>
      <c r="F399" s="84"/>
      <c r="G399" s="85">
        <v>0.25</v>
      </c>
      <c r="H399" s="86">
        <v>2</v>
      </c>
      <c r="I399" s="86" t="s">
        <v>48</v>
      </c>
      <c r="J399" s="85">
        <f t="shared" si="41"/>
        <v>0.125</v>
      </c>
      <c r="K399" s="88" t="s">
        <v>95</v>
      </c>
      <c r="L399" s="88" t="s">
        <v>96</v>
      </c>
      <c r="M399" s="84" t="s">
        <v>97</v>
      </c>
      <c r="N399" s="102"/>
      <c r="O399" s="71"/>
      <c r="P399" s="71"/>
      <c r="Q399" s="71"/>
    </row>
    <row r="400" spans="1:17" s="91" customFormat="1" ht="23.25" customHeight="1" x14ac:dyDescent="0.25">
      <c r="A400" s="105">
        <f>A399</f>
        <v>43549</v>
      </c>
      <c r="B400" s="106"/>
      <c r="C400" s="84" t="s">
        <v>98</v>
      </c>
      <c r="D400" s="84" t="s">
        <v>99</v>
      </c>
      <c r="E400" s="107" t="s">
        <v>100</v>
      </c>
      <c r="F400" s="107"/>
      <c r="G400" s="85">
        <v>0.75</v>
      </c>
      <c r="H400" s="86">
        <v>2</v>
      </c>
      <c r="I400" s="86" t="s">
        <v>48</v>
      </c>
      <c r="J400" s="170"/>
      <c r="K400" s="88" t="s">
        <v>101</v>
      </c>
      <c r="L400" s="88" t="s">
        <v>102</v>
      </c>
      <c r="M400" s="84" t="s">
        <v>103</v>
      </c>
      <c r="N400" s="108" t="s">
        <v>32</v>
      </c>
      <c r="O400" s="109">
        <f>O305</f>
        <v>43500</v>
      </c>
      <c r="P400" s="110">
        <f>O400+28</f>
        <v>43528</v>
      </c>
      <c r="Q400" s="111" t="s">
        <v>104</v>
      </c>
    </row>
    <row r="401" spans="1:17" s="72" customFormat="1" ht="22.5" customHeight="1" x14ac:dyDescent="0.25">
      <c r="A401" s="29">
        <f>A390+1</f>
        <v>43550</v>
      </c>
      <c r="B401" s="112"/>
      <c r="C401" s="113" t="s">
        <v>105</v>
      </c>
      <c r="D401" s="113" t="s">
        <v>106</v>
      </c>
      <c r="E401" s="114" t="s">
        <v>107</v>
      </c>
      <c r="F401" s="114"/>
      <c r="G401" s="115">
        <v>2.5</v>
      </c>
      <c r="H401" s="116">
        <v>2</v>
      </c>
      <c r="I401" s="116" t="s">
        <v>108</v>
      </c>
      <c r="J401" s="115">
        <v>2.13</v>
      </c>
      <c r="K401" s="113" t="s">
        <v>109</v>
      </c>
      <c r="L401" s="113" t="s">
        <v>110</v>
      </c>
      <c r="M401" s="113" t="s">
        <v>111</v>
      </c>
      <c r="N401" s="94" t="s">
        <v>65</v>
      </c>
      <c r="O401" s="98">
        <f>O306</f>
        <v>43522</v>
      </c>
      <c r="P401" s="98">
        <f>O401+14</f>
        <v>43536</v>
      </c>
      <c r="Q401" s="98">
        <f>P401+14</f>
        <v>43550</v>
      </c>
    </row>
    <row r="402" spans="1:17" s="72" customFormat="1" ht="22.5" customHeight="1" x14ac:dyDescent="0.25">
      <c r="A402" s="29">
        <f t="shared" ref="A402:A408" si="44">+A401</f>
        <v>43550</v>
      </c>
      <c r="B402" s="112"/>
      <c r="C402" s="113" t="s">
        <v>112</v>
      </c>
      <c r="D402" s="113" t="s">
        <v>113</v>
      </c>
      <c r="E402" s="114" t="s">
        <v>107</v>
      </c>
      <c r="F402" s="114"/>
      <c r="G402" s="115">
        <v>1</v>
      </c>
      <c r="H402" s="116">
        <v>2</v>
      </c>
      <c r="I402" s="116"/>
      <c r="J402" s="115">
        <f t="shared" ref="J402:J407" si="45">G402/H402</f>
        <v>0.5</v>
      </c>
      <c r="K402" s="113" t="s">
        <v>110</v>
      </c>
      <c r="L402" s="113" t="s">
        <v>114</v>
      </c>
      <c r="M402" s="113" t="s">
        <v>115</v>
      </c>
      <c r="N402" s="94"/>
      <c r="O402" s="118"/>
      <c r="P402" s="118"/>
      <c r="Q402" s="118"/>
    </row>
    <row r="403" spans="1:17" s="72" customFormat="1" ht="22.5" customHeight="1" x14ac:dyDescent="0.25">
      <c r="A403" s="29">
        <f t="shared" si="44"/>
        <v>43550</v>
      </c>
      <c r="B403" s="112"/>
      <c r="C403" s="113" t="s">
        <v>116</v>
      </c>
      <c r="D403" s="113" t="s">
        <v>117</v>
      </c>
      <c r="E403" s="114" t="s">
        <v>107</v>
      </c>
      <c r="F403" s="114"/>
      <c r="G403" s="115">
        <v>1.75</v>
      </c>
      <c r="H403" s="116">
        <v>2</v>
      </c>
      <c r="I403" s="116"/>
      <c r="J403" s="115">
        <f t="shared" si="45"/>
        <v>0.875</v>
      </c>
      <c r="K403" s="113" t="s">
        <v>114</v>
      </c>
      <c r="L403" s="113" t="s">
        <v>118</v>
      </c>
      <c r="M403" s="113" t="s">
        <v>119</v>
      </c>
      <c r="N403" s="94"/>
      <c r="O403" s="118"/>
      <c r="P403" s="118"/>
      <c r="Q403" s="118"/>
    </row>
    <row r="404" spans="1:17" s="72" customFormat="1" ht="22.5" customHeight="1" x14ac:dyDescent="0.25">
      <c r="A404" s="29">
        <f t="shared" si="44"/>
        <v>43550</v>
      </c>
      <c r="B404" s="112"/>
      <c r="C404" s="113" t="s">
        <v>120</v>
      </c>
      <c r="D404" s="113" t="s">
        <v>121</v>
      </c>
      <c r="E404" s="114" t="s">
        <v>107</v>
      </c>
      <c r="F404" s="114"/>
      <c r="G404" s="115">
        <v>0.75</v>
      </c>
      <c r="H404" s="116">
        <v>2</v>
      </c>
      <c r="I404" s="116"/>
      <c r="J404" s="115">
        <f t="shared" si="45"/>
        <v>0.375</v>
      </c>
      <c r="K404" s="113" t="s">
        <v>118</v>
      </c>
      <c r="L404" s="113" t="s">
        <v>122</v>
      </c>
      <c r="M404" s="113" t="s">
        <v>123</v>
      </c>
      <c r="N404" s="94"/>
      <c r="O404" s="118"/>
      <c r="P404" s="118"/>
      <c r="Q404" s="118"/>
    </row>
    <row r="405" spans="1:17" s="72" customFormat="1" ht="22.5" customHeight="1" x14ac:dyDescent="0.25">
      <c r="A405" s="119">
        <f t="shared" si="44"/>
        <v>43550</v>
      </c>
      <c r="B405" s="120"/>
      <c r="C405" s="121" t="s">
        <v>124</v>
      </c>
      <c r="D405" s="121" t="s">
        <v>125</v>
      </c>
      <c r="E405" s="122" t="s">
        <v>107</v>
      </c>
      <c r="F405" s="122"/>
      <c r="G405" s="123">
        <v>1.66</v>
      </c>
      <c r="H405" s="124">
        <v>2</v>
      </c>
      <c r="I405" s="124"/>
      <c r="J405" s="115">
        <f t="shared" si="45"/>
        <v>0.83</v>
      </c>
      <c r="K405" s="121" t="s">
        <v>126</v>
      </c>
      <c r="L405" s="121" t="s">
        <v>127</v>
      </c>
      <c r="M405" s="121" t="s">
        <v>128</v>
      </c>
      <c r="N405" s="94"/>
      <c r="O405" s="118"/>
      <c r="P405" s="118"/>
      <c r="Q405" s="118"/>
    </row>
    <row r="406" spans="1:17" s="72" customFormat="1" ht="22.5" customHeight="1" x14ac:dyDescent="0.25">
      <c r="A406" s="29">
        <f t="shared" si="44"/>
        <v>43550</v>
      </c>
      <c r="B406" s="112"/>
      <c r="C406" s="113" t="s">
        <v>129</v>
      </c>
      <c r="D406" s="113" t="s">
        <v>125</v>
      </c>
      <c r="E406" s="114" t="s">
        <v>107</v>
      </c>
      <c r="F406" s="114"/>
      <c r="G406" s="115">
        <v>1</v>
      </c>
      <c r="H406" s="116">
        <v>2</v>
      </c>
      <c r="I406" s="116"/>
      <c r="J406" s="115">
        <f t="shared" si="45"/>
        <v>0.5</v>
      </c>
      <c r="K406" s="113" t="s">
        <v>127</v>
      </c>
      <c r="L406" s="113" t="s">
        <v>130</v>
      </c>
      <c r="M406" s="113" t="s">
        <v>131</v>
      </c>
      <c r="N406" s="94"/>
      <c r="O406" s="118"/>
      <c r="P406" s="118"/>
      <c r="Q406" s="118"/>
    </row>
    <row r="407" spans="1:17" s="72" customFormat="1" ht="22.5" customHeight="1" x14ac:dyDescent="0.25">
      <c r="A407" s="29">
        <f t="shared" si="44"/>
        <v>43550</v>
      </c>
      <c r="B407" s="112"/>
      <c r="C407" s="113" t="s">
        <v>132</v>
      </c>
      <c r="D407" s="113" t="s">
        <v>133</v>
      </c>
      <c r="E407" s="114" t="s">
        <v>107</v>
      </c>
      <c r="F407" s="114"/>
      <c r="G407" s="115">
        <v>3.25</v>
      </c>
      <c r="H407" s="116">
        <v>2</v>
      </c>
      <c r="I407" s="116"/>
      <c r="J407" s="115">
        <f t="shared" si="45"/>
        <v>1.625</v>
      </c>
      <c r="K407" s="113" t="s">
        <v>134</v>
      </c>
      <c r="L407" s="113" t="s">
        <v>135</v>
      </c>
      <c r="M407" s="113" t="s">
        <v>136</v>
      </c>
      <c r="N407" s="94"/>
      <c r="O407" s="118"/>
      <c r="P407" s="118"/>
      <c r="Q407" s="118"/>
    </row>
    <row r="408" spans="1:17" s="72" customFormat="1" ht="22.5" customHeight="1" thickBot="1" x14ac:dyDescent="0.3">
      <c r="A408" s="126">
        <f t="shared" si="44"/>
        <v>43550</v>
      </c>
      <c r="B408" s="127"/>
      <c r="C408" s="128" t="s">
        <v>137</v>
      </c>
      <c r="D408" s="128" t="s">
        <v>133</v>
      </c>
      <c r="E408" s="129" t="s">
        <v>138</v>
      </c>
      <c r="F408" s="129"/>
      <c r="G408" s="130">
        <v>2</v>
      </c>
      <c r="H408" s="131">
        <v>2</v>
      </c>
      <c r="I408" s="131"/>
      <c r="J408" s="172"/>
      <c r="K408" s="128" t="s">
        <v>135</v>
      </c>
      <c r="L408" s="128" t="s">
        <v>139</v>
      </c>
      <c r="M408" s="128" t="s">
        <v>136</v>
      </c>
      <c r="N408" s="94" t="s">
        <v>65</v>
      </c>
      <c r="O408" s="98">
        <f>O313</f>
        <v>43508</v>
      </c>
      <c r="P408" s="98">
        <f>O408+28</f>
        <v>43536</v>
      </c>
      <c r="Q408" s="133" t="s">
        <v>140</v>
      </c>
    </row>
    <row r="409" spans="1:17" s="91" customFormat="1" ht="17.25" customHeight="1" thickBot="1" x14ac:dyDescent="0.3">
      <c r="A409" s="4"/>
      <c r="B409" s="4"/>
      <c r="C409" s="3"/>
      <c r="D409" s="18"/>
      <c r="E409" s="4"/>
      <c r="F409" s="4"/>
      <c r="G409" s="4"/>
      <c r="H409" s="222" t="s">
        <v>141</v>
      </c>
      <c r="I409" s="223"/>
      <c r="J409" s="134">
        <f>SUM(J389:J408)</f>
        <v>12.09</v>
      </c>
      <c r="K409" s="4"/>
      <c r="L409" s="104"/>
      <c r="M409" s="81"/>
      <c r="N409" s="104"/>
      <c r="O409" s="81"/>
      <c r="P409" s="81"/>
      <c r="Q409" s="81"/>
    </row>
    <row r="410" spans="1:17" s="91" customFormat="1" ht="17.25" customHeight="1" x14ac:dyDescent="0.25">
      <c r="A410" s="4"/>
      <c r="B410" s="4"/>
      <c r="C410" s="3"/>
      <c r="D410" s="18"/>
      <c r="E410" s="4"/>
      <c r="F410" s="4"/>
      <c r="G410" s="4"/>
      <c r="H410" s="4"/>
      <c r="I410" s="4"/>
      <c r="J410" s="135"/>
      <c r="K410" s="4"/>
      <c r="L410" s="104"/>
      <c r="M410" s="81"/>
      <c r="N410" s="104"/>
      <c r="O410" s="81"/>
      <c r="P410" s="81"/>
      <c r="Q410" s="81"/>
    </row>
    <row r="411" spans="1:17" s="68" customFormat="1" ht="13.5" customHeight="1" x14ac:dyDescent="0.25">
      <c r="A411" s="4"/>
      <c r="B411" s="4"/>
      <c r="C411" s="3"/>
      <c r="D411" s="18"/>
      <c r="E411" s="4"/>
      <c r="F411" s="4"/>
      <c r="G411" s="5" t="s">
        <v>0</v>
      </c>
      <c r="H411" s="4"/>
      <c r="I411" s="2"/>
      <c r="J411" s="195" t="str">
        <f>J382</f>
        <v>BARRIERE Margot</v>
      </c>
      <c r="K411" s="195"/>
      <c r="L411" s="195" t="s">
        <v>35</v>
      </c>
      <c r="M411" s="195"/>
      <c r="N411" s="66"/>
      <c r="O411" s="13"/>
      <c r="P411" s="67"/>
    </row>
    <row r="412" spans="1:17" s="68" customFormat="1" ht="13.5" customHeight="1" x14ac:dyDescent="0.25">
      <c r="A412" s="4"/>
      <c r="B412" s="4"/>
      <c r="C412" s="3"/>
      <c r="D412" s="70"/>
      <c r="E412" s="4"/>
      <c r="F412" s="4"/>
      <c r="G412" s="5" t="s">
        <v>36</v>
      </c>
      <c r="H412" s="4"/>
      <c r="I412" s="12"/>
      <c r="J412" s="212">
        <f>J383</f>
        <v>86.77</v>
      </c>
      <c r="K412" s="212"/>
      <c r="L412" s="194">
        <f>L383</f>
        <v>42268</v>
      </c>
      <c r="M412" s="194"/>
      <c r="N412" s="66"/>
      <c r="O412" s="13"/>
      <c r="P412" s="67"/>
    </row>
    <row r="413" spans="1:17" s="68" customFormat="1" x14ac:dyDescent="0.25">
      <c r="A413" s="4"/>
      <c r="B413" s="4" t="s">
        <v>4</v>
      </c>
      <c r="C413" s="69">
        <f>C384</f>
        <v>43525</v>
      </c>
      <c r="D413" s="70"/>
      <c r="E413" s="4"/>
      <c r="F413" s="4"/>
      <c r="G413" s="5" t="s">
        <v>37</v>
      </c>
      <c r="H413" s="4"/>
      <c r="I413" s="12"/>
      <c r="J413" s="212">
        <f>J412/4.333</f>
        <v>20.02538656819755</v>
      </c>
      <c r="K413" s="212"/>
      <c r="L413" s="66"/>
      <c r="M413" s="66"/>
      <c r="N413" s="66"/>
      <c r="O413" s="13"/>
      <c r="P413" s="67"/>
    </row>
    <row r="414" spans="1:17" s="68" customFormat="1" x14ac:dyDescent="0.25">
      <c r="A414" s="4"/>
      <c r="B414" s="4"/>
      <c r="C414" s="3"/>
      <c r="D414" s="18"/>
      <c r="E414" s="4"/>
      <c r="F414" s="4"/>
      <c r="G414" s="4" t="s">
        <v>6</v>
      </c>
      <c r="H414" s="4"/>
      <c r="I414" s="18"/>
      <c r="J414" s="4"/>
      <c r="K414" s="4"/>
      <c r="L414" s="66"/>
      <c r="M414" s="13"/>
      <c r="N414" s="13"/>
      <c r="O414" s="13"/>
      <c r="P414" s="67"/>
    </row>
    <row r="415" spans="1:17" s="68" customFormat="1" ht="13.5" thickBot="1" x14ac:dyDescent="0.3">
      <c r="A415" s="213" t="s">
        <v>38</v>
      </c>
      <c r="B415" s="213"/>
      <c r="C415" s="213"/>
      <c r="D415" s="213"/>
      <c r="E415" s="213"/>
      <c r="F415" s="213"/>
      <c r="G415" s="213"/>
      <c r="H415" s="213"/>
      <c r="I415" s="213"/>
      <c r="J415" s="213"/>
      <c r="K415" s="213"/>
      <c r="L415" s="213"/>
      <c r="M415" s="213"/>
      <c r="N415" s="13"/>
      <c r="O415" s="13"/>
      <c r="P415" s="67"/>
    </row>
    <row r="416" spans="1:17" s="72" customFormat="1" ht="12.75" customHeight="1" x14ac:dyDescent="0.25">
      <c r="A416" s="190" t="str">
        <f>"Jour et date                                  SEMAINE " &amp;WEEKNUM(A426)</f>
        <v>Jour et date                                  SEMAINE 13</v>
      </c>
      <c r="B416" s="224" t="s">
        <v>9</v>
      </c>
      <c r="C416" s="220" t="s">
        <v>10</v>
      </c>
      <c r="D416" s="220" t="s">
        <v>39</v>
      </c>
      <c r="E416" s="220" t="s">
        <v>40</v>
      </c>
      <c r="F416" s="188"/>
      <c r="G416" s="200" t="s">
        <v>13</v>
      </c>
      <c r="H416" s="214" t="s">
        <v>41</v>
      </c>
      <c r="I416" s="215"/>
      <c r="J416" s="200" t="s">
        <v>15</v>
      </c>
      <c r="K416" s="218" t="s">
        <v>42</v>
      </c>
      <c r="L416" s="218" t="s">
        <v>43</v>
      </c>
      <c r="M416" s="220" t="s">
        <v>44</v>
      </c>
      <c r="N416" s="71"/>
      <c r="O416" s="71"/>
      <c r="P416" s="67"/>
    </row>
    <row r="417" spans="1:17" s="72" customFormat="1" ht="13.5" thickBot="1" x14ac:dyDescent="0.3">
      <c r="A417" s="191"/>
      <c r="B417" s="225"/>
      <c r="C417" s="221"/>
      <c r="D417" s="221"/>
      <c r="E417" s="221"/>
      <c r="F417" s="189"/>
      <c r="G417" s="201"/>
      <c r="H417" s="216"/>
      <c r="I417" s="217"/>
      <c r="J417" s="201"/>
      <c r="K417" s="219"/>
      <c r="L417" s="219"/>
      <c r="M417" s="221"/>
      <c r="N417" s="71"/>
      <c r="O417" s="71"/>
      <c r="P417" s="67"/>
    </row>
    <row r="418" spans="1:17" s="72" customFormat="1" ht="21.75" customHeight="1" x14ac:dyDescent="0.25">
      <c r="A418" s="119">
        <f>A408</f>
        <v>43550</v>
      </c>
      <c r="B418" s="136"/>
      <c r="C418" s="113" t="s">
        <v>142</v>
      </c>
      <c r="D418" s="113" t="s">
        <v>143</v>
      </c>
      <c r="E418" s="137" t="s">
        <v>144</v>
      </c>
      <c r="F418" s="137"/>
      <c r="G418" s="115">
        <v>1.5</v>
      </c>
      <c r="H418" s="116">
        <v>1</v>
      </c>
      <c r="I418" s="116"/>
      <c r="J418" s="172"/>
      <c r="K418" s="138" t="s">
        <v>28</v>
      </c>
      <c r="L418" s="138" t="s">
        <v>145</v>
      </c>
      <c r="M418" s="113" t="s">
        <v>146</v>
      </c>
      <c r="N418" s="94" t="s">
        <v>65</v>
      </c>
      <c r="O418" s="98">
        <f>O323</f>
        <v>43515</v>
      </c>
      <c r="P418" s="98">
        <f>O418+14</f>
        <v>43529</v>
      </c>
      <c r="Q418" s="98">
        <f>P418+14</f>
        <v>43543</v>
      </c>
    </row>
    <row r="419" spans="1:17" s="72" customFormat="1" ht="21.75" customHeight="1" x14ac:dyDescent="0.25">
      <c r="A419" s="119">
        <f>+A418</f>
        <v>43550</v>
      </c>
      <c r="B419" s="136"/>
      <c r="C419" s="113" t="s">
        <v>105</v>
      </c>
      <c r="D419" s="113" t="s">
        <v>106</v>
      </c>
      <c r="E419" s="137" t="s">
        <v>144</v>
      </c>
      <c r="F419" s="137"/>
      <c r="G419" s="115">
        <v>2.5</v>
      </c>
      <c r="H419" s="116">
        <v>2</v>
      </c>
      <c r="I419" s="116" t="s">
        <v>147</v>
      </c>
      <c r="J419" s="172"/>
      <c r="K419" s="138" t="s">
        <v>145</v>
      </c>
      <c r="L419" s="138" t="s">
        <v>148</v>
      </c>
      <c r="M419" s="113" t="s">
        <v>149</v>
      </c>
      <c r="N419" s="81"/>
      <c r="O419" s="81"/>
      <c r="P419" s="67"/>
    </row>
    <row r="420" spans="1:17" s="72" customFormat="1" ht="21.75" customHeight="1" x14ac:dyDescent="0.25">
      <c r="A420" s="119">
        <f>+A419</f>
        <v>43550</v>
      </c>
      <c r="B420" s="136"/>
      <c r="C420" s="113" t="s">
        <v>112</v>
      </c>
      <c r="D420" s="113" t="s">
        <v>113</v>
      </c>
      <c r="E420" s="137" t="s">
        <v>150</v>
      </c>
      <c r="F420" s="137"/>
      <c r="G420" s="115">
        <v>1</v>
      </c>
      <c r="H420" s="116">
        <v>2</v>
      </c>
      <c r="I420" s="116"/>
      <c r="J420" s="172"/>
      <c r="K420" s="138" t="s">
        <v>148</v>
      </c>
      <c r="L420" s="138" t="s">
        <v>151</v>
      </c>
      <c r="M420" s="113" t="s">
        <v>152</v>
      </c>
      <c r="N420" s="81"/>
      <c r="O420" s="81"/>
      <c r="P420" s="67"/>
    </row>
    <row r="421" spans="1:17" s="72" customFormat="1" ht="21.75" customHeight="1" x14ac:dyDescent="0.25">
      <c r="A421" s="119">
        <f>+A420</f>
        <v>43550</v>
      </c>
      <c r="B421" s="136"/>
      <c r="C421" s="113" t="s">
        <v>153</v>
      </c>
      <c r="D421" s="113" t="s">
        <v>154</v>
      </c>
      <c r="E421" s="139" t="s">
        <v>155</v>
      </c>
      <c r="F421" s="139"/>
      <c r="G421" s="115">
        <v>1</v>
      </c>
      <c r="H421" s="116">
        <v>2</v>
      </c>
      <c r="I421" s="116"/>
      <c r="J421" s="172"/>
      <c r="K421" s="138" t="s">
        <v>151</v>
      </c>
      <c r="L421" s="138" t="s">
        <v>156</v>
      </c>
      <c r="M421" s="113" t="s">
        <v>157</v>
      </c>
      <c r="N421" s="94" t="s">
        <v>65</v>
      </c>
      <c r="O421" s="98">
        <f>O326</f>
        <v>43515</v>
      </c>
      <c r="P421" s="98">
        <f>O421+28</f>
        <v>43543</v>
      </c>
      <c r="Q421" s="133" t="s">
        <v>158</v>
      </c>
    </row>
    <row r="422" spans="1:17" s="72" customFormat="1" ht="21.75" customHeight="1" x14ac:dyDescent="0.25">
      <c r="A422" s="119">
        <f>+A421</f>
        <v>43550</v>
      </c>
      <c r="B422" s="136"/>
      <c r="C422" s="113" t="s">
        <v>124</v>
      </c>
      <c r="D422" s="113" t="s">
        <v>125</v>
      </c>
      <c r="E422" s="137" t="s">
        <v>144</v>
      </c>
      <c r="F422" s="137"/>
      <c r="G422" s="115">
        <v>1.66</v>
      </c>
      <c r="H422" s="116">
        <v>2</v>
      </c>
      <c r="I422" s="116"/>
      <c r="J422" s="172"/>
      <c r="K422" s="138" t="s">
        <v>126</v>
      </c>
      <c r="L422" s="138" t="s">
        <v>127</v>
      </c>
      <c r="M422" s="113" t="s">
        <v>128</v>
      </c>
      <c r="N422" s="81"/>
      <c r="O422" s="81"/>
      <c r="P422" s="67"/>
    </row>
    <row r="423" spans="1:17" s="72" customFormat="1" ht="21.75" customHeight="1" x14ac:dyDescent="0.25">
      <c r="A423" s="119">
        <f>+A422</f>
        <v>43550</v>
      </c>
      <c r="B423" s="136"/>
      <c r="C423" s="113" t="s">
        <v>159</v>
      </c>
      <c r="D423" s="113" t="s">
        <v>125</v>
      </c>
      <c r="E423" s="137" t="s">
        <v>144</v>
      </c>
      <c r="F423" s="137"/>
      <c r="G423" s="115">
        <v>1.5</v>
      </c>
      <c r="H423" s="116">
        <v>2</v>
      </c>
      <c r="I423" s="116"/>
      <c r="J423" s="172"/>
      <c r="K423" s="138" t="s">
        <v>127</v>
      </c>
      <c r="L423" s="138" t="s">
        <v>160</v>
      </c>
      <c r="M423" s="113" t="s">
        <v>128</v>
      </c>
      <c r="N423" s="81"/>
      <c r="O423" s="81"/>
      <c r="P423" s="67"/>
    </row>
    <row r="424" spans="1:17" s="72" customFormat="1" ht="21.75" customHeight="1" x14ac:dyDescent="0.25">
      <c r="A424" s="119">
        <f>A423</f>
        <v>43550</v>
      </c>
      <c r="B424" s="136"/>
      <c r="C424" s="113" t="s">
        <v>129</v>
      </c>
      <c r="D424" s="113" t="s">
        <v>125</v>
      </c>
      <c r="E424" s="137" t="s">
        <v>144</v>
      </c>
      <c r="F424" s="137"/>
      <c r="G424" s="115">
        <v>1</v>
      </c>
      <c r="H424" s="116">
        <v>2</v>
      </c>
      <c r="I424" s="116"/>
      <c r="J424" s="172"/>
      <c r="K424" s="138" t="s">
        <v>160</v>
      </c>
      <c r="L424" s="138" t="s">
        <v>161</v>
      </c>
      <c r="M424" s="113" t="s">
        <v>131</v>
      </c>
      <c r="N424" s="81"/>
      <c r="O424" s="81"/>
      <c r="P424" s="67"/>
    </row>
    <row r="425" spans="1:17" s="72" customFormat="1" ht="21.75" customHeight="1" x14ac:dyDescent="0.25">
      <c r="A425" s="119">
        <f>+A424</f>
        <v>43550</v>
      </c>
      <c r="B425" s="136"/>
      <c r="C425" s="113" t="s">
        <v>162</v>
      </c>
      <c r="D425" s="113" t="s">
        <v>163</v>
      </c>
      <c r="E425" s="139" t="s">
        <v>164</v>
      </c>
      <c r="F425" s="139"/>
      <c r="G425" s="115">
        <v>0.75</v>
      </c>
      <c r="H425" s="116">
        <v>2</v>
      </c>
      <c r="I425" s="116"/>
      <c r="J425" s="172"/>
      <c r="K425" s="138" t="s">
        <v>161</v>
      </c>
      <c r="L425" s="138" t="s">
        <v>165</v>
      </c>
      <c r="M425" s="113" t="s">
        <v>131</v>
      </c>
      <c r="N425" s="94" t="s">
        <v>65</v>
      </c>
      <c r="O425" s="98">
        <f>O330</f>
        <v>43515</v>
      </c>
      <c r="P425" s="98">
        <f>O425+28</f>
        <v>43543</v>
      </c>
      <c r="Q425" s="133" t="s">
        <v>158</v>
      </c>
    </row>
    <row r="426" spans="1:17" s="72" customFormat="1" ht="21.75" customHeight="1" x14ac:dyDescent="0.25">
      <c r="A426" s="82">
        <f>A401+1</f>
        <v>43551</v>
      </c>
      <c r="B426" s="83"/>
      <c r="C426" s="84" t="s">
        <v>166</v>
      </c>
      <c r="D426" s="84" t="s">
        <v>167</v>
      </c>
      <c r="E426" s="84" t="s">
        <v>22</v>
      </c>
      <c r="F426" s="84"/>
      <c r="G426" s="85">
        <v>2</v>
      </c>
      <c r="H426" s="86">
        <v>2</v>
      </c>
      <c r="I426" s="86" t="s">
        <v>48</v>
      </c>
      <c r="J426" s="85">
        <f t="shared" ref="J426:J436" si="46">G426/H426</f>
        <v>1</v>
      </c>
      <c r="K426" s="140" t="s">
        <v>28</v>
      </c>
      <c r="L426" s="140" t="s">
        <v>109</v>
      </c>
      <c r="M426" s="84" t="s">
        <v>168</v>
      </c>
      <c r="N426" s="81"/>
      <c r="O426" s="81"/>
      <c r="P426" s="67"/>
    </row>
    <row r="427" spans="1:17" s="91" customFormat="1" ht="23.25" customHeight="1" x14ac:dyDescent="0.25">
      <c r="A427" s="105">
        <f>A426</f>
        <v>43551</v>
      </c>
      <c r="B427" s="106"/>
      <c r="C427" s="84" t="s">
        <v>169</v>
      </c>
      <c r="D427" s="84" t="s">
        <v>170</v>
      </c>
      <c r="E427" s="93" t="s">
        <v>171</v>
      </c>
      <c r="F427" s="93"/>
      <c r="G427" s="85">
        <v>1.1599999999999999</v>
      </c>
      <c r="H427" s="86">
        <v>2</v>
      </c>
      <c r="I427" s="86" t="s">
        <v>48</v>
      </c>
      <c r="J427" s="170"/>
      <c r="K427" s="84" t="s">
        <v>172</v>
      </c>
      <c r="L427" s="84" t="s">
        <v>173</v>
      </c>
      <c r="M427" s="84" t="s">
        <v>174</v>
      </c>
      <c r="N427" s="94" t="s">
        <v>65</v>
      </c>
      <c r="O427" s="98">
        <f>O332</f>
        <v>43516</v>
      </c>
      <c r="P427" s="98">
        <f>O427+14</f>
        <v>43530</v>
      </c>
      <c r="Q427" s="98">
        <f>P427+14</f>
        <v>43544</v>
      </c>
    </row>
    <row r="428" spans="1:17" s="92" customFormat="1" ht="22.5" x14ac:dyDescent="0.25">
      <c r="A428" s="141">
        <f>A427</f>
        <v>43551</v>
      </c>
      <c r="B428" s="142"/>
      <c r="C428" s="84" t="s">
        <v>175</v>
      </c>
      <c r="D428" s="84" t="s">
        <v>176</v>
      </c>
      <c r="E428" s="93" t="s">
        <v>171</v>
      </c>
      <c r="F428" s="93"/>
      <c r="G428" s="85">
        <v>0.5</v>
      </c>
      <c r="H428" s="86">
        <v>2</v>
      </c>
      <c r="I428" s="86" t="s">
        <v>48</v>
      </c>
      <c r="J428" s="170"/>
      <c r="K428" s="84" t="s">
        <v>173</v>
      </c>
      <c r="L428" s="84" t="s">
        <v>177</v>
      </c>
      <c r="M428" s="84" t="s">
        <v>178</v>
      </c>
      <c r="N428" s="94" t="s">
        <v>65</v>
      </c>
      <c r="O428" s="98">
        <f>O333</f>
        <v>43516</v>
      </c>
      <c r="P428" s="98">
        <f>O428+14</f>
        <v>43530</v>
      </c>
      <c r="Q428" s="98">
        <f>P428+14</f>
        <v>43544</v>
      </c>
    </row>
    <row r="429" spans="1:17" s="91" customFormat="1" ht="21.75" customHeight="1" x14ac:dyDescent="0.25">
      <c r="A429" s="105">
        <f>A428</f>
        <v>43551</v>
      </c>
      <c r="B429" s="106"/>
      <c r="C429" s="101" t="s">
        <v>179</v>
      </c>
      <c r="D429" s="84" t="s">
        <v>180</v>
      </c>
      <c r="E429" s="84" t="s">
        <v>22</v>
      </c>
      <c r="F429" s="84"/>
      <c r="G429" s="85">
        <v>0.5</v>
      </c>
      <c r="H429" s="86">
        <v>2</v>
      </c>
      <c r="I429" s="86" t="s">
        <v>48</v>
      </c>
      <c r="J429" s="85">
        <f t="shared" si="46"/>
        <v>0.25</v>
      </c>
      <c r="K429" s="143" t="s">
        <v>181</v>
      </c>
      <c r="L429" s="143" t="s">
        <v>182</v>
      </c>
      <c r="M429" s="84" t="s">
        <v>183</v>
      </c>
      <c r="N429" s="94"/>
      <c r="O429" s="94"/>
      <c r="P429" s="94"/>
      <c r="Q429" s="94"/>
    </row>
    <row r="430" spans="1:17" s="92" customFormat="1" ht="22.5" customHeight="1" x14ac:dyDescent="0.25">
      <c r="A430" s="144">
        <f>A429</f>
        <v>43551</v>
      </c>
      <c r="B430" s="106"/>
      <c r="C430" s="84" t="s">
        <v>184</v>
      </c>
      <c r="D430" s="84" t="s">
        <v>185</v>
      </c>
      <c r="E430" s="84" t="s">
        <v>22</v>
      </c>
      <c r="F430" s="84"/>
      <c r="G430" s="85">
        <v>2.95</v>
      </c>
      <c r="H430" s="86">
        <v>2</v>
      </c>
      <c r="I430" s="86" t="s">
        <v>48</v>
      </c>
      <c r="J430" s="85">
        <f t="shared" si="46"/>
        <v>1.4750000000000001</v>
      </c>
      <c r="K430" s="145" t="s">
        <v>186</v>
      </c>
      <c r="L430" s="145" t="s">
        <v>187</v>
      </c>
      <c r="M430" s="84" t="s">
        <v>188</v>
      </c>
      <c r="N430" s="94"/>
      <c r="O430" s="94"/>
      <c r="P430" s="94"/>
      <c r="Q430" s="94"/>
    </row>
    <row r="431" spans="1:17" s="92" customFormat="1" ht="21.75" customHeight="1" x14ac:dyDescent="0.25">
      <c r="A431" s="146">
        <f>A430</f>
        <v>43551</v>
      </c>
      <c r="B431" s="83"/>
      <c r="C431" s="84" t="s">
        <v>189</v>
      </c>
      <c r="D431" s="84" t="s">
        <v>185</v>
      </c>
      <c r="E431" s="84" t="s">
        <v>190</v>
      </c>
      <c r="F431" s="84"/>
      <c r="G431" s="85">
        <v>2</v>
      </c>
      <c r="H431" s="86">
        <v>2</v>
      </c>
      <c r="I431" s="86" t="s">
        <v>48</v>
      </c>
      <c r="J431" s="85">
        <f t="shared" si="46"/>
        <v>1</v>
      </c>
      <c r="K431" s="145" t="s">
        <v>191</v>
      </c>
      <c r="L431" s="145" t="s">
        <v>192</v>
      </c>
      <c r="M431" s="84" t="s">
        <v>193</v>
      </c>
      <c r="N431" s="94"/>
      <c r="O431" s="94"/>
      <c r="P431" s="94"/>
      <c r="Q431" s="94"/>
    </row>
    <row r="432" spans="1:17" s="92" customFormat="1" ht="33" customHeight="1" x14ac:dyDescent="0.25">
      <c r="A432" s="147">
        <f>A430+1</f>
        <v>43552</v>
      </c>
      <c r="B432" s="136"/>
      <c r="C432" s="113" t="s">
        <v>194</v>
      </c>
      <c r="D432" s="113" t="s">
        <v>195</v>
      </c>
      <c r="E432" s="113" t="s">
        <v>23</v>
      </c>
      <c r="F432" s="113"/>
      <c r="G432" s="115">
        <v>0.66</v>
      </c>
      <c r="H432" s="116">
        <v>2</v>
      </c>
      <c r="I432" s="116" t="s">
        <v>196</v>
      </c>
      <c r="J432" s="115">
        <f t="shared" si="46"/>
        <v>0.33</v>
      </c>
      <c r="K432" s="113" t="s">
        <v>145</v>
      </c>
      <c r="L432" s="113" t="s">
        <v>177</v>
      </c>
      <c r="M432" s="113" t="s">
        <v>197</v>
      </c>
      <c r="N432" s="94"/>
      <c r="O432" s="94"/>
      <c r="P432" s="94"/>
      <c r="Q432" s="94"/>
    </row>
    <row r="433" spans="1:17" s="91" customFormat="1" ht="22.5" x14ac:dyDescent="0.25">
      <c r="A433" s="119">
        <f>A432</f>
        <v>43552</v>
      </c>
      <c r="B433" s="136"/>
      <c r="C433" s="113" t="s">
        <v>198</v>
      </c>
      <c r="D433" s="113" t="s">
        <v>199</v>
      </c>
      <c r="E433" s="137" t="s">
        <v>200</v>
      </c>
      <c r="F433" s="137"/>
      <c r="G433" s="115">
        <v>1.24</v>
      </c>
      <c r="H433" s="116">
        <v>2</v>
      </c>
      <c r="I433" s="116" t="s">
        <v>196</v>
      </c>
      <c r="J433" s="172"/>
      <c r="K433" s="174" t="s">
        <v>201</v>
      </c>
      <c r="L433" s="174" t="s">
        <v>202</v>
      </c>
      <c r="M433" s="113" t="s">
        <v>203</v>
      </c>
      <c r="N433" s="102" t="s">
        <v>82</v>
      </c>
      <c r="O433" s="103">
        <f>O338</f>
        <v>43517</v>
      </c>
      <c r="P433" s="103">
        <f>O433+14</f>
        <v>43531</v>
      </c>
      <c r="Q433" s="103">
        <f>P433+14</f>
        <v>43545</v>
      </c>
    </row>
    <row r="434" spans="1:17" s="91" customFormat="1" ht="23.25" customHeight="1" x14ac:dyDescent="0.25">
      <c r="A434" s="119">
        <f t="shared" ref="A434:A436" si="47">A433</f>
        <v>43552</v>
      </c>
      <c r="B434" s="136"/>
      <c r="C434" s="113" t="s">
        <v>204</v>
      </c>
      <c r="D434" s="113" t="s">
        <v>199</v>
      </c>
      <c r="E434" s="137" t="s">
        <v>200</v>
      </c>
      <c r="F434" s="137"/>
      <c r="G434" s="115">
        <v>0.24</v>
      </c>
      <c r="H434" s="116">
        <v>2</v>
      </c>
      <c r="I434" s="116" t="s">
        <v>196</v>
      </c>
      <c r="J434" s="172"/>
      <c r="K434" s="174" t="s">
        <v>205</v>
      </c>
      <c r="L434" s="174" t="s">
        <v>206</v>
      </c>
      <c r="M434" s="113" t="s">
        <v>203</v>
      </c>
      <c r="N434" s="104"/>
      <c r="O434" s="81"/>
      <c r="P434" s="81"/>
      <c r="Q434" s="81"/>
    </row>
    <row r="435" spans="1:17" s="91" customFormat="1" ht="23.25" customHeight="1" x14ac:dyDescent="0.25">
      <c r="A435" s="119">
        <f t="shared" si="47"/>
        <v>43552</v>
      </c>
      <c r="B435" s="136"/>
      <c r="C435" s="113" t="s">
        <v>207</v>
      </c>
      <c r="D435" s="113" t="s">
        <v>208</v>
      </c>
      <c r="E435" s="114" t="s">
        <v>209</v>
      </c>
      <c r="F435" s="114"/>
      <c r="G435" s="115">
        <v>0.75</v>
      </c>
      <c r="H435" s="116">
        <v>2</v>
      </c>
      <c r="I435" s="116" t="s">
        <v>196</v>
      </c>
      <c r="J435" s="115">
        <f t="shared" si="46"/>
        <v>0.375</v>
      </c>
      <c r="K435" s="114" t="s">
        <v>177</v>
      </c>
      <c r="L435" s="114" t="s">
        <v>210</v>
      </c>
      <c r="M435" s="113" t="s">
        <v>211</v>
      </c>
      <c r="N435" s="102" t="s">
        <v>82</v>
      </c>
      <c r="O435" s="103">
        <f>O340</f>
        <v>43524</v>
      </c>
      <c r="P435" s="103">
        <f>O435+14</f>
        <v>43538</v>
      </c>
      <c r="Q435" s="103">
        <f>P435+14</f>
        <v>43552</v>
      </c>
    </row>
    <row r="436" spans="1:17" s="91" customFormat="1" ht="23.25" thickBot="1" x14ac:dyDescent="0.3">
      <c r="A436" s="126">
        <f t="shared" si="47"/>
        <v>43552</v>
      </c>
      <c r="B436" s="183"/>
      <c r="C436" s="128" t="s">
        <v>212</v>
      </c>
      <c r="D436" s="128" t="s">
        <v>213</v>
      </c>
      <c r="E436" s="128" t="s">
        <v>23</v>
      </c>
      <c r="F436" s="128"/>
      <c r="G436" s="130">
        <v>0.75</v>
      </c>
      <c r="H436" s="131">
        <v>2</v>
      </c>
      <c r="I436" s="131" t="s">
        <v>196</v>
      </c>
      <c r="J436" s="130">
        <f t="shared" si="46"/>
        <v>0.375</v>
      </c>
      <c r="K436" s="128" t="s">
        <v>214</v>
      </c>
      <c r="L436" s="128" t="s">
        <v>215</v>
      </c>
      <c r="M436" s="128" t="s">
        <v>119</v>
      </c>
      <c r="N436" s="102"/>
      <c r="O436" s="102"/>
      <c r="P436" s="102"/>
      <c r="Q436" s="102"/>
    </row>
    <row r="437" spans="1:17" s="91" customFormat="1" ht="17.25" customHeight="1" thickBot="1" x14ac:dyDescent="0.3">
      <c r="A437" s="4"/>
      <c r="B437" s="4"/>
      <c r="C437" s="3"/>
      <c r="D437" s="18"/>
      <c r="E437" s="4"/>
      <c r="F437" s="4"/>
      <c r="G437" s="4"/>
      <c r="H437" s="222" t="s">
        <v>141</v>
      </c>
      <c r="I437" s="223"/>
      <c r="J437" s="134">
        <f>SUM(J418:J436)</f>
        <v>4.8049999999999997</v>
      </c>
      <c r="K437" s="4"/>
      <c r="L437" s="104"/>
      <c r="M437" s="81"/>
      <c r="N437" s="104"/>
      <c r="O437" s="81"/>
      <c r="P437" s="81"/>
      <c r="Q437" s="81"/>
    </row>
    <row r="441" spans="1:17" s="68" customFormat="1" ht="13.5" customHeight="1" x14ac:dyDescent="0.25">
      <c r="A441" s="4"/>
      <c r="B441" s="4"/>
      <c r="C441" s="3"/>
      <c r="D441" s="18"/>
      <c r="E441" s="4"/>
      <c r="F441" s="4"/>
      <c r="G441" s="5" t="s">
        <v>0</v>
      </c>
      <c r="H441" s="4"/>
      <c r="I441" s="2"/>
      <c r="J441" s="195" t="str">
        <f>J411</f>
        <v>BARRIERE Margot</v>
      </c>
      <c r="K441" s="195"/>
      <c r="L441" s="195" t="s">
        <v>35</v>
      </c>
      <c r="M441" s="195"/>
      <c r="N441" s="66"/>
      <c r="O441" s="13"/>
      <c r="P441" s="67"/>
    </row>
    <row r="442" spans="1:17" s="68" customFormat="1" ht="13.5" customHeight="1" x14ac:dyDescent="0.25">
      <c r="A442" s="4"/>
      <c r="B442" s="4"/>
      <c r="C442" s="3"/>
      <c r="D442" s="70"/>
      <c r="E442" s="4"/>
      <c r="F442" s="4"/>
      <c r="G442" s="5" t="s">
        <v>36</v>
      </c>
      <c r="H442" s="4"/>
      <c r="I442" s="12"/>
      <c r="J442" s="212">
        <f>J412</f>
        <v>86.77</v>
      </c>
      <c r="K442" s="212"/>
      <c r="L442" s="194">
        <f>L412</f>
        <v>42268</v>
      </c>
      <c r="M442" s="194"/>
      <c r="N442" s="66"/>
      <c r="O442" s="13"/>
      <c r="P442" s="67"/>
    </row>
    <row r="443" spans="1:17" s="68" customFormat="1" x14ac:dyDescent="0.25">
      <c r="A443" s="4"/>
      <c r="B443" s="4" t="s">
        <v>4</v>
      </c>
      <c r="C443" s="69">
        <f>C413</f>
        <v>43525</v>
      </c>
      <c r="D443" s="70"/>
      <c r="E443" s="4"/>
      <c r="F443" s="4"/>
      <c r="G443" s="5" t="s">
        <v>37</v>
      </c>
      <c r="H443" s="4"/>
      <c r="I443" s="12"/>
      <c r="J443" s="212">
        <f>J442/4.333</f>
        <v>20.02538656819755</v>
      </c>
      <c r="K443" s="212"/>
      <c r="L443" s="66"/>
      <c r="M443" s="66"/>
      <c r="N443" s="66"/>
      <c r="O443" s="13"/>
      <c r="P443" s="67"/>
    </row>
    <row r="444" spans="1:17" s="68" customFormat="1" x14ac:dyDescent="0.25">
      <c r="A444" s="4"/>
      <c r="B444" s="4"/>
      <c r="C444" s="3"/>
      <c r="D444" s="18"/>
      <c r="E444" s="4"/>
      <c r="F444" s="4"/>
      <c r="G444" s="4" t="s">
        <v>6</v>
      </c>
      <c r="H444" s="4"/>
      <c r="I444" s="18"/>
      <c r="J444" s="4"/>
      <c r="K444" s="4"/>
      <c r="L444" s="66"/>
      <c r="M444" s="13"/>
      <c r="N444" s="13"/>
      <c r="O444" s="13"/>
      <c r="P444" s="67"/>
    </row>
    <row r="445" spans="1:17" s="68" customFormat="1" ht="13.5" thickBot="1" x14ac:dyDescent="0.3">
      <c r="A445" s="213" t="s">
        <v>38</v>
      </c>
      <c r="B445" s="213"/>
      <c r="C445" s="213"/>
      <c r="D445" s="213"/>
      <c r="E445" s="213"/>
      <c r="F445" s="213"/>
      <c r="G445" s="213"/>
      <c r="H445" s="213"/>
      <c r="I445" s="213"/>
      <c r="J445" s="213"/>
      <c r="K445" s="213"/>
      <c r="L445" s="213"/>
      <c r="M445" s="213"/>
      <c r="N445" s="13"/>
      <c r="O445" s="13"/>
      <c r="P445" s="67"/>
    </row>
    <row r="446" spans="1:17" s="72" customFormat="1" ht="12.75" customHeight="1" x14ac:dyDescent="0.25">
      <c r="A446" s="190" t="str">
        <f>"Jour et date                                  SEMAINE " &amp;WEEKNUM(A456)</f>
        <v>Jour et date                                  SEMAINE 13</v>
      </c>
      <c r="B446" s="224" t="s">
        <v>9</v>
      </c>
      <c r="C446" s="220" t="s">
        <v>10</v>
      </c>
      <c r="D446" s="220" t="s">
        <v>39</v>
      </c>
      <c r="E446" s="220" t="s">
        <v>40</v>
      </c>
      <c r="F446" s="188"/>
      <c r="G446" s="200" t="s">
        <v>13</v>
      </c>
      <c r="H446" s="214" t="s">
        <v>41</v>
      </c>
      <c r="I446" s="215"/>
      <c r="J446" s="200" t="s">
        <v>15</v>
      </c>
      <c r="K446" s="218" t="s">
        <v>42</v>
      </c>
      <c r="L446" s="218" t="s">
        <v>43</v>
      </c>
      <c r="M446" s="220" t="s">
        <v>44</v>
      </c>
      <c r="N446" s="71"/>
      <c r="O446" s="71"/>
      <c r="P446" s="67"/>
    </row>
    <row r="447" spans="1:17" s="72" customFormat="1" ht="13.5" thickBot="1" x14ac:dyDescent="0.3">
      <c r="A447" s="191"/>
      <c r="B447" s="225"/>
      <c r="C447" s="221"/>
      <c r="D447" s="221"/>
      <c r="E447" s="221"/>
      <c r="F447" s="189"/>
      <c r="G447" s="201"/>
      <c r="H447" s="216"/>
      <c r="I447" s="217"/>
      <c r="J447" s="201"/>
      <c r="K447" s="219"/>
      <c r="L447" s="219"/>
      <c r="M447" s="221"/>
      <c r="N447" s="71"/>
      <c r="O447" s="71"/>
      <c r="P447" s="67"/>
    </row>
    <row r="448" spans="1:17" s="91" customFormat="1" ht="23.25" customHeight="1" x14ac:dyDescent="0.25">
      <c r="A448" s="153">
        <f>A436</f>
        <v>43552</v>
      </c>
      <c r="B448" s="154"/>
      <c r="C448" s="113" t="s">
        <v>216</v>
      </c>
      <c r="D448" s="113" t="s">
        <v>217</v>
      </c>
      <c r="E448" s="137" t="s">
        <v>218</v>
      </c>
      <c r="F448" s="137"/>
      <c r="G448" s="115">
        <v>0.75</v>
      </c>
      <c r="H448" s="116">
        <v>2</v>
      </c>
      <c r="I448" s="116" t="s">
        <v>219</v>
      </c>
      <c r="J448" s="184"/>
      <c r="K448" s="174" t="s">
        <v>220</v>
      </c>
      <c r="L448" s="174" t="s">
        <v>221</v>
      </c>
      <c r="M448" s="113" t="s">
        <v>222</v>
      </c>
      <c r="N448" s="102" t="s">
        <v>82</v>
      </c>
      <c r="O448" s="103">
        <f>O353</f>
        <v>43517</v>
      </c>
      <c r="P448" s="103">
        <f>O448+14</f>
        <v>43531</v>
      </c>
      <c r="Q448" s="103">
        <f>P448+14</f>
        <v>43545</v>
      </c>
    </row>
    <row r="449" spans="1:18" s="91" customFormat="1" ht="21" customHeight="1" x14ac:dyDescent="0.25">
      <c r="A449" s="153">
        <f t="shared" ref="A449:A454" si="48">A448</f>
        <v>43552</v>
      </c>
      <c r="B449" s="154"/>
      <c r="C449" s="113" t="s">
        <v>223</v>
      </c>
      <c r="D449" s="113" t="s">
        <v>224</v>
      </c>
      <c r="E449" s="137" t="s">
        <v>218</v>
      </c>
      <c r="F449" s="137"/>
      <c r="G449" s="115">
        <v>0.75</v>
      </c>
      <c r="H449" s="116">
        <v>2</v>
      </c>
      <c r="I449" s="116" t="s">
        <v>219</v>
      </c>
      <c r="J449" s="184"/>
      <c r="K449" s="174" t="s">
        <v>221</v>
      </c>
      <c r="L449" s="174" t="s">
        <v>225</v>
      </c>
      <c r="M449" s="113" t="s">
        <v>222</v>
      </c>
      <c r="N449" s="104"/>
      <c r="O449" s="81"/>
      <c r="P449" s="81"/>
      <c r="Q449" s="81"/>
    </row>
    <row r="450" spans="1:18" s="91" customFormat="1" ht="21.75" customHeight="1" x14ac:dyDescent="0.25">
      <c r="A450" s="29">
        <f t="shared" si="48"/>
        <v>43552</v>
      </c>
      <c r="B450" s="154"/>
      <c r="C450" s="113" t="s">
        <v>226</v>
      </c>
      <c r="D450" s="113" t="s">
        <v>227</v>
      </c>
      <c r="E450" s="114" t="s">
        <v>209</v>
      </c>
      <c r="F450" s="114"/>
      <c r="G450" s="115">
        <v>0.5</v>
      </c>
      <c r="H450" s="116">
        <v>2</v>
      </c>
      <c r="I450" s="116" t="s">
        <v>219</v>
      </c>
      <c r="J450" s="115">
        <f t="shared" ref="J450:J454" si="49">G450/H450</f>
        <v>0.25</v>
      </c>
      <c r="K450" s="114" t="s">
        <v>228</v>
      </c>
      <c r="L450" s="114" t="s">
        <v>229</v>
      </c>
      <c r="M450" s="113" t="s">
        <v>230</v>
      </c>
      <c r="N450" s="102" t="s">
        <v>82</v>
      </c>
      <c r="O450" s="103">
        <f>O355</f>
        <v>43524</v>
      </c>
      <c r="P450" s="103">
        <f>O450+14</f>
        <v>43538</v>
      </c>
      <c r="Q450" s="103">
        <f>P450+14</f>
        <v>43552</v>
      </c>
    </row>
    <row r="451" spans="1:18" s="91" customFormat="1" ht="21" customHeight="1" x14ac:dyDescent="0.25">
      <c r="A451" s="29">
        <f t="shared" si="48"/>
        <v>43552</v>
      </c>
      <c r="B451" s="154"/>
      <c r="C451" s="113" t="s">
        <v>231</v>
      </c>
      <c r="D451" s="113" t="s">
        <v>232</v>
      </c>
      <c r="E451" s="113" t="s">
        <v>23</v>
      </c>
      <c r="F451" s="113"/>
      <c r="G451" s="115">
        <v>0.5</v>
      </c>
      <c r="H451" s="116">
        <v>2</v>
      </c>
      <c r="I451" s="116" t="s">
        <v>219</v>
      </c>
      <c r="J451" s="115">
        <f t="shared" si="49"/>
        <v>0.25</v>
      </c>
      <c r="K451" s="113" t="s">
        <v>233</v>
      </c>
      <c r="L451" s="113" t="s">
        <v>234</v>
      </c>
      <c r="M451" s="113" t="s">
        <v>235</v>
      </c>
      <c r="N451" s="104"/>
      <c r="O451" s="81"/>
      <c r="P451" s="81"/>
      <c r="Q451" s="81"/>
    </row>
    <row r="452" spans="1:18" s="91" customFormat="1" ht="21.75" customHeight="1" x14ac:dyDescent="0.25">
      <c r="A452" s="29">
        <f t="shared" si="48"/>
        <v>43552</v>
      </c>
      <c r="B452" s="154"/>
      <c r="C452" s="113" t="s">
        <v>236</v>
      </c>
      <c r="D452" s="113" t="s">
        <v>237</v>
      </c>
      <c r="E452" s="113" t="s">
        <v>23</v>
      </c>
      <c r="F452" s="113"/>
      <c r="G452" s="115">
        <v>1</v>
      </c>
      <c r="H452" s="116">
        <v>2</v>
      </c>
      <c r="I452" s="116" t="s">
        <v>219</v>
      </c>
      <c r="J452" s="115">
        <f t="shared" si="49"/>
        <v>0.5</v>
      </c>
      <c r="K452" s="113" t="s">
        <v>238</v>
      </c>
      <c r="L452" s="174" t="s">
        <v>239</v>
      </c>
      <c r="M452" s="113" t="s">
        <v>240</v>
      </c>
      <c r="N452" s="102"/>
      <c r="O452" s="102"/>
      <c r="P452" s="102"/>
      <c r="Q452" s="102"/>
    </row>
    <row r="453" spans="1:18" s="91" customFormat="1" ht="21" customHeight="1" x14ac:dyDescent="0.25">
      <c r="A453" s="29">
        <f t="shared" si="48"/>
        <v>43552</v>
      </c>
      <c r="B453" s="154"/>
      <c r="C453" s="113" t="s">
        <v>241</v>
      </c>
      <c r="D453" s="113" t="s">
        <v>242</v>
      </c>
      <c r="E453" s="113" t="s">
        <v>23</v>
      </c>
      <c r="F453" s="113"/>
      <c r="G453" s="115">
        <v>1</v>
      </c>
      <c r="H453" s="116">
        <v>2</v>
      </c>
      <c r="I453" s="116" t="s">
        <v>219</v>
      </c>
      <c r="J453" s="115">
        <f t="shared" si="49"/>
        <v>0.5</v>
      </c>
      <c r="K453" s="174" t="s">
        <v>243</v>
      </c>
      <c r="L453" s="174" t="s">
        <v>244</v>
      </c>
      <c r="M453" s="113" t="s">
        <v>240</v>
      </c>
      <c r="N453" s="104"/>
      <c r="O453" s="81"/>
      <c r="P453" s="81"/>
      <c r="Q453" s="81"/>
    </row>
    <row r="454" spans="1:18" s="91" customFormat="1" ht="21" customHeight="1" x14ac:dyDescent="0.25">
      <c r="A454" s="29">
        <f t="shared" si="48"/>
        <v>43552</v>
      </c>
      <c r="B454" s="154"/>
      <c r="C454" s="113" t="s">
        <v>245</v>
      </c>
      <c r="D454" s="113" t="s">
        <v>246</v>
      </c>
      <c r="E454" s="175" t="s">
        <v>247</v>
      </c>
      <c r="F454" s="175"/>
      <c r="G454" s="115">
        <v>1</v>
      </c>
      <c r="H454" s="116">
        <v>2</v>
      </c>
      <c r="I454" s="116" t="s">
        <v>219</v>
      </c>
      <c r="J454" s="115">
        <f t="shared" si="49"/>
        <v>0.5</v>
      </c>
      <c r="K454" s="114" t="s">
        <v>248</v>
      </c>
      <c r="L454" s="114" t="s">
        <v>249</v>
      </c>
      <c r="M454" s="113" t="s">
        <v>250</v>
      </c>
      <c r="N454" s="102" t="s">
        <v>82</v>
      </c>
      <c r="O454" s="103">
        <f>O359</f>
        <v>43524</v>
      </c>
      <c r="P454" s="103">
        <f>O454+14</f>
        <v>43538</v>
      </c>
      <c r="Q454" s="103">
        <f>P454+14</f>
        <v>43552</v>
      </c>
    </row>
    <row r="455" spans="1:18" s="91" customFormat="1" ht="21" customHeight="1" x14ac:dyDescent="0.25">
      <c r="A455" s="29">
        <f>+A454+1</f>
        <v>43553</v>
      </c>
      <c r="B455" s="154"/>
      <c r="C455" s="113" t="s">
        <v>251</v>
      </c>
      <c r="D455" s="113" t="s">
        <v>24</v>
      </c>
      <c r="E455" s="113"/>
      <c r="F455" s="113"/>
      <c r="G455" s="115"/>
      <c r="H455" s="116"/>
      <c r="I455" s="116"/>
      <c r="J455" s="181"/>
      <c r="K455" s="150"/>
      <c r="L455" s="150"/>
      <c r="M455" s="113"/>
      <c r="N455" s="102"/>
      <c r="O455" s="103"/>
      <c r="P455" s="103"/>
      <c r="Q455" s="103"/>
    </row>
    <row r="456" spans="1:18" s="72" customFormat="1" ht="21.75" customHeight="1" x14ac:dyDescent="0.25">
      <c r="A456" s="82">
        <f>A455+1</f>
        <v>43554</v>
      </c>
      <c r="B456" s="83"/>
      <c r="C456" s="84" t="s">
        <v>251</v>
      </c>
      <c r="D456" s="84" t="s">
        <v>252</v>
      </c>
      <c r="E456" s="84"/>
      <c r="F456" s="84"/>
      <c r="G456" s="84"/>
      <c r="H456" s="84"/>
      <c r="I456" s="84"/>
      <c r="J456" s="84"/>
      <c r="K456" s="84"/>
      <c r="L456" s="140"/>
      <c r="M456" s="84"/>
      <c r="N456" s="156"/>
      <c r="O456" s="156"/>
      <c r="P456" s="157"/>
      <c r="Q456" s="158"/>
      <c r="R456" s="158"/>
    </row>
    <row r="457" spans="1:18" s="91" customFormat="1" ht="21" customHeight="1" x14ac:dyDescent="0.25">
      <c r="A457" s="29">
        <f>A456+1</f>
        <v>43555</v>
      </c>
      <c r="B457" s="154"/>
      <c r="C457" s="113" t="s">
        <v>19</v>
      </c>
      <c r="D457" s="113" t="s">
        <v>253</v>
      </c>
      <c r="E457" s="113"/>
      <c r="F457" s="113"/>
      <c r="G457" s="113"/>
      <c r="H457" s="113"/>
      <c r="I457" s="113"/>
      <c r="J457" s="113"/>
      <c r="K457" s="113"/>
      <c r="L457" s="150"/>
      <c r="M457" s="113"/>
      <c r="N457" s="159"/>
      <c r="O457" s="160"/>
      <c r="P457" s="160"/>
      <c r="Q457" s="160"/>
    </row>
    <row r="458" spans="1:18" s="91" customFormat="1" ht="21.75" customHeight="1" thickBot="1" x14ac:dyDescent="0.3">
      <c r="A458" s="161"/>
      <c r="B458" s="162"/>
      <c r="C458" s="163"/>
      <c r="D458" s="164"/>
      <c r="E458" s="164"/>
      <c r="F458" s="164"/>
      <c r="G458" s="164"/>
      <c r="H458" s="164"/>
      <c r="I458" s="164"/>
      <c r="J458" s="164"/>
      <c r="K458" s="164"/>
      <c r="L458" s="165"/>
      <c r="M458" s="164"/>
      <c r="N458" s="166"/>
      <c r="O458" s="166"/>
      <c r="P458" s="166"/>
      <c r="Q458" s="166"/>
      <c r="R458" s="167"/>
    </row>
    <row r="459" spans="1:18" s="91" customFormat="1" ht="17.25" customHeight="1" thickBot="1" x14ac:dyDescent="0.3">
      <c r="A459" s="4"/>
      <c r="B459" s="4"/>
      <c r="C459" s="3"/>
      <c r="D459" s="18"/>
      <c r="E459" s="4"/>
      <c r="F459" s="4"/>
      <c r="G459" s="4"/>
      <c r="H459" s="222" t="s">
        <v>141</v>
      </c>
      <c r="I459" s="223"/>
      <c r="J459" s="134">
        <f>SUM(J448:J458)</f>
        <v>2</v>
      </c>
      <c r="K459" s="4"/>
      <c r="L459" s="104"/>
      <c r="M459" s="81"/>
      <c r="N459" s="104"/>
      <c r="O459" s="81"/>
      <c r="P459" s="81"/>
      <c r="Q459" s="81"/>
    </row>
    <row r="460" spans="1:18" s="91" customFormat="1" ht="17.25" customHeight="1" x14ac:dyDescent="0.25">
      <c r="A460" s="4"/>
      <c r="B460" s="4"/>
      <c r="C460" s="3"/>
      <c r="D460" s="18"/>
      <c r="E460" s="4"/>
      <c r="F460" s="4"/>
      <c r="G460" s="4"/>
      <c r="H460" s="4"/>
      <c r="I460" s="4"/>
      <c r="J460" s="135"/>
      <c r="K460" s="4"/>
      <c r="L460" s="104"/>
      <c r="M460" s="81"/>
      <c r="N460" s="104"/>
      <c r="O460" s="81"/>
      <c r="P460" s="81"/>
      <c r="Q460" s="81"/>
    </row>
  </sheetData>
  <mergeCells count="270">
    <mergeCell ref="H446:I447"/>
    <mergeCell ref="J446:J447"/>
    <mergeCell ref="K446:K447"/>
    <mergeCell ref="L446:L447"/>
    <mergeCell ref="M446:M447"/>
    <mergeCell ref="H459:I459"/>
    <mergeCell ref="A446:A447"/>
    <mergeCell ref="B446:B447"/>
    <mergeCell ref="C446:C447"/>
    <mergeCell ref="D446:D447"/>
    <mergeCell ref="E446:E447"/>
    <mergeCell ref="G446:G447"/>
    <mergeCell ref="J441:K441"/>
    <mergeCell ref="L441:M441"/>
    <mergeCell ref="J442:K442"/>
    <mergeCell ref="L442:M442"/>
    <mergeCell ref="J443:K443"/>
    <mergeCell ref="A445:M445"/>
    <mergeCell ref="H416:I417"/>
    <mergeCell ref="J416:J417"/>
    <mergeCell ref="K416:K417"/>
    <mergeCell ref="L416:L417"/>
    <mergeCell ref="M416:M417"/>
    <mergeCell ref="H437:I437"/>
    <mergeCell ref="A416:A417"/>
    <mergeCell ref="B416:B417"/>
    <mergeCell ref="C416:C417"/>
    <mergeCell ref="D416:D417"/>
    <mergeCell ref="E416:E417"/>
    <mergeCell ref="G416:G417"/>
    <mergeCell ref="J411:K411"/>
    <mergeCell ref="L411:M411"/>
    <mergeCell ref="J412:K412"/>
    <mergeCell ref="L412:M412"/>
    <mergeCell ref="J413:K413"/>
    <mergeCell ref="A415:M415"/>
    <mergeCell ref="H387:I388"/>
    <mergeCell ref="J387:J388"/>
    <mergeCell ref="K387:K388"/>
    <mergeCell ref="L387:L388"/>
    <mergeCell ref="M387:M388"/>
    <mergeCell ref="H409:I409"/>
    <mergeCell ref="A387:A388"/>
    <mergeCell ref="B387:B388"/>
    <mergeCell ref="C387:C388"/>
    <mergeCell ref="D387:D388"/>
    <mergeCell ref="E387:E388"/>
    <mergeCell ref="G387:G388"/>
    <mergeCell ref="J382:K382"/>
    <mergeCell ref="L382:M382"/>
    <mergeCell ref="J383:K383"/>
    <mergeCell ref="L383:M383"/>
    <mergeCell ref="J384:K384"/>
    <mergeCell ref="A386:M386"/>
    <mergeCell ref="H351:I352"/>
    <mergeCell ref="J351:J352"/>
    <mergeCell ref="K351:K352"/>
    <mergeCell ref="L351:L352"/>
    <mergeCell ref="M351:M352"/>
    <mergeCell ref="H364:I364"/>
    <mergeCell ref="A351:A352"/>
    <mergeCell ref="B351:B352"/>
    <mergeCell ref="C351:C352"/>
    <mergeCell ref="D351:D352"/>
    <mergeCell ref="E351:E352"/>
    <mergeCell ref="G351:G352"/>
    <mergeCell ref="J346:K346"/>
    <mergeCell ref="L346:M346"/>
    <mergeCell ref="J347:K347"/>
    <mergeCell ref="L347:M347"/>
    <mergeCell ref="J348:K348"/>
    <mergeCell ref="A350:M350"/>
    <mergeCell ref="H321:I322"/>
    <mergeCell ref="J321:J322"/>
    <mergeCell ref="K321:K322"/>
    <mergeCell ref="L321:L322"/>
    <mergeCell ref="M321:M322"/>
    <mergeCell ref="H342:I342"/>
    <mergeCell ref="A321:A322"/>
    <mergeCell ref="B321:B322"/>
    <mergeCell ref="C321:C322"/>
    <mergeCell ref="D321:D322"/>
    <mergeCell ref="E321:E322"/>
    <mergeCell ref="G321:G322"/>
    <mergeCell ref="J316:K316"/>
    <mergeCell ref="L316:M316"/>
    <mergeCell ref="J317:K317"/>
    <mergeCell ref="L317:M317"/>
    <mergeCell ref="J318:K318"/>
    <mergeCell ref="A320:M320"/>
    <mergeCell ref="H292:I293"/>
    <mergeCell ref="J292:J293"/>
    <mergeCell ref="K292:K293"/>
    <mergeCell ref="L292:L293"/>
    <mergeCell ref="M292:M293"/>
    <mergeCell ref="H314:I314"/>
    <mergeCell ref="A292:A293"/>
    <mergeCell ref="B292:B293"/>
    <mergeCell ref="C292:C293"/>
    <mergeCell ref="D292:D293"/>
    <mergeCell ref="E292:E293"/>
    <mergeCell ref="G292:G293"/>
    <mergeCell ref="J287:K287"/>
    <mergeCell ref="L287:M287"/>
    <mergeCell ref="J288:K288"/>
    <mergeCell ref="L288:M288"/>
    <mergeCell ref="J289:K289"/>
    <mergeCell ref="A291:M291"/>
    <mergeCell ref="H255:I256"/>
    <mergeCell ref="J255:J256"/>
    <mergeCell ref="K255:K256"/>
    <mergeCell ref="L255:L256"/>
    <mergeCell ref="M255:M256"/>
    <mergeCell ref="H268:I268"/>
    <mergeCell ref="A255:A256"/>
    <mergeCell ref="B255:B256"/>
    <mergeCell ref="C255:C256"/>
    <mergeCell ref="D255:D256"/>
    <mergeCell ref="E255:E256"/>
    <mergeCell ref="G255:G256"/>
    <mergeCell ref="J250:K250"/>
    <mergeCell ref="L250:M250"/>
    <mergeCell ref="J251:K251"/>
    <mergeCell ref="L251:M251"/>
    <mergeCell ref="J252:K252"/>
    <mergeCell ref="A254:M254"/>
    <mergeCell ref="H225:I226"/>
    <mergeCell ref="J225:J226"/>
    <mergeCell ref="K225:K226"/>
    <mergeCell ref="L225:L226"/>
    <mergeCell ref="M225:M226"/>
    <mergeCell ref="H246:I246"/>
    <mergeCell ref="A225:A226"/>
    <mergeCell ref="B225:B226"/>
    <mergeCell ref="C225:C226"/>
    <mergeCell ref="D225:D226"/>
    <mergeCell ref="E225:E226"/>
    <mergeCell ref="G225:G226"/>
    <mergeCell ref="J220:K220"/>
    <mergeCell ref="L220:M220"/>
    <mergeCell ref="J221:K221"/>
    <mergeCell ref="L221:M221"/>
    <mergeCell ref="J222:K222"/>
    <mergeCell ref="A224:M224"/>
    <mergeCell ref="H196:I197"/>
    <mergeCell ref="J196:J197"/>
    <mergeCell ref="K196:K197"/>
    <mergeCell ref="L196:L197"/>
    <mergeCell ref="M196:M197"/>
    <mergeCell ref="H218:I218"/>
    <mergeCell ref="A196:A197"/>
    <mergeCell ref="B196:B197"/>
    <mergeCell ref="C196:C197"/>
    <mergeCell ref="D196:D197"/>
    <mergeCell ref="E196:E197"/>
    <mergeCell ref="G196:G197"/>
    <mergeCell ref="J191:K191"/>
    <mergeCell ref="L191:M191"/>
    <mergeCell ref="J192:K192"/>
    <mergeCell ref="L192:M192"/>
    <mergeCell ref="J193:K193"/>
    <mergeCell ref="A195:M195"/>
    <mergeCell ref="H160:I161"/>
    <mergeCell ref="J160:J161"/>
    <mergeCell ref="K160:K161"/>
    <mergeCell ref="L160:L161"/>
    <mergeCell ref="M160:M161"/>
    <mergeCell ref="H173:I173"/>
    <mergeCell ref="A160:A161"/>
    <mergeCell ref="B160:B161"/>
    <mergeCell ref="C160:C161"/>
    <mergeCell ref="D160:D161"/>
    <mergeCell ref="E160:E161"/>
    <mergeCell ref="G160:G161"/>
    <mergeCell ref="J155:K155"/>
    <mergeCell ref="L155:M155"/>
    <mergeCell ref="J156:K156"/>
    <mergeCell ref="L156:M156"/>
    <mergeCell ref="J157:K157"/>
    <mergeCell ref="A159:M159"/>
    <mergeCell ref="H130:I131"/>
    <mergeCell ref="J130:J131"/>
    <mergeCell ref="K130:K131"/>
    <mergeCell ref="L130:L131"/>
    <mergeCell ref="M130:M131"/>
    <mergeCell ref="H151:I151"/>
    <mergeCell ref="A130:A131"/>
    <mergeCell ref="B130:B131"/>
    <mergeCell ref="C130:C131"/>
    <mergeCell ref="D130:D131"/>
    <mergeCell ref="E130:E131"/>
    <mergeCell ref="G130:G131"/>
    <mergeCell ref="J125:K125"/>
    <mergeCell ref="L125:M125"/>
    <mergeCell ref="J126:K126"/>
    <mergeCell ref="L126:M126"/>
    <mergeCell ref="J127:K127"/>
    <mergeCell ref="A129:M129"/>
    <mergeCell ref="H101:I102"/>
    <mergeCell ref="J101:J102"/>
    <mergeCell ref="K101:K102"/>
    <mergeCell ref="L101:L102"/>
    <mergeCell ref="M101:M102"/>
    <mergeCell ref="H123:I123"/>
    <mergeCell ref="A101:A102"/>
    <mergeCell ref="B101:B102"/>
    <mergeCell ref="C101:C102"/>
    <mergeCell ref="D101:D102"/>
    <mergeCell ref="E101:E102"/>
    <mergeCell ref="G101:G102"/>
    <mergeCell ref="J96:K96"/>
    <mergeCell ref="L96:M96"/>
    <mergeCell ref="J97:K97"/>
    <mergeCell ref="L97:M97"/>
    <mergeCell ref="J98:K98"/>
    <mergeCell ref="A100:M100"/>
    <mergeCell ref="H65:I66"/>
    <mergeCell ref="J65:J66"/>
    <mergeCell ref="K65:K66"/>
    <mergeCell ref="L65:L66"/>
    <mergeCell ref="M65:M66"/>
    <mergeCell ref="H78:I78"/>
    <mergeCell ref="A65:A66"/>
    <mergeCell ref="B65:B66"/>
    <mergeCell ref="C65:C66"/>
    <mergeCell ref="D65:D66"/>
    <mergeCell ref="E65:E66"/>
    <mergeCell ref="G65:G66"/>
    <mergeCell ref="J60:K60"/>
    <mergeCell ref="L60:M60"/>
    <mergeCell ref="J61:K61"/>
    <mergeCell ref="L61:M61"/>
    <mergeCell ref="J62:K62"/>
    <mergeCell ref="A64:M64"/>
    <mergeCell ref="H35:I36"/>
    <mergeCell ref="J35:J36"/>
    <mergeCell ref="K35:K36"/>
    <mergeCell ref="L35:L36"/>
    <mergeCell ref="M35:M36"/>
    <mergeCell ref="H56:I56"/>
    <mergeCell ref="A35:A36"/>
    <mergeCell ref="B35:B36"/>
    <mergeCell ref="C35:C36"/>
    <mergeCell ref="D35:D36"/>
    <mergeCell ref="E35:E36"/>
    <mergeCell ref="G35:G36"/>
    <mergeCell ref="J32:K32"/>
    <mergeCell ref="A34:M34"/>
    <mergeCell ref="H6:I7"/>
    <mergeCell ref="J6:J7"/>
    <mergeCell ref="K6:K7"/>
    <mergeCell ref="L6:L7"/>
    <mergeCell ref="M6:M7"/>
    <mergeCell ref="H28:I28"/>
    <mergeCell ref="A6:A7"/>
    <mergeCell ref="B6:B7"/>
    <mergeCell ref="C6:C7"/>
    <mergeCell ref="D6:D7"/>
    <mergeCell ref="E6:E7"/>
    <mergeCell ref="G6:G7"/>
    <mergeCell ref="J1:K1"/>
    <mergeCell ref="L1:M1"/>
    <mergeCell ref="J2:K2"/>
    <mergeCell ref="L2:M2"/>
    <mergeCell ref="J3:K3"/>
    <mergeCell ref="A5:M5"/>
    <mergeCell ref="J30:K30"/>
    <mergeCell ref="L30:M30"/>
    <mergeCell ref="J31:K31"/>
    <mergeCell ref="L31:M31"/>
  </mergeCells>
  <conditionalFormatting sqref="J103:J122">
    <cfRule type="expression" dxfId="1" priority="1">
      <formula>OR(AND(F103="impaire",MOD(WEEKNUM(A103,21),2)=0),AND(F103="paire",MOD(WEEKNUM(A103,21),2)&lt;&gt;0))</formula>
    </cfRule>
  </conditionalFormatting>
  <pageMargins left="0.19685039370078741" right="0.19685039370078741" top="0.19685039370078741" bottom="0.19685039370078741" header="0.51181102362204722" footer="0.51181102362204722"/>
  <pageSetup paperSize="9" orientation="landscape" r:id="rId1"/>
  <headerFooter alignWithMargins="0">
    <oddFooter>&amp;L&amp;D à &amp;T&amp;CPage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SOUMARE Mamadou 16-02-2019</vt:lpstr>
      <vt:lpstr>BARRIERE Margot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Prudhommeaux</dc:creator>
  <cp:lastModifiedBy>Micot, Nicolas            UTC CCS</cp:lastModifiedBy>
  <dcterms:created xsi:type="dcterms:W3CDTF">2019-02-14T14:01:14Z</dcterms:created>
  <dcterms:modified xsi:type="dcterms:W3CDTF">2019-02-15T13:38:54Z</dcterms:modified>
</cp:coreProperties>
</file>