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7371492D-687A-4A67-A12A-113FE009C58B}" xr6:coauthVersionLast="41" xr6:coauthVersionMax="41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wTmp" sheetId="2" state="veryHidden" r:id="rId1"/>
    <sheet name="DEVIS" sheetId="1" r:id="rId2"/>
    <sheet name="CLIENTS" sheetId="3" r:id="rId3"/>
  </sheets>
  <definedNames>
    <definedName name="_xlnm.Print_Area" localSheetId="1">DEVIS!$A$1:$H$68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1" l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40" i="1"/>
  <c r="G41" i="1"/>
  <c r="G42" i="1"/>
  <c r="G43" i="1"/>
  <c r="G46" i="1"/>
  <c r="G47" i="1"/>
  <c r="G48" i="1"/>
  <c r="G49" i="1"/>
  <c r="G50" i="1"/>
  <c r="G51" i="1"/>
  <c r="G52" i="1"/>
  <c r="G53" i="1"/>
  <c r="B11" i="1" l="1"/>
  <c r="G2" i="1"/>
  <c r="B10" i="1"/>
  <c r="C9" i="1"/>
  <c r="H38" i="1" l="1"/>
  <c r="G54" i="1" l="1"/>
  <c r="H54" i="1" s="1"/>
  <c r="H53" i="1"/>
  <c r="H52" i="1"/>
  <c r="H51" i="1"/>
  <c r="H50" i="1"/>
  <c r="H49" i="1"/>
  <c r="H48" i="1"/>
  <c r="H47" i="1"/>
  <c r="H46" i="1"/>
  <c r="H43" i="1"/>
  <c r="H42" i="1"/>
  <c r="H41" i="1"/>
  <c r="H40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B9" i="1"/>
  <c r="H56" i="1" l="1"/>
  <c r="H58" i="1"/>
  <c r="H59" i="1" l="1"/>
  <c r="H60" i="1" s="1"/>
  <c r="H57" i="1"/>
</calcChain>
</file>

<file path=xl/sharedStrings.xml><?xml version="1.0" encoding="utf-8"?>
<sst xmlns="http://schemas.openxmlformats.org/spreadsheetml/2006/main" count="175" uniqueCount="135">
  <si>
    <t>DEVIS N°</t>
  </si>
  <si>
    <t>Date du devis:</t>
  </si>
  <si>
    <t>Destinataire :</t>
  </si>
  <si>
    <t>Référence du devis:</t>
  </si>
  <si>
    <t>Numéro de client:</t>
  </si>
  <si>
    <t>Date de validité du devis:</t>
  </si>
  <si>
    <t>Modalité de paiement:</t>
  </si>
  <si>
    <t>Virement fin de mois</t>
  </si>
  <si>
    <t>Emis par:</t>
  </si>
  <si>
    <t>Geran Willy</t>
  </si>
  <si>
    <t>Adresse chantier:</t>
  </si>
  <si>
    <t>Contact client:</t>
  </si>
  <si>
    <t>Durée estimée de la prestation:</t>
  </si>
  <si>
    <t>Nous vous prions de bien vouloir trouver ci-joint notre meilleur proposition pour les travaux suivants.</t>
  </si>
  <si>
    <t>Description</t>
  </si>
  <si>
    <t>Quantités</t>
  </si>
  <si>
    <t>Unités</t>
  </si>
  <si>
    <t>Prix unitaires HT</t>
  </si>
  <si>
    <t>TVA %</t>
  </si>
  <si>
    <t>TVA</t>
  </si>
  <si>
    <t>TOTAL TTC</t>
  </si>
  <si>
    <t>U</t>
  </si>
  <si>
    <t>Hre</t>
  </si>
  <si>
    <t>Total HT</t>
  </si>
  <si>
    <t>SSTotal TTC</t>
  </si>
  <si>
    <t>Versement d'un acompte :</t>
  </si>
  <si>
    <t>Total TTC</t>
  </si>
  <si>
    <t>Entreprise:</t>
  </si>
  <si>
    <t>Contact:</t>
  </si>
  <si>
    <t>Détails bancaires:</t>
  </si>
  <si>
    <t>Pce.</t>
  </si>
  <si>
    <t>ml.</t>
  </si>
  <si>
    <t>m².</t>
  </si>
  <si>
    <t>Fin de travaux</t>
  </si>
  <si>
    <t/>
  </si>
  <si>
    <t>Nettoyage chantier</t>
  </si>
  <si>
    <t>Mme DEGROIS</t>
  </si>
  <si>
    <t>Main d'œuvre</t>
  </si>
  <si>
    <t>Déplacement</t>
  </si>
  <si>
    <t>Evacuation gravats</t>
  </si>
  <si>
    <t>Mail:</t>
  </si>
  <si>
    <t>Tél:</t>
  </si>
  <si>
    <t xml:space="preserve">       Signature du client (précédée de la mention « Bon pour accord »</t>
  </si>
  <si>
    <t>N°client</t>
  </si>
  <si>
    <t>Civilité</t>
  </si>
  <si>
    <t>Societe/Nom</t>
  </si>
  <si>
    <t>Adresse</t>
  </si>
  <si>
    <t>Ville</t>
  </si>
  <si>
    <t xml:space="preserve">TELEPHONE </t>
  </si>
  <si>
    <t>EMAIL</t>
  </si>
  <si>
    <t>M</t>
  </si>
  <si>
    <t>CENT ONZE</t>
  </si>
  <si>
    <t>111 CENTONZE</t>
  </si>
  <si>
    <t>CENTONZE</t>
  </si>
  <si>
    <t>cent@onze.net</t>
  </si>
  <si>
    <t>Mme</t>
  </si>
  <si>
    <t>CENT DOUZE</t>
  </si>
  <si>
    <t>112 CENTDOUZE</t>
  </si>
  <si>
    <t>CENTDOUZE</t>
  </si>
  <si>
    <t>cent@douze.net</t>
  </si>
  <si>
    <t>AAAA</t>
  </si>
  <si>
    <t>Mlle</t>
  </si>
  <si>
    <t>AAA</t>
  </si>
  <si>
    <t>CENT DOUZE116</t>
  </si>
  <si>
    <t>113 CENTDOUZE116</t>
  </si>
  <si>
    <t>CENTDOUZE116</t>
  </si>
  <si>
    <t>cent18@douze.net</t>
  </si>
  <si>
    <t>b@gmail.com</t>
  </si>
  <si>
    <t>XXX</t>
  </si>
  <si>
    <t>x@gmail.com</t>
  </si>
  <si>
    <t>FFFFFF</t>
  </si>
  <si>
    <t>FFFF</t>
  </si>
  <si>
    <t>g@gmail.com</t>
  </si>
  <si>
    <t>ZOE</t>
  </si>
  <si>
    <t>RUE DE PAON</t>
  </si>
  <si>
    <t>MADRID</t>
  </si>
  <si>
    <t>d@gmail.com</t>
  </si>
  <si>
    <t>UUUUUUUUUUU</t>
  </si>
  <si>
    <t>RUE DE PARIS</t>
  </si>
  <si>
    <t>RRR</t>
  </si>
  <si>
    <t>gggg</t>
  </si>
  <si>
    <t>MICHOU</t>
  </si>
  <si>
    <t>PARIS</t>
  </si>
  <si>
    <t>QWERTY</t>
  </si>
  <si>
    <t>weqrte</t>
  </si>
  <si>
    <t>OOO225</t>
  </si>
  <si>
    <t>ZZZZZ225</t>
  </si>
  <si>
    <t>m225@gmail.com</t>
  </si>
  <si>
    <t>ric@ric.ric</t>
  </si>
  <si>
    <t>RIC RIC</t>
  </si>
  <si>
    <t>2 RUE RIC</t>
  </si>
  <si>
    <t>RIC SUR EXCEL</t>
  </si>
  <si>
    <t>LUI</t>
  </si>
  <si>
    <t>CHEZ LUI</t>
  </si>
  <si>
    <t>SA VILLE</t>
  </si>
  <si>
    <t>son@email.net</t>
  </si>
  <si>
    <t>BOB BABOUNNE</t>
  </si>
  <si>
    <t>32 RUE CHAGRIN</t>
  </si>
  <si>
    <t>VILAINE</t>
  </si>
  <si>
    <t>email</t>
  </si>
  <si>
    <t>RIC INDUSTRIE</t>
  </si>
  <si>
    <t>100 RUE DES TRAVAUX</t>
  </si>
  <si>
    <t>RIC SUR MER</t>
  </si>
  <si>
    <t>ricindustrie@ric.com</t>
  </si>
  <si>
    <t>TRAME INDUSTRIE</t>
  </si>
  <si>
    <t>33 RUE MACHIN</t>
  </si>
  <si>
    <t>LABAS</t>
  </si>
  <si>
    <t>trame@trame.fr</t>
  </si>
  <si>
    <t>SOC. SANS NOM</t>
  </si>
  <si>
    <t>805 RUE SOMEWHERE</t>
  </si>
  <si>
    <t>AU NORD EN HAUT</t>
  </si>
  <si>
    <t>soss@so.net</t>
  </si>
  <si>
    <t>88 88 88 88 88</t>
  </si>
  <si>
    <t>JEAN NARACHE</t>
  </si>
  <si>
    <t>32 DENTS</t>
  </si>
  <si>
    <t>BOUCHE DU PARLEUR</t>
  </si>
  <si>
    <t>45 87 45 12 58</t>
  </si>
  <si>
    <t>dent32@bouche.com</t>
  </si>
  <si>
    <t>TOTO</t>
  </si>
  <si>
    <t>TOTOVILLE</t>
  </si>
  <si>
    <t>123 RUE TOTO</t>
  </si>
  <si>
    <t>toto</t>
  </si>
  <si>
    <t>44 44 44 44 44</t>
  </si>
  <si>
    <t>54 54 54 54 54</t>
  </si>
  <si>
    <t>67 67 67 67 67</t>
  </si>
  <si>
    <t>67ET</t>
  </si>
  <si>
    <t>67et</t>
  </si>
  <si>
    <t>34 34 34 34 34</t>
  </si>
  <si>
    <t>email@email.com</t>
  </si>
  <si>
    <t>CELUI CIE CONTRE</t>
  </si>
  <si>
    <t>22 RUE ARRIÈRE-BOUTIQUE</t>
  </si>
  <si>
    <t>DE L''ENTRPÔT BLEU</t>
  </si>
  <si>
    <t>CELUI CIE Contre</t>
  </si>
  <si>
    <t>22 RUE ARRIÈRE-Boutique</t>
  </si>
  <si>
    <t>DE L'ENTRPÔT 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</si>
</sst>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yyyy"/>
    <numFmt numFmtId="165" formatCode="\.00000"/>
    <numFmt numFmtId="166" formatCode="&quot;N°Client &quot;0"/>
    <numFmt numFmtId="167" formatCode="&quot;&quot;0"/>
    <numFmt numFmtId="168" formatCode="d\.m\.yyyy;@"/>
    <numFmt numFmtId="169" formatCode="&quot;N° OS &quot;0"/>
    <numFmt numFmtId="170" formatCode="_([$€-2]\ * #,##0.00_);_([$€-2]\ * \(#,##0.00\);_([$€-2]\ * &quot;-&quot;??_);_(@_)"/>
    <numFmt numFmtId="171" formatCode="#,##0.00\ &quot;€&quot;"/>
    <numFmt numFmtId="172" formatCode="#,##0.00\ [$€-407]"/>
    <numFmt numFmtId="173" formatCode="#,##0.00\ \k\r"/>
    <numFmt numFmtId="174" formatCode="\+\3\3\(0\)&quot;&quot;##&quot; &quot;#&quot; &quot;##&quot; &quot;##&quot; &quot;##&quot; &quot;##"/>
    <numFmt numFmtId="175" formatCode="\.0000\-"/>
    <numFmt numFmtId="176" formatCode="0&quot; jours&quot;"/>
    <numFmt numFmtId="177" formatCode="0#&quot; &quot;##&quot; &quot;##&quot; &quot;##&quot; &quot;##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sz val="12"/>
      <color theme="1"/>
      <name val="Arial"/>
      <family val="2"/>
    </font>
    <font>
      <i/>
      <sz val="10"/>
      <color theme="1" tint="0.499984740745262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i/>
      <u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u/>
      <sz val="12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rgb="FF0000FF"/>
      <name val="Calibri"/>
      <family val="2"/>
    </font>
    <font>
      <u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4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20" fillId="0" borderId="8" xfId="0" applyFont="1" applyBorder="1" applyProtection="1">
      <protection locked="0"/>
    </xf>
    <xf numFmtId="170" fontId="20" fillId="0" borderId="8" xfId="0" applyNumberFormat="1" applyFont="1" applyBorder="1" applyAlignment="1" applyProtection="1">
      <alignment horizontal="center"/>
      <protection locked="0"/>
    </xf>
    <xf numFmtId="170" fontId="20" fillId="0" borderId="8" xfId="0" applyNumberFormat="1" applyFont="1" applyBorder="1" applyProtection="1">
      <protection locked="0"/>
    </xf>
    <xf numFmtId="10" fontId="20" fillId="0" borderId="8" xfId="0" applyNumberFormat="1" applyFont="1" applyBorder="1" applyProtection="1">
      <protection locked="0"/>
    </xf>
    <xf numFmtId="0" fontId="20" fillId="0" borderId="11" xfId="0" applyFont="1" applyBorder="1" applyProtection="1">
      <protection locked="0"/>
    </xf>
    <xf numFmtId="170" fontId="20" fillId="0" borderId="11" xfId="0" applyNumberFormat="1" applyFont="1" applyBorder="1" applyAlignment="1" applyProtection="1">
      <alignment horizontal="center"/>
      <protection locked="0"/>
    </xf>
    <xf numFmtId="170" fontId="20" fillId="0" borderId="11" xfId="0" applyNumberFormat="1" applyFont="1" applyBorder="1" applyProtection="1">
      <protection locked="0"/>
    </xf>
    <xf numFmtId="10" fontId="20" fillId="0" borderId="11" xfId="0" applyNumberFormat="1" applyFont="1" applyBorder="1" applyProtection="1">
      <protection locked="0"/>
    </xf>
    <xf numFmtId="0" fontId="0" fillId="0" borderId="0" xfId="0" applyProtection="1">
      <protection locked="0"/>
    </xf>
    <xf numFmtId="175" fontId="6" fillId="2" borderId="2" xfId="0" applyNumberFormat="1" applyFont="1" applyFill="1" applyBorder="1" applyAlignment="1" applyProtection="1">
      <alignment horizontal="right"/>
      <protection locked="0"/>
    </xf>
    <xf numFmtId="0" fontId="21" fillId="0" borderId="11" xfId="0" applyFont="1" applyBorder="1" applyProtection="1">
      <protection locked="0"/>
    </xf>
    <xf numFmtId="170" fontId="21" fillId="0" borderId="11" xfId="0" applyNumberFormat="1" applyFont="1" applyBorder="1" applyAlignment="1" applyProtection="1">
      <alignment horizontal="center"/>
      <protection locked="0"/>
    </xf>
    <xf numFmtId="170" fontId="21" fillId="0" borderId="11" xfId="0" applyNumberFormat="1" applyFont="1" applyBorder="1" applyProtection="1">
      <protection locked="0"/>
    </xf>
    <xf numFmtId="10" fontId="21" fillId="0" borderId="11" xfId="0" applyNumberFormat="1" applyFont="1" applyBorder="1" applyProtection="1">
      <protection locked="0"/>
    </xf>
    <xf numFmtId="0" fontId="21" fillId="0" borderId="10" xfId="0" applyFont="1" applyBorder="1" applyProtection="1">
      <protection locked="0"/>
    </xf>
    <xf numFmtId="0" fontId="24" fillId="0" borderId="10" xfId="0" applyFont="1" applyBorder="1" applyProtection="1">
      <protection locked="0"/>
    </xf>
    <xf numFmtId="0" fontId="21" fillId="0" borderId="14" xfId="0" applyFont="1" applyBorder="1" applyProtection="1">
      <protection locked="0"/>
    </xf>
    <xf numFmtId="170" fontId="21" fillId="0" borderId="14" xfId="0" applyNumberFormat="1" applyFont="1" applyBorder="1" applyAlignment="1" applyProtection="1">
      <alignment horizontal="center"/>
      <protection locked="0"/>
    </xf>
    <xf numFmtId="170" fontId="21" fillId="0" borderId="14" xfId="0" applyNumberFormat="1" applyFont="1" applyBorder="1" applyProtection="1">
      <protection locked="0"/>
    </xf>
    <xf numFmtId="10" fontId="21" fillId="0" borderId="14" xfId="0" applyNumberFormat="1" applyFont="1" applyBorder="1" applyProtection="1">
      <protection locked="0"/>
    </xf>
    <xf numFmtId="14" fontId="4" fillId="0" borderId="0" xfId="0" applyNumberFormat="1" applyFont="1" applyAlignment="1" applyProtection="1">
      <alignment horizontal="left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165" fontId="4" fillId="0" borderId="0" xfId="0" applyNumberFormat="1" applyFont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168" fontId="4" fillId="0" borderId="0" xfId="0" applyNumberFormat="1" applyFont="1" applyAlignment="1" applyProtection="1">
      <alignment horizontal="left"/>
      <protection locked="0"/>
    </xf>
    <xf numFmtId="168" fontId="9" fillId="0" borderId="0" xfId="0" applyNumberFormat="1" applyFont="1" applyAlignment="1" applyProtection="1">
      <alignment horizontal="left"/>
      <protection locked="0"/>
    </xf>
    <xf numFmtId="176" fontId="4" fillId="0" borderId="0" xfId="0" applyNumberFormat="1" applyFont="1" applyAlignment="1" applyProtection="1">
      <alignment horizontal="left"/>
      <protection locked="0"/>
    </xf>
    <xf numFmtId="9" fontId="13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6" fillId="2" borderId="1" xfId="0" applyFont="1" applyFill="1" applyBorder="1" applyAlignment="1" applyProtection="1">
      <alignment horizontal="right"/>
      <protection locked="0"/>
    </xf>
    <xf numFmtId="164" fontId="6" fillId="2" borderId="2" xfId="0" applyNumberFormat="1" applyFont="1" applyFill="1" applyBorder="1" applyAlignment="1" applyProtection="1">
      <alignment horizontal="left"/>
      <protection locked="0"/>
    </xf>
    <xf numFmtId="0" fontId="0" fillId="0" borderId="0" xfId="0" quotePrefix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4" fillId="0" borderId="16" xfId="0" applyFont="1" applyBorder="1" applyProtection="1">
      <protection locked="0"/>
    </xf>
    <xf numFmtId="170" fontId="9" fillId="0" borderId="16" xfId="0" applyNumberFormat="1" applyFont="1" applyBorder="1" applyAlignment="1" applyProtection="1">
      <alignment horizontal="center"/>
      <protection locked="0"/>
    </xf>
    <xf numFmtId="10" fontId="4" fillId="0" borderId="16" xfId="0" applyNumberFormat="1" applyFont="1" applyBorder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9" fillId="0" borderId="0" xfId="0" applyFont="1" applyProtection="1">
      <protection locked="0"/>
    </xf>
    <xf numFmtId="49" fontId="10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49" fontId="4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169" fontId="7" fillId="0" borderId="0" xfId="0" applyNumberFormat="1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0" fillId="0" borderId="4" xfId="0" applyBorder="1" applyAlignment="1" applyProtection="1">
      <alignment vertical="center"/>
      <protection locked="0"/>
    </xf>
    <xf numFmtId="0" fontId="12" fillId="2" borderId="5" xfId="0" applyFont="1" applyFill="1" applyBorder="1" applyAlignment="1" applyProtection="1">
      <alignment horizontal="center" vertical="center"/>
      <protection locked="0"/>
    </xf>
    <xf numFmtId="0" fontId="20" fillId="0" borderId="7" xfId="0" applyFont="1" applyBorder="1" applyProtection="1">
      <protection locked="0"/>
    </xf>
    <xf numFmtId="0" fontId="20" fillId="0" borderId="10" xfId="0" applyFont="1" applyBorder="1" applyProtection="1">
      <protection locked="0"/>
    </xf>
    <xf numFmtId="0" fontId="22" fillId="0" borderId="10" xfId="0" applyFont="1" applyBorder="1" applyProtection="1">
      <protection locked="0"/>
    </xf>
    <xf numFmtId="0" fontId="23" fillId="0" borderId="10" xfId="0" applyFont="1" applyBorder="1" applyProtection="1">
      <protection locked="0"/>
    </xf>
    <xf numFmtId="0" fontId="4" fillId="0" borderId="17" xfId="0" applyFont="1" applyBorder="1" applyProtection="1">
      <protection locked="0"/>
    </xf>
    <xf numFmtId="0" fontId="4" fillId="0" borderId="17" xfId="0" applyFont="1" applyBorder="1" applyAlignment="1" applyProtection="1">
      <alignment horizontal="center"/>
      <protection locked="0"/>
    </xf>
    <xf numFmtId="171" fontId="4" fillId="0" borderId="17" xfId="0" applyNumberFormat="1" applyFont="1" applyBorder="1" applyProtection="1">
      <protection locked="0"/>
    </xf>
    <xf numFmtId="9" fontId="4" fillId="0" borderId="17" xfId="0" applyNumberFormat="1" applyFont="1" applyBorder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right" vertical="center"/>
      <protection locked="0"/>
    </xf>
    <xf numFmtId="172" fontId="13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173" fontId="14" fillId="0" borderId="0" xfId="0" applyNumberFormat="1" applyFont="1" applyProtection="1">
      <protection locked="0"/>
    </xf>
    <xf numFmtId="170" fontId="20" fillId="3" borderId="8" xfId="0" applyNumberFormat="1" applyFont="1" applyFill="1" applyBorder="1"/>
    <xf numFmtId="170" fontId="20" fillId="3" borderId="11" xfId="0" applyNumberFormat="1" applyFont="1" applyFill="1" applyBorder="1"/>
    <xf numFmtId="170" fontId="20" fillId="3" borderId="14" xfId="0" applyNumberFormat="1" applyFont="1" applyFill="1" applyBorder="1"/>
    <xf numFmtId="0" fontId="8" fillId="0" borderId="0" xfId="0" applyFont="1"/>
    <xf numFmtId="172" fontId="13" fillId="0" borderId="0" xfId="0" applyNumberFormat="1" applyFont="1"/>
    <xf numFmtId="0" fontId="8" fillId="0" borderId="15" xfId="0" applyFont="1" applyBorder="1"/>
    <xf numFmtId="172" fontId="13" fillId="0" borderId="15" xfId="0" applyNumberFormat="1" applyFont="1" applyBorder="1"/>
    <xf numFmtId="0" fontId="13" fillId="0" borderId="0" xfId="0" applyFont="1"/>
    <xf numFmtId="172" fontId="8" fillId="0" borderId="0" xfId="0" applyNumberFormat="1" applyFont="1"/>
    <xf numFmtId="0" fontId="16" fillId="2" borderId="1" xfId="0" applyFont="1" applyFill="1" applyBorder="1"/>
    <xf numFmtId="0" fontId="17" fillId="2" borderId="2" xfId="0" applyFont="1" applyFill="1" applyBorder="1"/>
    <xf numFmtId="0" fontId="16" fillId="2" borderId="2" xfId="0" applyFont="1" applyFill="1" applyBorder="1"/>
    <xf numFmtId="14" fontId="18" fillId="0" borderId="9" xfId="0" applyNumberFormat="1" applyFont="1" applyBorder="1"/>
    <xf numFmtId="0" fontId="18" fillId="0" borderId="0" xfId="0" applyFont="1"/>
    <xf numFmtId="0" fontId="19" fillId="0" borderId="0" xfId="0" applyFont="1" applyAlignment="1">
      <alignment horizontal="right"/>
    </xf>
    <xf numFmtId="0" fontId="18" fillId="0" borderId="10" xfId="0" applyFont="1" applyBorder="1"/>
    <xf numFmtId="0" fontId="18" fillId="0" borderId="10" xfId="0" applyFont="1" applyBorder="1" applyAlignment="1">
      <alignment horizontal="left"/>
    </xf>
    <xf numFmtId="49" fontId="18" fillId="0" borderId="9" xfId="0" applyNumberFormat="1" applyFont="1" applyBorder="1"/>
    <xf numFmtId="0" fontId="19" fillId="0" borderId="0" xfId="0" applyFont="1"/>
    <xf numFmtId="0" fontId="18" fillId="0" borderId="0" xfId="0" quotePrefix="1" applyFont="1"/>
    <xf numFmtId="0" fontId="18" fillId="0" borderId="4" xfId="0" applyFont="1" applyBorder="1"/>
    <xf numFmtId="0" fontId="2" fillId="0" borderId="4" xfId="0" applyFont="1" applyBorder="1" applyAlignment="1">
      <alignment horizontal="right"/>
    </xf>
    <xf numFmtId="0" fontId="1" fillId="0" borderId="4" xfId="0" applyFont="1" applyBorder="1"/>
    <xf numFmtId="0" fontId="1" fillId="0" borderId="13" xfId="0" applyFont="1" applyBorder="1"/>
    <xf numFmtId="0" fontId="21" fillId="0" borderId="9" xfId="0" applyFont="1" applyBorder="1" applyProtection="1">
      <protection locked="0"/>
    </xf>
    <xf numFmtId="0" fontId="20" fillId="0" borderId="9" xfId="0" applyFont="1" applyBorder="1" applyProtection="1">
      <protection locked="0"/>
    </xf>
    <xf numFmtId="0" fontId="20" fillId="0" borderId="0" xfId="0" applyFont="1" applyProtection="1">
      <protection locked="0"/>
    </xf>
    <xf numFmtId="0" fontId="21" fillId="0" borderId="12" xfId="0" applyFont="1" applyBorder="1" applyProtection="1">
      <protection locked="0"/>
    </xf>
    <xf numFmtId="0" fontId="21" fillId="0" borderId="13" xfId="0" applyFont="1" applyBorder="1" applyProtection="1">
      <protection locked="0"/>
    </xf>
    <xf numFmtId="0" fontId="20" fillId="0" borderId="6" xfId="0" applyFont="1" applyBorder="1" applyProtection="1">
      <protection locked="0"/>
    </xf>
    <xf numFmtId="0" fontId="27" fillId="0" borderId="9" xfId="0" applyFont="1" applyBorder="1" applyProtection="1">
      <protection locked="0"/>
    </xf>
    <xf numFmtId="0" fontId="28" fillId="0" borderId="9" xfId="0" applyFont="1" applyBorder="1" applyAlignment="1" applyProtection="1">
      <alignment vertical="center"/>
      <protection locked="0"/>
    </xf>
    <xf numFmtId="0" fontId="22" fillId="0" borderId="9" xfId="0" applyFont="1" applyBorder="1" applyProtection="1">
      <protection locked="0"/>
    </xf>
    <xf numFmtId="0" fontId="28" fillId="0" borderId="9" xfId="0" applyFont="1" applyBorder="1" applyProtection="1">
      <protection locked="0"/>
    </xf>
    <xf numFmtId="0" fontId="20" fillId="0" borderId="0" xfId="0" applyFont="1"/>
    <xf numFmtId="167" fontId="4" fillId="4" borderId="0" xfId="0" applyNumberFormat="1" applyFont="1" applyFill="1" applyAlignment="1" applyProtection="1">
      <alignment horizontal="left"/>
      <protection locked="0"/>
    </xf>
    <xf numFmtId="0" fontId="4" fillId="4" borderId="0" xfId="0" applyFont="1" applyFill="1" applyAlignment="1" applyProtection="1">
      <alignment horizontal="left"/>
      <protection locked="0"/>
    </xf>
    <xf numFmtId="166" fontId="6" fillId="4" borderId="3" xfId="0" applyNumberFormat="1" applyFont="1" applyFill="1" applyBorder="1" applyAlignment="1" applyProtection="1">
      <alignment horizontal="left"/>
      <protection locked="0"/>
    </xf>
    <xf numFmtId="0" fontId="29" fillId="5" borderId="0" xfId="0" applyFont="1" applyFill="1" applyAlignment="1">
      <alignment horizontal="center" vertical="center"/>
    </xf>
    <xf numFmtId="177" fontId="29" fillId="5" borderId="0" xfId="0" applyNumberFormat="1" applyFont="1" applyFill="1" applyAlignment="1">
      <alignment horizontal="center" vertical="center"/>
    </xf>
    <xf numFmtId="0" fontId="20" fillId="0" borderId="0" xfId="0" quotePrefix="1" applyFont="1" applyAlignment="1">
      <alignment horizontal="center" vertical="center"/>
    </xf>
    <xf numFmtId="177" fontId="20" fillId="0" borderId="0" xfId="0" quotePrefix="1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" fontId="20" fillId="0" borderId="0" xfId="0" quotePrefix="1" applyNumberFormat="1" applyFont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0" fontId="4" fillId="0" borderId="4" xfId="0" applyFont="1" applyBorder="1" applyProtection="1">
      <protection locked="0"/>
    </xf>
    <xf numFmtId="0" fontId="18" fillId="0" borderId="12" xfId="0" applyFont="1" applyBorder="1" applyAlignment="1">
      <alignment horizontal="left"/>
    </xf>
    <xf numFmtId="0" fontId="18" fillId="0" borderId="4" xfId="0" applyFont="1" applyBorder="1" applyAlignment="1">
      <alignment horizontal="left"/>
    </xf>
    <xf numFmtId="0" fontId="16" fillId="2" borderId="2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/>
    </xf>
    <xf numFmtId="174" fontId="18" fillId="0" borderId="0" xfId="0" applyNumberFormat="1" applyFont="1" applyAlignment="1">
      <alignment horizontal="left"/>
    </xf>
    <xf numFmtId="0" fontId="18" fillId="0" borderId="9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2" fillId="2" borderId="3" xfId="0" applyFont="1" applyFill="1" applyBorder="1" applyAlignment="1" applyProtection="1">
      <alignment horizontal="center" vertical="center"/>
      <protection locked="0"/>
    </xf>
    <xf numFmtId="177" fontId="4" fillId="4" borderId="0" xfId="0" applyNumberFormat="1" applyFont="1" applyFill="1" applyAlignment="1">
      <alignment horizontal="left"/>
    </xf>
    <xf numFmtId="177" fontId="9" fillId="4" borderId="0" xfId="0" applyNumberFormat="1" applyFont="1" applyFill="1" applyAlignment="1">
      <alignment horizontal="left"/>
    </xf>
    <xf numFmtId="0" fontId="9" fillId="0" borderId="0" xfId="0" applyFont="1" applyProtection="1">
      <protection locked="0"/>
    </xf>
    <xf numFmtId="0" fontId="0" fillId="0" borderId="0" xfId="0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77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999FF"/>
      <color rgb="FF99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1095375</xdr:colOff>
      <xdr:row>6</xdr:row>
      <xdr:rowOff>161925</xdr:rowOff>
    </xdr:from>
    <xdr:to>
      <xdr:col>7</xdr:col>
      <xdr:colOff>1266825</xdr:colOff>
      <xdr:row>11</xdr:row>
      <xdr:rowOff>57150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5381625" y="1476375"/>
          <a:ext cx="2647950" cy="933450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152399</xdr:colOff>
      <xdr:row>54</xdr:row>
      <xdr:rowOff>142874</xdr:rowOff>
    </xdr:from>
    <xdr:to>
      <xdr:col>3</xdr:col>
      <xdr:colOff>219074</xdr:colOff>
      <xdr:row>59</xdr:row>
      <xdr:rowOff>238124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52399" y="10515599"/>
          <a:ext cx="4295775" cy="1266825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1076325</xdr:colOff>
      <xdr:row>11</xdr:row>
      <xdr:rowOff>152400</xdr:rowOff>
    </xdr:from>
    <xdr:to>
      <xdr:col>7</xdr:col>
      <xdr:colOff>1266825</xdr:colOff>
      <xdr:row>17</xdr:row>
      <xdr:rowOff>95250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810250" y="2505075"/>
          <a:ext cx="2828925" cy="1181100"/>
        </a:xfrm>
        <a:prstGeom prst="roundRect">
          <a:avLst/>
        </a:prstGeom>
        <a:noFill/>
        <a:ln w="12700">
          <a:solidFill>
            <a:srgbClr val="002060"/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723900</xdr:colOff>
          <xdr:row>2</xdr:row>
          <xdr:rowOff>38100</xdr:rowOff>
        </xdr:from>
        <xdr:to>
          <xdr:col>10</xdr:col>
          <xdr:colOff>295275</xdr:colOff>
          <xdr:row>5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Archive</a:t>
              </a:r>
            </a:p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Devis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0</xdr:col>
      <xdr:colOff>28574</xdr:colOff>
      <xdr:row>6</xdr:row>
      <xdr:rowOff>171449</xdr:rowOff>
    </xdr:from>
    <xdr:to>
      <xdr:col>3</xdr:col>
      <xdr:colOff>247649</xdr:colOff>
      <xdr:row>17</xdr:row>
      <xdr:rowOff>76199</xdr:rowOff>
    </xdr:to>
    <xdr:sp macro="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8574" y="1485899"/>
          <a:ext cx="4448175" cy="2181225"/>
        </a:xfrm>
        <a:prstGeom prst="roundRect">
          <a:avLst/>
        </a:prstGeom>
        <a:noFill/>
        <a:ln w="12700">
          <a:solidFill>
            <a:schemeClr val="tx2">
              <a:lumMod val="50000"/>
            </a:schemeClr>
          </a:solidFill>
        </a:ln>
        <a:effectLst/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504825</xdr:colOff>
          <xdr:row>7</xdr:row>
          <xdr:rowOff>180975</xdr:rowOff>
        </xdr:from>
        <xdr:to>
          <xdr:col>10</xdr:col>
          <xdr:colOff>581025</xdr:colOff>
          <xdr:row>9</xdr:row>
          <xdr:rowOff>133350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6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Fichier CLIENTS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26" totalsRowShown="0" headerRowDxfId="8" dataDxfId="7">
  <autoFilter ref="A1:G26" xr:uid="{00000000-0009-0000-0100-000001000000}"/>
  <sortState xmlns:xlrd2="http://schemas.microsoft.com/office/spreadsheetml/2017/richdata2" ref="A2:G26">
    <sortCondition ref="A2:A26"/>
  </sortState>
  <tableColumns count="7">
    <tableColumn id="1" xr3:uid="{00000000-0010-0000-0000-000001000000}" name="N°client" dataDxfId="6"/>
    <tableColumn id="2" xr3:uid="{00000000-0010-0000-0000-000002000000}" name="Civilité" dataDxfId="5"/>
    <tableColumn id="3" xr3:uid="{00000000-0010-0000-0000-000003000000}" name="Societe/Nom" dataDxfId="4"/>
    <tableColumn id="4" xr3:uid="{00000000-0010-0000-0000-000004000000}" name="Adresse" dataDxfId="3"/>
    <tableColumn id="5" xr3:uid="{00000000-0010-0000-0000-000005000000}" name="Ville" dataDxfId="2"/>
    <tableColumn id="6" xr3:uid="{00000000-0010-0000-0000-000006000000}" name="TELEPHONE " dataDxfId="1"/>
    <tableColumn id="7" xr3:uid="{00000000-0010-0000-0000-000007000000}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68"/>
  <sheetViews>
    <sheetView showGridLines="0" tabSelected="1" view="pageBreakPreview" zoomScaleNormal="100" zoomScaleSheetLayoutView="100" workbookViewId="0">
      <selection activeCell="P12" sqref="P12"/>
    </sheetView>
  </sheetViews>
  <sheetFormatPr baseColWidth="10" defaultRowHeight="15" x14ac:dyDescent="0.25"/>
  <cols>
    <col min="1" max="1" width="38.7109375" style="11" customWidth="1"/>
    <col min="2" max="2" width="13.42578125" style="11" customWidth="1"/>
    <col min="3" max="3" width="11.28515625" style="11" customWidth="1"/>
    <col min="4" max="4" width="7.5703125" style="11" customWidth="1"/>
    <col min="5" max="5" width="18.140625" style="11" bestFit="1" customWidth="1"/>
    <col min="6" max="6" width="12" style="11" customWidth="1"/>
    <col min="7" max="7" width="12.28515625" style="11" customWidth="1"/>
    <col min="8" max="8" width="19.140625" style="11" customWidth="1"/>
    <col min="9" max="11" width="11.42578125" style="11"/>
    <col min="12" max="13" width="11.42578125" style="11" hidden="1" customWidth="1"/>
    <col min="14" max="16384" width="11.42578125" style="11"/>
  </cols>
  <sheetData>
    <row r="1" spans="1:19" ht="20.25" x14ac:dyDescent="0.3">
      <c r="A1" s="33"/>
      <c r="B1" s="1"/>
      <c r="C1" s="1"/>
      <c r="D1" s="1"/>
      <c r="E1" s="115"/>
      <c r="F1" s="115"/>
      <c r="G1" s="115"/>
      <c r="H1" s="1"/>
    </row>
    <row r="2" spans="1:19" ht="20.25" x14ac:dyDescent="0.3">
      <c r="A2" s="34"/>
      <c r="B2" s="23"/>
      <c r="C2" s="1"/>
      <c r="E2" s="35" t="s">
        <v>0</v>
      </c>
      <c r="F2" s="12">
        <v>1</v>
      </c>
      <c r="G2" s="36">
        <f>B8</f>
        <v>43557</v>
      </c>
      <c r="H2" s="106">
        <v>68</v>
      </c>
      <c r="S2" s="37" t="s">
        <v>34</v>
      </c>
    </row>
    <row r="3" spans="1:19" ht="15.75" x14ac:dyDescent="0.25">
      <c r="A3" s="34"/>
      <c r="B3" s="27"/>
      <c r="C3" s="1"/>
      <c r="D3" s="1"/>
      <c r="E3" s="1"/>
      <c r="F3" s="38"/>
      <c r="G3" s="1"/>
      <c r="H3" s="1"/>
    </row>
    <row r="4" spans="1:19" ht="15.75" x14ac:dyDescent="0.25">
      <c r="A4" s="34"/>
      <c r="B4" s="1"/>
      <c r="C4" s="1"/>
      <c r="D4" s="1"/>
      <c r="E4" s="2"/>
      <c r="G4" s="1"/>
      <c r="H4" s="1"/>
    </row>
    <row r="5" spans="1:19" ht="15.75" x14ac:dyDescent="0.25">
      <c r="A5" s="1"/>
      <c r="B5" s="1"/>
      <c r="C5" s="1"/>
      <c r="D5" s="1"/>
      <c r="E5" s="1"/>
      <c r="F5" s="1"/>
      <c r="G5" s="1"/>
      <c r="H5" s="1"/>
      <c r="L5" s="39"/>
      <c r="M5" s="39" t="s">
        <v>19</v>
      </c>
    </row>
    <row r="6" spans="1:19" ht="15.75" x14ac:dyDescent="0.25">
      <c r="A6" s="1"/>
      <c r="B6" s="1"/>
      <c r="C6" s="1"/>
      <c r="D6" s="1"/>
      <c r="E6" s="2"/>
      <c r="F6" s="1"/>
      <c r="G6" s="1"/>
      <c r="H6" s="1"/>
      <c r="L6" s="40" t="s">
        <v>30</v>
      </c>
      <c r="M6" s="41">
        <v>0</v>
      </c>
    </row>
    <row r="7" spans="1:19" ht="15.75" x14ac:dyDescent="0.25">
      <c r="A7" s="1"/>
      <c r="B7" s="1"/>
      <c r="C7" s="1"/>
      <c r="D7" s="1"/>
      <c r="E7" s="2"/>
      <c r="F7" s="1"/>
      <c r="G7" s="1"/>
      <c r="H7" s="1"/>
      <c r="L7" s="40" t="s">
        <v>31</v>
      </c>
      <c r="M7" s="41">
        <v>5.5E-2</v>
      </c>
    </row>
    <row r="8" spans="1:19" ht="18.75" x14ac:dyDescent="0.3">
      <c r="A8" s="42" t="s">
        <v>1</v>
      </c>
      <c r="B8" s="23">
        <v>43557</v>
      </c>
      <c r="C8" s="43"/>
      <c r="F8" s="44" t="s">
        <v>2</v>
      </c>
      <c r="G8" s="45"/>
      <c r="H8" s="45"/>
      <c r="L8" s="40" t="s">
        <v>32</v>
      </c>
      <c r="M8" s="41">
        <v>0.1</v>
      </c>
    </row>
    <row r="9" spans="1:19" ht="15.75" x14ac:dyDescent="0.25">
      <c r="A9" s="42" t="s">
        <v>3</v>
      </c>
      <c r="B9" s="24">
        <f>G2</f>
        <v>43557</v>
      </c>
      <c r="C9" s="25">
        <f>F2</f>
        <v>1</v>
      </c>
      <c r="F9" s="105" t="s">
        <v>132</v>
      </c>
      <c r="H9" s="32"/>
      <c r="L9" s="40" t="s">
        <v>21</v>
      </c>
      <c r="M9" s="41">
        <v>0.2</v>
      </c>
    </row>
    <row r="10" spans="1:19" ht="15.75" x14ac:dyDescent="0.25">
      <c r="A10" s="42" t="s">
        <v>4</v>
      </c>
      <c r="B10" s="104">
        <f>H2</f>
        <v>68</v>
      </c>
      <c r="C10" s="43"/>
      <c r="F10" s="105" t="s">
        <v>133</v>
      </c>
      <c r="G10" s="26"/>
      <c r="L10" s="40" t="s">
        <v>22</v>
      </c>
      <c r="M10" s="39"/>
    </row>
    <row r="11" spans="1:19" ht="15.75" x14ac:dyDescent="0.25">
      <c r="A11" s="42" t="s">
        <v>5</v>
      </c>
      <c r="B11" s="23">
        <f>B8+30</f>
        <v>43587</v>
      </c>
      <c r="C11" s="43"/>
      <c r="F11" s="105" t="s">
        <v>134</v>
      </c>
      <c r="G11" s="26"/>
      <c r="L11" s="40"/>
      <c r="M11" s="39"/>
    </row>
    <row r="12" spans="1:19" ht="15.75" x14ac:dyDescent="0.25">
      <c r="A12" s="42" t="s">
        <v>6</v>
      </c>
      <c r="B12" s="28" t="s">
        <v>33</v>
      </c>
      <c r="C12" s="43"/>
      <c r="D12" s="29"/>
      <c r="E12" s="43"/>
      <c r="F12" s="1"/>
      <c r="G12" s="46"/>
      <c r="H12" s="1"/>
      <c r="L12" s="40"/>
      <c r="M12" s="39"/>
    </row>
    <row r="13" spans="1:19" ht="18.75" x14ac:dyDescent="0.3">
      <c r="A13" s="42" t="s">
        <v>8</v>
      </c>
      <c r="B13" s="27" t="s">
        <v>9</v>
      </c>
      <c r="C13" s="43"/>
      <c r="F13" s="47" t="s">
        <v>10</v>
      </c>
      <c r="H13" s="1"/>
      <c r="L13" s="1"/>
      <c r="M13" s="1"/>
    </row>
    <row r="14" spans="1:19" ht="15.75" x14ac:dyDescent="0.25">
      <c r="A14" s="42" t="s">
        <v>11</v>
      </c>
      <c r="B14" s="1" t="s">
        <v>36</v>
      </c>
      <c r="F14" s="1"/>
      <c r="H14" s="1"/>
      <c r="L14" s="1"/>
      <c r="M14" s="1"/>
    </row>
    <row r="15" spans="1:19" ht="15.75" x14ac:dyDescent="0.25">
      <c r="A15" s="42" t="s">
        <v>41</v>
      </c>
      <c r="B15" s="125" t="s">
        <v>127</v>
      </c>
      <c r="C15" s="126"/>
      <c r="D15" s="103"/>
      <c r="F15" s="1"/>
      <c r="H15" s="1"/>
      <c r="L15" s="1"/>
      <c r="M15" s="1"/>
    </row>
    <row r="16" spans="1:19" ht="15.75" x14ac:dyDescent="0.25">
      <c r="A16" s="42" t="s">
        <v>40</v>
      </c>
      <c r="B16" s="105" t="s">
        <v>128</v>
      </c>
      <c r="C16" s="43"/>
      <c r="F16" s="1"/>
      <c r="H16" s="1"/>
      <c r="L16" s="1"/>
      <c r="M16" s="1"/>
    </row>
    <row r="17" spans="1:13" ht="15.75" x14ac:dyDescent="0.25">
      <c r="A17" s="42" t="s">
        <v>12</v>
      </c>
      <c r="B17" s="30">
        <v>5</v>
      </c>
      <c r="C17" s="43"/>
      <c r="F17" s="48"/>
      <c r="G17" s="48"/>
      <c r="H17" s="2"/>
      <c r="L17" s="39" t="s">
        <v>7</v>
      </c>
      <c r="M17" s="39"/>
    </row>
    <row r="18" spans="1:13" ht="15.75" x14ac:dyDescent="0.25">
      <c r="A18" s="49"/>
      <c r="B18" s="50"/>
      <c r="C18" s="50"/>
      <c r="D18" s="50"/>
      <c r="E18" s="50"/>
      <c r="F18" s="50"/>
      <c r="G18" s="50"/>
      <c r="H18" s="50"/>
      <c r="L18" s="39" t="s">
        <v>33</v>
      </c>
      <c r="M18" s="39"/>
    </row>
    <row r="19" spans="1:13" x14ac:dyDescent="0.25">
      <c r="A19" s="51" t="s">
        <v>13</v>
      </c>
      <c r="B19" s="52"/>
      <c r="C19" s="52"/>
      <c r="D19" s="52"/>
      <c r="E19" s="52"/>
      <c r="F19" s="52"/>
      <c r="G19" s="52"/>
      <c r="H19" s="52"/>
    </row>
    <row r="20" spans="1:13" x14ac:dyDescent="0.25">
      <c r="A20" s="123" t="s">
        <v>14</v>
      </c>
      <c r="B20" s="124"/>
      <c r="C20" s="53" t="s">
        <v>15</v>
      </c>
      <c r="D20" s="53" t="s">
        <v>16</v>
      </c>
      <c r="E20" s="53" t="s">
        <v>17</v>
      </c>
      <c r="F20" s="53" t="s">
        <v>18</v>
      </c>
      <c r="G20" s="53" t="s">
        <v>19</v>
      </c>
      <c r="H20" s="53" t="s">
        <v>20</v>
      </c>
    </row>
    <row r="21" spans="1:13" ht="15.75" x14ac:dyDescent="0.25">
      <c r="A21" s="98"/>
      <c r="B21" s="54"/>
      <c r="C21" s="3"/>
      <c r="D21" s="4"/>
      <c r="E21" s="5"/>
      <c r="F21" s="6"/>
      <c r="G21" s="69" t="str">
        <f t="shared" ref="G21:G54" si="0">IF(ISBLANK(F21),"",IF(E21*F21*C21&gt;0,E21*F21*C21,0))</f>
        <v/>
      </c>
      <c r="H21" s="69" t="str">
        <f>IF(SUM(C21*E21,G21)&gt;0,SUM(C21*E21,G21),"")</f>
        <v/>
      </c>
    </row>
    <row r="22" spans="1:13" ht="15.75" x14ac:dyDescent="0.25">
      <c r="A22" s="100"/>
      <c r="B22" s="55"/>
      <c r="C22" s="7"/>
      <c r="D22" s="8"/>
      <c r="E22" s="9"/>
      <c r="F22" s="10"/>
      <c r="G22" s="70" t="str">
        <f t="shared" si="0"/>
        <v/>
      </c>
      <c r="H22" s="70" t="str">
        <f t="shared" ref="H22:H54" si="1">IF(SUM(C22*E22,G22)&gt;0,SUM(C22*E22,G22),"")</f>
        <v/>
      </c>
    </row>
    <row r="23" spans="1:13" ht="15.75" x14ac:dyDescent="0.25">
      <c r="A23" s="100"/>
      <c r="B23" s="17"/>
      <c r="C23" s="13"/>
      <c r="D23" s="14"/>
      <c r="E23" s="15"/>
      <c r="F23" s="16"/>
      <c r="G23" s="70" t="str">
        <f t="shared" si="0"/>
        <v/>
      </c>
      <c r="H23" s="70" t="str">
        <f t="shared" si="1"/>
        <v/>
      </c>
    </row>
    <row r="24" spans="1:13" ht="15.75" x14ac:dyDescent="0.25">
      <c r="A24" s="100"/>
      <c r="B24" s="17"/>
      <c r="C24" s="13"/>
      <c r="D24" s="14"/>
      <c r="E24" s="15"/>
      <c r="F24" s="16"/>
      <c r="G24" s="70" t="str">
        <f t="shared" si="0"/>
        <v/>
      </c>
      <c r="H24" s="70" t="str">
        <f t="shared" si="1"/>
        <v/>
      </c>
    </row>
    <row r="25" spans="1:13" ht="15.75" x14ac:dyDescent="0.25">
      <c r="A25" s="101"/>
      <c r="B25" s="17"/>
      <c r="C25" s="13"/>
      <c r="D25" s="14"/>
      <c r="E25" s="15"/>
      <c r="F25" s="16"/>
      <c r="G25" s="70" t="str">
        <f t="shared" si="0"/>
        <v/>
      </c>
      <c r="H25" s="70" t="str">
        <f t="shared" si="1"/>
        <v/>
      </c>
    </row>
    <row r="26" spans="1:13" ht="15.75" x14ac:dyDescent="0.25">
      <c r="A26" s="101"/>
      <c r="B26" s="56"/>
      <c r="C26" s="13"/>
      <c r="D26" s="14"/>
      <c r="E26" s="15"/>
      <c r="F26" s="16"/>
      <c r="G26" s="70" t="str">
        <f t="shared" si="0"/>
        <v/>
      </c>
      <c r="H26" s="70" t="str">
        <f t="shared" si="1"/>
        <v/>
      </c>
    </row>
    <row r="27" spans="1:13" ht="15.75" x14ac:dyDescent="0.25">
      <c r="A27" s="101"/>
      <c r="B27" s="57"/>
      <c r="C27" s="13"/>
      <c r="D27" s="14"/>
      <c r="E27" s="15"/>
      <c r="F27" s="16"/>
      <c r="G27" s="70" t="str">
        <f t="shared" si="0"/>
        <v/>
      </c>
      <c r="H27" s="70" t="str">
        <f t="shared" si="1"/>
        <v/>
      </c>
    </row>
    <row r="28" spans="1:13" ht="15.75" x14ac:dyDescent="0.25">
      <c r="A28" s="94"/>
      <c r="B28" s="57"/>
      <c r="C28" s="13"/>
      <c r="D28" s="14"/>
      <c r="E28" s="15"/>
      <c r="F28" s="16"/>
      <c r="G28" s="70" t="str">
        <f t="shared" si="0"/>
        <v/>
      </c>
      <c r="H28" s="70" t="str">
        <f t="shared" si="1"/>
        <v/>
      </c>
    </row>
    <row r="29" spans="1:13" ht="15.75" x14ac:dyDescent="0.25">
      <c r="A29" s="102"/>
      <c r="B29" s="17"/>
      <c r="C29" s="13"/>
      <c r="D29" s="14"/>
      <c r="E29" s="15"/>
      <c r="F29" s="16"/>
      <c r="G29" s="70" t="str">
        <f t="shared" si="0"/>
        <v/>
      </c>
      <c r="H29" s="70" t="str">
        <f t="shared" si="1"/>
        <v/>
      </c>
    </row>
    <row r="30" spans="1:13" ht="15.75" x14ac:dyDescent="0.25">
      <c r="A30" s="93"/>
      <c r="B30" s="17"/>
      <c r="C30" s="13"/>
      <c r="D30" s="14"/>
      <c r="E30" s="15"/>
      <c r="F30" s="16"/>
      <c r="G30" s="70" t="str">
        <f t="shared" si="0"/>
        <v/>
      </c>
      <c r="H30" s="70" t="str">
        <f t="shared" si="1"/>
        <v/>
      </c>
    </row>
    <row r="31" spans="1:13" ht="15.75" x14ac:dyDescent="0.25">
      <c r="A31" s="93"/>
      <c r="B31" s="17"/>
      <c r="C31" s="13"/>
      <c r="D31" s="14"/>
      <c r="E31" s="15"/>
      <c r="F31" s="16"/>
      <c r="G31" s="70" t="str">
        <f t="shared" si="0"/>
        <v/>
      </c>
      <c r="H31" s="70" t="str">
        <f t="shared" si="1"/>
        <v/>
      </c>
    </row>
    <row r="32" spans="1:13" ht="15.75" x14ac:dyDescent="0.25">
      <c r="A32" s="93"/>
      <c r="B32" s="17"/>
      <c r="C32" s="13"/>
      <c r="D32" s="14"/>
      <c r="E32" s="15"/>
      <c r="F32" s="16"/>
      <c r="G32" s="70" t="str">
        <f t="shared" si="0"/>
        <v/>
      </c>
      <c r="H32" s="70" t="str">
        <f t="shared" si="1"/>
        <v/>
      </c>
    </row>
    <row r="33" spans="1:8" ht="15.75" x14ac:dyDescent="0.25">
      <c r="A33" s="94"/>
      <c r="B33" s="17"/>
      <c r="C33" s="13"/>
      <c r="D33" s="14"/>
      <c r="E33" s="15"/>
      <c r="F33" s="16"/>
      <c r="G33" s="70" t="str">
        <f t="shared" si="0"/>
        <v/>
      </c>
      <c r="H33" s="70" t="str">
        <f t="shared" si="1"/>
        <v/>
      </c>
    </row>
    <row r="34" spans="1:8" ht="15.75" x14ac:dyDescent="0.25">
      <c r="A34" s="93"/>
      <c r="B34" s="17"/>
      <c r="C34" s="13"/>
      <c r="D34" s="14"/>
      <c r="E34" s="15"/>
      <c r="F34" s="16"/>
      <c r="G34" s="70" t="str">
        <f t="shared" si="0"/>
        <v/>
      </c>
      <c r="H34" s="70" t="str">
        <f t="shared" si="1"/>
        <v/>
      </c>
    </row>
    <row r="35" spans="1:8" ht="15.75" x14ac:dyDescent="0.25">
      <c r="A35" s="93"/>
      <c r="B35" s="17"/>
      <c r="C35" s="13"/>
      <c r="D35" s="14"/>
      <c r="E35" s="15"/>
      <c r="F35" s="16"/>
      <c r="G35" s="70" t="str">
        <f t="shared" si="0"/>
        <v/>
      </c>
      <c r="H35" s="70" t="str">
        <f t="shared" si="1"/>
        <v/>
      </c>
    </row>
    <row r="36" spans="1:8" ht="15.75" x14ac:dyDescent="0.25">
      <c r="A36" s="93"/>
      <c r="B36" s="18"/>
      <c r="C36" s="13"/>
      <c r="D36" s="14"/>
      <c r="E36" s="15"/>
      <c r="F36" s="16"/>
      <c r="G36" s="70" t="str">
        <f t="shared" si="0"/>
        <v/>
      </c>
      <c r="H36" s="70" t="str">
        <f t="shared" si="1"/>
        <v/>
      </c>
    </row>
    <row r="37" spans="1:8" ht="15.75" x14ac:dyDescent="0.25">
      <c r="A37" s="93"/>
      <c r="B37" s="17"/>
      <c r="C37" s="13"/>
      <c r="D37" s="14"/>
      <c r="E37" s="15"/>
      <c r="F37" s="16"/>
      <c r="G37" s="70" t="str">
        <f t="shared" si="0"/>
        <v/>
      </c>
      <c r="H37" s="70" t="str">
        <f t="shared" si="1"/>
        <v/>
      </c>
    </row>
    <row r="38" spans="1:8" ht="15.75" x14ac:dyDescent="0.25">
      <c r="A38" s="93"/>
      <c r="B38" s="17"/>
      <c r="C38" s="13"/>
      <c r="D38" s="14"/>
      <c r="E38" s="15"/>
      <c r="F38" s="16"/>
      <c r="G38" s="70" t="str">
        <f t="shared" si="0"/>
        <v/>
      </c>
      <c r="H38" s="70" t="str">
        <f t="shared" si="1"/>
        <v/>
      </c>
    </row>
    <row r="39" spans="1:8" ht="15.75" x14ac:dyDescent="0.25">
      <c r="A39" s="93"/>
      <c r="B39" s="17"/>
      <c r="C39" s="13"/>
      <c r="D39" s="14"/>
      <c r="E39" s="15"/>
      <c r="F39" s="16"/>
      <c r="G39" s="70"/>
      <c r="H39" s="70"/>
    </row>
    <row r="40" spans="1:8" ht="15.75" x14ac:dyDescent="0.25">
      <c r="A40" s="93"/>
      <c r="B40" s="17"/>
      <c r="C40" s="13"/>
      <c r="D40" s="14"/>
      <c r="E40" s="15"/>
      <c r="F40" s="16"/>
      <c r="G40" s="70" t="str">
        <f t="shared" si="0"/>
        <v/>
      </c>
      <c r="H40" s="70" t="str">
        <f t="shared" si="1"/>
        <v/>
      </c>
    </row>
    <row r="41" spans="1:8" ht="15.75" x14ac:dyDescent="0.25">
      <c r="A41" s="93"/>
      <c r="B41" s="17"/>
      <c r="C41" s="13"/>
      <c r="D41" s="14"/>
      <c r="E41" s="15"/>
      <c r="F41" s="16"/>
      <c r="G41" s="70" t="str">
        <f t="shared" si="0"/>
        <v/>
      </c>
      <c r="H41" s="70" t="str">
        <f t="shared" si="1"/>
        <v/>
      </c>
    </row>
    <row r="42" spans="1:8" ht="15.75" x14ac:dyDescent="0.25">
      <c r="A42" s="93"/>
      <c r="B42" s="17"/>
      <c r="C42" s="13"/>
      <c r="D42" s="14"/>
      <c r="E42" s="15"/>
      <c r="F42" s="16"/>
      <c r="G42" s="70" t="str">
        <f t="shared" si="0"/>
        <v/>
      </c>
      <c r="H42" s="70" t="str">
        <f t="shared" si="1"/>
        <v/>
      </c>
    </row>
    <row r="43" spans="1:8" ht="15.75" x14ac:dyDescent="0.25">
      <c r="A43" s="94"/>
      <c r="B43" s="95"/>
      <c r="C43" s="13"/>
      <c r="D43" s="14"/>
      <c r="E43" s="15"/>
      <c r="F43" s="16"/>
      <c r="G43" s="70" t="str">
        <f>IF(ISBLANK(F43),"",IF(E43*F43*C43&gt;0,E43*F43*C43,0))</f>
        <v/>
      </c>
      <c r="H43" s="70" t="str">
        <f>IF(SUM(C43*E43,G43)&gt;0,SUM(C43*E43,G43),"")</f>
        <v/>
      </c>
    </row>
    <row r="44" spans="1:8" ht="15.75" x14ac:dyDescent="0.25">
      <c r="A44" s="94"/>
      <c r="B44" s="95"/>
      <c r="C44" s="13"/>
      <c r="D44" s="14"/>
      <c r="E44" s="15"/>
      <c r="F44" s="16"/>
      <c r="G44" s="70"/>
      <c r="H44" s="70"/>
    </row>
    <row r="45" spans="1:8" ht="15.75" x14ac:dyDescent="0.25">
      <c r="A45" s="94"/>
      <c r="B45" s="95"/>
      <c r="C45" s="13"/>
      <c r="D45" s="14"/>
      <c r="E45" s="15"/>
      <c r="F45" s="16"/>
      <c r="G45" s="70"/>
      <c r="H45" s="70"/>
    </row>
    <row r="46" spans="1:8" ht="15.75" x14ac:dyDescent="0.25">
      <c r="A46" s="94"/>
      <c r="B46" s="95"/>
      <c r="C46" s="13"/>
      <c r="D46" s="14"/>
      <c r="E46" s="15"/>
      <c r="F46" s="16"/>
      <c r="G46" s="70" t="str">
        <f>IF(ISBLANK(F46),"",IF(E46*F46*C46&gt;0,E46*F46*C46,0))</f>
        <v/>
      </c>
      <c r="H46" s="70" t="str">
        <f>IF(SUM(C46*E46,G46)&gt;0,SUM(C46*E46,G46),"")</f>
        <v/>
      </c>
    </row>
    <row r="47" spans="1:8" ht="15.75" x14ac:dyDescent="0.25">
      <c r="A47" s="94"/>
      <c r="B47" s="95"/>
      <c r="C47" s="13"/>
      <c r="D47" s="14"/>
      <c r="E47" s="15"/>
      <c r="F47" s="16"/>
      <c r="G47" s="70" t="str">
        <f t="shared" si="0"/>
        <v/>
      </c>
      <c r="H47" s="70" t="str">
        <f t="shared" si="1"/>
        <v/>
      </c>
    </row>
    <row r="48" spans="1:8" ht="15.75" x14ac:dyDescent="0.25">
      <c r="A48" s="93"/>
      <c r="B48" s="17"/>
      <c r="C48" s="13"/>
      <c r="D48" s="14"/>
      <c r="E48" s="15"/>
      <c r="F48" s="16"/>
      <c r="G48" s="70" t="str">
        <f t="shared" si="0"/>
        <v/>
      </c>
      <c r="H48" s="70" t="str">
        <f t="shared" si="1"/>
        <v/>
      </c>
    </row>
    <row r="49" spans="1:8" ht="15.75" x14ac:dyDescent="0.25">
      <c r="A49" s="99"/>
      <c r="B49" s="17"/>
      <c r="C49" s="13"/>
      <c r="D49" s="14"/>
      <c r="E49" s="15"/>
      <c r="F49" s="16"/>
      <c r="G49" s="70" t="str">
        <f t="shared" si="0"/>
        <v/>
      </c>
      <c r="H49" s="70" t="str">
        <f t="shared" si="1"/>
        <v/>
      </c>
    </row>
    <row r="50" spans="1:8" ht="15.75" x14ac:dyDescent="0.25">
      <c r="A50" s="93" t="s">
        <v>37</v>
      </c>
      <c r="B50" s="17"/>
      <c r="C50" s="13"/>
      <c r="D50" s="14"/>
      <c r="E50" s="15"/>
      <c r="F50" s="16"/>
      <c r="G50" s="70" t="str">
        <f t="shared" si="0"/>
        <v/>
      </c>
      <c r="H50" s="70" t="str">
        <f t="shared" si="1"/>
        <v/>
      </c>
    </row>
    <row r="51" spans="1:8" ht="15.75" x14ac:dyDescent="0.25">
      <c r="A51" s="93" t="s">
        <v>38</v>
      </c>
      <c r="B51" s="17"/>
      <c r="C51" s="13"/>
      <c r="D51" s="14"/>
      <c r="E51" s="15"/>
      <c r="F51" s="16"/>
      <c r="G51" s="70" t="str">
        <f t="shared" si="0"/>
        <v/>
      </c>
      <c r="H51" s="70" t="str">
        <f t="shared" si="1"/>
        <v/>
      </c>
    </row>
    <row r="52" spans="1:8" ht="15.75" x14ac:dyDescent="0.25">
      <c r="A52" s="93" t="s">
        <v>35</v>
      </c>
      <c r="B52" s="17"/>
      <c r="C52" s="13"/>
      <c r="D52" s="14"/>
      <c r="E52" s="15"/>
      <c r="F52" s="16"/>
      <c r="G52" s="70" t="str">
        <f t="shared" si="0"/>
        <v/>
      </c>
      <c r="H52" s="70" t="str">
        <f t="shared" si="1"/>
        <v/>
      </c>
    </row>
    <row r="53" spans="1:8" ht="15.75" x14ac:dyDescent="0.25">
      <c r="A53" s="93" t="s">
        <v>39</v>
      </c>
      <c r="B53" s="17"/>
      <c r="C53" s="13"/>
      <c r="D53" s="14"/>
      <c r="E53" s="15"/>
      <c r="F53" s="16"/>
      <c r="G53" s="70" t="str">
        <f t="shared" si="0"/>
        <v/>
      </c>
      <c r="H53" s="70" t="str">
        <f t="shared" si="1"/>
        <v/>
      </c>
    </row>
    <row r="54" spans="1:8" ht="15.75" x14ac:dyDescent="0.25">
      <c r="A54" s="96"/>
      <c r="B54" s="97"/>
      <c r="C54" s="19"/>
      <c r="D54" s="20"/>
      <c r="E54" s="21"/>
      <c r="F54" s="22"/>
      <c r="G54" s="71" t="str">
        <f t="shared" si="0"/>
        <v/>
      </c>
      <c r="H54" s="71" t="str">
        <f t="shared" si="1"/>
        <v/>
      </c>
    </row>
    <row r="55" spans="1:8" ht="15.75" x14ac:dyDescent="0.25">
      <c r="A55" s="58"/>
      <c r="B55" s="58"/>
      <c r="C55" s="59"/>
      <c r="D55" s="60"/>
      <c r="E55" s="61"/>
      <c r="F55" s="60"/>
      <c r="G55" s="58"/>
      <c r="H55" s="58"/>
    </row>
    <row r="56" spans="1:8" ht="18.75" x14ac:dyDescent="0.3">
      <c r="A56" s="127" t="s">
        <v>42</v>
      </c>
      <c r="B56" s="128"/>
      <c r="C56" s="128"/>
      <c r="D56" s="128"/>
      <c r="E56" s="1"/>
      <c r="F56" s="62" t="s">
        <v>23</v>
      </c>
      <c r="G56" s="72"/>
      <c r="H56" s="73" t="str">
        <f>IF(SUM(H21:H54)=0,"",SUM(H21:H54)-SUM(G21:G54))</f>
        <v/>
      </c>
    </row>
    <row r="57" spans="1:8" ht="19.5" thickBot="1" x14ac:dyDescent="0.35">
      <c r="A57" s="1"/>
      <c r="B57" s="1"/>
      <c r="C57" s="1"/>
      <c r="D57" s="1"/>
      <c r="E57" s="1"/>
      <c r="F57" s="62" t="s">
        <v>19</v>
      </c>
      <c r="G57" s="74"/>
      <c r="H57" s="75" t="str">
        <f>IF(H56="","",SUM(G21:G54))</f>
        <v/>
      </c>
    </row>
    <row r="58" spans="1:8" ht="19.5" thickTop="1" x14ac:dyDescent="0.3">
      <c r="A58" s="1"/>
      <c r="B58" s="1"/>
      <c r="C58" s="1"/>
      <c r="D58" s="1"/>
      <c r="E58" s="1"/>
      <c r="F58" s="62" t="s">
        <v>24</v>
      </c>
      <c r="G58" s="76"/>
      <c r="H58" s="77" t="str">
        <f>IF(SUM(H21:H54)-0=0,"",SUM(H21:H54))</f>
        <v/>
      </c>
    </row>
    <row r="59" spans="1:8" ht="18.75" x14ac:dyDescent="0.3">
      <c r="A59" s="1"/>
      <c r="B59" s="1"/>
      <c r="C59" s="1"/>
      <c r="D59" s="1"/>
      <c r="E59" s="27"/>
      <c r="F59" s="63" t="s">
        <v>25</v>
      </c>
      <c r="G59" s="31">
        <v>0.1</v>
      </c>
      <c r="H59" s="64" t="str">
        <f>IF((H56)="","",(H58*G59))</f>
        <v/>
      </c>
    </row>
    <row r="60" spans="1:8" ht="18.75" x14ac:dyDescent="0.3">
      <c r="A60" s="1"/>
      <c r="B60" s="1"/>
      <c r="C60" s="1"/>
      <c r="D60" s="1"/>
      <c r="E60" s="65"/>
      <c r="F60" s="62" t="s">
        <v>26</v>
      </c>
      <c r="G60" s="76"/>
      <c r="H60" s="77" t="e">
        <f>H58-H59</f>
        <v>#VALUE!</v>
      </c>
    </row>
    <row r="61" spans="1:8" ht="18" x14ac:dyDescent="0.25">
      <c r="A61" s="1"/>
      <c r="B61" s="1"/>
      <c r="C61" s="1"/>
      <c r="D61" s="1"/>
      <c r="E61" s="1"/>
      <c r="F61" s="66"/>
      <c r="G61" s="67"/>
      <c r="H61" s="68"/>
    </row>
    <row r="62" spans="1:8" ht="15.75" x14ac:dyDescent="0.25">
      <c r="A62" s="1"/>
      <c r="B62" s="1"/>
      <c r="C62" s="1"/>
      <c r="D62" s="1"/>
      <c r="E62" s="1"/>
      <c r="F62" s="1"/>
      <c r="G62" s="1"/>
      <c r="H62" s="1"/>
    </row>
    <row r="63" spans="1:8" ht="18.75" x14ac:dyDescent="0.3">
      <c r="A63" s="78" t="s">
        <v>27</v>
      </c>
      <c r="B63" s="79"/>
      <c r="C63" s="80" t="s">
        <v>28</v>
      </c>
      <c r="D63" s="79"/>
      <c r="E63" s="79"/>
      <c r="F63" s="79"/>
      <c r="G63" s="118" t="s">
        <v>29</v>
      </c>
      <c r="H63" s="119"/>
    </row>
    <row r="64" spans="1:8" x14ac:dyDescent="0.25">
      <c r="A64" s="81"/>
      <c r="B64" s="82"/>
      <c r="C64" s="82"/>
      <c r="D64" s="82"/>
      <c r="E64" s="82"/>
      <c r="F64" s="82"/>
      <c r="G64" s="83"/>
      <c r="H64" s="84"/>
    </row>
    <row r="65" spans="1:8" x14ac:dyDescent="0.25">
      <c r="A65" s="81"/>
      <c r="B65" s="82"/>
      <c r="C65" s="82"/>
      <c r="D65" s="120"/>
      <c r="E65" s="120"/>
      <c r="F65" s="82"/>
      <c r="G65" s="83"/>
      <c r="H65" s="85"/>
    </row>
    <row r="66" spans="1:8" x14ac:dyDescent="0.25">
      <c r="A66" s="86"/>
      <c r="B66" s="82"/>
      <c r="C66" s="82"/>
      <c r="D66" s="82"/>
      <c r="E66" s="82"/>
      <c r="F66" s="87"/>
      <c r="G66" s="83"/>
      <c r="H66" s="85"/>
    </row>
    <row r="67" spans="1:8" x14ac:dyDescent="0.25">
      <c r="A67" s="121"/>
      <c r="B67" s="122"/>
      <c r="C67" s="88"/>
      <c r="D67" s="82"/>
      <c r="E67" s="82"/>
      <c r="F67" s="87"/>
      <c r="G67" s="83"/>
      <c r="H67" s="85"/>
    </row>
    <row r="68" spans="1:8" x14ac:dyDescent="0.25">
      <c r="A68" s="116"/>
      <c r="B68" s="117"/>
      <c r="C68" s="117"/>
      <c r="D68" s="89"/>
      <c r="E68" s="89"/>
      <c r="F68" s="90"/>
      <c r="G68" s="91"/>
      <c r="H68" s="92"/>
    </row>
  </sheetData>
  <sheetProtection selectLockedCells="1"/>
  <mergeCells count="8">
    <mergeCell ref="E1:G1"/>
    <mergeCell ref="A68:C68"/>
    <mergeCell ref="G63:H63"/>
    <mergeCell ref="D65:E65"/>
    <mergeCell ref="A67:B67"/>
    <mergeCell ref="A20:B20"/>
    <mergeCell ref="B15:C15"/>
    <mergeCell ref="A56:D56"/>
  </mergeCells>
  <dataValidations count="3">
    <dataValidation type="list" allowBlank="1" showInputMessage="1" showErrorMessage="1" sqref="B12" xr:uid="{00000000-0002-0000-0100-000000000000}">
      <formula1>$L$17:$L$18</formula1>
    </dataValidation>
    <dataValidation type="list" allowBlank="1" showInputMessage="1" showErrorMessage="1" sqref="F21:F54" xr:uid="{00000000-0002-0000-0100-000001000000}">
      <formula1>$M$6:$M$9</formula1>
    </dataValidation>
    <dataValidation type="list" allowBlank="1" showInputMessage="1" showErrorMessage="1" sqref="D21:D54" xr:uid="{00000000-0002-0000-0100-000002000000}">
      <formula1>$L$6:$L$10</formula1>
    </dataValidation>
  </dataValidations>
  <printOptions horizontalCentered="1" verticalCentered="1"/>
  <pageMargins left="0" right="0" top="0" bottom="0" header="0" footer="0"/>
  <pageSetup paperSize="9" scale="77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locked="0" defaultSize="0" print="0" autoFill="0" autoPict="0" macro="[0]!ArchiveDEVIS">
                <anchor moveWithCells="1" sizeWithCells="1">
                  <from>
                    <xdr:col>8</xdr:col>
                    <xdr:colOff>723900</xdr:colOff>
                    <xdr:row>2</xdr:row>
                    <xdr:rowOff>38100</xdr:rowOff>
                  </from>
                  <to>
                    <xdr:col>10</xdr:col>
                    <xdr:colOff>295275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Fichier_Client">
                <anchor moveWithCells="1" sizeWithCells="1">
                  <from>
                    <xdr:col>8</xdr:col>
                    <xdr:colOff>504825</xdr:colOff>
                    <xdr:row>7</xdr:row>
                    <xdr:rowOff>180975</xdr:rowOff>
                  </from>
                  <to>
                    <xdr:col>10</xdr:col>
                    <xdr:colOff>581025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26"/>
  <sheetViews>
    <sheetView workbookViewId="0">
      <pane ySplit="1" topLeftCell="A2" activePane="bottomLeft" state="frozen"/>
      <selection pane="bottomLeft" activeCell="H1" sqref="H1"/>
    </sheetView>
  </sheetViews>
  <sheetFormatPr baseColWidth="10" defaultRowHeight="15.75" x14ac:dyDescent="0.25"/>
  <cols>
    <col min="1" max="1" width="12.28515625" style="111" customWidth="1"/>
    <col min="2" max="2" width="11.7109375" style="111" customWidth="1"/>
    <col min="3" max="3" width="27.42578125" style="111" customWidth="1"/>
    <col min="4" max="4" width="37.42578125" style="111" customWidth="1"/>
    <col min="5" max="5" width="20.140625" style="111" customWidth="1"/>
    <col min="6" max="6" width="18.85546875" style="112" customWidth="1"/>
    <col min="7" max="7" width="29.140625" style="111" customWidth="1"/>
    <col min="8" max="16384" width="11.42578125" style="103"/>
  </cols>
  <sheetData>
    <row r="1" spans="1:7" x14ac:dyDescent="0.25">
      <c r="A1" s="107" t="s">
        <v>43</v>
      </c>
      <c r="B1" s="107" t="s">
        <v>44</v>
      </c>
      <c r="C1" s="107" t="s">
        <v>45</v>
      </c>
      <c r="D1" s="107" t="s">
        <v>46</v>
      </c>
      <c r="E1" s="107" t="s">
        <v>47</v>
      </c>
      <c r="F1" s="108" t="s">
        <v>48</v>
      </c>
      <c r="G1" s="107" t="s">
        <v>49</v>
      </c>
    </row>
    <row r="2" spans="1:7" x14ac:dyDescent="0.25">
      <c r="A2" s="114">
        <v>44</v>
      </c>
      <c r="C2" s="111">
        <v>44</v>
      </c>
      <c r="D2" s="111">
        <v>44</v>
      </c>
      <c r="E2" s="111">
        <v>44</v>
      </c>
      <c r="F2" s="112" t="s">
        <v>122</v>
      </c>
      <c r="G2" s="111">
        <v>44</v>
      </c>
    </row>
    <row r="3" spans="1:7" x14ac:dyDescent="0.25">
      <c r="A3" s="114">
        <v>54</v>
      </c>
      <c r="C3" s="111">
        <v>54</v>
      </c>
      <c r="D3" s="111">
        <v>54</v>
      </c>
      <c r="E3" s="111">
        <v>54</v>
      </c>
      <c r="F3" s="112" t="s">
        <v>123</v>
      </c>
      <c r="G3" s="111">
        <v>54</v>
      </c>
    </row>
    <row r="4" spans="1:7" x14ac:dyDescent="0.25">
      <c r="A4" s="114">
        <v>67</v>
      </c>
      <c r="C4" s="111" t="s">
        <v>125</v>
      </c>
      <c r="D4" s="111" t="s">
        <v>125</v>
      </c>
      <c r="E4" s="111" t="s">
        <v>125</v>
      </c>
      <c r="F4" s="112" t="s">
        <v>124</v>
      </c>
      <c r="G4" s="111" t="s">
        <v>126</v>
      </c>
    </row>
    <row r="5" spans="1:7" x14ac:dyDescent="0.25">
      <c r="A5" s="114">
        <v>68</v>
      </c>
      <c r="C5" s="111" t="s">
        <v>129</v>
      </c>
      <c r="D5" s="111" t="s">
        <v>130</v>
      </c>
      <c r="E5" s="111" t="s">
        <v>131</v>
      </c>
      <c r="F5" s="112" t="s">
        <v>127</v>
      </c>
      <c r="G5" s="111" t="s">
        <v>128</v>
      </c>
    </row>
    <row r="6" spans="1:7" x14ac:dyDescent="0.25">
      <c r="A6" s="113">
        <v>111</v>
      </c>
      <c r="B6" s="109" t="s">
        <v>50</v>
      </c>
      <c r="C6" s="109" t="s">
        <v>51</v>
      </c>
      <c r="D6" s="109" t="s">
        <v>52</v>
      </c>
      <c r="E6" s="109" t="s">
        <v>53</v>
      </c>
      <c r="F6" s="110">
        <v>1458935874</v>
      </c>
      <c r="G6" s="109" t="s">
        <v>54</v>
      </c>
    </row>
    <row r="7" spans="1:7" x14ac:dyDescent="0.25">
      <c r="A7" s="113">
        <v>112</v>
      </c>
      <c r="B7" s="109" t="s">
        <v>55</v>
      </c>
      <c r="C7" s="109" t="s">
        <v>56</v>
      </c>
      <c r="D7" s="109" t="s">
        <v>57</v>
      </c>
      <c r="E7" s="109" t="s">
        <v>58</v>
      </c>
      <c r="F7" s="110">
        <v>1429785453</v>
      </c>
      <c r="G7" s="109" t="s">
        <v>59</v>
      </c>
    </row>
    <row r="8" spans="1:7" x14ac:dyDescent="0.25">
      <c r="A8" s="113">
        <v>113</v>
      </c>
      <c r="B8" s="109" t="s">
        <v>55</v>
      </c>
      <c r="C8" s="109" t="s">
        <v>63</v>
      </c>
      <c r="D8" s="109" t="s">
        <v>64</v>
      </c>
      <c r="E8" s="109" t="s">
        <v>65</v>
      </c>
      <c r="F8" s="110">
        <v>1429785458</v>
      </c>
      <c r="G8" s="109" t="s">
        <v>66</v>
      </c>
    </row>
    <row r="9" spans="1:7" x14ac:dyDescent="0.25">
      <c r="A9" s="111">
        <v>114</v>
      </c>
      <c r="B9" s="111" t="s">
        <v>55</v>
      </c>
      <c r="C9" s="111" t="s">
        <v>62</v>
      </c>
      <c r="D9" s="111" t="s">
        <v>62</v>
      </c>
      <c r="E9" s="111" t="s">
        <v>60</v>
      </c>
      <c r="F9" s="112">
        <v>425639874</v>
      </c>
      <c r="G9" s="111" t="s">
        <v>67</v>
      </c>
    </row>
    <row r="10" spans="1:7" x14ac:dyDescent="0.25">
      <c r="A10" s="111">
        <v>129</v>
      </c>
      <c r="B10" s="111" t="s">
        <v>55</v>
      </c>
      <c r="C10" s="111" t="s">
        <v>68</v>
      </c>
      <c r="D10" s="111" t="s">
        <v>77</v>
      </c>
      <c r="E10" s="111" t="s">
        <v>68</v>
      </c>
      <c r="F10" s="112">
        <v>648759842</v>
      </c>
      <c r="G10" s="111" t="s">
        <v>69</v>
      </c>
    </row>
    <row r="11" spans="1:7" x14ac:dyDescent="0.25">
      <c r="A11" s="111">
        <v>156</v>
      </c>
      <c r="B11" s="111" t="s">
        <v>61</v>
      </c>
      <c r="C11" s="111" t="s">
        <v>73</v>
      </c>
      <c r="D11" s="111" t="s">
        <v>74</v>
      </c>
      <c r="E11" s="111" t="s">
        <v>75</v>
      </c>
      <c r="F11" s="112">
        <v>958946253</v>
      </c>
      <c r="G11" s="111" t="s">
        <v>76</v>
      </c>
    </row>
    <row r="12" spans="1:7" x14ac:dyDescent="0.25">
      <c r="A12" s="111">
        <v>158</v>
      </c>
      <c r="B12" s="111" t="s">
        <v>61</v>
      </c>
      <c r="C12" s="111" t="s">
        <v>73</v>
      </c>
      <c r="D12" s="111" t="s">
        <v>74</v>
      </c>
      <c r="E12" s="111" t="s">
        <v>75</v>
      </c>
      <c r="F12" s="112">
        <v>958946253</v>
      </c>
      <c r="G12" s="111" t="s">
        <v>76</v>
      </c>
    </row>
    <row r="13" spans="1:7" x14ac:dyDescent="0.25">
      <c r="A13" s="111">
        <v>174</v>
      </c>
      <c r="B13" s="111" t="s">
        <v>55</v>
      </c>
      <c r="C13" s="111" t="s">
        <v>81</v>
      </c>
      <c r="D13" s="111" t="s">
        <v>78</v>
      </c>
      <c r="E13" s="111" t="s">
        <v>82</v>
      </c>
      <c r="F13" s="112">
        <v>1524262859</v>
      </c>
      <c r="G13" s="111" t="s">
        <v>80</v>
      </c>
    </row>
    <row r="14" spans="1:7" x14ac:dyDescent="0.25">
      <c r="A14" s="111">
        <v>174</v>
      </c>
      <c r="B14" s="111" t="s">
        <v>55</v>
      </c>
      <c r="C14" s="111" t="s">
        <v>79</v>
      </c>
      <c r="D14" s="111" t="s">
        <v>79</v>
      </c>
      <c r="E14" s="111" t="s">
        <v>79</v>
      </c>
      <c r="F14" s="112">
        <v>1524262859</v>
      </c>
      <c r="G14" s="111" t="s">
        <v>80</v>
      </c>
    </row>
    <row r="15" spans="1:7" x14ac:dyDescent="0.25">
      <c r="A15" s="114">
        <v>184</v>
      </c>
      <c r="C15" s="111" t="s">
        <v>118</v>
      </c>
      <c r="D15" s="111" t="s">
        <v>120</v>
      </c>
      <c r="E15" s="111" t="s">
        <v>119</v>
      </c>
      <c r="F15" s="112" t="s">
        <v>112</v>
      </c>
      <c r="G15" s="111" t="s">
        <v>121</v>
      </c>
    </row>
    <row r="16" spans="1:7" x14ac:dyDescent="0.25">
      <c r="A16" s="111">
        <v>225</v>
      </c>
      <c r="B16" s="111" t="s">
        <v>55</v>
      </c>
      <c r="C16" s="111" t="s">
        <v>85</v>
      </c>
      <c r="D16" s="111" t="s">
        <v>86</v>
      </c>
      <c r="E16" s="111" t="s">
        <v>85</v>
      </c>
      <c r="F16" s="112">
        <v>648759842</v>
      </c>
      <c r="G16" s="111" t="s">
        <v>87</v>
      </c>
    </row>
    <row r="17" spans="1:7" x14ac:dyDescent="0.25">
      <c r="A17" s="111">
        <v>325</v>
      </c>
      <c r="B17" s="111" t="s">
        <v>55</v>
      </c>
      <c r="C17" s="111" t="s">
        <v>70</v>
      </c>
      <c r="D17" s="111" t="s">
        <v>71</v>
      </c>
      <c r="E17" s="111" t="s">
        <v>71</v>
      </c>
      <c r="F17" s="112">
        <v>452869745</v>
      </c>
      <c r="G17" s="111" t="s">
        <v>72</v>
      </c>
    </row>
    <row r="18" spans="1:7" x14ac:dyDescent="0.25">
      <c r="A18" s="114">
        <v>345</v>
      </c>
      <c r="B18" s="111" t="s">
        <v>50</v>
      </c>
      <c r="C18" s="111" t="s">
        <v>83</v>
      </c>
      <c r="D18" s="111" t="s">
        <v>83</v>
      </c>
      <c r="E18" s="111" t="s">
        <v>83</v>
      </c>
      <c r="F18" s="112">
        <v>5566778844</v>
      </c>
      <c r="G18" s="111" t="s">
        <v>84</v>
      </c>
    </row>
    <row r="19" spans="1:7" x14ac:dyDescent="0.25">
      <c r="A19" s="114">
        <v>347</v>
      </c>
      <c r="B19" s="111" t="s">
        <v>50</v>
      </c>
      <c r="C19" s="111" t="s">
        <v>83</v>
      </c>
      <c r="D19" s="111" t="s">
        <v>83</v>
      </c>
      <c r="E19" s="111" t="s">
        <v>83</v>
      </c>
      <c r="F19" s="112">
        <v>5566778844</v>
      </c>
      <c r="G19" s="111" t="s">
        <v>84</v>
      </c>
    </row>
    <row r="20" spans="1:7" x14ac:dyDescent="0.25">
      <c r="A20" s="114">
        <v>742</v>
      </c>
      <c r="B20" s="111" t="s">
        <v>55</v>
      </c>
      <c r="C20" s="111" t="s">
        <v>96</v>
      </c>
      <c r="D20" s="111" t="s">
        <v>97</v>
      </c>
      <c r="E20" s="111" t="s">
        <v>98</v>
      </c>
      <c r="F20" s="112">
        <v>7676545678</v>
      </c>
      <c r="G20" s="111" t="s">
        <v>99</v>
      </c>
    </row>
    <row r="21" spans="1:7" x14ac:dyDescent="0.25">
      <c r="A21" s="114">
        <v>752</v>
      </c>
      <c r="C21" s="111" t="s">
        <v>113</v>
      </c>
      <c r="D21" s="111" t="s">
        <v>114</v>
      </c>
      <c r="E21" s="111" t="s">
        <v>115</v>
      </c>
      <c r="F21" s="112" t="s">
        <v>116</v>
      </c>
      <c r="G21" s="111" t="s">
        <v>117</v>
      </c>
    </row>
    <row r="22" spans="1:7" x14ac:dyDescent="0.25">
      <c r="A22" s="114">
        <v>777</v>
      </c>
      <c r="B22" s="111" t="s">
        <v>50</v>
      </c>
      <c r="C22" s="111" t="s">
        <v>89</v>
      </c>
      <c r="D22" s="111" t="s">
        <v>90</v>
      </c>
      <c r="E22" s="111" t="s">
        <v>91</v>
      </c>
      <c r="F22" s="112">
        <v>2233445566</v>
      </c>
      <c r="G22" s="111" t="s">
        <v>88</v>
      </c>
    </row>
    <row r="23" spans="1:7" x14ac:dyDescent="0.25">
      <c r="A23" s="114">
        <v>778</v>
      </c>
      <c r="B23" s="111" t="s">
        <v>50</v>
      </c>
      <c r="C23" s="111" t="s">
        <v>92</v>
      </c>
      <c r="D23" s="111" t="s">
        <v>93</v>
      </c>
      <c r="E23" s="111" t="s">
        <v>94</v>
      </c>
      <c r="F23" s="112">
        <v>8877665544</v>
      </c>
      <c r="G23" s="111" t="s">
        <v>95</v>
      </c>
    </row>
    <row r="24" spans="1:7" x14ac:dyDescent="0.25">
      <c r="A24" s="114">
        <v>805</v>
      </c>
      <c r="B24" s="111" t="s">
        <v>50</v>
      </c>
      <c r="C24" s="111" t="s">
        <v>108</v>
      </c>
      <c r="D24" s="111" t="s">
        <v>109</v>
      </c>
      <c r="E24" s="111" t="s">
        <v>110</v>
      </c>
      <c r="F24" s="112">
        <v>877737373</v>
      </c>
      <c r="G24" s="111" t="s">
        <v>111</v>
      </c>
    </row>
    <row r="25" spans="1:7" x14ac:dyDescent="0.25">
      <c r="A25" s="114">
        <v>811</v>
      </c>
      <c r="B25" s="111" t="s">
        <v>50</v>
      </c>
      <c r="C25" s="111" t="s">
        <v>100</v>
      </c>
      <c r="D25" s="111" t="s">
        <v>101</v>
      </c>
      <c r="E25" s="111" t="s">
        <v>102</v>
      </c>
      <c r="F25" s="112">
        <v>8765773829</v>
      </c>
      <c r="G25" s="111" t="s">
        <v>103</v>
      </c>
    </row>
    <row r="26" spans="1:7" x14ac:dyDescent="0.25">
      <c r="A26" s="114">
        <v>812</v>
      </c>
      <c r="B26" s="111" t="s">
        <v>50</v>
      </c>
      <c r="C26" s="111" t="s">
        <v>104</v>
      </c>
      <c r="D26" s="111" t="s">
        <v>105</v>
      </c>
      <c r="E26" s="111" t="s">
        <v>106</v>
      </c>
      <c r="F26" s="112">
        <v>134937830</v>
      </c>
      <c r="G26" s="111" t="s">
        <v>107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DEVIS</vt:lpstr>
      <vt:lpstr>CLIENTS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loisphil</dc:creator>
  <cp:lastModifiedBy>ric</cp:lastModifiedBy>
  <cp:lastPrinted>2019-04-04T11:23:03Z</cp:lastPrinted>
  <dcterms:created xsi:type="dcterms:W3CDTF">2019-03-13T17:58:15Z</dcterms:created>
  <dcterms:modified xsi:type="dcterms:W3CDTF">2019-04-06T19:26:17Z</dcterms:modified>
</cp:coreProperties>
</file>