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F10EEC3B-FE92-4908-B349-D8A26BE71084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definedNames>
    <definedName name="Dates">Feuil1!$C$19:$C$1048576</definedName>
    <definedName name="littres">Feuil1!$F$19:$F$1048576</definedName>
    <definedName name="Prix">Feuil1!$G$19:$G$1048576</definedName>
    <definedName name="PrixL">Feuil1!$E$19:$E$1048576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2" i="1" l="1"/>
  <c r="I21" i="1"/>
  <c r="I20" i="1"/>
  <c r="B25" i="1" l="1"/>
  <c r="B21" i="1"/>
  <c r="B24" i="1"/>
  <c r="B23" i="1" l="1"/>
  <c r="B20" i="1"/>
  <c r="B19" i="1" l="1"/>
</calcChain>
</file>

<file path=xl/sharedStrings.xml><?xml version="1.0" encoding="utf-8"?>
<sst xmlns="http://schemas.openxmlformats.org/spreadsheetml/2006/main" count="45" uniqueCount="32">
  <si>
    <t>DATES</t>
  </si>
  <si>
    <t>STATIONS</t>
  </si>
  <si>
    <t>PRIX /L</t>
  </si>
  <si>
    <t>LITTRES</t>
  </si>
  <si>
    <t>PRIX TOTAL</t>
  </si>
  <si>
    <t>KLM</t>
  </si>
  <si>
    <t>PRIX</t>
  </si>
  <si>
    <t>PASSAGES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</si>
  <si>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</si>
  <si>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</si>
  <si>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</si>
  <si>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</si>
  <si>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</si>
  <si>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</si>
  <si>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</si>
  <si>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</si>
  <si>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</si>
  <si>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</si>
  <si>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</si>
  <si>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</si>
  <si>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</si>
  <si>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Unité</t>
  </si>
  <si>
    <t>Klm</t>
  </si>
  <si>
    <t>KLM fait avec le plein</t>
  </si>
  <si>
    <t>Total depense 
mensuel</t>
  </si>
  <si>
    <t>Conso Moyenne
 au L/100</t>
  </si>
  <si>
    <t>littres mensuel</t>
  </si>
  <si>
    <t>passages</t>
  </si>
  <si>
    <t>shell</t>
  </si>
  <si>
    <t>Shell</t>
  </si>
  <si>
    <t>test</t>
  </si>
  <si>
    <t>Petro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</si>
</sst>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[$-F800]dddd\,\ mmmm\ dd\,\ yyyy"/>
    <numFmt numFmtId="167" formatCode="#,##0.000\ &quot;€&quot;"/>
    <numFmt numFmtId="168" formatCode="#,##0.00\ &quot;€&quot;"/>
    <numFmt numFmtId="169" formatCode="[$-40C]d\-mmm\-yyyy;@"/>
    <numFmt numFmtId="170" formatCode="[$-F800]dddd\ dd\,\ mmmm\ \,\ 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scheme val="minor"/>
    </font>
    <font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 indent="2"/>
    </xf>
    <xf numFmtId="0" fontId="4" fillId="0" borderId="0" xfId="0" applyFont="1" applyAlignment="1">
      <alignment horizontal="center" vertical="center"/>
    </xf>
    <xf numFmtId="167" fontId="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  <xf numFmtId="167" fontId="5" fillId="0" borderId="0" xfId="1" applyNumberFormat="1" applyFont="1" applyAlignment="1">
      <alignment horizontal="center" vertical="center"/>
    </xf>
    <xf numFmtId="165" fontId="5" fillId="0" borderId="0" xfId="1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168" fontId="4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horizontal="left" indent="2"/>
    </xf>
    <xf numFmtId="1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9" fontId="6" fillId="0" borderId="0" xfId="0" applyNumberFormat="1" applyFont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9" fillId="0" borderId="0" xfId="1" applyNumberFormat="1" applyFont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169" fontId="6" fillId="0" borderId="0" xfId="0" applyNumberFormat="1" applyFont="1" applyAlignment="1">
      <alignment horizontal="left" vertical="top" indent="4"/>
    </xf>
    <xf numFmtId="164" fontId="9" fillId="0" borderId="0" xfId="1" applyNumberFormat="1" applyFont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0" fontId="10" fillId="0" borderId="0" xfId="0" applyFont="1"/>
    <xf numFmtId="0" fontId="8" fillId="0" borderId="0" xfId="0" applyFont="1"/>
    <xf numFmtId="0" fontId="11" fillId="0" borderId="0" xfId="0" applyFont="1" applyAlignment="1">
      <alignment vertical="center" wrapText="1"/>
    </xf>
    <xf numFmtId="168" fontId="1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/>
    </xf>
    <xf numFmtId="165" fontId="8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67" fontId="13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68" fontId="9" fillId="0" borderId="0" xfId="1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14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9" formatCode="[$-40C]d\-mmm\-yy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#,##0.0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1400737</xdr:colOff>
      <xdr:row>9</xdr:row>
      <xdr:rowOff>89646</xdr:rowOff>
    </xdr:from>
    <xdr:to>
      <xdr:col>4</xdr:col>
      <xdr:colOff>1042147</xdr:colOff>
      <xdr:row>13</xdr:row>
      <xdr:rowOff>56028</xdr:rowOff>
    </xdr:to>
    <xdr:sp macro="[0]!Formulaire_click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073590" y="2196352"/>
          <a:ext cx="1961028" cy="72838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8:I22" totalsRowShown="0" headerRowDxfId="13" dataDxfId="12">
  <autoFilter ref="C18:I22" xr:uid="{00000000-0009-0000-0100-000001000000}"/>
  <tableColumns count="7">
    <tableColumn id="1" xr3:uid="{00000000-0010-0000-0000-000001000000}" name="DATES" dataDxfId="0"/>
    <tableColumn id="2" xr3:uid="{00000000-0010-0000-0000-000002000000}" name="STATIONS" dataDxfId="1"/>
    <tableColumn id="3" xr3:uid="{00000000-0010-0000-0000-000003000000}" name="PRIX /L" dataDxfId="11" dataCellStyle="Monétaire"/>
    <tableColumn id="4" xr3:uid="{00000000-0010-0000-0000-000004000000}" name="LITTRES" dataDxfId="10"/>
    <tableColumn id="5" xr3:uid="{00000000-0010-0000-0000-000005000000}" name="PRIX TOTAL" dataDxfId="9" dataCellStyle="Monétaire"/>
    <tableColumn id="6" xr3:uid="{00000000-0010-0000-0000-000006000000}" name="KLM" dataDxfId="3"/>
    <tableColumn id="7" xr3:uid="{085960EF-AEFE-462F-B39D-2CC60831E983}" name="KLM fait avec le plein" dataDxfId="2">
      <calculatedColumnFormula>Tableau1[[#This Row],[KLM]]-H18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M18:O30" totalsRowShown="0" headerRowDxfId="8" dataDxfId="7">
  <autoFilter ref="M18:O30" xr:uid="{00000000-0009-0000-0100-000002000000}"/>
  <tableColumns count="3">
    <tableColumn id="1" xr3:uid="{00000000-0010-0000-0100-000001000000}" name="MOIS" dataDxfId="6"/>
    <tableColumn id="2" xr3:uid="{00000000-0010-0000-0100-000002000000}" name="KLM" dataDxfId="5"/>
    <tableColumn id="3" xr3:uid="{00000000-0010-0000-0100-000003000000}" name="Unité" dataDxfId="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0"/>
  <sheetViews>
    <sheetView showGridLines="0" tabSelected="1" zoomScale="85" zoomScaleNormal="85" workbookViewId="0">
      <selection activeCell="I22" sqref="I22"/>
    </sheetView>
  </sheetViews>
  <sheetFormatPr baseColWidth="10" defaultRowHeight="20.100000000000001" customHeight="1" x14ac:dyDescent="0.25"/>
  <cols>
    <col min="1" max="1" width="19.140625" customWidth="1"/>
    <col min="2" max="2" width="14.42578125" customWidth="1"/>
    <col min="3" max="3" width="36.42578125" style="3" customWidth="1"/>
    <col min="4" max="4" width="34.85546875" style="6" customWidth="1"/>
    <col min="5" max="5" width="29.5703125" style="29" customWidth="1"/>
    <col min="6" max="6" width="19.28515625" style="6" customWidth="1"/>
    <col min="7" max="7" width="19" style="6" customWidth="1"/>
    <col min="8" max="9" width="22" style="6" customWidth="1"/>
    <col min="10" max="10" width="1.85546875" customWidth="1"/>
    <col min="11" max="11" width="16.28515625" customWidth="1"/>
    <col min="12" max="12" width="2.140625" customWidth="1"/>
    <col min="13" max="13" width="17.5703125" customWidth="1"/>
    <col min="14" max="14" width="18.5703125" customWidth="1"/>
    <col min="15" max="15" width="8.42578125" customWidth="1"/>
    <col min="16" max="16" width="7.5703125" customWidth="1"/>
  </cols>
  <sheetData>
    <row r="1" spans="1:17" ht="15" customHeight="1" x14ac:dyDescent="0.25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7" ht="45.7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17"/>
    </row>
    <row r="3" spans="1:17" ht="1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7" ht="1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16"/>
    </row>
    <row r="5" spans="1:17" ht="15" customHeight="1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16"/>
    </row>
    <row r="6" spans="1:17" ht="15" customHeight="1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16"/>
    </row>
    <row r="7" spans="1:17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16"/>
    </row>
    <row r="8" spans="1:17" ht="15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</row>
    <row r="9" spans="1:17" ht="15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7" ht="15" x14ac:dyDescent="0.25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</row>
    <row r="11" spans="1:17" ht="15" x14ac:dyDescent="0.2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</row>
    <row r="12" spans="1:17" ht="15" x14ac:dyDescent="0.25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</row>
    <row r="13" spans="1:17" ht="15" x14ac:dyDescent="0.25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</row>
    <row r="14" spans="1:17" ht="15" x14ac:dyDescent="0.2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</row>
    <row r="15" spans="1:17" ht="15" x14ac:dyDescent="0.2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</row>
    <row r="16" spans="1:17" ht="15" x14ac:dyDescent="0.25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</row>
    <row r="17" spans="1:16" ht="15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</row>
    <row r="18" spans="1:16" ht="57" customHeight="1" x14ac:dyDescent="0.25">
      <c r="A18" s="45"/>
      <c r="B18" s="45"/>
      <c r="C18" s="40" t="s">
        <v>0</v>
      </c>
      <c r="D18" s="40" t="s">
        <v>1</v>
      </c>
      <c r="E18" s="41" t="s">
        <v>2</v>
      </c>
      <c r="F18" s="40" t="s">
        <v>3</v>
      </c>
      <c r="G18" s="40" t="s">
        <v>4</v>
      </c>
      <c r="H18" s="40" t="s">
        <v>5</v>
      </c>
      <c r="I18" s="40" t="s">
        <v>23</v>
      </c>
      <c r="J18" s="1"/>
      <c r="K18" s="42" t="s">
        <v>25</v>
      </c>
      <c r="M18" s="40" t="s">
        <v>8</v>
      </c>
      <c r="N18" s="40" t="s">
        <v>5</v>
      </c>
      <c r="O18" s="40" t="s">
        <v>21</v>
      </c>
    </row>
    <row r="19" spans="1:16" s="2" customFormat="1" ht="20.100000000000001" customHeight="1" x14ac:dyDescent="0.25">
      <c r="A19" s="30" t="s">
        <v>3</v>
      </c>
      <c r="B19" s="39">
        <f>SUM(littres)</f>
        <v>193.92000000000002</v>
      </c>
      <c r="C19" s="51">
        <v>43474</v>
      </c>
      <c r="D19" s="4" t="s">
        <v>30</v>
      </c>
      <c r="E19" s="9">
        <v>1.369</v>
      </c>
      <c r="F19" s="49">
        <v>21.92</v>
      </c>
      <c r="G19" s="11">
        <v>30.008480000000002</v>
      </c>
      <c r="H19" s="8">
        <v>40638</v>
      </c>
      <c r="I19" s="20"/>
      <c r="K19" s="22"/>
      <c r="M19" s="2" t="s">
        <v>9</v>
      </c>
      <c r="N19" s="15"/>
      <c r="O19" s="2" t="s">
        <v>22</v>
      </c>
    </row>
    <row r="20" spans="1:16" ht="20.100000000000001" customHeight="1" x14ac:dyDescent="0.25">
      <c r="A20" s="31" t="s">
        <v>6</v>
      </c>
      <c r="B20" s="35">
        <f>SUM(Prix)</f>
        <v>274.64848000000001</v>
      </c>
      <c r="C20" s="50">
        <v>43477</v>
      </c>
      <c r="D20" s="20" t="s">
        <v>28</v>
      </c>
      <c r="E20" s="9">
        <v>1.35</v>
      </c>
      <c r="F20" s="49">
        <v>56</v>
      </c>
      <c r="G20" s="47">
        <v>75.600000000000009</v>
      </c>
      <c r="H20" s="20">
        <v>41411</v>
      </c>
      <c r="I20" s="20">
        <f>Tableau1[[#This Row],[KLM]]-H19</f>
        <v>773</v>
      </c>
      <c r="K20" s="23"/>
      <c r="M20" s="2" t="s">
        <v>10</v>
      </c>
      <c r="N20" s="2"/>
      <c r="O20" s="2" t="s">
        <v>22</v>
      </c>
    </row>
    <row r="21" spans="1:16" ht="20.100000000000001" customHeight="1" x14ac:dyDescent="0.25">
      <c r="A21" s="31" t="s">
        <v>7</v>
      </c>
      <c r="B21" s="36">
        <f>COUNTA(Tableau1[DATES])</f>
        <v>4</v>
      </c>
      <c r="C21" s="50">
        <v>43483</v>
      </c>
      <c r="D21" s="4" t="s">
        <v>31</v>
      </c>
      <c r="E21" s="5">
        <v>1.42</v>
      </c>
      <c r="F21" s="52">
        <v>68</v>
      </c>
      <c r="G21" s="12">
        <v>96.56</v>
      </c>
      <c r="H21" s="4">
        <v>41951</v>
      </c>
      <c r="I21" s="20">
        <f>Tableau1[[#This Row],[KLM]]-H20</f>
        <v>540</v>
      </c>
      <c r="K21" s="23"/>
      <c r="M21" s="2" t="s">
        <v>11</v>
      </c>
      <c r="N21" s="2"/>
      <c r="O21" s="2" t="s">
        <v>22</v>
      </c>
    </row>
    <row r="22" spans="1:16" ht="20.100000000000001" customHeight="1" x14ac:dyDescent="0.25">
      <c r="A22" s="31"/>
      <c r="B22" s="37"/>
      <c r="C22" s="50">
        <v>43489</v>
      </c>
      <c r="D22" s="4" t="s">
        <v>29</v>
      </c>
      <c r="E22" s="5">
        <v>1.51</v>
      </c>
      <c r="F22" s="4">
        <v>48</v>
      </c>
      <c r="G22" s="12">
        <v>72.48</v>
      </c>
      <c r="H22" s="4">
        <v>42322</v>
      </c>
      <c r="I22" s="46">
        <f>Tableau1[[#This Row],[KLM]]-H21</f>
        <v>371</v>
      </c>
      <c r="M22" s="2" t="s">
        <v>12</v>
      </c>
      <c r="N22" s="2"/>
      <c r="O22" s="2" t="s">
        <v>22</v>
      </c>
    </row>
    <row r="23" spans="1:16" ht="20.100000000000001" customHeight="1" x14ac:dyDescent="0.25">
      <c r="A23" s="32" t="s">
        <v>24</v>
      </c>
      <c r="B23" s="33">
        <f xml:space="preserve"> SUBTOTAL(9,Prix)</f>
        <v>274.64848000000001</v>
      </c>
      <c r="C23" s="26"/>
      <c r="D23" s="20"/>
      <c r="E23" s="21"/>
      <c r="F23" s="20"/>
      <c r="G23" s="27"/>
      <c r="H23" s="20"/>
      <c r="I23" s="48"/>
      <c r="M23" s="2" t="s">
        <v>13</v>
      </c>
      <c r="N23" s="2"/>
      <c r="O23" s="2" t="s">
        <v>22</v>
      </c>
    </row>
    <row r="24" spans="1:16" ht="20.100000000000001" customHeight="1" x14ac:dyDescent="0.25">
      <c r="A24" s="31" t="s">
        <v>26</v>
      </c>
      <c r="B24" s="38">
        <f>SUBTOTAL(9,Tableau1[LITTRES])</f>
        <v>193.92000000000002</v>
      </c>
      <c r="C24" s="18"/>
      <c r="D24" s="8"/>
      <c r="E24" s="9"/>
      <c r="F24" s="8"/>
      <c r="G24" s="11"/>
      <c r="H24" s="14"/>
      <c r="I24" s="25"/>
      <c r="M24" s="2" t="s">
        <v>14</v>
      </c>
      <c r="N24" s="2"/>
      <c r="O24" s="2" t="s">
        <v>22</v>
      </c>
    </row>
    <row r="25" spans="1:16" ht="20.100000000000001" customHeight="1" x14ac:dyDescent="0.25">
      <c r="A25" s="31" t="s">
        <v>27</v>
      </c>
      <c r="B25" s="36">
        <f>COUNTA(Tableau1[DATES])</f>
        <v>4</v>
      </c>
      <c r="C25"/>
      <c r="D25"/>
      <c r="E25" s="28"/>
      <c r="F25"/>
      <c r="G25"/>
      <c r="H25"/>
      <c r="I25" s="53"/>
      <c r="M25" s="2" t="s">
        <v>15</v>
      </c>
      <c r="N25" s="2"/>
      <c r="O25" s="2" t="s">
        <v>22</v>
      </c>
    </row>
    <row r="26" spans="1:16" ht="20.100000000000001" customHeight="1" x14ac:dyDescent="0.25">
      <c r="A26" s="31"/>
      <c r="B26" s="34"/>
      <c r="C26" s="7"/>
      <c r="D26" s="8"/>
      <c r="E26" s="9"/>
      <c r="F26" s="8"/>
      <c r="G26" s="10"/>
      <c r="H26" s="8"/>
      <c r="I26" s="8"/>
      <c r="M26" s="2" t="s">
        <v>16</v>
      </c>
      <c r="N26" s="2"/>
      <c r="O26" s="2" t="s">
        <v>22</v>
      </c>
    </row>
    <row r="27" spans="1:16" ht="20.100000000000001" customHeight="1" x14ac:dyDescent="0.25">
      <c r="A27" s="31"/>
      <c r="B27" s="31"/>
      <c r="C27" s="13">
        <v>43515</v>
      </c>
      <c r="D27" s="19"/>
      <c r="M27" s="2" t="s">
        <v>17</v>
      </c>
      <c r="N27" s="2"/>
      <c r="O27" s="2" t="s">
        <v>22</v>
      </c>
    </row>
    <row r="28" spans="1:16" ht="20.100000000000001" customHeight="1" x14ac:dyDescent="0.25">
      <c r="A28" s="31"/>
      <c r="B28" s="31"/>
      <c r="G28" s="24"/>
      <c r="M28" s="2" t="s">
        <v>18</v>
      </c>
      <c r="N28" s="2"/>
      <c r="O28" s="2" t="s">
        <v>22</v>
      </c>
    </row>
    <row r="29" spans="1:16" ht="20.100000000000001" customHeight="1" x14ac:dyDescent="0.25">
      <c r="C29" s="13"/>
      <c r="M29" s="2" t="s">
        <v>19</v>
      </c>
      <c r="N29" s="2"/>
      <c r="O29" s="2" t="s">
        <v>22</v>
      </c>
    </row>
    <row r="30" spans="1:16" ht="20.100000000000001" customHeight="1" x14ac:dyDescent="0.25">
      <c r="M30" s="2" t="s">
        <v>20</v>
      </c>
      <c r="N30" s="2"/>
      <c r="O30" s="2" t="s">
        <v>22</v>
      </c>
    </row>
  </sheetData>
  <mergeCells count="2">
    <mergeCell ref="A1:P17"/>
    <mergeCell ref="A18:B18"/>
  </mergeCells>
  <conditionalFormatting sqref="E26:E1048576 E1:E24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:K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Dates</vt:lpstr>
      <vt:lpstr>littres</vt:lpstr>
      <vt:lpstr>Prix</vt:lpstr>
      <vt:lpstr>PrixL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ric</cp:lastModifiedBy>
  <dcterms:created xsi:type="dcterms:W3CDTF">2019-01-31T16:34:03Z</dcterms:created>
  <dcterms:modified xsi:type="dcterms:W3CDTF">2019-02-24T15:13:46Z</dcterms:modified>
</cp:coreProperties>
</file>